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360" yWindow="270" windowWidth="18735" windowHeight="12210" activeTab="4"/>
  </bookViews>
  <sheets>
    <sheet name="Pokyny pro vyplnění" sheetId="11" r:id="rId1"/>
    <sheet name="Stavba" sheetId="1" r:id="rId2"/>
    <sheet name="VzorPolozky" sheetId="10" state="hidden" r:id="rId3"/>
    <sheet name="OVN OVN Naklady" sheetId="12" r:id="rId4"/>
    <sheet name="SO 01 01 Pol" sheetId="13" r:id="rId5"/>
    <sheet name="SO 01 02 Pol" sheetId="14" r:id="rId6"/>
    <sheet name="SO 01 03 Pol" sheetId="15" r:id="rId7"/>
    <sheet name="SO 01 04 Pol" sheetId="16" r:id="rId8"/>
    <sheet name="SO 01 05 Pol" sheetId="17" r:id="rId9"/>
    <sheet name="SO 01 06 Pol" sheetId="18" r:id="rId10"/>
    <sheet name="SO 01 07 Pol" sheetId="19" r:id="rId11"/>
    <sheet name="SO 01 08 Pol" sheetId="20" r:id="rId12"/>
    <sheet name="SO 01 09 Pol" sheetId="21" r:id="rId13"/>
    <sheet name="SO 01 10 Pol" sheetId="22" r:id="rId14"/>
    <sheet name="SO 01 11 Pol" sheetId="23" r:id="rId15"/>
    <sheet name="SO 02 01 Pol" sheetId="24" r:id="rId16"/>
    <sheet name="SO 02 02 Pol" sheetId="25" r:id="rId17"/>
    <sheet name="SO 02 03 Pol" sheetId="26" r:id="rId18"/>
    <sheet name="SO 02 04 Pol" sheetId="27" r:id="rId19"/>
    <sheet name="SO 02 05 Pol" sheetId="28" r:id="rId20"/>
    <sheet name="SO 02 06 Pol" sheetId="29" r:id="rId21"/>
    <sheet name="SO 02 07 Pol" sheetId="30" r:id="rId22"/>
    <sheet name="SO 02 08 Pol" sheetId="31" r:id="rId23"/>
    <sheet name="SO 02 09 Pol" sheetId="32" r:id="rId24"/>
    <sheet name="SO 02 10 Pol" sheetId="33" r:id="rId25"/>
  </sheets>
  <externalReferences>
    <externalReference r:id="rId26"/>
  </externalReferences>
  <definedNames>
    <definedName name="CelkemDPHVypocet" localSheetId="1">Stavba!$H$65</definedName>
    <definedName name="CenaCelkem">Stavba!$G$29</definedName>
    <definedName name="CenaCelkemBezDPH">Stavba!$G$28</definedName>
    <definedName name="CenaCelkemVypocet" localSheetId="1">Stavba!$I$65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Stavba!$D$13:$G$13</definedName>
    <definedName name="DPHSni">Stavba!$G$24</definedName>
    <definedName name="DPHZakl">Stavba!$G$26</definedName>
    <definedName name="dpsc" localSheetId="1">Stavba!$C$13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'OVN OVN Naklady'!$1:$7</definedName>
    <definedName name="_xlnm.Print_Titles" localSheetId="4">'SO 01 01 Pol'!$1:$7</definedName>
    <definedName name="_xlnm.Print_Titles" localSheetId="5">'SO 01 02 Pol'!$1:$7</definedName>
    <definedName name="_xlnm.Print_Titles" localSheetId="6">'SO 01 03 Pol'!$1:$7</definedName>
    <definedName name="_xlnm.Print_Titles" localSheetId="7">'SO 01 04 Pol'!$1:$7</definedName>
    <definedName name="_xlnm.Print_Titles" localSheetId="8">'SO 01 05 Pol'!$1:$7</definedName>
    <definedName name="_xlnm.Print_Titles" localSheetId="9">'SO 01 06 Pol'!$1:$7</definedName>
    <definedName name="_xlnm.Print_Titles" localSheetId="10">'SO 01 07 Pol'!$1:$7</definedName>
    <definedName name="_xlnm.Print_Titles" localSheetId="11">'SO 01 08 Pol'!$1:$7</definedName>
    <definedName name="_xlnm.Print_Titles" localSheetId="12">'SO 01 09 Pol'!$1:$7</definedName>
    <definedName name="_xlnm.Print_Titles" localSheetId="13">'SO 01 10 Pol'!$1:$7</definedName>
    <definedName name="_xlnm.Print_Titles" localSheetId="14">'SO 01 11 Pol'!$1:$7</definedName>
    <definedName name="_xlnm.Print_Titles" localSheetId="15">'SO 02 01 Pol'!$1:$7</definedName>
    <definedName name="_xlnm.Print_Titles" localSheetId="16">'SO 02 02 Pol'!$1:$7</definedName>
    <definedName name="_xlnm.Print_Titles" localSheetId="17">'SO 02 03 Pol'!$1:$7</definedName>
    <definedName name="_xlnm.Print_Titles" localSheetId="18">'SO 02 04 Pol'!$1:$7</definedName>
    <definedName name="_xlnm.Print_Titles" localSheetId="19">'SO 02 05 Pol'!$1:$7</definedName>
    <definedName name="_xlnm.Print_Titles" localSheetId="20">'SO 02 06 Pol'!$1:$7</definedName>
    <definedName name="_xlnm.Print_Titles" localSheetId="21">'SO 02 07 Pol'!$1:$7</definedName>
    <definedName name="_xlnm.Print_Titles" localSheetId="22">'SO 02 08 Pol'!$1:$7</definedName>
    <definedName name="_xlnm.Print_Titles" localSheetId="23">'SO 02 09 Pol'!$1:$7</definedName>
    <definedName name="_xlnm.Print_Titles" localSheetId="24">'SO 02 10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'OVN OVN Naklady'!$A$1:$W$26</definedName>
    <definedName name="_xlnm.Print_Area" localSheetId="4">'SO 01 01 Pol'!$A$1:$W$1531</definedName>
    <definedName name="_xlnm.Print_Area" localSheetId="5">'SO 01 02 Pol'!$A$1:$W$174</definedName>
    <definedName name="_xlnm.Print_Area" localSheetId="6">'SO 01 03 Pol'!$A$1:$W$301</definedName>
    <definedName name="_xlnm.Print_Area" localSheetId="7">'SO 01 04 Pol'!$A$1:$W$47</definedName>
    <definedName name="_xlnm.Print_Area" localSheetId="8">'SO 01 05 Pol'!$A$1:$W$76</definedName>
    <definedName name="_xlnm.Print_Area" localSheetId="9">'SO 01 06 Pol'!$A$1:$W$59</definedName>
    <definedName name="_xlnm.Print_Area" localSheetId="10">'SO 01 07 Pol'!$A$1:$W$86</definedName>
    <definedName name="_xlnm.Print_Area" localSheetId="11">'SO 01 08 Pol'!$A$1:$W$103</definedName>
    <definedName name="_xlnm.Print_Area" localSheetId="12">'SO 01 09 Pol'!$A$1:$W$81</definedName>
    <definedName name="_xlnm.Print_Area" localSheetId="13">'SO 01 10 Pol'!$A$1:$W$66</definedName>
    <definedName name="_xlnm.Print_Area" localSheetId="14">'SO 01 11 Pol'!$A$1:$W$67</definedName>
    <definedName name="_xlnm.Print_Area" localSheetId="15">'SO 02 01 Pol'!$A$1:$W$678</definedName>
    <definedName name="_xlnm.Print_Area" localSheetId="16">'SO 02 02 Pol'!$A$1:$W$86</definedName>
    <definedName name="_xlnm.Print_Area" localSheetId="17">'SO 02 03 Pol'!$A$1:$W$181</definedName>
    <definedName name="_xlnm.Print_Area" localSheetId="18">'SO 02 04 Pol'!$A$1:$W$40</definedName>
    <definedName name="_xlnm.Print_Area" localSheetId="19">'SO 02 05 Pol'!$A$1:$W$27</definedName>
    <definedName name="_xlnm.Print_Area" localSheetId="20">'SO 02 06 Pol'!$A$1:$W$20</definedName>
    <definedName name="_xlnm.Print_Area" localSheetId="21">'SO 02 07 Pol'!$A$1:$W$77</definedName>
    <definedName name="_xlnm.Print_Area" localSheetId="22">'SO 02 08 Pol'!$A$1:$W$73</definedName>
    <definedName name="_xlnm.Print_Area" localSheetId="23">'SO 02 09 Pol'!$A$1:$W$74</definedName>
    <definedName name="_xlnm.Print_Area" localSheetId="24">'SO 02 10 Pol'!$A$1:$W$51</definedName>
    <definedName name="_xlnm.Print_Area" localSheetId="1">Stavba!$A$1:$J$171</definedName>
    <definedName name="odic" localSheetId="1">Stavba!$I$6</definedName>
    <definedName name="oico" localSheetId="1">Stavba!$I$5</definedName>
    <definedName name="omisto" localSheetId="1">Stavba!$D$7</definedName>
    <definedName name="onazev" localSheetId="1">Stavba!$D$6</definedName>
    <definedName name="opsc" localSheetId="1">Stavba!$C$7</definedName>
    <definedName name="padresa">Stavba!$D$9</definedName>
    <definedName name="pdic">Stavba!$I$9</definedName>
    <definedName name="pico">Stavba!$I$8</definedName>
    <definedName name="pmisto">Stavba!$D$10</definedName>
    <definedName name="PocetMJ">#REF!</definedName>
    <definedName name="PoptavkaID">Stavba!$A$1</definedName>
    <definedName name="pPSC">Stavba!$C$10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Stavba!$F$65</definedName>
    <definedName name="ZakladDPHZakl">Stavba!$G$25</definedName>
    <definedName name="ZakladDPHZaklVypocet" localSheetId="1">Stavba!$G$65</definedName>
    <definedName name="Zaokrouhleni">Stavba!$G$27</definedName>
    <definedName name="Zhotovitel">Stavba!$D$11:$G$11</definedName>
  </definedNames>
  <calcPr calcId="125725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70" i="1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G64"/>
  <c r="F64"/>
  <c r="G63"/>
  <c r="F63"/>
  <c r="G62"/>
  <c r="F62"/>
  <c r="G61"/>
  <c r="F61"/>
  <c r="G60"/>
  <c r="F60"/>
  <c r="G59"/>
  <c r="F59"/>
  <c r="G58"/>
  <c r="F58"/>
  <c r="G57"/>
  <c r="F57"/>
  <c r="G56"/>
  <c r="F56"/>
  <c r="G55"/>
  <c r="F55"/>
  <c r="G54"/>
  <c r="F54"/>
  <c r="G53"/>
  <c r="F53"/>
  <c r="G52"/>
  <c r="F52"/>
  <c r="G51"/>
  <c r="F51"/>
  <c r="G50"/>
  <c r="F50"/>
  <c r="G49"/>
  <c r="F49"/>
  <c r="G48"/>
  <c r="F48"/>
  <c r="G47"/>
  <c r="F47"/>
  <c r="G46"/>
  <c r="F46"/>
  <c r="G45"/>
  <c r="F45"/>
  <c r="G44"/>
  <c r="F44"/>
  <c r="G43"/>
  <c r="F43"/>
  <c r="G42"/>
  <c r="F42"/>
  <c r="G41"/>
  <c r="F41"/>
  <c r="G40"/>
  <c r="F40"/>
  <c r="G39"/>
  <c r="F39"/>
  <c r="G50" i="33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5"/>
  <c r="M15" s="1"/>
  <c r="I15"/>
  <c r="K15"/>
  <c r="O15"/>
  <c r="Q15"/>
  <c r="V15"/>
  <c r="G16"/>
  <c r="I16"/>
  <c r="K16"/>
  <c r="M16"/>
  <c r="O16"/>
  <c r="Q16"/>
  <c r="V16"/>
  <c r="G19"/>
  <c r="M19" s="1"/>
  <c r="I19"/>
  <c r="K19"/>
  <c r="O19"/>
  <c r="Q19"/>
  <c r="V19"/>
  <c r="G21"/>
  <c r="G20" s="1"/>
  <c r="I21"/>
  <c r="I20" s="1"/>
  <c r="K21"/>
  <c r="K20" s="1"/>
  <c r="M21"/>
  <c r="O21"/>
  <c r="O20" s="1"/>
  <c r="Q21"/>
  <c r="Q20" s="1"/>
  <c r="V21"/>
  <c r="V20" s="1"/>
  <c r="G24"/>
  <c r="M24" s="1"/>
  <c r="I24"/>
  <c r="K24"/>
  <c r="O24"/>
  <c r="Q24"/>
  <c r="V24"/>
  <c r="G25"/>
  <c r="I25"/>
  <c r="K25"/>
  <c r="M25"/>
  <c r="O25"/>
  <c r="Q25"/>
  <c r="V25"/>
  <c r="G29"/>
  <c r="M29" s="1"/>
  <c r="I29"/>
  <c r="K29"/>
  <c r="O29"/>
  <c r="Q29"/>
  <c r="V29"/>
  <c r="G31"/>
  <c r="G30" s="1"/>
  <c r="I31"/>
  <c r="I30" s="1"/>
  <c r="K31"/>
  <c r="K30" s="1"/>
  <c r="M31"/>
  <c r="O31"/>
  <c r="O30" s="1"/>
  <c r="Q31"/>
  <c r="Q30" s="1"/>
  <c r="V31"/>
  <c r="V30" s="1"/>
  <c r="G32"/>
  <c r="M32" s="1"/>
  <c r="I32"/>
  <c r="K32"/>
  <c r="O32"/>
  <c r="Q32"/>
  <c r="V32"/>
  <c r="G33"/>
  <c r="I33"/>
  <c r="K33"/>
  <c r="M33"/>
  <c r="O33"/>
  <c r="Q33"/>
  <c r="V33"/>
  <c r="G34"/>
  <c r="M34" s="1"/>
  <c r="I34"/>
  <c r="K34"/>
  <c r="O34"/>
  <c r="Q34"/>
  <c r="V34"/>
  <c r="G35"/>
  <c r="I35"/>
  <c r="K35"/>
  <c r="M35"/>
  <c r="O35"/>
  <c r="Q35"/>
  <c r="V35"/>
  <c r="G36"/>
  <c r="M36" s="1"/>
  <c r="I36"/>
  <c r="K36"/>
  <c r="O36"/>
  <c r="Q36"/>
  <c r="V36"/>
  <c r="G37"/>
  <c r="I37"/>
  <c r="K37"/>
  <c r="M37"/>
  <c r="O37"/>
  <c r="Q37"/>
  <c r="V37"/>
  <c r="G38"/>
  <c r="M38" s="1"/>
  <c r="I38"/>
  <c r="K38"/>
  <c r="O38"/>
  <c r="Q38"/>
  <c r="V38"/>
  <c r="G39"/>
  <c r="K39"/>
  <c r="O39"/>
  <c r="V39"/>
  <c r="G40"/>
  <c r="I40"/>
  <c r="I39" s="1"/>
  <c r="K40"/>
  <c r="M40"/>
  <c r="M39" s="1"/>
  <c r="O40"/>
  <c r="Q40"/>
  <c r="Q39" s="1"/>
  <c r="V40"/>
  <c r="G41"/>
  <c r="K41"/>
  <c r="O41"/>
  <c r="V41"/>
  <c r="G42"/>
  <c r="I42"/>
  <c r="I41" s="1"/>
  <c r="K42"/>
  <c r="M42"/>
  <c r="M41" s="1"/>
  <c r="O42"/>
  <c r="Q42"/>
  <c r="Q41" s="1"/>
  <c r="V42"/>
  <c r="G43"/>
  <c r="K43"/>
  <c r="O43"/>
  <c r="V43"/>
  <c r="G44"/>
  <c r="I44"/>
  <c r="I43" s="1"/>
  <c r="K44"/>
  <c r="M44"/>
  <c r="M43" s="1"/>
  <c r="O44"/>
  <c r="Q44"/>
  <c r="Q43" s="1"/>
  <c r="V44"/>
  <c r="G47"/>
  <c r="K47"/>
  <c r="O47"/>
  <c r="V47"/>
  <c r="G48"/>
  <c r="I48"/>
  <c r="I47" s="1"/>
  <c r="K48"/>
  <c r="M48"/>
  <c r="M47" s="1"/>
  <c r="O48"/>
  <c r="Q48"/>
  <c r="Q47" s="1"/>
  <c r="V48"/>
  <c r="AE50"/>
  <c r="AF50"/>
  <c r="G73" i="32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I15"/>
  <c r="K15"/>
  <c r="M15"/>
  <c r="O15"/>
  <c r="Q15"/>
  <c r="V15"/>
  <c r="G16"/>
  <c r="M16" s="1"/>
  <c r="I16"/>
  <c r="K16"/>
  <c r="O16"/>
  <c r="Q16"/>
  <c r="V16"/>
  <c r="G17"/>
  <c r="I17"/>
  <c r="K17"/>
  <c r="M17"/>
  <c r="O17"/>
  <c r="Q17"/>
  <c r="V17"/>
  <c r="G23"/>
  <c r="I23"/>
  <c r="I22" s="1"/>
  <c r="K23"/>
  <c r="M23"/>
  <c r="O23"/>
  <c r="Q23"/>
  <c r="Q22" s="1"/>
  <c r="V23"/>
  <c r="G24"/>
  <c r="M24" s="1"/>
  <c r="I24"/>
  <c r="K24"/>
  <c r="K22" s="1"/>
  <c r="O24"/>
  <c r="O22" s="1"/>
  <c r="Q24"/>
  <c r="V24"/>
  <c r="V22" s="1"/>
  <c r="G25"/>
  <c r="I25"/>
  <c r="K25"/>
  <c r="M25"/>
  <c r="O25"/>
  <c r="Q25"/>
  <c r="V25"/>
  <c r="G29"/>
  <c r="M29" s="1"/>
  <c r="I29"/>
  <c r="K29"/>
  <c r="O29"/>
  <c r="Q29"/>
  <c r="V29"/>
  <c r="G31"/>
  <c r="G30" s="1"/>
  <c r="I31"/>
  <c r="K31"/>
  <c r="K30" s="1"/>
  <c r="O31"/>
  <c r="O30" s="1"/>
  <c r="Q31"/>
  <c r="V31"/>
  <c r="V30" s="1"/>
  <c r="G34"/>
  <c r="I34"/>
  <c r="I30" s="1"/>
  <c r="K34"/>
  <c r="M34"/>
  <c r="O34"/>
  <c r="Q34"/>
  <c r="Q30" s="1"/>
  <c r="V34"/>
  <c r="G35"/>
  <c r="M35" s="1"/>
  <c r="I35"/>
  <c r="K35"/>
  <c r="O35"/>
  <c r="Q35"/>
  <c r="V35"/>
  <c r="G36"/>
  <c r="I36"/>
  <c r="K36"/>
  <c r="M36"/>
  <c r="O36"/>
  <c r="Q36"/>
  <c r="V36"/>
  <c r="G37"/>
  <c r="M37" s="1"/>
  <c r="I37"/>
  <c r="K37"/>
  <c r="O37"/>
  <c r="Q37"/>
  <c r="V37"/>
  <c r="G38"/>
  <c r="I38"/>
  <c r="K38"/>
  <c r="M38"/>
  <c r="O38"/>
  <c r="Q38"/>
  <c r="V38"/>
  <c r="G40"/>
  <c r="I40"/>
  <c r="I39" s="1"/>
  <c r="K40"/>
  <c r="M40"/>
  <c r="O40"/>
  <c r="Q40"/>
  <c r="Q39" s="1"/>
  <c r="V40"/>
  <c r="G44"/>
  <c r="M44" s="1"/>
  <c r="I44"/>
  <c r="K44"/>
  <c r="K39" s="1"/>
  <c r="O44"/>
  <c r="O39" s="1"/>
  <c r="Q44"/>
  <c r="V44"/>
  <c r="V39" s="1"/>
  <c r="G45"/>
  <c r="I45"/>
  <c r="K45"/>
  <c r="M45"/>
  <c r="O45"/>
  <c r="Q45"/>
  <c r="V45"/>
  <c r="G46"/>
  <c r="M46" s="1"/>
  <c r="I46"/>
  <c r="K46"/>
  <c r="O46"/>
  <c r="Q46"/>
  <c r="V46"/>
  <c r="G47"/>
  <c r="I47"/>
  <c r="K47"/>
  <c r="M47"/>
  <c r="O47"/>
  <c r="Q47"/>
  <c r="V47"/>
  <c r="G48"/>
  <c r="M48" s="1"/>
  <c r="I48"/>
  <c r="K48"/>
  <c r="O48"/>
  <c r="Q48"/>
  <c r="V48"/>
  <c r="G49"/>
  <c r="I49"/>
  <c r="K49"/>
  <c r="M49"/>
  <c r="O49"/>
  <c r="Q49"/>
  <c r="V49"/>
  <c r="G50"/>
  <c r="M50" s="1"/>
  <c r="I50"/>
  <c r="K50"/>
  <c r="O50"/>
  <c r="Q50"/>
  <c r="V50"/>
  <c r="I51"/>
  <c r="Q51"/>
  <c r="G52"/>
  <c r="G51" s="1"/>
  <c r="I52"/>
  <c r="K52"/>
  <c r="K51" s="1"/>
  <c r="O52"/>
  <c r="O51" s="1"/>
  <c r="Q52"/>
  <c r="V52"/>
  <c r="V51" s="1"/>
  <c r="G54"/>
  <c r="G53" s="1"/>
  <c r="I54"/>
  <c r="K54"/>
  <c r="K53" s="1"/>
  <c r="O54"/>
  <c r="O53" s="1"/>
  <c r="Q54"/>
  <c r="V54"/>
  <c r="V53" s="1"/>
  <c r="G57"/>
  <c r="I57"/>
  <c r="I53" s="1"/>
  <c r="K57"/>
  <c r="M57"/>
  <c r="O57"/>
  <c r="Q57"/>
  <c r="Q53" s="1"/>
  <c r="V57"/>
  <c r="G58"/>
  <c r="M58" s="1"/>
  <c r="I58"/>
  <c r="K58"/>
  <c r="O58"/>
  <c r="Q58"/>
  <c r="V58"/>
  <c r="G59"/>
  <c r="I59"/>
  <c r="K59"/>
  <c r="M59"/>
  <c r="O59"/>
  <c r="Q59"/>
  <c r="V59"/>
  <c r="G60"/>
  <c r="K60"/>
  <c r="O60"/>
  <c r="V60"/>
  <c r="G61"/>
  <c r="I61"/>
  <c r="I60" s="1"/>
  <c r="K61"/>
  <c r="M61"/>
  <c r="M60" s="1"/>
  <c r="O61"/>
  <c r="Q61"/>
  <c r="Q60" s="1"/>
  <c r="V61"/>
  <c r="G63"/>
  <c r="I63"/>
  <c r="I62" s="1"/>
  <c r="K63"/>
  <c r="M63"/>
  <c r="O63"/>
  <c r="Q63"/>
  <c r="Q62" s="1"/>
  <c r="V63"/>
  <c r="G66"/>
  <c r="M66" s="1"/>
  <c r="I66"/>
  <c r="K66"/>
  <c r="K62" s="1"/>
  <c r="O66"/>
  <c r="O62" s="1"/>
  <c r="Q66"/>
  <c r="V66"/>
  <c r="V62" s="1"/>
  <c r="G69"/>
  <c r="I69"/>
  <c r="K69"/>
  <c r="M69"/>
  <c r="O69"/>
  <c r="Q69"/>
  <c r="V69"/>
  <c r="G70"/>
  <c r="K70"/>
  <c r="O70"/>
  <c r="V70"/>
  <c r="G71"/>
  <c r="I71"/>
  <c r="I70" s="1"/>
  <c r="K71"/>
  <c r="M71"/>
  <c r="M70" s="1"/>
  <c r="O71"/>
  <c r="Q71"/>
  <c r="Q70" s="1"/>
  <c r="V71"/>
  <c r="AE73"/>
  <c r="AF73"/>
  <c r="G72" i="31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4"/>
  <c r="I14"/>
  <c r="K14"/>
  <c r="M14"/>
  <c r="O14"/>
  <c r="Q14"/>
  <c r="V14"/>
  <c r="G17"/>
  <c r="M17" s="1"/>
  <c r="I17"/>
  <c r="K17"/>
  <c r="O17"/>
  <c r="Q17"/>
  <c r="V17"/>
  <c r="G20"/>
  <c r="I20"/>
  <c r="K20"/>
  <c r="M20"/>
  <c r="O20"/>
  <c r="Q20"/>
  <c r="V20"/>
  <c r="G21"/>
  <c r="M21" s="1"/>
  <c r="I21"/>
  <c r="K21"/>
  <c r="O21"/>
  <c r="Q21"/>
  <c r="V21"/>
  <c r="G22"/>
  <c r="I22"/>
  <c r="K22"/>
  <c r="M22"/>
  <c r="O22"/>
  <c r="Q22"/>
  <c r="V22"/>
  <c r="G26"/>
  <c r="M26" s="1"/>
  <c r="I26"/>
  <c r="K26"/>
  <c r="O26"/>
  <c r="Q26"/>
  <c r="V26"/>
  <c r="G29"/>
  <c r="I29"/>
  <c r="K29"/>
  <c r="M29"/>
  <c r="O29"/>
  <c r="Q29"/>
  <c r="V29"/>
  <c r="G30"/>
  <c r="M30" s="1"/>
  <c r="I30"/>
  <c r="K30"/>
  <c r="O30"/>
  <c r="Q30"/>
  <c r="V30"/>
  <c r="G31"/>
  <c r="I31"/>
  <c r="K31"/>
  <c r="M31"/>
  <c r="O31"/>
  <c r="Q31"/>
  <c r="V31"/>
  <c r="G35"/>
  <c r="M35" s="1"/>
  <c r="I35"/>
  <c r="K35"/>
  <c r="O35"/>
  <c r="Q35"/>
  <c r="V35"/>
  <c r="G37"/>
  <c r="G36" s="1"/>
  <c r="I37"/>
  <c r="K37"/>
  <c r="K36" s="1"/>
  <c r="O37"/>
  <c r="O36" s="1"/>
  <c r="Q37"/>
  <c r="V37"/>
  <c r="V36" s="1"/>
  <c r="G40"/>
  <c r="I40"/>
  <c r="I36" s="1"/>
  <c r="K40"/>
  <c r="M40"/>
  <c r="O40"/>
  <c r="Q40"/>
  <c r="Q36" s="1"/>
  <c r="V40"/>
  <c r="G41"/>
  <c r="M41" s="1"/>
  <c r="I41"/>
  <c r="K41"/>
  <c r="O41"/>
  <c r="Q41"/>
  <c r="V41"/>
  <c r="G42"/>
  <c r="I42"/>
  <c r="K42"/>
  <c r="M42"/>
  <c r="O42"/>
  <c r="Q42"/>
  <c r="V42"/>
  <c r="G43"/>
  <c r="M43" s="1"/>
  <c r="I43"/>
  <c r="K43"/>
  <c r="O43"/>
  <c r="Q43"/>
  <c r="V43"/>
  <c r="G44"/>
  <c r="I44"/>
  <c r="K44"/>
  <c r="M44"/>
  <c r="O44"/>
  <c r="Q44"/>
  <c r="V44"/>
  <c r="G46"/>
  <c r="I46"/>
  <c r="I45" s="1"/>
  <c r="K46"/>
  <c r="M46"/>
  <c r="O46"/>
  <c r="Q46"/>
  <c r="Q45" s="1"/>
  <c r="V46"/>
  <c r="G47"/>
  <c r="M47" s="1"/>
  <c r="I47"/>
  <c r="K47"/>
  <c r="K45" s="1"/>
  <c r="O47"/>
  <c r="O45" s="1"/>
  <c r="Q47"/>
  <c r="V47"/>
  <c r="V45" s="1"/>
  <c r="G48"/>
  <c r="I48"/>
  <c r="K48"/>
  <c r="M48"/>
  <c r="O48"/>
  <c r="Q48"/>
  <c r="V48"/>
  <c r="G49"/>
  <c r="M49" s="1"/>
  <c r="I49"/>
  <c r="K49"/>
  <c r="O49"/>
  <c r="Q49"/>
  <c r="V49"/>
  <c r="G50"/>
  <c r="I50"/>
  <c r="K50"/>
  <c r="M50"/>
  <c r="O50"/>
  <c r="Q50"/>
  <c r="V50"/>
  <c r="G51"/>
  <c r="M51" s="1"/>
  <c r="I51"/>
  <c r="K51"/>
  <c r="O51"/>
  <c r="Q51"/>
  <c r="V51"/>
  <c r="G52"/>
  <c r="I52"/>
  <c r="K52"/>
  <c r="M52"/>
  <c r="O52"/>
  <c r="Q52"/>
  <c r="V52"/>
  <c r="G53"/>
  <c r="M53" s="1"/>
  <c r="I53"/>
  <c r="K53"/>
  <c r="O53"/>
  <c r="Q53"/>
  <c r="V53"/>
  <c r="I54"/>
  <c r="Q54"/>
  <c r="G55"/>
  <c r="G54" s="1"/>
  <c r="I55"/>
  <c r="K55"/>
  <c r="K54" s="1"/>
  <c r="O55"/>
  <c r="O54" s="1"/>
  <c r="Q55"/>
  <c r="V55"/>
  <c r="V54" s="1"/>
  <c r="I56"/>
  <c r="Q56"/>
  <c r="G57"/>
  <c r="G56" s="1"/>
  <c r="I57"/>
  <c r="K57"/>
  <c r="K56" s="1"/>
  <c r="O57"/>
  <c r="O56" s="1"/>
  <c r="Q57"/>
  <c r="V57"/>
  <c r="V56" s="1"/>
  <c r="I60"/>
  <c r="Q60"/>
  <c r="G61"/>
  <c r="G60" s="1"/>
  <c r="I61"/>
  <c r="K61"/>
  <c r="K60" s="1"/>
  <c r="O61"/>
  <c r="O60" s="1"/>
  <c r="Q61"/>
  <c r="V61"/>
  <c r="V60" s="1"/>
  <c r="G63"/>
  <c r="G62" s="1"/>
  <c r="I63"/>
  <c r="K63"/>
  <c r="K62" s="1"/>
  <c r="O63"/>
  <c r="O62" s="1"/>
  <c r="Q63"/>
  <c r="V63"/>
  <c r="V62" s="1"/>
  <c r="G66"/>
  <c r="I66"/>
  <c r="I62" s="1"/>
  <c r="K66"/>
  <c r="M66"/>
  <c r="O66"/>
  <c r="Q66"/>
  <c r="Q62" s="1"/>
  <c r="V66"/>
  <c r="G69"/>
  <c r="K69"/>
  <c r="O69"/>
  <c r="V69"/>
  <c r="G70"/>
  <c r="I70"/>
  <c r="I69" s="1"/>
  <c r="K70"/>
  <c r="M70"/>
  <c r="M69" s="1"/>
  <c r="O70"/>
  <c r="Q70"/>
  <c r="Q69" s="1"/>
  <c r="V70"/>
  <c r="AE72"/>
  <c r="AF72"/>
  <c r="G76" i="30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6"/>
  <c r="I16"/>
  <c r="K16"/>
  <c r="M16"/>
  <c r="O16"/>
  <c r="Q16"/>
  <c r="V16"/>
  <c r="G17"/>
  <c r="M17" s="1"/>
  <c r="I17"/>
  <c r="K17"/>
  <c r="O17"/>
  <c r="Q17"/>
  <c r="V17"/>
  <c r="G18"/>
  <c r="I18"/>
  <c r="K18"/>
  <c r="M18"/>
  <c r="O18"/>
  <c r="Q18"/>
  <c r="V18"/>
  <c r="G19"/>
  <c r="M19" s="1"/>
  <c r="I19"/>
  <c r="K19"/>
  <c r="O19"/>
  <c r="Q19"/>
  <c r="V19"/>
  <c r="G20"/>
  <c r="I20"/>
  <c r="K20"/>
  <c r="M20"/>
  <c r="O20"/>
  <c r="Q20"/>
  <c r="V20"/>
  <c r="G21"/>
  <c r="M21" s="1"/>
  <c r="I21"/>
  <c r="K21"/>
  <c r="O21"/>
  <c r="Q21"/>
  <c r="V21"/>
  <c r="G22"/>
  <c r="I22"/>
  <c r="K22"/>
  <c r="M22"/>
  <c r="O22"/>
  <c r="Q22"/>
  <c r="V22"/>
  <c r="G32"/>
  <c r="I32"/>
  <c r="I31" s="1"/>
  <c r="K32"/>
  <c r="M32"/>
  <c r="O32"/>
  <c r="Q32"/>
  <c r="Q31" s="1"/>
  <c r="V32"/>
  <c r="G33"/>
  <c r="M33" s="1"/>
  <c r="I33"/>
  <c r="K33"/>
  <c r="K31" s="1"/>
  <c r="O33"/>
  <c r="O31" s="1"/>
  <c r="Q33"/>
  <c r="V33"/>
  <c r="V31" s="1"/>
  <c r="G34"/>
  <c r="I34"/>
  <c r="K34"/>
  <c r="M34"/>
  <c r="O34"/>
  <c r="Q34"/>
  <c r="V34"/>
  <c r="G38"/>
  <c r="M38" s="1"/>
  <c r="I38"/>
  <c r="K38"/>
  <c r="O38"/>
  <c r="Q38"/>
  <c r="V38"/>
  <c r="G40"/>
  <c r="I40"/>
  <c r="I39" s="1"/>
  <c r="K40"/>
  <c r="M40"/>
  <c r="O40"/>
  <c r="Q40"/>
  <c r="Q39" s="1"/>
  <c r="V40"/>
  <c r="G41"/>
  <c r="G39" s="1"/>
  <c r="I41"/>
  <c r="K41"/>
  <c r="K39" s="1"/>
  <c r="O41"/>
  <c r="O39" s="1"/>
  <c r="Q41"/>
  <c r="V41"/>
  <c r="V39" s="1"/>
  <c r="G42"/>
  <c r="I42"/>
  <c r="K42"/>
  <c r="M42"/>
  <c r="O42"/>
  <c r="Q42"/>
  <c r="V42"/>
  <c r="G43"/>
  <c r="M43" s="1"/>
  <c r="I43"/>
  <c r="K43"/>
  <c r="O43"/>
  <c r="Q43"/>
  <c r="V43"/>
  <c r="G44"/>
  <c r="I44"/>
  <c r="K44"/>
  <c r="M44"/>
  <c r="O44"/>
  <c r="Q44"/>
  <c r="V44"/>
  <c r="G45"/>
  <c r="M45" s="1"/>
  <c r="I45"/>
  <c r="K45"/>
  <c r="O45"/>
  <c r="Q45"/>
  <c r="V45"/>
  <c r="G47"/>
  <c r="G46" s="1"/>
  <c r="I47"/>
  <c r="K47"/>
  <c r="K46" s="1"/>
  <c r="O47"/>
  <c r="O46" s="1"/>
  <c r="Q47"/>
  <c r="V47"/>
  <c r="V46" s="1"/>
  <c r="G54"/>
  <c r="I54"/>
  <c r="I46" s="1"/>
  <c r="K54"/>
  <c r="M54"/>
  <c r="O54"/>
  <c r="Q54"/>
  <c r="Q46" s="1"/>
  <c r="V54"/>
  <c r="G55"/>
  <c r="M55" s="1"/>
  <c r="I55"/>
  <c r="K55"/>
  <c r="O55"/>
  <c r="Q55"/>
  <c r="V55"/>
  <c r="G56"/>
  <c r="I56"/>
  <c r="K56"/>
  <c r="M56"/>
  <c r="O56"/>
  <c r="Q56"/>
  <c r="V56"/>
  <c r="G57"/>
  <c r="M57" s="1"/>
  <c r="I57"/>
  <c r="K57"/>
  <c r="O57"/>
  <c r="Q57"/>
  <c r="V57"/>
  <c r="G58"/>
  <c r="I58"/>
  <c r="K58"/>
  <c r="M58"/>
  <c r="O58"/>
  <c r="Q58"/>
  <c r="V58"/>
  <c r="G59"/>
  <c r="M59" s="1"/>
  <c r="I59"/>
  <c r="K59"/>
  <c r="O59"/>
  <c r="Q59"/>
  <c r="V59"/>
  <c r="G60"/>
  <c r="I60"/>
  <c r="K60"/>
  <c r="M60"/>
  <c r="O60"/>
  <c r="Q60"/>
  <c r="V60"/>
  <c r="G61"/>
  <c r="K61"/>
  <c r="O61"/>
  <c r="V61"/>
  <c r="G62"/>
  <c r="I62"/>
  <c r="I61" s="1"/>
  <c r="K62"/>
  <c r="M62"/>
  <c r="M61" s="1"/>
  <c r="O62"/>
  <c r="Q62"/>
  <c r="Q61" s="1"/>
  <c r="V62"/>
  <c r="G63"/>
  <c r="K63"/>
  <c r="O63"/>
  <c r="V63"/>
  <c r="G64"/>
  <c r="I64"/>
  <c r="I63" s="1"/>
  <c r="K64"/>
  <c r="M64"/>
  <c r="M63" s="1"/>
  <c r="O64"/>
  <c r="Q64"/>
  <c r="Q63" s="1"/>
  <c r="V64"/>
  <c r="G68"/>
  <c r="I68"/>
  <c r="I67" s="1"/>
  <c r="K68"/>
  <c r="M68"/>
  <c r="O68"/>
  <c r="Q68"/>
  <c r="Q67" s="1"/>
  <c r="V68"/>
  <c r="G71"/>
  <c r="G67" s="1"/>
  <c r="I71"/>
  <c r="K71"/>
  <c r="K67" s="1"/>
  <c r="O71"/>
  <c r="O67" s="1"/>
  <c r="Q71"/>
  <c r="V71"/>
  <c r="V67" s="1"/>
  <c r="G72"/>
  <c r="I72"/>
  <c r="K72"/>
  <c r="M72"/>
  <c r="O72"/>
  <c r="Q72"/>
  <c r="V72"/>
  <c r="G73"/>
  <c r="K73"/>
  <c r="O73"/>
  <c r="V73"/>
  <c r="G74"/>
  <c r="I74"/>
  <c r="I73" s="1"/>
  <c r="K74"/>
  <c r="M74"/>
  <c r="M73" s="1"/>
  <c r="O74"/>
  <c r="Q74"/>
  <c r="Q73" s="1"/>
  <c r="V74"/>
  <c r="AE76"/>
  <c r="G19" i="29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I15"/>
  <c r="K15"/>
  <c r="M15"/>
  <c r="O15"/>
  <c r="Q15"/>
  <c r="V15"/>
  <c r="G16"/>
  <c r="M16" s="1"/>
  <c r="I16"/>
  <c r="K16"/>
  <c r="O16"/>
  <c r="Q16"/>
  <c r="V16"/>
  <c r="G17"/>
  <c r="I17"/>
  <c r="K17"/>
  <c r="M17"/>
  <c r="O17"/>
  <c r="Q17"/>
  <c r="V17"/>
  <c r="AE19"/>
  <c r="G26" i="28"/>
  <c r="BA23"/>
  <c r="BA21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I15"/>
  <c r="K15"/>
  <c r="M15"/>
  <c r="O15"/>
  <c r="Q15"/>
  <c r="V15"/>
  <c r="G16"/>
  <c r="M16" s="1"/>
  <c r="I16"/>
  <c r="K16"/>
  <c r="O16"/>
  <c r="Q16"/>
  <c r="V16"/>
  <c r="G18"/>
  <c r="I18"/>
  <c r="I17" s="1"/>
  <c r="K18"/>
  <c r="M18"/>
  <c r="O18"/>
  <c r="Q18"/>
  <c r="Q17" s="1"/>
  <c r="V18"/>
  <c r="G19"/>
  <c r="G17" s="1"/>
  <c r="I19"/>
  <c r="K19"/>
  <c r="K17" s="1"/>
  <c r="O19"/>
  <c r="O17" s="1"/>
  <c r="Q19"/>
  <c r="V19"/>
  <c r="V17" s="1"/>
  <c r="G20"/>
  <c r="I20"/>
  <c r="K20"/>
  <c r="M20"/>
  <c r="O20"/>
  <c r="Q20"/>
  <c r="V20"/>
  <c r="G22"/>
  <c r="M22" s="1"/>
  <c r="I22"/>
  <c r="K22"/>
  <c r="O22"/>
  <c r="Q22"/>
  <c r="V22"/>
  <c r="G24"/>
  <c r="I24"/>
  <c r="K24"/>
  <c r="M24"/>
  <c r="O24"/>
  <c r="Q24"/>
  <c r="V24"/>
  <c r="AE26"/>
  <c r="G39" i="27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I15"/>
  <c r="K15"/>
  <c r="M15"/>
  <c r="O15"/>
  <c r="Q15"/>
  <c r="V15"/>
  <c r="G16"/>
  <c r="M16" s="1"/>
  <c r="I16"/>
  <c r="K16"/>
  <c r="O16"/>
  <c r="Q16"/>
  <c r="V16"/>
  <c r="G17"/>
  <c r="I17"/>
  <c r="K17"/>
  <c r="M17"/>
  <c r="O17"/>
  <c r="Q17"/>
  <c r="V17"/>
  <c r="G18"/>
  <c r="M18" s="1"/>
  <c r="I18"/>
  <c r="K18"/>
  <c r="O18"/>
  <c r="Q18"/>
  <c r="V18"/>
  <c r="G19"/>
  <c r="I19"/>
  <c r="K19"/>
  <c r="M19"/>
  <c r="O19"/>
  <c r="Q19"/>
  <c r="V19"/>
  <c r="G20"/>
  <c r="M20" s="1"/>
  <c r="I20"/>
  <c r="K20"/>
  <c r="O20"/>
  <c r="Q20"/>
  <c r="V20"/>
  <c r="G21"/>
  <c r="I21"/>
  <c r="K21"/>
  <c r="M21"/>
  <c r="O21"/>
  <c r="Q21"/>
  <c r="V21"/>
  <c r="G22"/>
  <c r="M22" s="1"/>
  <c r="I22"/>
  <c r="K22"/>
  <c r="O22"/>
  <c r="Q22"/>
  <c r="V22"/>
  <c r="G23"/>
  <c r="I23"/>
  <c r="K23"/>
  <c r="M23"/>
  <c r="O23"/>
  <c r="Q23"/>
  <c r="V23"/>
  <c r="G24"/>
  <c r="M24" s="1"/>
  <c r="I24"/>
  <c r="K24"/>
  <c r="O24"/>
  <c r="Q24"/>
  <c r="V24"/>
  <c r="G25"/>
  <c r="I25"/>
  <c r="K25"/>
  <c r="M25"/>
  <c r="O25"/>
  <c r="Q25"/>
  <c r="V25"/>
  <c r="G26"/>
  <c r="M26" s="1"/>
  <c r="I26"/>
  <c r="K26"/>
  <c r="O26"/>
  <c r="Q26"/>
  <c r="V26"/>
  <c r="G27"/>
  <c r="I27"/>
  <c r="K27"/>
  <c r="M27"/>
  <c r="O27"/>
  <c r="Q27"/>
  <c r="V27"/>
  <c r="G29"/>
  <c r="I29"/>
  <c r="I28" s="1"/>
  <c r="K29"/>
  <c r="M29"/>
  <c r="O29"/>
  <c r="Q29"/>
  <c r="Q28" s="1"/>
  <c r="V29"/>
  <c r="G30"/>
  <c r="M30" s="1"/>
  <c r="I30"/>
  <c r="K30"/>
  <c r="K28" s="1"/>
  <c r="O30"/>
  <c r="O28" s="1"/>
  <c r="Q30"/>
  <c r="V30"/>
  <c r="V28" s="1"/>
  <c r="G31"/>
  <c r="I31"/>
  <c r="K31"/>
  <c r="M31"/>
  <c r="O31"/>
  <c r="Q31"/>
  <c r="V31"/>
  <c r="G32"/>
  <c r="M32" s="1"/>
  <c r="I32"/>
  <c r="K32"/>
  <c r="O32"/>
  <c r="Q32"/>
  <c r="V32"/>
  <c r="G33"/>
  <c r="I33"/>
  <c r="K33"/>
  <c r="M33"/>
  <c r="O33"/>
  <c r="Q33"/>
  <c r="V33"/>
  <c r="G34"/>
  <c r="M34" s="1"/>
  <c r="I34"/>
  <c r="K34"/>
  <c r="O34"/>
  <c r="Q34"/>
  <c r="V34"/>
  <c r="G35"/>
  <c r="I35"/>
  <c r="K35"/>
  <c r="M35"/>
  <c r="O35"/>
  <c r="Q35"/>
  <c r="V35"/>
  <c r="G36"/>
  <c r="M36" s="1"/>
  <c r="I36"/>
  <c r="K36"/>
  <c r="O36"/>
  <c r="Q36"/>
  <c r="V36"/>
  <c r="G37"/>
  <c r="I37"/>
  <c r="K37"/>
  <c r="M37"/>
  <c r="O37"/>
  <c r="Q37"/>
  <c r="V37"/>
  <c r="AE39"/>
  <c r="G180" i="26"/>
  <c r="G9"/>
  <c r="G8" s="1"/>
  <c r="I9"/>
  <c r="I8" s="1"/>
  <c r="K9"/>
  <c r="K8" s="1"/>
  <c r="O9"/>
  <c r="O8" s="1"/>
  <c r="Q9"/>
  <c r="Q8" s="1"/>
  <c r="V9"/>
  <c r="V8" s="1"/>
  <c r="G10"/>
  <c r="I10"/>
  <c r="K10"/>
  <c r="M10"/>
  <c r="O10"/>
  <c r="Q10"/>
  <c r="V10"/>
  <c r="G11"/>
  <c r="M11" s="1"/>
  <c r="I11"/>
  <c r="K11"/>
  <c r="O11"/>
  <c r="Q11"/>
  <c r="V11"/>
  <c r="G12"/>
  <c r="I12"/>
  <c r="K12"/>
  <c r="M12"/>
  <c r="O12"/>
  <c r="Q12"/>
  <c r="V12"/>
  <c r="G13"/>
  <c r="M13" s="1"/>
  <c r="I13"/>
  <c r="K13"/>
  <c r="O13"/>
  <c r="Q13"/>
  <c r="V13"/>
  <c r="G14"/>
  <c r="I14"/>
  <c r="K14"/>
  <c r="M14"/>
  <c r="O14"/>
  <c r="Q14"/>
  <c r="V14"/>
  <c r="G15"/>
  <c r="M15" s="1"/>
  <c r="I15"/>
  <c r="K15"/>
  <c r="O15"/>
  <c r="Q15"/>
  <c r="V15"/>
  <c r="G16"/>
  <c r="I16"/>
  <c r="K16"/>
  <c r="M16"/>
  <c r="O16"/>
  <c r="Q16"/>
  <c r="V16"/>
  <c r="G17"/>
  <c r="M17" s="1"/>
  <c r="I17"/>
  <c r="K17"/>
  <c r="O17"/>
  <c r="Q17"/>
  <c r="V17"/>
  <c r="G18"/>
  <c r="I18"/>
  <c r="K18"/>
  <c r="M18"/>
  <c r="O18"/>
  <c r="Q18"/>
  <c r="V18"/>
  <c r="G19"/>
  <c r="M19" s="1"/>
  <c r="I19"/>
  <c r="K19"/>
  <c r="O19"/>
  <c r="Q19"/>
  <c r="V19"/>
  <c r="G20"/>
  <c r="I20"/>
  <c r="K20"/>
  <c r="M20"/>
  <c r="O20"/>
  <c r="Q20"/>
  <c r="V20"/>
  <c r="G21"/>
  <c r="M21" s="1"/>
  <c r="I21"/>
  <c r="K21"/>
  <c r="O21"/>
  <c r="Q21"/>
  <c r="V21"/>
  <c r="G22"/>
  <c r="I22"/>
  <c r="K22"/>
  <c r="M22"/>
  <c r="O22"/>
  <c r="Q22"/>
  <c r="V22"/>
  <c r="G24"/>
  <c r="I24"/>
  <c r="I23" s="1"/>
  <c r="K24"/>
  <c r="M24"/>
  <c r="O24"/>
  <c r="Q24"/>
  <c r="Q23" s="1"/>
  <c r="V24"/>
  <c r="G25"/>
  <c r="G23" s="1"/>
  <c r="I25"/>
  <c r="K25"/>
  <c r="K23" s="1"/>
  <c r="O25"/>
  <c r="O23" s="1"/>
  <c r="Q25"/>
  <c r="V25"/>
  <c r="V23" s="1"/>
  <c r="G26"/>
  <c r="I26"/>
  <c r="K26"/>
  <c r="M26"/>
  <c r="O26"/>
  <c r="Q26"/>
  <c r="V26"/>
  <c r="G27"/>
  <c r="M27" s="1"/>
  <c r="I27"/>
  <c r="K27"/>
  <c r="O27"/>
  <c r="Q27"/>
  <c r="V27"/>
  <c r="G28"/>
  <c r="I28"/>
  <c r="K28"/>
  <c r="M28"/>
  <c r="O28"/>
  <c r="Q28"/>
  <c r="V28"/>
  <c r="G29"/>
  <c r="M29" s="1"/>
  <c r="I29"/>
  <c r="K29"/>
  <c r="O29"/>
  <c r="Q29"/>
  <c r="V29"/>
  <c r="G30"/>
  <c r="I30"/>
  <c r="K30"/>
  <c r="M30"/>
  <c r="O30"/>
  <c r="Q30"/>
  <c r="V30"/>
  <c r="G31"/>
  <c r="M31" s="1"/>
  <c r="I31"/>
  <c r="K31"/>
  <c r="O31"/>
  <c r="Q31"/>
  <c r="V31"/>
  <c r="G32"/>
  <c r="I32"/>
  <c r="K32"/>
  <c r="M32"/>
  <c r="O32"/>
  <c r="Q32"/>
  <c r="V32"/>
  <c r="G33"/>
  <c r="M33" s="1"/>
  <c r="I33"/>
  <c r="K33"/>
  <c r="O33"/>
  <c r="Q33"/>
  <c r="V33"/>
  <c r="G34"/>
  <c r="I34"/>
  <c r="K34"/>
  <c r="M34"/>
  <c r="O34"/>
  <c r="Q34"/>
  <c r="V34"/>
  <c r="G35"/>
  <c r="M35" s="1"/>
  <c r="I35"/>
  <c r="K35"/>
  <c r="O35"/>
  <c r="Q35"/>
  <c r="V35"/>
  <c r="G37"/>
  <c r="G36" s="1"/>
  <c r="I37"/>
  <c r="K37"/>
  <c r="K36" s="1"/>
  <c r="O37"/>
  <c r="O36" s="1"/>
  <c r="Q37"/>
  <c r="V37"/>
  <c r="V36" s="1"/>
  <c r="G38"/>
  <c r="I38"/>
  <c r="I36" s="1"/>
  <c r="K38"/>
  <c r="M38"/>
  <c r="O38"/>
  <c r="Q38"/>
  <c r="Q36" s="1"/>
  <c r="V38"/>
  <c r="G39"/>
  <c r="M39" s="1"/>
  <c r="I39"/>
  <c r="K39"/>
  <c r="O39"/>
  <c r="Q39"/>
  <c r="V39"/>
  <c r="G40"/>
  <c r="I40"/>
  <c r="K40"/>
  <c r="M40"/>
  <c r="O40"/>
  <c r="Q40"/>
  <c r="V40"/>
  <c r="G41"/>
  <c r="M41" s="1"/>
  <c r="I41"/>
  <c r="K41"/>
  <c r="O41"/>
  <c r="Q41"/>
  <c r="V41"/>
  <c r="G42"/>
  <c r="I42"/>
  <c r="K42"/>
  <c r="M42"/>
  <c r="O42"/>
  <c r="Q42"/>
  <c r="V42"/>
  <c r="G43"/>
  <c r="M43" s="1"/>
  <c r="I43"/>
  <c r="K43"/>
  <c r="O43"/>
  <c r="Q43"/>
  <c r="V43"/>
  <c r="G44"/>
  <c r="I44"/>
  <c r="K44"/>
  <c r="M44"/>
  <c r="O44"/>
  <c r="Q44"/>
  <c r="V44"/>
  <c r="G45"/>
  <c r="M45" s="1"/>
  <c r="I45"/>
  <c r="K45"/>
  <c r="O45"/>
  <c r="Q45"/>
  <c r="V45"/>
  <c r="G47"/>
  <c r="G46" s="1"/>
  <c r="I47"/>
  <c r="K47"/>
  <c r="K46" s="1"/>
  <c r="O47"/>
  <c r="O46" s="1"/>
  <c r="Q47"/>
  <c r="V47"/>
  <c r="V46" s="1"/>
  <c r="G48"/>
  <c r="I48"/>
  <c r="I46" s="1"/>
  <c r="K48"/>
  <c r="M48"/>
  <c r="O48"/>
  <c r="Q48"/>
  <c r="Q46" s="1"/>
  <c r="V48"/>
  <c r="G49"/>
  <c r="M49" s="1"/>
  <c r="I49"/>
  <c r="K49"/>
  <c r="O49"/>
  <c r="Q49"/>
  <c r="V49"/>
  <c r="G50"/>
  <c r="I50"/>
  <c r="K50"/>
  <c r="M50"/>
  <c r="O50"/>
  <c r="Q50"/>
  <c r="V50"/>
  <c r="G51"/>
  <c r="M51" s="1"/>
  <c r="I51"/>
  <c r="K51"/>
  <c r="O51"/>
  <c r="Q51"/>
  <c r="V51"/>
  <c r="G52"/>
  <c r="I52"/>
  <c r="K52"/>
  <c r="M52"/>
  <c r="O52"/>
  <c r="Q52"/>
  <c r="V52"/>
  <c r="G53"/>
  <c r="M53" s="1"/>
  <c r="I53"/>
  <c r="K53"/>
  <c r="O53"/>
  <c r="Q53"/>
  <c r="V53"/>
  <c r="G54"/>
  <c r="I54"/>
  <c r="K54"/>
  <c r="M54"/>
  <c r="O54"/>
  <c r="Q54"/>
  <c r="V54"/>
  <c r="G55"/>
  <c r="M55" s="1"/>
  <c r="I55"/>
  <c r="K55"/>
  <c r="O55"/>
  <c r="Q55"/>
  <c r="V55"/>
  <c r="G56"/>
  <c r="I56"/>
  <c r="K56"/>
  <c r="M56"/>
  <c r="O56"/>
  <c r="Q56"/>
  <c r="V56"/>
  <c r="G69"/>
  <c r="I69"/>
  <c r="I68" s="1"/>
  <c r="K69"/>
  <c r="M69"/>
  <c r="O69"/>
  <c r="Q69"/>
  <c r="Q68" s="1"/>
  <c r="V69"/>
  <c r="G70"/>
  <c r="G68" s="1"/>
  <c r="I70"/>
  <c r="K70"/>
  <c r="K68" s="1"/>
  <c r="O70"/>
  <c r="O68" s="1"/>
  <c r="Q70"/>
  <c r="V70"/>
  <c r="V68" s="1"/>
  <c r="G71"/>
  <c r="I71"/>
  <c r="K71"/>
  <c r="M71"/>
  <c r="O71"/>
  <c r="Q71"/>
  <c r="V71"/>
  <c r="G72"/>
  <c r="M72" s="1"/>
  <c r="I72"/>
  <c r="K72"/>
  <c r="O72"/>
  <c r="Q72"/>
  <c r="V72"/>
  <c r="G73"/>
  <c r="I73"/>
  <c r="K73"/>
  <c r="M73"/>
  <c r="O73"/>
  <c r="Q73"/>
  <c r="V73"/>
  <c r="G74"/>
  <c r="M74" s="1"/>
  <c r="I74"/>
  <c r="K74"/>
  <c r="O74"/>
  <c r="Q74"/>
  <c r="V74"/>
  <c r="G75"/>
  <c r="I75"/>
  <c r="K75"/>
  <c r="M75"/>
  <c r="O75"/>
  <c r="Q75"/>
  <c r="V75"/>
  <c r="G76"/>
  <c r="M76" s="1"/>
  <c r="I76"/>
  <c r="K76"/>
  <c r="O76"/>
  <c r="Q76"/>
  <c r="V76"/>
  <c r="G77"/>
  <c r="I77"/>
  <c r="K77"/>
  <c r="M77"/>
  <c r="O77"/>
  <c r="Q77"/>
  <c r="V77"/>
  <c r="G78"/>
  <c r="M78" s="1"/>
  <c r="I78"/>
  <c r="K78"/>
  <c r="O78"/>
  <c r="Q78"/>
  <c r="V78"/>
  <c r="G80"/>
  <c r="G79" s="1"/>
  <c r="I80"/>
  <c r="K80"/>
  <c r="K79" s="1"/>
  <c r="O80"/>
  <c r="O79" s="1"/>
  <c r="Q80"/>
  <c r="V80"/>
  <c r="V79" s="1"/>
  <c r="G81"/>
  <c r="I81"/>
  <c r="I79" s="1"/>
  <c r="K81"/>
  <c r="M81"/>
  <c r="O81"/>
  <c r="Q81"/>
  <c r="Q79" s="1"/>
  <c r="V81"/>
  <c r="G101"/>
  <c r="M101" s="1"/>
  <c r="I101"/>
  <c r="K101"/>
  <c r="O101"/>
  <c r="Q101"/>
  <c r="V101"/>
  <c r="G111"/>
  <c r="I111"/>
  <c r="K111"/>
  <c r="M111"/>
  <c r="O111"/>
  <c r="Q111"/>
  <c r="V111"/>
  <c r="G112"/>
  <c r="M112" s="1"/>
  <c r="I112"/>
  <c r="K112"/>
  <c r="O112"/>
  <c r="Q112"/>
  <c r="V112"/>
  <c r="G113"/>
  <c r="I113"/>
  <c r="K113"/>
  <c r="M113"/>
  <c r="O113"/>
  <c r="Q113"/>
  <c r="V113"/>
  <c r="G114"/>
  <c r="M114" s="1"/>
  <c r="I114"/>
  <c r="K114"/>
  <c r="O114"/>
  <c r="Q114"/>
  <c r="V114"/>
  <c r="G115"/>
  <c r="I115"/>
  <c r="K115"/>
  <c r="M115"/>
  <c r="O115"/>
  <c r="Q115"/>
  <c r="V115"/>
  <c r="G116"/>
  <c r="M116" s="1"/>
  <c r="I116"/>
  <c r="K116"/>
  <c r="O116"/>
  <c r="Q116"/>
  <c r="V116"/>
  <c r="G118"/>
  <c r="G117" s="1"/>
  <c r="I118"/>
  <c r="K118"/>
  <c r="K117" s="1"/>
  <c r="O118"/>
  <c r="O117" s="1"/>
  <c r="Q118"/>
  <c r="V118"/>
  <c r="V117" s="1"/>
  <c r="G119"/>
  <c r="I119"/>
  <c r="I117" s="1"/>
  <c r="K119"/>
  <c r="M119"/>
  <c r="O119"/>
  <c r="Q119"/>
  <c r="Q117" s="1"/>
  <c r="V119"/>
  <c r="G120"/>
  <c r="M120" s="1"/>
  <c r="I120"/>
  <c r="K120"/>
  <c r="O120"/>
  <c r="Q120"/>
  <c r="V120"/>
  <c r="G121"/>
  <c r="I121"/>
  <c r="K121"/>
  <c r="M121"/>
  <c r="O121"/>
  <c r="Q121"/>
  <c r="V121"/>
  <c r="G122"/>
  <c r="M122" s="1"/>
  <c r="I122"/>
  <c r="K122"/>
  <c r="O122"/>
  <c r="Q122"/>
  <c r="V122"/>
  <c r="G124"/>
  <c r="G123" s="1"/>
  <c r="I124"/>
  <c r="K124"/>
  <c r="K123" s="1"/>
  <c r="O124"/>
  <c r="O123" s="1"/>
  <c r="Q124"/>
  <c r="V124"/>
  <c r="V123" s="1"/>
  <c r="G125"/>
  <c r="I125"/>
  <c r="I123" s="1"/>
  <c r="K125"/>
  <c r="M125"/>
  <c r="O125"/>
  <c r="Q125"/>
  <c r="Q123" s="1"/>
  <c r="V125"/>
  <c r="G126"/>
  <c r="M126" s="1"/>
  <c r="I126"/>
  <c r="K126"/>
  <c r="O126"/>
  <c r="Q126"/>
  <c r="V126"/>
  <c r="G127"/>
  <c r="I127"/>
  <c r="K127"/>
  <c r="M127"/>
  <c r="O127"/>
  <c r="Q127"/>
  <c r="V127"/>
  <c r="G128"/>
  <c r="M128" s="1"/>
  <c r="I128"/>
  <c r="K128"/>
  <c r="O128"/>
  <c r="Q128"/>
  <c r="V128"/>
  <c r="G129"/>
  <c r="I129"/>
  <c r="K129"/>
  <c r="M129"/>
  <c r="O129"/>
  <c r="Q129"/>
  <c r="V129"/>
  <c r="G130"/>
  <c r="M130" s="1"/>
  <c r="I130"/>
  <c r="K130"/>
  <c r="O130"/>
  <c r="Q130"/>
  <c r="V130"/>
  <c r="G132"/>
  <c r="G131" s="1"/>
  <c r="I132"/>
  <c r="K132"/>
  <c r="K131" s="1"/>
  <c r="O132"/>
  <c r="O131" s="1"/>
  <c r="Q132"/>
  <c r="V132"/>
  <c r="V131" s="1"/>
  <c r="G133"/>
  <c r="I133"/>
  <c r="I131" s="1"/>
  <c r="K133"/>
  <c r="M133"/>
  <c r="O133"/>
  <c r="Q133"/>
  <c r="Q131" s="1"/>
  <c r="V133"/>
  <c r="G134"/>
  <c r="M134" s="1"/>
  <c r="I134"/>
  <c r="K134"/>
  <c r="O134"/>
  <c r="Q134"/>
  <c r="V134"/>
  <c r="G135"/>
  <c r="I135"/>
  <c r="K135"/>
  <c r="M135"/>
  <c r="O135"/>
  <c r="Q135"/>
  <c r="V135"/>
  <c r="G136"/>
  <c r="M136" s="1"/>
  <c r="I136"/>
  <c r="K136"/>
  <c r="O136"/>
  <c r="Q136"/>
  <c r="V136"/>
  <c r="G137"/>
  <c r="I137"/>
  <c r="K137"/>
  <c r="M137"/>
  <c r="O137"/>
  <c r="Q137"/>
  <c r="V137"/>
  <c r="G138"/>
  <c r="M138" s="1"/>
  <c r="I138"/>
  <c r="K138"/>
  <c r="O138"/>
  <c r="Q138"/>
  <c r="V138"/>
  <c r="G139"/>
  <c r="I139"/>
  <c r="K139"/>
  <c r="M139"/>
  <c r="O139"/>
  <c r="Q139"/>
  <c r="V139"/>
  <c r="G141"/>
  <c r="I141"/>
  <c r="I140" s="1"/>
  <c r="K141"/>
  <c r="M141"/>
  <c r="O141"/>
  <c r="Q141"/>
  <c r="Q140" s="1"/>
  <c r="V141"/>
  <c r="G142"/>
  <c r="G140" s="1"/>
  <c r="I142"/>
  <c r="K142"/>
  <c r="K140" s="1"/>
  <c r="O142"/>
  <c r="O140" s="1"/>
  <c r="Q142"/>
  <c r="V142"/>
  <c r="V140" s="1"/>
  <c r="G143"/>
  <c r="I143"/>
  <c r="K143"/>
  <c r="M143"/>
  <c r="O143"/>
  <c r="Q143"/>
  <c r="V143"/>
  <c r="G144"/>
  <c r="M144" s="1"/>
  <c r="I144"/>
  <c r="K144"/>
  <c r="O144"/>
  <c r="Q144"/>
  <c r="V144"/>
  <c r="G145"/>
  <c r="I145"/>
  <c r="K145"/>
  <c r="M145"/>
  <c r="O145"/>
  <c r="Q145"/>
  <c r="V145"/>
  <c r="G146"/>
  <c r="M146" s="1"/>
  <c r="I146"/>
  <c r="K146"/>
  <c r="O146"/>
  <c r="Q146"/>
  <c r="V146"/>
  <c r="G147"/>
  <c r="I147"/>
  <c r="K147"/>
  <c r="M147"/>
  <c r="O147"/>
  <c r="Q147"/>
  <c r="V147"/>
  <c r="G148"/>
  <c r="M148" s="1"/>
  <c r="I148"/>
  <c r="K148"/>
  <c r="O148"/>
  <c r="Q148"/>
  <c r="V148"/>
  <c r="G149"/>
  <c r="I149"/>
  <c r="K149"/>
  <c r="M149"/>
  <c r="O149"/>
  <c r="Q149"/>
  <c r="V149"/>
  <c r="G150"/>
  <c r="M150" s="1"/>
  <c r="I150"/>
  <c r="K150"/>
  <c r="O150"/>
  <c r="Q150"/>
  <c r="V150"/>
  <c r="G151"/>
  <c r="I151"/>
  <c r="K151"/>
  <c r="M151"/>
  <c r="O151"/>
  <c r="Q151"/>
  <c r="V151"/>
  <c r="G153"/>
  <c r="I153"/>
  <c r="I152" s="1"/>
  <c r="K153"/>
  <c r="M153"/>
  <c r="O153"/>
  <c r="Q153"/>
  <c r="Q152" s="1"/>
  <c r="V153"/>
  <c r="G154"/>
  <c r="G152" s="1"/>
  <c r="I154"/>
  <c r="K154"/>
  <c r="K152" s="1"/>
  <c r="O154"/>
  <c r="O152" s="1"/>
  <c r="Q154"/>
  <c r="V154"/>
  <c r="V152" s="1"/>
  <c r="G155"/>
  <c r="I155"/>
  <c r="K155"/>
  <c r="M155"/>
  <c r="O155"/>
  <c r="Q155"/>
  <c r="V155"/>
  <c r="G156"/>
  <c r="M156" s="1"/>
  <c r="I156"/>
  <c r="K156"/>
  <c r="O156"/>
  <c r="Q156"/>
  <c r="V156"/>
  <c r="G157"/>
  <c r="I157"/>
  <c r="K157"/>
  <c r="M157"/>
  <c r="O157"/>
  <c r="Q157"/>
  <c r="V157"/>
  <c r="G158"/>
  <c r="M158" s="1"/>
  <c r="I158"/>
  <c r="K158"/>
  <c r="O158"/>
  <c r="Q158"/>
  <c r="V158"/>
  <c r="G159"/>
  <c r="I159"/>
  <c r="K159"/>
  <c r="M159"/>
  <c r="O159"/>
  <c r="Q159"/>
  <c r="V159"/>
  <c r="G160"/>
  <c r="M160" s="1"/>
  <c r="I160"/>
  <c r="K160"/>
  <c r="O160"/>
  <c r="Q160"/>
  <c r="V160"/>
  <c r="G161"/>
  <c r="I161"/>
  <c r="K161"/>
  <c r="M161"/>
  <c r="O161"/>
  <c r="Q161"/>
  <c r="V161"/>
  <c r="G162"/>
  <c r="M162" s="1"/>
  <c r="I162"/>
  <c r="K162"/>
  <c r="O162"/>
  <c r="Q162"/>
  <c r="V162"/>
  <c r="G163"/>
  <c r="I163"/>
  <c r="K163"/>
  <c r="M163"/>
  <c r="O163"/>
  <c r="Q163"/>
  <c r="V163"/>
  <c r="G165"/>
  <c r="I165"/>
  <c r="I164" s="1"/>
  <c r="K165"/>
  <c r="M165"/>
  <c r="O165"/>
  <c r="Q165"/>
  <c r="Q164" s="1"/>
  <c r="V165"/>
  <c r="G166"/>
  <c r="G164" s="1"/>
  <c r="I166"/>
  <c r="K166"/>
  <c r="K164" s="1"/>
  <c r="O166"/>
  <c r="O164" s="1"/>
  <c r="Q166"/>
  <c r="V166"/>
  <c r="V164" s="1"/>
  <c r="G167"/>
  <c r="I167"/>
  <c r="K167"/>
  <c r="M167"/>
  <c r="O167"/>
  <c r="Q167"/>
  <c r="V167"/>
  <c r="G168"/>
  <c r="M168" s="1"/>
  <c r="I168"/>
  <c r="K168"/>
  <c r="O168"/>
  <c r="Q168"/>
  <c r="V168"/>
  <c r="G169"/>
  <c r="I169"/>
  <c r="K169"/>
  <c r="M169"/>
  <c r="O169"/>
  <c r="Q169"/>
  <c r="V169"/>
  <c r="G170"/>
  <c r="M170" s="1"/>
  <c r="I170"/>
  <c r="K170"/>
  <c r="O170"/>
  <c r="Q170"/>
  <c r="V170"/>
  <c r="G171"/>
  <c r="I171"/>
  <c r="K171"/>
  <c r="M171"/>
  <c r="O171"/>
  <c r="Q171"/>
  <c r="V171"/>
  <c r="G172"/>
  <c r="M172" s="1"/>
  <c r="I172"/>
  <c r="K172"/>
  <c r="O172"/>
  <c r="Q172"/>
  <c r="V172"/>
  <c r="G173"/>
  <c r="I173"/>
  <c r="K173"/>
  <c r="M173"/>
  <c r="O173"/>
  <c r="Q173"/>
  <c r="V173"/>
  <c r="G174"/>
  <c r="M174" s="1"/>
  <c r="I174"/>
  <c r="K174"/>
  <c r="O174"/>
  <c r="Q174"/>
  <c r="V174"/>
  <c r="G175"/>
  <c r="I175"/>
  <c r="K175"/>
  <c r="M175"/>
  <c r="O175"/>
  <c r="Q175"/>
  <c r="V175"/>
  <c r="G176"/>
  <c r="M176" s="1"/>
  <c r="I176"/>
  <c r="K176"/>
  <c r="O176"/>
  <c r="Q176"/>
  <c r="V176"/>
  <c r="G177"/>
  <c r="I177"/>
  <c r="K177"/>
  <c r="M177"/>
  <c r="O177"/>
  <c r="Q177"/>
  <c r="V177"/>
  <c r="G178"/>
  <c r="M178" s="1"/>
  <c r="I178"/>
  <c r="K178"/>
  <c r="O178"/>
  <c r="Q178"/>
  <c r="V178"/>
  <c r="AE180"/>
  <c r="AF180"/>
  <c r="G85" i="25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I15"/>
  <c r="K15"/>
  <c r="M15"/>
  <c r="O15"/>
  <c r="Q15"/>
  <c r="V15"/>
  <c r="G16"/>
  <c r="M16" s="1"/>
  <c r="I16"/>
  <c r="K16"/>
  <c r="O16"/>
  <c r="Q16"/>
  <c r="V16"/>
  <c r="G17"/>
  <c r="I17"/>
  <c r="K17"/>
  <c r="M17"/>
  <c r="O17"/>
  <c r="Q17"/>
  <c r="V17"/>
  <c r="G18"/>
  <c r="M18" s="1"/>
  <c r="I18"/>
  <c r="K18"/>
  <c r="O18"/>
  <c r="Q18"/>
  <c r="V18"/>
  <c r="G19"/>
  <c r="I19"/>
  <c r="K19"/>
  <c r="M19"/>
  <c r="O19"/>
  <c r="Q19"/>
  <c r="V19"/>
  <c r="G20"/>
  <c r="M20" s="1"/>
  <c r="I20"/>
  <c r="K20"/>
  <c r="O20"/>
  <c r="Q20"/>
  <c r="V20"/>
  <c r="G21"/>
  <c r="I21"/>
  <c r="K21"/>
  <c r="M21"/>
  <c r="O21"/>
  <c r="Q21"/>
  <c r="V21"/>
  <c r="G23"/>
  <c r="I23"/>
  <c r="I22" s="1"/>
  <c r="K23"/>
  <c r="M23"/>
  <c r="O23"/>
  <c r="Q23"/>
  <c r="Q22" s="1"/>
  <c r="V23"/>
  <c r="G24"/>
  <c r="M24" s="1"/>
  <c r="I24"/>
  <c r="K24"/>
  <c r="K22" s="1"/>
  <c r="O24"/>
  <c r="O22" s="1"/>
  <c r="Q24"/>
  <c r="V24"/>
  <c r="V22" s="1"/>
  <c r="G25"/>
  <c r="I25"/>
  <c r="K25"/>
  <c r="M25"/>
  <c r="O25"/>
  <c r="Q25"/>
  <c r="V25"/>
  <c r="G26"/>
  <c r="M26" s="1"/>
  <c r="I26"/>
  <c r="K26"/>
  <c r="O26"/>
  <c r="Q26"/>
  <c r="V26"/>
  <c r="G27"/>
  <c r="I27"/>
  <c r="K27"/>
  <c r="M27"/>
  <c r="O27"/>
  <c r="Q27"/>
  <c r="V27"/>
  <c r="G28"/>
  <c r="M28" s="1"/>
  <c r="I28"/>
  <c r="K28"/>
  <c r="O28"/>
  <c r="Q28"/>
  <c r="V28"/>
  <c r="G29"/>
  <c r="I29"/>
  <c r="K29"/>
  <c r="M29"/>
  <c r="O29"/>
  <c r="Q29"/>
  <c r="V29"/>
  <c r="G30"/>
  <c r="M30" s="1"/>
  <c r="I30"/>
  <c r="K30"/>
  <c r="O30"/>
  <c r="Q30"/>
  <c r="V30"/>
  <c r="G31"/>
  <c r="I31"/>
  <c r="K31"/>
  <c r="M31"/>
  <c r="O31"/>
  <c r="Q31"/>
  <c r="V31"/>
  <c r="G32"/>
  <c r="M32" s="1"/>
  <c r="I32"/>
  <c r="K32"/>
  <c r="O32"/>
  <c r="Q32"/>
  <c r="V32"/>
  <c r="G33"/>
  <c r="I33"/>
  <c r="K33"/>
  <c r="M33"/>
  <c r="O33"/>
  <c r="Q33"/>
  <c r="V33"/>
  <c r="G34"/>
  <c r="M34" s="1"/>
  <c r="I34"/>
  <c r="K34"/>
  <c r="O34"/>
  <c r="Q34"/>
  <c r="V34"/>
  <c r="G35"/>
  <c r="I35"/>
  <c r="K35"/>
  <c r="M35"/>
  <c r="O35"/>
  <c r="Q35"/>
  <c r="V35"/>
  <c r="G36"/>
  <c r="M36" s="1"/>
  <c r="I36"/>
  <c r="K36"/>
  <c r="O36"/>
  <c r="Q36"/>
  <c r="V36"/>
  <c r="G37"/>
  <c r="I37"/>
  <c r="K37"/>
  <c r="M37"/>
  <c r="O37"/>
  <c r="Q37"/>
  <c r="V37"/>
  <c r="G38"/>
  <c r="M38" s="1"/>
  <c r="I38"/>
  <c r="K38"/>
  <c r="O38"/>
  <c r="Q38"/>
  <c r="V38"/>
  <c r="G39"/>
  <c r="I39"/>
  <c r="K39"/>
  <c r="M39"/>
  <c r="O39"/>
  <c r="Q39"/>
  <c r="V39"/>
  <c r="G40"/>
  <c r="M40" s="1"/>
  <c r="I40"/>
  <c r="K40"/>
  <c r="O40"/>
  <c r="Q40"/>
  <c r="V40"/>
  <c r="G41"/>
  <c r="I41"/>
  <c r="K41"/>
  <c r="M41"/>
  <c r="O41"/>
  <c r="Q41"/>
  <c r="V41"/>
  <c r="G42"/>
  <c r="M42" s="1"/>
  <c r="I42"/>
  <c r="K42"/>
  <c r="O42"/>
  <c r="Q42"/>
  <c r="V42"/>
  <c r="G43"/>
  <c r="I43"/>
  <c r="K43"/>
  <c r="M43"/>
  <c r="O43"/>
  <c r="Q43"/>
  <c r="V43"/>
  <c r="G44"/>
  <c r="M44" s="1"/>
  <c r="I44"/>
  <c r="K44"/>
  <c r="O44"/>
  <c r="Q44"/>
  <c r="V44"/>
  <c r="G45"/>
  <c r="I45"/>
  <c r="K45"/>
  <c r="M45"/>
  <c r="O45"/>
  <c r="Q45"/>
  <c r="V45"/>
  <c r="G46"/>
  <c r="M46" s="1"/>
  <c r="I46"/>
  <c r="K46"/>
  <c r="O46"/>
  <c r="Q46"/>
  <c r="V46"/>
  <c r="G47"/>
  <c r="I47"/>
  <c r="K47"/>
  <c r="M47"/>
  <c r="O47"/>
  <c r="Q47"/>
  <c r="V47"/>
  <c r="G48"/>
  <c r="M48" s="1"/>
  <c r="I48"/>
  <c r="K48"/>
  <c r="O48"/>
  <c r="Q48"/>
  <c r="V48"/>
  <c r="G49"/>
  <c r="I49"/>
  <c r="K49"/>
  <c r="M49"/>
  <c r="O49"/>
  <c r="Q49"/>
  <c r="V49"/>
  <c r="G51"/>
  <c r="I51"/>
  <c r="I50" s="1"/>
  <c r="K51"/>
  <c r="M51"/>
  <c r="O51"/>
  <c r="Q51"/>
  <c r="Q50" s="1"/>
  <c r="V51"/>
  <c r="G52"/>
  <c r="M52" s="1"/>
  <c r="I52"/>
  <c r="K52"/>
  <c r="K50" s="1"/>
  <c r="O52"/>
  <c r="O50" s="1"/>
  <c r="Q52"/>
  <c r="V52"/>
  <c r="V50" s="1"/>
  <c r="G53"/>
  <c r="I53"/>
  <c r="K53"/>
  <c r="M53"/>
  <c r="O53"/>
  <c r="Q53"/>
  <c r="V53"/>
  <c r="G54"/>
  <c r="M54" s="1"/>
  <c r="I54"/>
  <c r="K54"/>
  <c r="O54"/>
  <c r="Q54"/>
  <c r="V54"/>
  <c r="G55"/>
  <c r="I55"/>
  <c r="K55"/>
  <c r="M55"/>
  <c r="O55"/>
  <c r="Q55"/>
  <c r="V55"/>
  <c r="G56"/>
  <c r="M56" s="1"/>
  <c r="I56"/>
  <c r="K56"/>
  <c r="O56"/>
  <c r="Q56"/>
  <c r="V56"/>
  <c r="G57"/>
  <c r="I57"/>
  <c r="K57"/>
  <c r="M57"/>
  <c r="O57"/>
  <c r="Q57"/>
  <c r="V57"/>
  <c r="G58"/>
  <c r="M58" s="1"/>
  <c r="I58"/>
  <c r="K58"/>
  <c r="O58"/>
  <c r="Q58"/>
  <c r="V58"/>
  <c r="G59"/>
  <c r="I59"/>
  <c r="K59"/>
  <c r="M59"/>
  <c r="O59"/>
  <c r="Q59"/>
  <c r="V59"/>
  <c r="G60"/>
  <c r="M60" s="1"/>
  <c r="I60"/>
  <c r="K60"/>
  <c r="O60"/>
  <c r="Q60"/>
  <c r="V60"/>
  <c r="G61"/>
  <c r="I61"/>
  <c r="K61"/>
  <c r="M61"/>
  <c r="O61"/>
  <c r="Q61"/>
  <c r="V61"/>
  <c r="G62"/>
  <c r="M62" s="1"/>
  <c r="I62"/>
  <c r="K62"/>
  <c r="O62"/>
  <c r="Q62"/>
  <c r="V62"/>
  <c r="G63"/>
  <c r="I63"/>
  <c r="K63"/>
  <c r="M63"/>
  <c r="O63"/>
  <c r="Q63"/>
  <c r="V63"/>
  <c r="G64"/>
  <c r="M64" s="1"/>
  <c r="I64"/>
  <c r="K64"/>
  <c r="O64"/>
  <c r="Q64"/>
  <c r="V64"/>
  <c r="G65"/>
  <c r="I65"/>
  <c r="K65"/>
  <c r="M65"/>
  <c r="O65"/>
  <c r="Q65"/>
  <c r="V65"/>
  <c r="G66"/>
  <c r="M66" s="1"/>
  <c r="I66"/>
  <c r="K66"/>
  <c r="O66"/>
  <c r="Q66"/>
  <c r="V66"/>
  <c r="G67"/>
  <c r="I67"/>
  <c r="K67"/>
  <c r="M67"/>
  <c r="O67"/>
  <c r="Q67"/>
  <c r="V67"/>
  <c r="G68"/>
  <c r="M68" s="1"/>
  <c r="I68"/>
  <c r="K68"/>
  <c r="O68"/>
  <c r="Q68"/>
  <c r="V68"/>
  <c r="G69"/>
  <c r="I69"/>
  <c r="K69"/>
  <c r="M69"/>
  <c r="O69"/>
  <c r="Q69"/>
  <c r="V69"/>
  <c r="G70"/>
  <c r="M70" s="1"/>
  <c r="I70"/>
  <c r="K70"/>
  <c r="O70"/>
  <c r="Q70"/>
  <c r="V70"/>
  <c r="G71"/>
  <c r="I71"/>
  <c r="K71"/>
  <c r="M71"/>
  <c r="O71"/>
  <c r="Q71"/>
  <c r="V71"/>
  <c r="G72"/>
  <c r="M72" s="1"/>
  <c r="I72"/>
  <c r="K72"/>
  <c r="O72"/>
  <c r="Q72"/>
  <c r="V72"/>
  <c r="G73"/>
  <c r="I73"/>
  <c r="K73"/>
  <c r="M73"/>
  <c r="O73"/>
  <c r="Q73"/>
  <c r="V73"/>
  <c r="G74"/>
  <c r="M74" s="1"/>
  <c r="I74"/>
  <c r="K74"/>
  <c r="O74"/>
  <c r="Q74"/>
  <c r="V74"/>
  <c r="G75"/>
  <c r="I75"/>
  <c r="K75"/>
  <c r="M75"/>
  <c r="O75"/>
  <c r="Q75"/>
  <c r="V75"/>
  <c r="G76"/>
  <c r="M76" s="1"/>
  <c r="I76"/>
  <c r="K76"/>
  <c r="O76"/>
  <c r="Q76"/>
  <c r="V76"/>
  <c r="G77"/>
  <c r="I77"/>
  <c r="K77"/>
  <c r="M77"/>
  <c r="O77"/>
  <c r="Q77"/>
  <c r="V77"/>
  <c r="G78"/>
  <c r="M78" s="1"/>
  <c r="I78"/>
  <c r="K78"/>
  <c r="O78"/>
  <c r="Q78"/>
  <c r="V78"/>
  <c r="G79"/>
  <c r="I79"/>
  <c r="K79"/>
  <c r="M79"/>
  <c r="O79"/>
  <c r="Q79"/>
  <c r="V79"/>
  <c r="G80"/>
  <c r="M80" s="1"/>
  <c r="I80"/>
  <c r="K80"/>
  <c r="O80"/>
  <c r="Q80"/>
  <c r="V80"/>
  <c r="G81"/>
  <c r="I81"/>
  <c r="K81"/>
  <c r="M81"/>
  <c r="O81"/>
  <c r="Q81"/>
  <c r="V81"/>
  <c r="G82"/>
  <c r="M82" s="1"/>
  <c r="I82"/>
  <c r="K82"/>
  <c r="O82"/>
  <c r="Q82"/>
  <c r="V82"/>
  <c r="G83"/>
  <c r="I83"/>
  <c r="K83"/>
  <c r="M83"/>
  <c r="O83"/>
  <c r="Q83"/>
  <c r="V83"/>
  <c r="AE85"/>
  <c r="G677" i="24"/>
  <c r="BA204"/>
  <c r="BA201"/>
  <c r="BA69"/>
  <c r="BA62"/>
  <c r="BA32"/>
  <c r="G9"/>
  <c r="I9"/>
  <c r="I8" s="1"/>
  <c r="K9"/>
  <c r="M9"/>
  <c r="O9"/>
  <c r="Q9"/>
  <c r="Q8" s="1"/>
  <c r="V9"/>
  <c r="G13"/>
  <c r="G8" s="1"/>
  <c r="I13"/>
  <c r="K13"/>
  <c r="K8" s="1"/>
  <c r="O13"/>
  <c r="O8" s="1"/>
  <c r="Q13"/>
  <c r="V13"/>
  <c r="V8" s="1"/>
  <c r="G16"/>
  <c r="I16"/>
  <c r="K16"/>
  <c r="M16"/>
  <c r="O16"/>
  <c r="Q16"/>
  <c r="V16"/>
  <c r="G17"/>
  <c r="M17" s="1"/>
  <c r="I17"/>
  <c r="K17"/>
  <c r="O17"/>
  <c r="Q17"/>
  <c r="V17"/>
  <c r="G19"/>
  <c r="I19"/>
  <c r="K19"/>
  <c r="M19"/>
  <c r="O19"/>
  <c r="Q19"/>
  <c r="V19"/>
  <c r="G20"/>
  <c r="M20" s="1"/>
  <c r="I20"/>
  <c r="K20"/>
  <c r="O20"/>
  <c r="Q20"/>
  <c r="V20"/>
  <c r="G22"/>
  <c r="I22"/>
  <c r="K22"/>
  <c r="M22"/>
  <c r="O22"/>
  <c r="Q22"/>
  <c r="V22"/>
  <c r="G25"/>
  <c r="I25"/>
  <c r="I24" s="1"/>
  <c r="K25"/>
  <c r="M25"/>
  <c r="O25"/>
  <c r="Q25"/>
  <c r="Q24" s="1"/>
  <c r="V25"/>
  <c r="G28"/>
  <c r="G24" s="1"/>
  <c r="I28"/>
  <c r="K28"/>
  <c r="K24" s="1"/>
  <c r="O28"/>
  <c r="O24" s="1"/>
  <c r="Q28"/>
  <c r="V28"/>
  <c r="V24" s="1"/>
  <c r="G31"/>
  <c r="I31"/>
  <c r="K31"/>
  <c r="M31"/>
  <c r="O31"/>
  <c r="Q31"/>
  <c r="V31"/>
  <c r="G37"/>
  <c r="M37" s="1"/>
  <c r="I37"/>
  <c r="K37"/>
  <c r="O37"/>
  <c r="Q37"/>
  <c r="V37"/>
  <c r="G39"/>
  <c r="I39"/>
  <c r="K39"/>
  <c r="M39"/>
  <c r="O39"/>
  <c r="Q39"/>
  <c r="V39"/>
  <c r="G43"/>
  <c r="M43" s="1"/>
  <c r="I43"/>
  <c r="K43"/>
  <c r="O43"/>
  <c r="Q43"/>
  <c r="V43"/>
  <c r="G48"/>
  <c r="I48"/>
  <c r="K48"/>
  <c r="M48"/>
  <c r="O48"/>
  <c r="Q48"/>
  <c r="V48"/>
  <c r="G52"/>
  <c r="I52"/>
  <c r="I51" s="1"/>
  <c r="K52"/>
  <c r="M52"/>
  <c r="O52"/>
  <c r="Q52"/>
  <c r="Q51" s="1"/>
  <c r="V52"/>
  <c r="G55"/>
  <c r="G51" s="1"/>
  <c r="I55"/>
  <c r="K55"/>
  <c r="K51" s="1"/>
  <c r="O55"/>
  <c r="O51" s="1"/>
  <c r="Q55"/>
  <c r="V55"/>
  <c r="V51" s="1"/>
  <c r="G61"/>
  <c r="I61"/>
  <c r="K61"/>
  <c r="M61"/>
  <c r="O61"/>
  <c r="Q61"/>
  <c r="V61"/>
  <c r="G65"/>
  <c r="M65" s="1"/>
  <c r="I65"/>
  <c r="K65"/>
  <c r="O65"/>
  <c r="Q65"/>
  <c r="V65"/>
  <c r="G68"/>
  <c r="I68"/>
  <c r="K68"/>
  <c r="M68"/>
  <c r="O68"/>
  <c r="Q68"/>
  <c r="V68"/>
  <c r="G70"/>
  <c r="M70" s="1"/>
  <c r="I70"/>
  <c r="K70"/>
  <c r="O70"/>
  <c r="Q70"/>
  <c r="V70"/>
  <c r="G83"/>
  <c r="I83"/>
  <c r="K83"/>
  <c r="M83"/>
  <c r="O83"/>
  <c r="Q83"/>
  <c r="V83"/>
  <c r="G89"/>
  <c r="M89" s="1"/>
  <c r="I89"/>
  <c r="K89"/>
  <c r="O89"/>
  <c r="Q89"/>
  <c r="V89"/>
  <c r="G91"/>
  <c r="I91"/>
  <c r="K91"/>
  <c r="M91"/>
  <c r="O91"/>
  <c r="Q91"/>
  <c r="V91"/>
  <c r="G101"/>
  <c r="M101" s="1"/>
  <c r="I101"/>
  <c r="K101"/>
  <c r="O101"/>
  <c r="Q101"/>
  <c r="V101"/>
  <c r="G104"/>
  <c r="I104"/>
  <c r="K104"/>
  <c r="M104"/>
  <c r="O104"/>
  <c r="Q104"/>
  <c r="V104"/>
  <c r="G138"/>
  <c r="K138"/>
  <c r="O138"/>
  <c r="V138"/>
  <c r="G139"/>
  <c r="I139"/>
  <c r="I138" s="1"/>
  <c r="K139"/>
  <c r="M139"/>
  <c r="M138" s="1"/>
  <c r="O139"/>
  <c r="Q139"/>
  <c r="Q138" s="1"/>
  <c r="V139"/>
  <c r="G143"/>
  <c r="I143"/>
  <c r="I142" s="1"/>
  <c r="K143"/>
  <c r="M143"/>
  <c r="O143"/>
  <c r="Q143"/>
  <c r="Q142" s="1"/>
  <c r="V143"/>
  <c r="G148"/>
  <c r="G142" s="1"/>
  <c r="I148"/>
  <c r="K148"/>
  <c r="K142" s="1"/>
  <c r="O148"/>
  <c r="O142" s="1"/>
  <c r="Q148"/>
  <c r="V148"/>
  <c r="V142" s="1"/>
  <c r="G151"/>
  <c r="I151"/>
  <c r="K151"/>
  <c r="M151"/>
  <c r="O151"/>
  <c r="Q151"/>
  <c r="V151"/>
  <c r="G154"/>
  <c r="M154" s="1"/>
  <c r="I154"/>
  <c r="K154"/>
  <c r="O154"/>
  <c r="Q154"/>
  <c r="V154"/>
  <c r="I158"/>
  <c r="Q158"/>
  <c r="G159"/>
  <c r="G158" s="1"/>
  <c r="I159"/>
  <c r="K159"/>
  <c r="K158" s="1"/>
  <c r="O159"/>
  <c r="O158" s="1"/>
  <c r="Q159"/>
  <c r="V159"/>
  <c r="V158" s="1"/>
  <c r="G162"/>
  <c r="G161" s="1"/>
  <c r="I162"/>
  <c r="K162"/>
  <c r="K161" s="1"/>
  <c r="O162"/>
  <c r="O161" s="1"/>
  <c r="Q162"/>
  <c r="V162"/>
  <c r="V161" s="1"/>
  <c r="G197"/>
  <c r="I197"/>
  <c r="I161" s="1"/>
  <c r="K197"/>
  <c r="M197"/>
  <c r="O197"/>
  <c r="Q197"/>
  <c r="Q161" s="1"/>
  <c r="V197"/>
  <c r="G199"/>
  <c r="M199" s="1"/>
  <c r="I199"/>
  <c r="K199"/>
  <c r="O199"/>
  <c r="Q199"/>
  <c r="V199"/>
  <c r="G200"/>
  <c r="I200"/>
  <c r="K200"/>
  <c r="M200"/>
  <c r="O200"/>
  <c r="Q200"/>
  <c r="V200"/>
  <c r="G203"/>
  <c r="M203" s="1"/>
  <c r="I203"/>
  <c r="K203"/>
  <c r="O203"/>
  <c r="Q203"/>
  <c r="V203"/>
  <c r="G207"/>
  <c r="I207"/>
  <c r="K207"/>
  <c r="M207"/>
  <c r="O207"/>
  <c r="Q207"/>
  <c r="V207"/>
  <c r="G212"/>
  <c r="M212" s="1"/>
  <c r="I212"/>
  <c r="K212"/>
  <c r="O212"/>
  <c r="Q212"/>
  <c r="V212"/>
  <c r="G214"/>
  <c r="I214"/>
  <c r="K214"/>
  <c r="M214"/>
  <c r="O214"/>
  <c r="Q214"/>
  <c r="V214"/>
  <c r="G216"/>
  <c r="M216" s="1"/>
  <c r="I216"/>
  <c r="K216"/>
  <c r="O216"/>
  <c r="Q216"/>
  <c r="V216"/>
  <c r="G219"/>
  <c r="I219"/>
  <c r="K219"/>
  <c r="M219"/>
  <c r="O219"/>
  <c r="Q219"/>
  <c r="V219"/>
  <c r="G221"/>
  <c r="M221" s="1"/>
  <c r="I221"/>
  <c r="K221"/>
  <c r="O221"/>
  <c r="Q221"/>
  <c r="V221"/>
  <c r="G224"/>
  <c r="I224"/>
  <c r="K224"/>
  <c r="M224"/>
  <c r="O224"/>
  <c r="Q224"/>
  <c r="V224"/>
  <c r="G227"/>
  <c r="M227" s="1"/>
  <c r="I227"/>
  <c r="K227"/>
  <c r="O227"/>
  <c r="Q227"/>
  <c r="V227"/>
  <c r="G231"/>
  <c r="I231"/>
  <c r="K231"/>
  <c r="M231"/>
  <c r="O231"/>
  <c r="Q231"/>
  <c r="V231"/>
  <c r="G233"/>
  <c r="M233" s="1"/>
  <c r="I233"/>
  <c r="K233"/>
  <c r="O233"/>
  <c r="Q233"/>
  <c r="V233"/>
  <c r="G234"/>
  <c r="I234"/>
  <c r="K234"/>
  <c r="M234"/>
  <c r="O234"/>
  <c r="Q234"/>
  <c r="V234"/>
  <c r="G235"/>
  <c r="M235" s="1"/>
  <c r="I235"/>
  <c r="K235"/>
  <c r="O235"/>
  <c r="Q235"/>
  <c r="V235"/>
  <c r="G238"/>
  <c r="I238"/>
  <c r="K238"/>
  <c r="M238"/>
  <c r="O238"/>
  <c r="Q238"/>
  <c r="V238"/>
  <c r="G239"/>
  <c r="M239" s="1"/>
  <c r="I239"/>
  <c r="K239"/>
  <c r="O239"/>
  <c r="Q239"/>
  <c r="V239"/>
  <c r="G241"/>
  <c r="I241"/>
  <c r="K241"/>
  <c r="M241"/>
  <c r="O241"/>
  <c r="Q241"/>
  <c r="V241"/>
  <c r="G242"/>
  <c r="M242" s="1"/>
  <c r="I242"/>
  <c r="K242"/>
  <c r="O242"/>
  <c r="Q242"/>
  <c r="V242"/>
  <c r="I243"/>
  <c r="Q243"/>
  <c r="G244"/>
  <c r="G243" s="1"/>
  <c r="I244"/>
  <c r="K244"/>
  <c r="K243" s="1"/>
  <c r="O244"/>
  <c r="O243" s="1"/>
  <c r="Q244"/>
  <c r="V244"/>
  <c r="V243" s="1"/>
  <c r="G251"/>
  <c r="G250" s="1"/>
  <c r="I251"/>
  <c r="K251"/>
  <c r="K250" s="1"/>
  <c r="O251"/>
  <c r="O250" s="1"/>
  <c r="Q251"/>
  <c r="V251"/>
  <c r="V250" s="1"/>
  <c r="G253"/>
  <c r="I253"/>
  <c r="I250" s="1"/>
  <c r="K253"/>
  <c r="M253"/>
  <c r="O253"/>
  <c r="Q253"/>
  <c r="Q250" s="1"/>
  <c r="V253"/>
  <c r="G264"/>
  <c r="M264" s="1"/>
  <c r="I264"/>
  <c r="K264"/>
  <c r="O264"/>
  <c r="Q264"/>
  <c r="V264"/>
  <c r="G271"/>
  <c r="I271"/>
  <c r="K271"/>
  <c r="M271"/>
  <c r="O271"/>
  <c r="Q271"/>
  <c r="V271"/>
  <c r="G277"/>
  <c r="I277"/>
  <c r="I276" s="1"/>
  <c r="K277"/>
  <c r="M277"/>
  <c r="O277"/>
  <c r="Q277"/>
  <c r="Q276" s="1"/>
  <c r="V277"/>
  <c r="G280"/>
  <c r="G276" s="1"/>
  <c r="I280"/>
  <c r="K280"/>
  <c r="K276" s="1"/>
  <c r="O280"/>
  <c r="O276" s="1"/>
  <c r="Q280"/>
  <c r="V280"/>
  <c r="V276" s="1"/>
  <c r="G318"/>
  <c r="I318"/>
  <c r="K318"/>
  <c r="M318"/>
  <c r="O318"/>
  <c r="Q318"/>
  <c r="V318"/>
  <c r="G320"/>
  <c r="M320" s="1"/>
  <c r="I320"/>
  <c r="K320"/>
  <c r="O320"/>
  <c r="Q320"/>
  <c r="V320"/>
  <c r="G322"/>
  <c r="I322"/>
  <c r="K322"/>
  <c r="M322"/>
  <c r="O322"/>
  <c r="Q322"/>
  <c r="V322"/>
  <c r="G324"/>
  <c r="M324" s="1"/>
  <c r="I324"/>
  <c r="K324"/>
  <c r="O324"/>
  <c r="Q324"/>
  <c r="V324"/>
  <c r="G330"/>
  <c r="G329" s="1"/>
  <c r="I330"/>
  <c r="K330"/>
  <c r="K329" s="1"/>
  <c r="O330"/>
  <c r="O329" s="1"/>
  <c r="Q330"/>
  <c r="V330"/>
  <c r="V329" s="1"/>
  <c r="G331"/>
  <c r="I331"/>
  <c r="I329" s="1"/>
  <c r="K331"/>
  <c r="M331"/>
  <c r="O331"/>
  <c r="Q331"/>
  <c r="Q329" s="1"/>
  <c r="V331"/>
  <c r="G333"/>
  <c r="M333" s="1"/>
  <c r="I333"/>
  <c r="K333"/>
  <c r="O333"/>
  <c r="Q333"/>
  <c r="V333"/>
  <c r="G335"/>
  <c r="I335"/>
  <c r="K335"/>
  <c r="M335"/>
  <c r="O335"/>
  <c r="Q335"/>
  <c r="V335"/>
  <c r="G338"/>
  <c r="M338" s="1"/>
  <c r="I338"/>
  <c r="K338"/>
  <c r="O338"/>
  <c r="Q338"/>
  <c r="V338"/>
  <c r="G342"/>
  <c r="I342"/>
  <c r="K342"/>
  <c r="M342"/>
  <c r="O342"/>
  <c r="Q342"/>
  <c r="V342"/>
  <c r="G344"/>
  <c r="M344" s="1"/>
  <c r="I344"/>
  <c r="K344"/>
  <c r="O344"/>
  <c r="Q344"/>
  <c r="V344"/>
  <c r="G348"/>
  <c r="I348"/>
  <c r="K348"/>
  <c r="M348"/>
  <c r="O348"/>
  <c r="Q348"/>
  <c r="V348"/>
  <c r="G353"/>
  <c r="M353" s="1"/>
  <c r="I353"/>
  <c r="K353"/>
  <c r="O353"/>
  <c r="Q353"/>
  <c r="V353"/>
  <c r="G358"/>
  <c r="I358"/>
  <c r="K358"/>
  <c r="M358"/>
  <c r="O358"/>
  <c r="Q358"/>
  <c r="V358"/>
  <c r="G363"/>
  <c r="M363" s="1"/>
  <c r="I363"/>
  <c r="K363"/>
  <c r="O363"/>
  <c r="Q363"/>
  <c r="V363"/>
  <c r="G366"/>
  <c r="I366"/>
  <c r="K366"/>
  <c r="M366"/>
  <c r="O366"/>
  <c r="Q366"/>
  <c r="V366"/>
  <c r="G370"/>
  <c r="M370" s="1"/>
  <c r="I370"/>
  <c r="K370"/>
  <c r="O370"/>
  <c r="Q370"/>
  <c r="V370"/>
  <c r="G374"/>
  <c r="I374"/>
  <c r="K374"/>
  <c r="M374"/>
  <c r="O374"/>
  <c r="Q374"/>
  <c r="V374"/>
  <c r="G376"/>
  <c r="M376" s="1"/>
  <c r="I376"/>
  <c r="K376"/>
  <c r="O376"/>
  <c r="Q376"/>
  <c r="V376"/>
  <c r="G378"/>
  <c r="I378"/>
  <c r="K378"/>
  <c r="M378"/>
  <c r="O378"/>
  <c r="Q378"/>
  <c r="V378"/>
  <c r="G380"/>
  <c r="M380" s="1"/>
  <c r="I380"/>
  <c r="K380"/>
  <c r="O380"/>
  <c r="Q380"/>
  <c r="V380"/>
  <c r="G382"/>
  <c r="I382"/>
  <c r="K382"/>
  <c r="M382"/>
  <c r="O382"/>
  <c r="Q382"/>
  <c r="V382"/>
  <c r="G384"/>
  <c r="M384" s="1"/>
  <c r="I384"/>
  <c r="K384"/>
  <c r="O384"/>
  <c r="Q384"/>
  <c r="V384"/>
  <c r="G386"/>
  <c r="I386"/>
  <c r="K386"/>
  <c r="M386"/>
  <c r="O386"/>
  <c r="Q386"/>
  <c r="V386"/>
  <c r="G387"/>
  <c r="M387" s="1"/>
  <c r="I387"/>
  <c r="K387"/>
  <c r="O387"/>
  <c r="Q387"/>
  <c r="V387"/>
  <c r="G389"/>
  <c r="I389"/>
  <c r="K389"/>
  <c r="M389"/>
  <c r="O389"/>
  <c r="Q389"/>
  <c r="V389"/>
  <c r="G390"/>
  <c r="M390" s="1"/>
  <c r="I390"/>
  <c r="K390"/>
  <c r="O390"/>
  <c r="Q390"/>
  <c r="V390"/>
  <c r="G391"/>
  <c r="I391"/>
  <c r="K391"/>
  <c r="M391"/>
  <c r="O391"/>
  <c r="Q391"/>
  <c r="V391"/>
  <c r="G392"/>
  <c r="M392" s="1"/>
  <c r="I392"/>
  <c r="K392"/>
  <c r="O392"/>
  <c r="Q392"/>
  <c r="V392"/>
  <c r="G398"/>
  <c r="G397" s="1"/>
  <c r="I398"/>
  <c r="K398"/>
  <c r="K397" s="1"/>
  <c r="O398"/>
  <c r="O397" s="1"/>
  <c r="Q398"/>
  <c r="V398"/>
  <c r="V397" s="1"/>
  <c r="G400"/>
  <c r="I400"/>
  <c r="I397" s="1"/>
  <c r="K400"/>
  <c r="M400"/>
  <c r="O400"/>
  <c r="Q400"/>
  <c r="Q397" s="1"/>
  <c r="V400"/>
  <c r="G407"/>
  <c r="M407" s="1"/>
  <c r="I407"/>
  <c r="K407"/>
  <c r="O407"/>
  <c r="Q407"/>
  <c r="V407"/>
  <c r="G415"/>
  <c r="I415"/>
  <c r="K415"/>
  <c r="M415"/>
  <c r="O415"/>
  <c r="Q415"/>
  <c r="V415"/>
  <c r="G419"/>
  <c r="M419" s="1"/>
  <c r="I419"/>
  <c r="K419"/>
  <c r="O419"/>
  <c r="Q419"/>
  <c r="V419"/>
  <c r="G423"/>
  <c r="I423"/>
  <c r="K423"/>
  <c r="M423"/>
  <c r="O423"/>
  <c r="Q423"/>
  <c r="V423"/>
  <c r="G428"/>
  <c r="M428" s="1"/>
  <c r="I428"/>
  <c r="K428"/>
  <c r="O428"/>
  <c r="Q428"/>
  <c r="V428"/>
  <c r="G430"/>
  <c r="I430"/>
  <c r="K430"/>
  <c r="M430"/>
  <c r="O430"/>
  <c r="Q430"/>
  <c r="V430"/>
  <c r="G432"/>
  <c r="M432" s="1"/>
  <c r="I432"/>
  <c r="K432"/>
  <c r="O432"/>
  <c r="Q432"/>
  <c r="V432"/>
  <c r="G434"/>
  <c r="I434"/>
  <c r="K434"/>
  <c r="M434"/>
  <c r="O434"/>
  <c r="Q434"/>
  <c r="V434"/>
  <c r="G436"/>
  <c r="M436" s="1"/>
  <c r="I436"/>
  <c r="K436"/>
  <c r="O436"/>
  <c r="Q436"/>
  <c r="V436"/>
  <c r="G438"/>
  <c r="I438"/>
  <c r="K438"/>
  <c r="M438"/>
  <c r="O438"/>
  <c r="Q438"/>
  <c r="V438"/>
  <c r="G445"/>
  <c r="M445" s="1"/>
  <c r="I445"/>
  <c r="K445"/>
  <c r="O445"/>
  <c r="Q445"/>
  <c r="V445"/>
  <c r="G447"/>
  <c r="I447"/>
  <c r="K447"/>
  <c r="M447"/>
  <c r="O447"/>
  <c r="Q447"/>
  <c r="V447"/>
  <c r="G448"/>
  <c r="M448" s="1"/>
  <c r="I448"/>
  <c r="K448"/>
  <c r="O448"/>
  <c r="Q448"/>
  <c r="V448"/>
  <c r="G449"/>
  <c r="I449"/>
  <c r="K449"/>
  <c r="M449"/>
  <c r="O449"/>
  <c r="Q449"/>
  <c r="V449"/>
  <c r="G450"/>
  <c r="M450" s="1"/>
  <c r="I450"/>
  <c r="K450"/>
  <c r="O450"/>
  <c r="Q450"/>
  <c r="V450"/>
  <c r="G451"/>
  <c r="I451"/>
  <c r="K451"/>
  <c r="M451"/>
  <c r="O451"/>
  <c r="Q451"/>
  <c r="V451"/>
  <c r="G454"/>
  <c r="M454" s="1"/>
  <c r="I454"/>
  <c r="K454"/>
  <c r="O454"/>
  <c r="Q454"/>
  <c r="V454"/>
  <c r="G456"/>
  <c r="I456"/>
  <c r="K456"/>
  <c r="M456"/>
  <c r="O456"/>
  <c r="Q456"/>
  <c r="V456"/>
  <c r="G457"/>
  <c r="M457" s="1"/>
  <c r="I457"/>
  <c r="K457"/>
  <c r="O457"/>
  <c r="Q457"/>
  <c r="V457"/>
  <c r="G458"/>
  <c r="I458"/>
  <c r="K458"/>
  <c r="M458"/>
  <c r="O458"/>
  <c r="Q458"/>
  <c r="V458"/>
  <c r="G459"/>
  <c r="M459" s="1"/>
  <c r="I459"/>
  <c r="K459"/>
  <c r="O459"/>
  <c r="Q459"/>
  <c r="V459"/>
  <c r="G460"/>
  <c r="I460"/>
  <c r="K460"/>
  <c r="M460"/>
  <c r="O460"/>
  <c r="Q460"/>
  <c r="V460"/>
  <c r="G466"/>
  <c r="I466"/>
  <c r="I465" s="1"/>
  <c r="K466"/>
  <c r="M466"/>
  <c r="O466"/>
  <c r="Q466"/>
  <c r="Q465" s="1"/>
  <c r="V466"/>
  <c r="G467"/>
  <c r="G465" s="1"/>
  <c r="I467"/>
  <c r="K467"/>
  <c r="K465" s="1"/>
  <c r="O467"/>
  <c r="O465" s="1"/>
  <c r="Q467"/>
  <c r="V467"/>
  <c r="V465" s="1"/>
  <c r="G468"/>
  <c r="I468"/>
  <c r="K468"/>
  <c r="M468"/>
  <c r="O468"/>
  <c r="Q468"/>
  <c r="V468"/>
  <c r="G469"/>
  <c r="M469" s="1"/>
  <c r="I469"/>
  <c r="K469"/>
  <c r="O469"/>
  <c r="Q469"/>
  <c r="V469"/>
  <c r="G470"/>
  <c r="I470"/>
  <c r="K470"/>
  <c r="M470"/>
  <c r="O470"/>
  <c r="Q470"/>
  <c r="V470"/>
  <c r="G471"/>
  <c r="M471" s="1"/>
  <c r="I471"/>
  <c r="K471"/>
  <c r="O471"/>
  <c r="Q471"/>
  <c r="V471"/>
  <c r="G472"/>
  <c r="I472"/>
  <c r="K472"/>
  <c r="M472"/>
  <c r="O472"/>
  <c r="Q472"/>
  <c r="V472"/>
  <c r="G473"/>
  <c r="M473" s="1"/>
  <c r="I473"/>
  <c r="K473"/>
  <c r="O473"/>
  <c r="Q473"/>
  <c r="V473"/>
  <c r="G474"/>
  <c r="I474"/>
  <c r="K474"/>
  <c r="M474"/>
  <c r="O474"/>
  <c r="Q474"/>
  <c r="V474"/>
  <c r="G475"/>
  <c r="M475" s="1"/>
  <c r="I475"/>
  <c r="K475"/>
  <c r="O475"/>
  <c r="Q475"/>
  <c r="V475"/>
  <c r="G476"/>
  <c r="I476"/>
  <c r="K476"/>
  <c r="M476"/>
  <c r="O476"/>
  <c r="Q476"/>
  <c r="V476"/>
  <c r="G477"/>
  <c r="M477" s="1"/>
  <c r="I477"/>
  <c r="K477"/>
  <c r="O477"/>
  <c r="Q477"/>
  <c r="V477"/>
  <c r="G482"/>
  <c r="I482"/>
  <c r="K482"/>
  <c r="M482"/>
  <c r="O482"/>
  <c r="Q482"/>
  <c r="V482"/>
  <c r="G483"/>
  <c r="M483" s="1"/>
  <c r="I483"/>
  <c r="K483"/>
  <c r="O483"/>
  <c r="Q483"/>
  <c r="V483"/>
  <c r="G484"/>
  <c r="I484"/>
  <c r="K484"/>
  <c r="M484"/>
  <c r="O484"/>
  <c r="Q484"/>
  <c r="V484"/>
  <c r="G485"/>
  <c r="M485" s="1"/>
  <c r="I485"/>
  <c r="K485"/>
  <c r="O485"/>
  <c r="Q485"/>
  <c r="V485"/>
  <c r="G486"/>
  <c r="I486"/>
  <c r="K486"/>
  <c r="M486"/>
  <c r="O486"/>
  <c r="Q486"/>
  <c r="V486"/>
  <c r="G488"/>
  <c r="M488" s="1"/>
  <c r="I488"/>
  <c r="K488"/>
  <c r="O488"/>
  <c r="Q488"/>
  <c r="V488"/>
  <c r="G489"/>
  <c r="I489"/>
  <c r="K489"/>
  <c r="M489"/>
  <c r="O489"/>
  <c r="Q489"/>
  <c r="V489"/>
  <c r="G495"/>
  <c r="I495"/>
  <c r="I494" s="1"/>
  <c r="K495"/>
  <c r="M495"/>
  <c r="O495"/>
  <c r="Q495"/>
  <c r="Q494" s="1"/>
  <c r="V495"/>
  <c r="G496"/>
  <c r="G494" s="1"/>
  <c r="I496"/>
  <c r="K496"/>
  <c r="K494" s="1"/>
  <c r="O496"/>
  <c r="O494" s="1"/>
  <c r="Q496"/>
  <c r="V496"/>
  <c r="V494" s="1"/>
  <c r="G498"/>
  <c r="G497" s="1"/>
  <c r="I498"/>
  <c r="K498"/>
  <c r="K497" s="1"/>
  <c r="O498"/>
  <c r="O497" s="1"/>
  <c r="Q498"/>
  <c r="V498"/>
  <c r="V497" s="1"/>
  <c r="G499"/>
  <c r="I499"/>
  <c r="I497" s="1"/>
  <c r="K499"/>
  <c r="M499"/>
  <c r="O499"/>
  <c r="Q499"/>
  <c r="Q497" s="1"/>
  <c r="V499"/>
  <c r="G500"/>
  <c r="M500" s="1"/>
  <c r="I500"/>
  <c r="K500"/>
  <c r="O500"/>
  <c r="Q500"/>
  <c r="V500"/>
  <c r="G501"/>
  <c r="I501"/>
  <c r="K501"/>
  <c r="M501"/>
  <c r="O501"/>
  <c r="Q501"/>
  <c r="V501"/>
  <c r="G502"/>
  <c r="M502" s="1"/>
  <c r="I502"/>
  <c r="K502"/>
  <c r="O502"/>
  <c r="Q502"/>
  <c r="V502"/>
  <c r="G507"/>
  <c r="G506" s="1"/>
  <c r="I507"/>
  <c r="K507"/>
  <c r="K506" s="1"/>
  <c r="O507"/>
  <c r="O506" s="1"/>
  <c r="Q507"/>
  <c r="V507"/>
  <c r="V506" s="1"/>
  <c r="G509"/>
  <c r="I509"/>
  <c r="I506" s="1"/>
  <c r="K509"/>
  <c r="M509"/>
  <c r="O509"/>
  <c r="Q509"/>
  <c r="Q506" s="1"/>
  <c r="V509"/>
  <c r="G511"/>
  <c r="M511" s="1"/>
  <c r="I511"/>
  <c r="K511"/>
  <c r="O511"/>
  <c r="Q511"/>
  <c r="V511"/>
  <c r="G513"/>
  <c r="I513"/>
  <c r="K513"/>
  <c r="M513"/>
  <c r="O513"/>
  <c r="Q513"/>
  <c r="V513"/>
  <c r="G515"/>
  <c r="M515" s="1"/>
  <c r="I515"/>
  <c r="K515"/>
  <c r="O515"/>
  <c r="Q515"/>
  <c r="V515"/>
  <c r="G517"/>
  <c r="I517"/>
  <c r="K517"/>
  <c r="M517"/>
  <c r="O517"/>
  <c r="Q517"/>
  <c r="V517"/>
  <c r="G519"/>
  <c r="M519" s="1"/>
  <c r="I519"/>
  <c r="K519"/>
  <c r="O519"/>
  <c r="Q519"/>
  <c r="V519"/>
  <c r="G521"/>
  <c r="I521"/>
  <c r="K521"/>
  <c r="M521"/>
  <c r="O521"/>
  <c r="Q521"/>
  <c r="V521"/>
  <c r="G523"/>
  <c r="M523" s="1"/>
  <c r="I523"/>
  <c r="K523"/>
  <c r="O523"/>
  <c r="Q523"/>
  <c r="V523"/>
  <c r="G525"/>
  <c r="I525"/>
  <c r="K525"/>
  <c r="M525"/>
  <c r="O525"/>
  <c r="Q525"/>
  <c r="V525"/>
  <c r="G527"/>
  <c r="M527" s="1"/>
  <c r="I527"/>
  <c r="K527"/>
  <c r="O527"/>
  <c r="Q527"/>
  <c r="V527"/>
  <c r="G529"/>
  <c r="I529"/>
  <c r="K529"/>
  <c r="M529"/>
  <c r="O529"/>
  <c r="Q529"/>
  <c r="V529"/>
  <c r="G531"/>
  <c r="M531" s="1"/>
  <c r="I531"/>
  <c r="K531"/>
  <c r="O531"/>
  <c r="Q531"/>
  <c r="V531"/>
  <c r="G533"/>
  <c r="I533"/>
  <c r="K533"/>
  <c r="M533"/>
  <c r="O533"/>
  <c r="Q533"/>
  <c r="V533"/>
  <c r="G535"/>
  <c r="M535" s="1"/>
  <c r="I535"/>
  <c r="K535"/>
  <c r="O535"/>
  <c r="Q535"/>
  <c r="V535"/>
  <c r="G536"/>
  <c r="I536"/>
  <c r="K536"/>
  <c r="M536"/>
  <c r="O536"/>
  <c r="Q536"/>
  <c r="V536"/>
  <c r="G537"/>
  <c r="M537" s="1"/>
  <c r="I537"/>
  <c r="K537"/>
  <c r="O537"/>
  <c r="Q537"/>
  <c r="V537"/>
  <c r="G542"/>
  <c r="G541" s="1"/>
  <c r="I542"/>
  <c r="K542"/>
  <c r="K541" s="1"/>
  <c r="O542"/>
  <c r="O541" s="1"/>
  <c r="Q542"/>
  <c r="V542"/>
  <c r="V541" s="1"/>
  <c r="G543"/>
  <c r="I543"/>
  <c r="I541" s="1"/>
  <c r="K543"/>
  <c r="M543"/>
  <c r="O543"/>
  <c r="Q543"/>
  <c r="Q541" s="1"/>
  <c r="V543"/>
  <c r="G544"/>
  <c r="M544" s="1"/>
  <c r="I544"/>
  <c r="K544"/>
  <c r="O544"/>
  <c r="Q544"/>
  <c r="V544"/>
  <c r="G545"/>
  <c r="I545"/>
  <c r="K545"/>
  <c r="M545"/>
  <c r="O545"/>
  <c r="Q545"/>
  <c r="V545"/>
  <c r="G546"/>
  <c r="M546" s="1"/>
  <c r="I546"/>
  <c r="K546"/>
  <c r="O546"/>
  <c r="Q546"/>
  <c r="V546"/>
  <c r="G547"/>
  <c r="I547"/>
  <c r="K547"/>
  <c r="M547"/>
  <c r="O547"/>
  <c r="Q547"/>
  <c r="V547"/>
  <c r="G548"/>
  <c r="M548" s="1"/>
  <c r="I548"/>
  <c r="K548"/>
  <c r="O548"/>
  <c r="Q548"/>
  <c r="V548"/>
  <c r="G549"/>
  <c r="I549"/>
  <c r="K549"/>
  <c r="M549"/>
  <c r="O549"/>
  <c r="Q549"/>
  <c r="V549"/>
  <c r="G550"/>
  <c r="M550" s="1"/>
  <c r="I550"/>
  <c r="K550"/>
  <c r="O550"/>
  <c r="Q550"/>
  <c r="V550"/>
  <c r="G551"/>
  <c r="I551"/>
  <c r="K551"/>
  <c r="M551"/>
  <c r="O551"/>
  <c r="Q551"/>
  <c r="V551"/>
  <c r="G552"/>
  <c r="M552" s="1"/>
  <c r="I552"/>
  <c r="K552"/>
  <c r="O552"/>
  <c r="Q552"/>
  <c r="V552"/>
  <c r="G553"/>
  <c r="I553"/>
  <c r="K553"/>
  <c r="M553"/>
  <c r="O553"/>
  <c r="Q553"/>
  <c r="V553"/>
  <c r="G558"/>
  <c r="I558"/>
  <c r="I557" s="1"/>
  <c r="K558"/>
  <c r="M558"/>
  <c r="O558"/>
  <c r="Q558"/>
  <c r="Q557" s="1"/>
  <c r="V558"/>
  <c r="G559"/>
  <c r="G557" s="1"/>
  <c r="I559"/>
  <c r="K559"/>
  <c r="K557" s="1"/>
  <c r="O559"/>
  <c r="O557" s="1"/>
  <c r="Q559"/>
  <c r="V559"/>
  <c r="V557" s="1"/>
  <c r="G560"/>
  <c r="I560"/>
  <c r="K560"/>
  <c r="M560"/>
  <c r="O560"/>
  <c r="Q560"/>
  <c r="V560"/>
  <c r="G561"/>
  <c r="M561" s="1"/>
  <c r="I561"/>
  <c r="K561"/>
  <c r="O561"/>
  <c r="Q561"/>
  <c r="V561"/>
  <c r="G562"/>
  <c r="I562"/>
  <c r="K562"/>
  <c r="M562"/>
  <c r="O562"/>
  <c r="Q562"/>
  <c r="V562"/>
  <c r="G563"/>
  <c r="M563" s="1"/>
  <c r="I563"/>
  <c r="K563"/>
  <c r="O563"/>
  <c r="Q563"/>
  <c r="V563"/>
  <c r="G568"/>
  <c r="G567" s="1"/>
  <c r="I568"/>
  <c r="K568"/>
  <c r="K567" s="1"/>
  <c r="O568"/>
  <c r="O567" s="1"/>
  <c r="Q568"/>
  <c r="V568"/>
  <c r="V567" s="1"/>
  <c r="G569"/>
  <c r="I569"/>
  <c r="I567" s="1"/>
  <c r="K569"/>
  <c r="M569"/>
  <c r="O569"/>
  <c r="Q569"/>
  <c r="Q567" s="1"/>
  <c r="V569"/>
  <c r="G570"/>
  <c r="M570" s="1"/>
  <c r="I570"/>
  <c r="K570"/>
  <c r="O570"/>
  <c r="Q570"/>
  <c r="V570"/>
  <c r="G571"/>
  <c r="I571"/>
  <c r="K571"/>
  <c r="M571"/>
  <c r="O571"/>
  <c r="Q571"/>
  <c r="V571"/>
  <c r="G573"/>
  <c r="M573" s="1"/>
  <c r="I573"/>
  <c r="K573"/>
  <c r="O573"/>
  <c r="Q573"/>
  <c r="V573"/>
  <c r="G579"/>
  <c r="G578" s="1"/>
  <c r="I579"/>
  <c r="K579"/>
  <c r="K578" s="1"/>
  <c r="O579"/>
  <c r="O578" s="1"/>
  <c r="Q579"/>
  <c r="V579"/>
  <c r="V578" s="1"/>
  <c r="G581"/>
  <c r="I581"/>
  <c r="I578" s="1"/>
  <c r="K581"/>
  <c r="M581"/>
  <c r="O581"/>
  <c r="Q581"/>
  <c r="Q578" s="1"/>
  <c r="V581"/>
  <c r="G583"/>
  <c r="M583" s="1"/>
  <c r="I583"/>
  <c r="K583"/>
  <c r="O583"/>
  <c r="Q583"/>
  <c r="V583"/>
  <c r="G590"/>
  <c r="I590"/>
  <c r="K590"/>
  <c r="M590"/>
  <c r="O590"/>
  <c r="Q590"/>
  <c r="V590"/>
  <c r="G592"/>
  <c r="M592" s="1"/>
  <c r="I592"/>
  <c r="K592"/>
  <c r="O592"/>
  <c r="Q592"/>
  <c r="V592"/>
  <c r="G594"/>
  <c r="I594"/>
  <c r="K594"/>
  <c r="M594"/>
  <c r="O594"/>
  <c r="Q594"/>
  <c r="V594"/>
  <c r="G596"/>
  <c r="M596" s="1"/>
  <c r="I596"/>
  <c r="K596"/>
  <c r="O596"/>
  <c r="Q596"/>
  <c r="V596"/>
  <c r="G602"/>
  <c r="G601" s="1"/>
  <c r="I602"/>
  <c r="K602"/>
  <c r="K601" s="1"/>
  <c r="O602"/>
  <c r="O601" s="1"/>
  <c r="Q602"/>
  <c r="V602"/>
  <c r="V601" s="1"/>
  <c r="G611"/>
  <c r="I611"/>
  <c r="I601" s="1"/>
  <c r="K611"/>
  <c r="M611"/>
  <c r="O611"/>
  <c r="Q611"/>
  <c r="Q601" s="1"/>
  <c r="V611"/>
  <c r="G613"/>
  <c r="M613" s="1"/>
  <c r="I613"/>
  <c r="K613"/>
  <c r="O613"/>
  <c r="Q613"/>
  <c r="V613"/>
  <c r="I617"/>
  <c r="Q617"/>
  <c r="G618"/>
  <c r="G617" s="1"/>
  <c r="I618"/>
  <c r="K618"/>
  <c r="K617" s="1"/>
  <c r="O618"/>
  <c r="O617" s="1"/>
  <c r="Q618"/>
  <c r="V618"/>
  <c r="V617" s="1"/>
  <c r="G653"/>
  <c r="G652" s="1"/>
  <c r="I653"/>
  <c r="K653"/>
  <c r="K652" s="1"/>
  <c r="O653"/>
  <c r="O652" s="1"/>
  <c r="Q653"/>
  <c r="V653"/>
  <c r="V652" s="1"/>
  <c r="G655"/>
  <c r="I655"/>
  <c r="I652" s="1"/>
  <c r="K655"/>
  <c r="M655"/>
  <c r="O655"/>
  <c r="Q655"/>
  <c r="Q652" s="1"/>
  <c r="V655"/>
  <c r="G659"/>
  <c r="I659"/>
  <c r="I658" s="1"/>
  <c r="K659"/>
  <c r="M659"/>
  <c r="O659"/>
  <c r="Q659"/>
  <c r="Q658" s="1"/>
  <c r="V659"/>
  <c r="G663"/>
  <c r="G658" s="1"/>
  <c r="I663"/>
  <c r="K663"/>
  <c r="K658" s="1"/>
  <c r="O663"/>
  <c r="O658" s="1"/>
  <c r="Q663"/>
  <c r="V663"/>
  <c r="V658" s="1"/>
  <c r="G668"/>
  <c r="I668"/>
  <c r="K668"/>
  <c r="M668"/>
  <c r="O668"/>
  <c r="Q668"/>
  <c r="V668"/>
  <c r="G672"/>
  <c r="M672" s="1"/>
  <c r="I672"/>
  <c r="K672"/>
  <c r="O672"/>
  <c r="Q672"/>
  <c r="V672"/>
  <c r="AE677"/>
  <c r="AF677"/>
  <c r="G66" i="23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7"/>
  <c r="I17"/>
  <c r="K17"/>
  <c r="M17"/>
  <c r="O17"/>
  <c r="Q17"/>
  <c r="V17"/>
  <c r="G24"/>
  <c r="I24"/>
  <c r="I23" s="1"/>
  <c r="K24"/>
  <c r="M24"/>
  <c r="O24"/>
  <c r="Q24"/>
  <c r="Q23" s="1"/>
  <c r="V24"/>
  <c r="G27"/>
  <c r="M27" s="1"/>
  <c r="I27"/>
  <c r="K27"/>
  <c r="K23" s="1"/>
  <c r="O27"/>
  <c r="O23" s="1"/>
  <c r="Q27"/>
  <c r="V27"/>
  <c r="V23" s="1"/>
  <c r="G28"/>
  <c r="I28"/>
  <c r="K28"/>
  <c r="M28"/>
  <c r="O28"/>
  <c r="Q28"/>
  <c r="V28"/>
  <c r="G31"/>
  <c r="M31" s="1"/>
  <c r="I31"/>
  <c r="K31"/>
  <c r="O31"/>
  <c r="Q31"/>
  <c r="V31"/>
  <c r="G33"/>
  <c r="G32" s="1"/>
  <c r="I33"/>
  <c r="K33"/>
  <c r="K32" s="1"/>
  <c r="O33"/>
  <c r="O32" s="1"/>
  <c r="Q33"/>
  <c r="V33"/>
  <c r="V32" s="1"/>
  <c r="G37"/>
  <c r="I37"/>
  <c r="I32" s="1"/>
  <c r="K37"/>
  <c r="M37"/>
  <c r="O37"/>
  <c r="Q37"/>
  <c r="Q32" s="1"/>
  <c r="V37"/>
  <c r="G38"/>
  <c r="M38" s="1"/>
  <c r="I38"/>
  <c r="K38"/>
  <c r="O38"/>
  <c r="Q38"/>
  <c r="V38"/>
  <c r="G39"/>
  <c r="I39"/>
  <c r="K39"/>
  <c r="M39"/>
  <c r="O39"/>
  <c r="Q39"/>
  <c r="V39"/>
  <c r="G40"/>
  <c r="M40" s="1"/>
  <c r="I40"/>
  <c r="K40"/>
  <c r="O40"/>
  <c r="Q40"/>
  <c r="V40"/>
  <c r="G41"/>
  <c r="I41"/>
  <c r="K41"/>
  <c r="M41"/>
  <c r="O41"/>
  <c r="Q41"/>
  <c r="V41"/>
  <c r="G43"/>
  <c r="I43"/>
  <c r="I42" s="1"/>
  <c r="K43"/>
  <c r="M43"/>
  <c r="O43"/>
  <c r="Q43"/>
  <c r="Q42" s="1"/>
  <c r="V43"/>
  <c r="G44"/>
  <c r="M44" s="1"/>
  <c r="I44"/>
  <c r="K44"/>
  <c r="K42" s="1"/>
  <c r="O44"/>
  <c r="O42" s="1"/>
  <c r="Q44"/>
  <c r="V44"/>
  <c r="V42" s="1"/>
  <c r="G45"/>
  <c r="I45"/>
  <c r="K45"/>
  <c r="M45"/>
  <c r="O45"/>
  <c r="Q45"/>
  <c r="V45"/>
  <c r="G46"/>
  <c r="M46" s="1"/>
  <c r="I46"/>
  <c r="K46"/>
  <c r="O46"/>
  <c r="Q46"/>
  <c r="V46"/>
  <c r="G47"/>
  <c r="I47"/>
  <c r="K47"/>
  <c r="M47"/>
  <c r="O47"/>
  <c r="Q47"/>
  <c r="V47"/>
  <c r="G48"/>
  <c r="M48" s="1"/>
  <c r="I48"/>
  <c r="K48"/>
  <c r="O48"/>
  <c r="Q48"/>
  <c r="V48"/>
  <c r="G49"/>
  <c r="I49"/>
  <c r="K49"/>
  <c r="M49"/>
  <c r="O49"/>
  <c r="Q49"/>
  <c r="V49"/>
  <c r="G50"/>
  <c r="M50" s="1"/>
  <c r="I50"/>
  <c r="K50"/>
  <c r="O50"/>
  <c r="Q50"/>
  <c r="V50"/>
  <c r="I51"/>
  <c r="Q51"/>
  <c r="G52"/>
  <c r="G51" s="1"/>
  <c r="I52"/>
  <c r="K52"/>
  <c r="K51" s="1"/>
  <c r="O52"/>
  <c r="O51" s="1"/>
  <c r="Q52"/>
  <c r="V52"/>
  <c r="V51" s="1"/>
  <c r="I53"/>
  <c r="Q53"/>
  <c r="G54"/>
  <c r="G53" s="1"/>
  <c r="I54"/>
  <c r="K54"/>
  <c r="K53" s="1"/>
  <c r="O54"/>
  <c r="O53" s="1"/>
  <c r="Q54"/>
  <c r="V54"/>
  <c r="V53" s="1"/>
  <c r="G58"/>
  <c r="G57" s="1"/>
  <c r="I58"/>
  <c r="I57" s="1"/>
  <c r="K58"/>
  <c r="K57" s="1"/>
  <c r="M58"/>
  <c r="O58"/>
  <c r="O57" s="1"/>
  <c r="Q58"/>
  <c r="Q57" s="1"/>
  <c r="V58"/>
  <c r="V57" s="1"/>
  <c r="G62"/>
  <c r="M62" s="1"/>
  <c r="I62"/>
  <c r="K62"/>
  <c r="O62"/>
  <c r="Q62"/>
  <c r="V62"/>
  <c r="G64"/>
  <c r="G63" s="1"/>
  <c r="I64"/>
  <c r="I63" s="1"/>
  <c r="K64"/>
  <c r="K63" s="1"/>
  <c r="M64"/>
  <c r="M63" s="1"/>
  <c r="O64"/>
  <c r="O63" s="1"/>
  <c r="Q64"/>
  <c r="Q63" s="1"/>
  <c r="V64"/>
  <c r="V63" s="1"/>
  <c r="AE66"/>
  <c r="AF66"/>
  <c r="G65" i="22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I15"/>
  <c r="K15"/>
  <c r="M15"/>
  <c r="O15"/>
  <c r="Q15"/>
  <c r="V15"/>
  <c r="G16"/>
  <c r="M16" s="1"/>
  <c r="I16"/>
  <c r="K16"/>
  <c r="O16"/>
  <c r="Q16"/>
  <c r="V16"/>
  <c r="G24"/>
  <c r="G23" s="1"/>
  <c r="I24"/>
  <c r="K24"/>
  <c r="K23" s="1"/>
  <c r="O24"/>
  <c r="O23" s="1"/>
  <c r="Q24"/>
  <c r="V24"/>
  <c r="V23" s="1"/>
  <c r="G30"/>
  <c r="I30"/>
  <c r="I23" s="1"/>
  <c r="K30"/>
  <c r="M30"/>
  <c r="O30"/>
  <c r="Q30"/>
  <c r="Q23" s="1"/>
  <c r="V30"/>
  <c r="G31"/>
  <c r="M31" s="1"/>
  <c r="I31"/>
  <c r="K31"/>
  <c r="O31"/>
  <c r="Q31"/>
  <c r="V31"/>
  <c r="G32"/>
  <c r="I32"/>
  <c r="K32"/>
  <c r="M32"/>
  <c r="O32"/>
  <c r="Q32"/>
  <c r="V32"/>
  <c r="G34"/>
  <c r="I34"/>
  <c r="I33" s="1"/>
  <c r="K34"/>
  <c r="M34"/>
  <c r="O34"/>
  <c r="Q34"/>
  <c r="Q33" s="1"/>
  <c r="V34"/>
  <c r="G35"/>
  <c r="M35" s="1"/>
  <c r="I35"/>
  <c r="K35"/>
  <c r="K33" s="1"/>
  <c r="O35"/>
  <c r="O33" s="1"/>
  <c r="Q35"/>
  <c r="V35"/>
  <c r="V33" s="1"/>
  <c r="G36"/>
  <c r="I36"/>
  <c r="K36"/>
  <c r="M36"/>
  <c r="O36"/>
  <c r="Q36"/>
  <c r="V36"/>
  <c r="G37"/>
  <c r="M37" s="1"/>
  <c r="I37"/>
  <c r="K37"/>
  <c r="O37"/>
  <c r="Q37"/>
  <c r="V37"/>
  <c r="G38"/>
  <c r="I38"/>
  <c r="K38"/>
  <c r="M38"/>
  <c r="O38"/>
  <c r="Q38"/>
  <c r="V38"/>
  <c r="G39"/>
  <c r="M39" s="1"/>
  <c r="I39"/>
  <c r="K39"/>
  <c r="O39"/>
  <c r="Q39"/>
  <c r="V39"/>
  <c r="G40"/>
  <c r="I40"/>
  <c r="K40"/>
  <c r="M40"/>
  <c r="O40"/>
  <c r="Q40"/>
  <c r="V40"/>
  <c r="G42"/>
  <c r="I42"/>
  <c r="I41" s="1"/>
  <c r="K42"/>
  <c r="M42"/>
  <c r="O42"/>
  <c r="Q42"/>
  <c r="Q41" s="1"/>
  <c r="V42"/>
  <c r="G48"/>
  <c r="M48" s="1"/>
  <c r="I48"/>
  <c r="K48"/>
  <c r="K41" s="1"/>
  <c r="O48"/>
  <c r="O41" s="1"/>
  <c r="Q48"/>
  <c r="V48"/>
  <c r="V41" s="1"/>
  <c r="G49"/>
  <c r="I49"/>
  <c r="K49"/>
  <c r="M49"/>
  <c r="O49"/>
  <c r="Q49"/>
  <c r="V49"/>
  <c r="G50"/>
  <c r="M50" s="1"/>
  <c r="I50"/>
  <c r="K50"/>
  <c r="O50"/>
  <c r="Q50"/>
  <c r="V50"/>
  <c r="G51"/>
  <c r="I51"/>
  <c r="K51"/>
  <c r="M51"/>
  <c r="O51"/>
  <c r="Q51"/>
  <c r="V51"/>
  <c r="G52"/>
  <c r="M52" s="1"/>
  <c r="I52"/>
  <c r="K52"/>
  <c r="O52"/>
  <c r="Q52"/>
  <c r="V52"/>
  <c r="G53"/>
  <c r="I53"/>
  <c r="K53"/>
  <c r="M53"/>
  <c r="O53"/>
  <c r="Q53"/>
  <c r="V53"/>
  <c r="G54"/>
  <c r="M54" s="1"/>
  <c r="I54"/>
  <c r="K54"/>
  <c r="O54"/>
  <c r="Q54"/>
  <c r="V54"/>
  <c r="I55"/>
  <c r="Q55"/>
  <c r="G56"/>
  <c r="G55" s="1"/>
  <c r="I56"/>
  <c r="K56"/>
  <c r="K55" s="1"/>
  <c r="O56"/>
  <c r="O55" s="1"/>
  <c r="Q56"/>
  <c r="V56"/>
  <c r="V55" s="1"/>
  <c r="G58"/>
  <c r="G57" s="1"/>
  <c r="I58"/>
  <c r="K58"/>
  <c r="K57" s="1"/>
  <c r="O58"/>
  <c r="O57" s="1"/>
  <c r="Q58"/>
  <c r="V58"/>
  <c r="V57" s="1"/>
  <c r="G61"/>
  <c r="I61"/>
  <c r="I57" s="1"/>
  <c r="K61"/>
  <c r="M61"/>
  <c r="O61"/>
  <c r="Q61"/>
  <c r="Q57" s="1"/>
  <c r="V61"/>
  <c r="G62"/>
  <c r="K62"/>
  <c r="O62"/>
  <c r="V62"/>
  <c r="G63"/>
  <c r="I63"/>
  <c r="I62" s="1"/>
  <c r="K63"/>
  <c r="M63"/>
  <c r="M62" s="1"/>
  <c r="O63"/>
  <c r="Q63"/>
  <c r="Q62" s="1"/>
  <c r="V63"/>
  <c r="AE65"/>
  <c r="AF65"/>
  <c r="G80" i="21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7"/>
  <c r="I17"/>
  <c r="K17"/>
  <c r="M17"/>
  <c r="O17"/>
  <c r="Q17"/>
  <c r="V17"/>
  <c r="G27"/>
  <c r="I27"/>
  <c r="I26" s="1"/>
  <c r="K27"/>
  <c r="M27"/>
  <c r="O27"/>
  <c r="Q27"/>
  <c r="Q26" s="1"/>
  <c r="V27"/>
  <c r="G31"/>
  <c r="M31" s="1"/>
  <c r="I31"/>
  <c r="K31"/>
  <c r="K26" s="1"/>
  <c r="O31"/>
  <c r="O26" s="1"/>
  <c r="Q31"/>
  <c r="V31"/>
  <c r="V26" s="1"/>
  <c r="G32"/>
  <c r="I32"/>
  <c r="K32"/>
  <c r="M32"/>
  <c r="O32"/>
  <c r="Q32"/>
  <c r="V32"/>
  <c r="G33"/>
  <c r="M33" s="1"/>
  <c r="I33"/>
  <c r="K33"/>
  <c r="O33"/>
  <c r="Q33"/>
  <c r="V33"/>
  <c r="G35"/>
  <c r="I35"/>
  <c r="I34" s="1"/>
  <c r="K35"/>
  <c r="M35"/>
  <c r="O35"/>
  <c r="Q35"/>
  <c r="Q34" s="1"/>
  <c r="V35"/>
  <c r="G39"/>
  <c r="G34" s="1"/>
  <c r="I39"/>
  <c r="K39"/>
  <c r="K34" s="1"/>
  <c r="O39"/>
  <c r="O34" s="1"/>
  <c r="Q39"/>
  <c r="V39"/>
  <c r="V34" s="1"/>
  <c r="G40"/>
  <c r="I40"/>
  <c r="K40"/>
  <c r="M40"/>
  <c r="O40"/>
  <c r="Q40"/>
  <c r="V40"/>
  <c r="G41"/>
  <c r="M41" s="1"/>
  <c r="I41"/>
  <c r="K41"/>
  <c r="O41"/>
  <c r="Q41"/>
  <c r="V41"/>
  <c r="G42"/>
  <c r="I42"/>
  <c r="K42"/>
  <c r="M42"/>
  <c r="O42"/>
  <c r="Q42"/>
  <c r="V42"/>
  <c r="G43"/>
  <c r="M43" s="1"/>
  <c r="I43"/>
  <c r="K43"/>
  <c r="O43"/>
  <c r="Q43"/>
  <c r="V43"/>
  <c r="G45"/>
  <c r="G44" s="1"/>
  <c r="I45"/>
  <c r="K45"/>
  <c r="K44" s="1"/>
  <c r="O45"/>
  <c r="O44" s="1"/>
  <c r="Q45"/>
  <c r="V45"/>
  <c r="V44" s="1"/>
  <c r="G51"/>
  <c r="I51"/>
  <c r="I44" s="1"/>
  <c r="K51"/>
  <c r="M51"/>
  <c r="O51"/>
  <c r="Q51"/>
  <c r="Q44" s="1"/>
  <c r="V51"/>
  <c r="G52"/>
  <c r="M52" s="1"/>
  <c r="I52"/>
  <c r="K52"/>
  <c r="O52"/>
  <c r="Q52"/>
  <c r="V52"/>
  <c r="G53"/>
  <c r="I53"/>
  <c r="K53"/>
  <c r="M53"/>
  <c r="O53"/>
  <c r="Q53"/>
  <c r="V53"/>
  <c r="G54"/>
  <c r="M54" s="1"/>
  <c r="I54"/>
  <c r="K54"/>
  <c r="O54"/>
  <c r="Q54"/>
  <c r="V54"/>
  <c r="G55"/>
  <c r="I55"/>
  <c r="K55"/>
  <c r="M55"/>
  <c r="O55"/>
  <c r="Q55"/>
  <c r="V55"/>
  <c r="G56"/>
  <c r="M56" s="1"/>
  <c r="I56"/>
  <c r="K56"/>
  <c r="O56"/>
  <c r="Q56"/>
  <c r="V56"/>
  <c r="G57"/>
  <c r="I57"/>
  <c r="K57"/>
  <c r="M57"/>
  <c r="O57"/>
  <c r="Q57"/>
  <c r="V57"/>
  <c r="G58"/>
  <c r="K58"/>
  <c r="O58"/>
  <c r="V58"/>
  <c r="G59"/>
  <c r="I59"/>
  <c r="I58" s="1"/>
  <c r="K59"/>
  <c r="M59"/>
  <c r="M58" s="1"/>
  <c r="O59"/>
  <c r="Q59"/>
  <c r="Q58" s="1"/>
  <c r="V59"/>
  <c r="G60"/>
  <c r="K60"/>
  <c r="O60"/>
  <c r="V60"/>
  <c r="G61"/>
  <c r="I61"/>
  <c r="I60" s="1"/>
  <c r="K61"/>
  <c r="M61"/>
  <c r="M60" s="1"/>
  <c r="O61"/>
  <c r="Q61"/>
  <c r="Q60" s="1"/>
  <c r="V61"/>
  <c r="G63"/>
  <c r="I63"/>
  <c r="I62" s="1"/>
  <c r="K63"/>
  <c r="M63"/>
  <c r="O63"/>
  <c r="Q63"/>
  <c r="Q62" s="1"/>
  <c r="V63"/>
  <c r="G68"/>
  <c r="G62" s="1"/>
  <c r="I68"/>
  <c r="K68"/>
  <c r="K62" s="1"/>
  <c r="O68"/>
  <c r="O62" s="1"/>
  <c r="Q68"/>
  <c r="V68"/>
  <c r="V62" s="1"/>
  <c r="G73"/>
  <c r="I73"/>
  <c r="K73"/>
  <c r="M73"/>
  <c r="O73"/>
  <c r="Q73"/>
  <c r="V73"/>
  <c r="G77"/>
  <c r="K77"/>
  <c r="O77"/>
  <c r="V77"/>
  <c r="G78"/>
  <c r="I78"/>
  <c r="I77" s="1"/>
  <c r="K78"/>
  <c r="M78"/>
  <c r="M77" s="1"/>
  <c r="O78"/>
  <c r="Q78"/>
  <c r="Q77" s="1"/>
  <c r="V78"/>
  <c r="AE80"/>
  <c r="G102" i="20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I15"/>
  <c r="K15"/>
  <c r="M15"/>
  <c r="O15"/>
  <c r="Q15"/>
  <c r="V15"/>
  <c r="G16"/>
  <c r="M16" s="1"/>
  <c r="I16"/>
  <c r="K16"/>
  <c r="O16"/>
  <c r="Q16"/>
  <c r="V16"/>
  <c r="G17"/>
  <c r="I17"/>
  <c r="K17"/>
  <c r="M17"/>
  <c r="O17"/>
  <c r="Q17"/>
  <c r="V17"/>
  <c r="G18"/>
  <c r="M18" s="1"/>
  <c r="I18"/>
  <c r="K18"/>
  <c r="O18"/>
  <c r="Q18"/>
  <c r="V18"/>
  <c r="G19"/>
  <c r="I19"/>
  <c r="K19"/>
  <c r="M19"/>
  <c r="O19"/>
  <c r="Q19"/>
  <c r="V19"/>
  <c r="G20"/>
  <c r="M20" s="1"/>
  <c r="I20"/>
  <c r="K20"/>
  <c r="O20"/>
  <c r="Q20"/>
  <c r="V20"/>
  <c r="G21"/>
  <c r="I21"/>
  <c r="K21"/>
  <c r="M21"/>
  <c r="O21"/>
  <c r="Q21"/>
  <c r="V21"/>
  <c r="G22"/>
  <c r="M22" s="1"/>
  <c r="I22"/>
  <c r="K22"/>
  <c r="O22"/>
  <c r="Q22"/>
  <c r="V22"/>
  <c r="G23"/>
  <c r="I23"/>
  <c r="K23"/>
  <c r="M23"/>
  <c r="O23"/>
  <c r="Q23"/>
  <c r="V23"/>
  <c r="G24"/>
  <c r="M24" s="1"/>
  <c r="I24"/>
  <c r="K24"/>
  <c r="O24"/>
  <c r="Q24"/>
  <c r="V24"/>
  <c r="G26"/>
  <c r="G25" s="1"/>
  <c r="I26"/>
  <c r="I25" s="1"/>
  <c r="K26"/>
  <c r="M26"/>
  <c r="O26"/>
  <c r="Q26"/>
  <c r="Q25" s="1"/>
  <c r="V26"/>
  <c r="G27"/>
  <c r="M27" s="1"/>
  <c r="I27"/>
  <c r="K27"/>
  <c r="K25" s="1"/>
  <c r="O27"/>
  <c r="O25" s="1"/>
  <c r="Q27"/>
  <c r="V27"/>
  <c r="V25" s="1"/>
  <c r="G28"/>
  <c r="I28"/>
  <c r="K28"/>
  <c r="M28"/>
  <c r="O28"/>
  <c r="Q28"/>
  <c r="V28"/>
  <c r="G29"/>
  <c r="M29" s="1"/>
  <c r="I29"/>
  <c r="K29"/>
  <c r="O29"/>
  <c r="Q29"/>
  <c r="V29"/>
  <c r="G30"/>
  <c r="I30"/>
  <c r="K30"/>
  <c r="M30"/>
  <c r="O30"/>
  <c r="Q30"/>
  <c r="V30"/>
  <c r="G31"/>
  <c r="M31" s="1"/>
  <c r="I31"/>
  <c r="K31"/>
  <c r="O31"/>
  <c r="Q31"/>
  <c r="V31"/>
  <c r="G32"/>
  <c r="I32"/>
  <c r="K32"/>
  <c r="M32"/>
  <c r="O32"/>
  <c r="Q32"/>
  <c r="V32"/>
  <c r="G33"/>
  <c r="M33" s="1"/>
  <c r="I33"/>
  <c r="K33"/>
  <c r="O33"/>
  <c r="Q33"/>
  <c r="V33"/>
  <c r="G34"/>
  <c r="I34"/>
  <c r="K34"/>
  <c r="M34"/>
  <c r="O34"/>
  <c r="Q34"/>
  <c r="V34"/>
  <c r="G35"/>
  <c r="M35" s="1"/>
  <c r="I35"/>
  <c r="K35"/>
  <c r="O35"/>
  <c r="Q35"/>
  <c r="V35"/>
  <c r="G36"/>
  <c r="I36"/>
  <c r="K36"/>
  <c r="M36"/>
  <c r="O36"/>
  <c r="Q36"/>
  <c r="V36"/>
  <c r="G37"/>
  <c r="M37" s="1"/>
  <c r="I37"/>
  <c r="K37"/>
  <c r="O37"/>
  <c r="Q37"/>
  <c r="V37"/>
  <c r="G38"/>
  <c r="I38"/>
  <c r="K38"/>
  <c r="M38"/>
  <c r="O38"/>
  <c r="Q38"/>
  <c r="V38"/>
  <c r="G39"/>
  <c r="M39" s="1"/>
  <c r="I39"/>
  <c r="K39"/>
  <c r="O39"/>
  <c r="Q39"/>
  <c r="V39"/>
  <c r="G40"/>
  <c r="I40"/>
  <c r="K40"/>
  <c r="M40"/>
  <c r="O40"/>
  <c r="Q40"/>
  <c r="V40"/>
  <c r="G41"/>
  <c r="M41" s="1"/>
  <c r="I41"/>
  <c r="K41"/>
  <c r="O41"/>
  <c r="Q41"/>
  <c r="V41"/>
  <c r="G42"/>
  <c r="I42"/>
  <c r="K42"/>
  <c r="M42"/>
  <c r="O42"/>
  <c r="Q42"/>
  <c r="V42"/>
  <c r="G43"/>
  <c r="M43" s="1"/>
  <c r="I43"/>
  <c r="K43"/>
  <c r="O43"/>
  <c r="Q43"/>
  <c r="V43"/>
  <c r="G44"/>
  <c r="I44"/>
  <c r="K44"/>
  <c r="M44"/>
  <c r="O44"/>
  <c r="Q44"/>
  <c r="V44"/>
  <c r="G45"/>
  <c r="M45" s="1"/>
  <c r="I45"/>
  <c r="K45"/>
  <c r="O45"/>
  <c r="Q45"/>
  <c r="V45"/>
  <c r="G46"/>
  <c r="I46"/>
  <c r="K46"/>
  <c r="M46"/>
  <c r="O46"/>
  <c r="Q46"/>
  <c r="V46"/>
  <c r="G47"/>
  <c r="M47" s="1"/>
  <c r="I47"/>
  <c r="K47"/>
  <c r="O47"/>
  <c r="Q47"/>
  <c r="V47"/>
  <c r="G48"/>
  <c r="I48"/>
  <c r="K48"/>
  <c r="M48"/>
  <c r="O48"/>
  <c r="Q48"/>
  <c r="V48"/>
  <c r="G49"/>
  <c r="M49" s="1"/>
  <c r="I49"/>
  <c r="K49"/>
  <c r="O49"/>
  <c r="Q49"/>
  <c r="V49"/>
  <c r="G51"/>
  <c r="G50" s="1"/>
  <c r="I51"/>
  <c r="I50" s="1"/>
  <c r="K51"/>
  <c r="K50" s="1"/>
  <c r="M51"/>
  <c r="M50" s="1"/>
  <c r="O51"/>
  <c r="O50" s="1"/>
  <c r="Q51"/>
  <c r="Q50" s="1"/>
  <c r="V51"/>
  <c r="V50" s="1"/>
  <c r="G52"/>
  <c r="I52"/>
  <c r="K52"/>
  <c r="M52"/>
  <c r="O52"/>
  <c r="Q52"/>
  <c r="V52"/>
  <c r="G53"/>
  <c r="I53"/>
  <c r="K53"/>
  <c r="M53"/>
  <c r="O53"/>
  <c r="Q53"/>
  <c r="V53"/>
  <c r="G54"/>
  <c r="I54"/>
  <c r="K54"/>
  <c r="M54"/>
  <c r="O54"/>
  <c r="Q54"/>
  <c r="V54"/>
  <c r="G55"/>
  <c r="I55"/>
  <c r="K55"/>
  <c r="M55"/>
  <c r="O55"/>
  <c r="Q55"/>
  <c r="V55"/>
  <c r="G56"/>
  <c r="I56"/>
  <c r="K56"/>
  <c r="M56"/>
  <c r="O56"/>
  <c r="Q56"/>
  <c r="V56"/>
  <c r="G57"/>
  <c r="I57"/>
  <c r="K57"/>
  <c r="M57"/>
  <c r="O57"/>
  <c r="Q57"/>
  <c r="V57"/>
  <c r="G58"/>
  <c r="I58"/>
  <c r="K58"/>
  <c r="M58"/>
  <c r="O58"/>
  <c r="Q58"/>
  <c r="V58"/>
  <c r="G59"/>
  <c r="I59"/>
  <c r="K59"/>
  <c r="M59"/>
  <c r="O59"/>
  <c r="Q59"/>
  <c r="V59"/>
  <c r="G60"/>
  <c r="I60"/>
  <c r="K60"/>
  <c r="M60"/>
  <c r="O60"/>
  <c r="Q60"/>
  <c r="V60"/>
  <c r="G61"/>
  <c r="I61"/>
  <c r="K61"/>
  <c r="M61"/>
  <c r="O61"/>
  <c r="Q61"/>
  <c r="V61"/>
  <c r="G62"/>
  <c r="I62"/>
  <c r="K62"/>
  <c r="M62"/>
  <c r="O62"/>
  <c r="Q62"/>
  <c r="V62"/>
  <c r="G63"/>
  <c r="I63"/>
  <c r="K63"/>
  <c r="M63"/>
  <c r="O63"/>
  <c r="Q63"/>
  <c r="V63"/>
  <c r="G64"/>
  <c r="I64"/>
  <c r="K64"/>
  <c r="M64"/>
  <c r="O64"/>
  <c r="Q64"/>
  <c r="V64"/>
  <c r="G66"/>
  <c r="I66"/>
  <c r="I65" s="1"/>
  <c r="K66"/>
  <c r="M66"/>
  <c r="O66"/>
  <c r="Q66"/>
  <c r="Q65" s="1"/>
  <c r="V66"/>
  <c r="G67"/>
  <c r="G65" s="1"/>
  <c r="I67"/>
  <c r="K67"/>
  <c r="K65" s="1"/>
  <c r="O67"/>
  <c r="O65" s="1"/>
  <c r="Q67"/>
  <c r="V67"/>
  <c r="V65" s="1"/>
  <c r="G68"/>
  <c r="I68"/>
  <c r="K68"/>
  <c r="M68"/>
  <c r="O68"/>
  <c r="Q68"/>
  <c r="V68"/>
  <c r="G69"/>
  <c r="M69" s="1"/>
  <c r="I69"/>
  <c r="K69"/>
  <c r="O69"/>
  <c r="Q69"/>
  <c r="V69"/>
  <c r="G70"/>
  <c r="I70"/>
  <c r="K70"/>
  <c r="M70"/>
  <c r="O70"/>
  <c r="Q70"/>
  <c r="V70"/>
  <c r="G71"/>
  <c r="M71" s="1"/>
  <c r="I71"/>
  <c r="K71"/>
  <c r="O71"/>
  <c r="Q71"/>
  <c r="V71"/>
  <c r="G72"/>
  <c r="I72"/>
  <c r="K72"/>
  <c r="M72"/>
  <c r="O72"/>
  <c r="Q72"/>
  <c r="V72"/>
  <c r="G73"/>
  <c r="M73" s="1"/>
  <c r="I73"/>
  <c r="K73"/>
  <c r="O73"/>
  <c r="Q73"/>
  <c r="V73"/>
  <c r="G74"/>
  <c r="I74"/>
  <c r="K74"/>
  <c r="M74"/>
  <c r="O74"/>
  <c r="Q74"/>
  <c r="V74"/>
  <c r="G75"/>
  <c r="M75" s="1"/>
  <c r="I75"/>
  <c r="K75"/>
  <c r="O75"/>
  <c r="Q75"/>
  <c r="V75"/>
  <c r="G76"/>
  <c r="I76"/>
  <c r="K76"/>
  <c r="M76"/>
  <c r="O76"/>
  <c r="Q76"/>
  <c r="V76"/>
  <c r="G77"/>
  <c r="M77" s="1"/>
  <c r="I77"/>
  <c r="K77"/>
  <c r="O77"/>
  <c r="Q77"/>
  <c r="V77"/>
  <c r="G78"/>
  <c r="I78"/>
  <c r="K78"/>
  <c r="M78"/>
  <c r="O78"/>
  <c r="Q78"/>
  <c r="V78"/>
  <c r="G79"/>
  <c r="M79" s="1"/>
  <c r="I79"/>
  <c r="K79"/>
  <c r="O79"/>
  <c r="Q79"/>
  <c r="V79"/>
  <c r="G80"/>
  <c r="I80"/>
  <c r="K80"/>
  <c r="M80"/>
  <c r="O80"/>
  <c r="Q80"/>
  <c r="V80"/>
  <c r="G81"/>
  <c r="M81" s="1"/>
  <c r="I81"/>
  <c r="K81"/>
  <c r="O81"/>
  <c r="Q81"/>
  <c r="V81"/>
  <c r="G83"/>
  <c r="G82" s="1"/>
  <c r="I83"/>
  <c r="K83"/>
  <c r="K82" s="1"/>
  <c r="O83"/>
  <c r="O82" s="1"/>
  <c r="Q83"/>
  <c r="V83"/>
  <c r="V82" s="1"/>
  <c r="G84"/>
  <c r="I84"/>
  <c r="I82" s="1"/>
  <c r="K84"/>
  <c r="M84"/>
  <c r="O84"/>
  <c r="Q84"/>
  <c r="Q82" s="1"/>
  <c r="V84"/>
  <c r="G85"/>
  <c r="M85" s="1"/>
  <c r="I85"/>
  <c r="K85"/>
  <c r="O85"/>
  <c r="Q85"/>
  <c r="V85"/>
  <c r="G86"/>
  <c r="I86"/>
  <c r="K86"/>
  <c r="M86"/>
  <c r="O86"/>
  <c r="Q86"/>
  <c r="V86"/>
  <c r="G87"/>
  <c r="M87" s="1"/>
  <c r="I87"/>
  <c r="K87"/>
  <c r="O87"/>
  <c r="Q87"/>
  <c r="V87"/>
  <c r="G88"/>
  <c r="I88"/>
  <c r="K88"/>
  <c r="M88"/>
  <c r="O88"/>
  <c r="Q88"/>
  <c r="V88"/>
  <c r="G89"/>
  <c r="M89" s="1"/>
  <c r="I89"/>
  <c r="K89"/>
  <c r="O89"/>
  <c r="Q89"/>
  <c r="V89"/>
  <c r="G90"/>
  <c r="I90"/>
  <c r="K90"/>
  <c r="M90"/>
  <c r="O90"/>
  <c r="Q90"/>
  <c r="V90"/>
  <c r="G91"/>
  <c r="M91" s="1"/>
  <c r="I91"/>
  <c r="K91"/>
  <c r="O91"/>
  <c r="Q91"/>
  <c r="V91"/>
  <c r="G92"/>
  <c r="I92"/>
  <c r="K92"/>
  <c r="M92"/>
  <c r="O92"/>
  <c r="Q92"/>
  <c r="V92"/>
  <c r="G93"/>
  <c r="M93" s="1"/>
  <c r="I93"/>
  <c r="K93"/>
  <c r="O93"/>
  <c r="Q93"/>
  <c r="V93"/>
  <c r="G94"/>
  <c r="I94"/>
  <c r="K94"/>
  <c r="M94"/>
  <c r="O94"/>
  <c r="Q94"/>
  <c r="V94"/>
  <c r="G95"/>
  <c r="M95" s="1"/>
  <c r="I95"/>
  <c r="K95"/>
  <c r="O95"/>
  <c r="Q95"/>
  <c r="V95"/>
  <c r="G96"/>
  <c r="I96"/>
  <c r="K96"/>
  <c r="M96"/>
  <c r="O96"/>
  <c r="Q96"/>
  <c r="V96"/>
  <c r="G98"/>
  <c r="I98"/>
  <c r="I97" s="1"/>
  <c r="K98"/>
  <c r="M98"/>
  <c r="O98"/>
  <c r="Q98"/>
  <c r="Q97" s="1"/>
  <c r="V98"/>
  <c r="G99"/>
  <c r="G97" s="1"/>
  <c r="I99"/>
  <c r="K99"/>
  <c r="K97" s="1"/>
  <c r="O99"/>
  <c r="O97" s="1"/>
  <c r="Q99"/>
  <c r="V99"/>
  <c r="V97" s="1"/>
  <c r="G100"/>
  <c r="I100"/>
  <c r="K100"/>
  <c r="M100"/>
  <c r="O100"/>
  <c r="Q100"/>
  <c r="V100"/>
  <c r="AE102"/>
  <c r="AF102"/>
  <c r="G85" i="19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I15"/>
  <c r="K15"/>
  <c r="M15"/>
  <c r="O15"/>
  <c r="Q15"/>
  <c r="V15"/>
  <c r="G16"/>
  <c r="M16" s="1"/>
  <c r="I16"/>
  <c r="K16"/>
  <c r="O16"/>
  <c r="Q16"/>
  <c r="V16"/>
  <c r="G17"/>
  <c r="I17"/>
  <c r="K17"/>
  <c r="M17"/>
  <c r="O17"/>
  <c r="Q17"/>
  <c r="V17"/>
  <c r="G18"/>
  <c r="M18" s="1"/>
  <c r="I18"/>
  <c r="K18"/>
  <c r="O18"/>
  <c r="Q18"/>
  <c r="V18"/>
  <c r="G19"/>
  <c r="I19"/>
  <c r="K19"/>
  <c r="M19"/>
  <c r="O19"/>
  <c r="Q19"/>
  <c r="V19"/>
  <c r="G20"/>
  <c r="M20" s="1"/>
  <c r="I20"/>
  <c r="K20"/>
  <c r="O20"/>
  <c r="Q20"/>
  <c r="V20"/>
  <c r="G21"/>
  <c r="I21"/>
  <c r="K21"/>
  <c r="M21"/>
  <c r="O21"/>
  <c r="Q21"/>
  <c r="V21"/>
  <c r="G22"/>
  <c r="M22" s="1"/>
  <c r="I22"/>
  <c r="K22"/>
  <c r="O22"/>
  <c r="Q22"/>
  <c r="V22"/>
  <c r="G23"/>
  <c r="I23"/>
  <c r="K23"/>
  <c r="M23"/>
  <c r="O23"/>
  <c r="Q23"/>
  <c r="V23"/>
  <c r="G24"/>
  <c r="M24" s="1"/>
  <c r="I24"/>
  <c r="K24"/>
  <c r="O24"/>
  <c r="Q24"/>
  <c r="V24"/>
  <c r="G25"/>
  <c r="I25"/>
  <c r="K25"/>
  <c r="M25"/>
  <c r="O25"/>
  <c r="Q25"/>
  <c r="V25"/>
  <c r="G26"/>
  <c r="M26" s="1"/>
  <c r="I26"/>
  <c r="K26"/>
  <c r="O26"/>
  <c r="Q26"/>
  <c r="V26"/>
  <c r="G27"/>
  <c r="I27"/>
  <c r="K27"/>
  <c r="M27"/>
  <c r="O27"/>
  <c r="Q27"/>
  <c r="V27"/>
  <c r="G28"/>
  <c r="M28" s="1"/>
  <c r="I28"/>
  <c r="K28"/>
  <c r="O28"/>
  <c r="Q28"/>
  <c r="V28"/>
  <c r="G29"/>
  <c r="I29"/>
  <c r="K29"/>
  <c r="M29"/>
  <c r="O29"/>
  <c r="Q29"/>
  <c r="V29"/>
  <c r="G30"/>
  <c r="M30" s="1"/>
  <c r="I30"/>
  <c r="K30"/>
  <c r="O30"/>
  <c r="Q30"/>
  <c r="V30"/>
  <c r="G31"/>
  <c r="I31"/>
  <c r="K31"/>
  <c r="M31"/>
  <c r="O31"/>
  <c r="Q31"/>
  <c r="V31"/>
  <c r="G32"/>
  <c r="M32" s="1"/>
  <c r="I32"/>
  <c r="K32"/>
  <c r="O32"/>
  <c r="Q32"/>
  <c r="V32"/>
  <c r="G33"/>
  <c r="I33"/>
  <c r="K33"/>
  <c r="M33"/>
  <c r="O33"/>
  <c r="Q33"/>
  <c r="V33"/>
  <c r="G34"/>
  <c r="M34" s="1"/>
  <c r="I34"/>
  <c r="K34"/>
  <c r="O34"/>
  <c r="Q34"/>
  <c r="V34"/>
  <c r="G35"/>
  <c r="I35"/>
  <c r="K35"/>
  <c r="M35"/>
  <c r="O35"/>
  <c r="Q35"/>
  <c r="V35"/>
  <c r="G36"/>
  <c r="M36" s="1"/>
  <c r="I36"/>
  <c r="K36"/>
  <c r="O36"/>
  <c r="Q36"/>
  <c r="V36"/>
  <c r="G37"/>
  <c r="I37"/>
  <c r="K37"/>
  <c r="M37"/>
  <c r="O37"/>
  <c r="Q37"/>
  <c r="V37"/>
  <c r="G38"/>
  <c r="M38" s="1"/>
  <c r="I38"/>
  <c r="K38"/>
  <c r="O38"/>
  <c r="Q38"/>
  <c r="V38"/>
  <c r="G39"/>
  <c r="I39"/>
  <c r="K39"/>
  <c r="M39"/>
  <c r="O39"/>
  <c r="Q39"/>
  <c r="V39"/>
  <c r="G40"/>
  <c r="M40" s="1"/>
  <c r="I40"/>
  <c r="K40"/>
  <c r="O40"/>
  <c r="Q40"/>
  <c r="V40"/>
  <c r="G41"/>
  <c r="I41"/>
  <c r="K41"/>
  <c r="M41"/>
  <c r="O41"/>
  <c r="Q41"/>
  <c r="V41"/>
  <c r="G42"/>
  <c r="M42" s="1"/>
  <c r="I42"/>
  <c r="K42"/>
  <c r="O42"/>
  <c r="Q42"/>
  <c r="V42"/>
  <c r="G43"/>
  <c r="I43"/>
  <c r="K43"/>
  <c r="M43"/>
  <c r="O43"/>
  <c r="Q43"/>
  <c r="V43"/>
  <c r="G44"/>
  <c r="M44" s="1"/>
  <c r="I44"/>
  <c r="K44"/>
  <c r="O44"/>
  <c r="Q44"/>
  <c r="V44"/>
  <c r="G45"/>
  <c r="I45"/>
  <c r="K45"/>
  <c r="M45"/>
  <c r="O45"/>
  <c r="Q45"/>
  <c r="V45"/>
  <c r="G46"/>
  <c r="M46" s="1"/>
  <c r="I46"/>
  <c r="K46"/>
  <c r="O46"/>
  <c r="Q46"/>
  <c r="V46"/>
  <c r="G47"/>
  <c r="I47"/>
  <c r="K47"/>
  <c r="M47"/>
  <c r="O47"/>
  <c r="Q47"/>
  <c r="V47"/>
  <c r="G49"/>
  <c r="I49"/>
  <c r="I48" s="1"/>
  <c r="K49"/>
  <c r="M49"/>
  <c r="O49"/>
  <c r="Q49"/>
  <c r="Q48" s="1"/>
  <c r="V49"/>
  <c r="G50"/>
  <c r="M50" s="1"/>
  <c r="I50"/>
  <c r="K50"/>
  <c r="K48" s="1"/>
  <c r="O50"/>
  <c r="O48" s="1"/>
  <c r="Q50"/>
  <c r="V50"/>
  <c r="V48" s="1"/>
  <c r="G51"/>
  <c r="I51"/>
  <c r="K51"/>
  <c r="M51"/>
  <c r="O51"/>
  <c r="Q51"/>
  <c r="V51"/>
  <c r="G52"/>
  <c r="M52" s="1"/>
  <c r="I52"/>
  <c r="K52"/>
  <c r="O52"/>
  <c r="Q52"/>
  <c r="V52"/>
  <c r="G53"/>
  <c r="I53"/>
  <c r="K53"/>
  <c r="M53"/>
  <c r="O53"/>
  <c r="Q53"/>
  <c r="V53"/>
  <c r="G54"/>
  <c r="M54" s="1"/>
  <c r="I54"/>
  <c r="K54"/>
  <c r="O54"/>
  <c r="Q54"/>
  <c r="V54"/>
  <c r="G55"/>
  <c r="I55"/>
  <c r="K55"/>
  <c r="M55"/>
  <c r="O55"/>
  <c r="Q55"/>
  <c r="V55"/>
  <c r="G56"/>
  <c r="M56" s="1"/>
  <c r="I56"/>
  <c r="K56"/>
  <c r="O56"/>
  <c r="Q56"/>
  <c r="V56"/>
  <c r="G57"/>
  <c r="I57"/>
  <c r="K57"/>
  <c r="M57"/>
  <c r="O57"/>
  <c r="Q57"/>
  <c r="V57"/>
  <c r="G58"/>
  <c r="M58" s="1"/>
  <c r="I58"/>
  <c r="K58"/>
  <c r="O58"/>
  <c r="Q58"/>
  <c r="V58"/>
  <c r="G59"/>
  <c r="I59"/>
  <c r="K59"/>
  <c r="M59"/>
  <c r="O59"/>
  <c r="Q59"/>
  <c r="V59"/>
  <c r="G60"/>
  <c r="M60" s="1"/>
  <c r="I60"/>
  <c r="K60"/>
  <c r="O60"/>
  <c r="Q60"/>
  <c r="V60"/>
  <c r="G61"/>
  <c r="I61"/>
  <c r="K61"/>
  <c r="M61"/>
  <c r="O61"/>
  <c r="Q61"/>
  <c r="V61"/>
  <c r="G62"/>
  <c r="M62" s="1"/>
  <c r="I62"/>
  <c r="K62"/>
  <c r="O62"/>
  <c r="Q62"/>
  <c r="V62"/>
  <c r="G63"/>
  <c r="I63"/>
  <c r="K63"/>
  <c r="M63"/>
  <c r="O63"/>
  <c r="Q63"/>
  <c r="V63"/>
  <c r="G64"/>
  <c r="M64" s="1"/>
  <c r="I64"/>
  <c r="K64"/>
  <c r="O64"/>
  <c r="Q64"/>
  <c r="V64"/>
  <c r="G65"/>
  <c r="I65"/>
  <c r="K65"/>
  <c r="M65"/>
  <c r="O65"/>
  <c r="Q65"/>
  <c r="V65"/>
  <c r="G66"/>
  <c r="M66" s="1"/>
  <c r="I66"/>
  <c r="K66"/>
  <c r="O66"/>
  <c r="Q66"/>
  <c r="V66"/>
  <c r="G68"/>
  <c r="G67" s="1"/>
  <c r="I68"/>
  <c r="K68"/>
  <c r="K67" s="1"/>
  <c r="O68"/>
  <c r="O67" s="1"/>
  <c r="Q68"/>
  <c r="V68"/>
  <c r="V67" s="1"/>
  <c r="G69"/>
  <c r="I69"/>
  <c r="I67" s="1"/>
  <c r="K69"/>
  <c r="M69"/>
  <c r="O69"/>
  <c r="Q69"/>
  <c r="Q67" s="1"/>
  <c r="V69"/>
  <c r="G70"/>
  <c r="M70" s="1"/>
  <c r="I70"/>
  <c r="K70"/>
  <c r="O70"/>
  <c r="Q70"/>
  <c r="V70"/>
  <c r="G71"/>
  <c r="I71"/>
  <c r="K71"/>
  <c r="M71"/>
  <c r="O71"/>
  <c r="Q71"/>
  <c r="V71"/>
  <c r="G72"/>
  <c r="M72" s="1"/>
  <c r="I72"/>
  <c r="K72"/>
  <c r="O72"/>
  <c r="Q72"/>
  <c r="V72"/>
  <c r="G73"/>
  <c r="I73"/>
  <c r="K73"/>
  <c r="M73"/>
  <c r="O73"/>
  <c r="Q73"/>
  <c r="V73"/>
  <c r="G74"/>
  <c r="M74" s="1"/>
  <c r="I74"/>
  <c r="K74"/>
  <c r="O74"/>
  <c r="Q74"/>
  <c r="V74"/>
  <c r="G75"/>
  <c r="I75"/>
  <c r="K75"/>
  <c r="M75"/>
  <c r="O75"/>
  <c r="Q75"/>
  <c r="V75"/>
  <c r="G76"/>
  <c r="M76" s="1"/>
  <c r="I76"/>
  <c r="K76"/>
  <c r="O76"/>
  <c r="Q76"/>
  <c r="V76"/>
  <c r="G77"/>
  <c r="I77"/>
  <c r="K77"/>
  <c r="M77"/>
  <c r="O77"/>
  <c r="Q77"/>
  <c r="V77"/>
  <c r="G78"/>
  <c r="M78" s="1"/>
  <c r="I78"/>
  <c r="K78"/>
  <c r="O78"/>
  <c r="Q78"/>
  <c r="V78"/>
  <c r="G79"/>
  <c r="I79"/>
  <c r="K79"/>
  <c r="M79"/>
  <c r="O79"/>
  <c r="Q79"/>
  <c r="V79"/>
  <c r="G81"/>
  <c r="I81"/>
  <c r="I80" s="1"/>
  <c r="K81"/>
  <c r="M81"/>
  <c r="O81"/>
  <c r="Q81"/>
  <c r="Q80" s="1"/>
  <c r="V81"/>
  <c r="G82"/>
  <c r="M82" s="1"/>
  <c r="I82"/>
  <c r="K82"/>
  <c r="K80" s="1"/>
  <c r="O82"/>
  <c r="O80" s="1"/>
  <c r="Q82"/>
  <c r="V82"/>
  <c r="V80" s="1"/>
  <c r="G83"/>
  <c r="I83"/>
  <c r="K83"/>
  <c r="M83"/>
  <c r="O83"/>
  <c r="Q83"/>
  <c r="V83"/>
  <c r="AE85"/>
  <c r="AF85"/>
  <c r="G58" i="18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2"/>
  <c r="G11" s="1"/>
  <c r="I12"/>
  <c r="I11" s="1"/>
  <c r="K12"/>
  <c r="K11" s="1"/>
  <c r="M12"/>
  <c r="O12"/>
  <c r="O11" s="1"/>
  <c r="Q12"/>
  <c r="Q11" s="1"/>
  <c r="V12"/>
  <c r="V11" s="1"/>
  <c r="G13"/>
  <c r="M13" s="1"/>
  <c r="I13"/>
  <c r="K13"/>
  <c r="O13"/>
  <c r="Q13"/>
  <c r="V13"/>
  <c r="G15"/>
  <c r="I15"/>
  <c r="I14" s="1"/>
  <c r="K15"/>
  <c r="M15"/>
  <c r="O15"/>
  <c r="Q15"/>
  <c r="Q14" s="1"/>
  <c r="V15"/>
  <c r="G16"/>
  <c r="M16" s="1"/>
  <c r="I16"/>
  <c r="K16"/>
  <c r="K14" s="1"/>
  <c r="O16"/>
  <c r="O14" s="1"/>
  <c r="Q16"/>
  <c r="V16"/>
  <c r="V14" s="1"/>
  <c r="G17"/>
  <c r="I17"/>
  <c r="K17"/>
  <c r="M17"/>
  <c r="O17"/>
  <c r="Q17"/>
  <c r="V17"/>
  <c r="G18"/>
  <c r="M18" s="1"/>
  <c r="I18"/>
  <c r="K18"/>
  <c r="O18"/>
  <c r="Q18"/>
  <c r="V18"/>
  <c r="G19"/>
  <c r="I19"/>
  <c r="K19"/>
  <c r="M19"/>
  <c r="O19"/>
  <c r="Q19"/>
  <c r="V19"/>
  <c r="G20"/>
  <c r="M20" s="1"/>
  <c r="I20"/>
  <c r="K20"/>
  <c r="O20"/>
  <c r="Q20"/>
  <c r="V20"/>
  <c r="G21"/>
  <c r="I21"/>
  <c r="K21"/>
  <c r="M21"/>
  <c r="O21"/>
  <c r="Q21"/>
  <c r="V21"/>
  <c r="G22"/>
  <c r="M22" s="1"/>
  <c r="I22"/>
  <c r="K22"/>
  <c r="O22"/>
  <c r="Q22"/>
  <c r="V22"/>
  <c r="G23"/>
  <c r="I23"/>
  <c r="K23"/>
  <c r="M23"/>
  <c r="O23"/>
  <c r="Q23"/>
  <c r="V23"/>
  <c r="G24"/>
  <c r="M24" s="1"/>
  <c r="I24"/>
  <c r="K24"/>
  <c r="O24"/>
  <c r="Q24"/>
  <c r="V24"/>
  <c r="G25"/>
  <c r="I25"/>
  <c r="K25"/>
  <c r="M25"/>
  <c r="O25"/>
  <c r="Q25"/>
  <c r="V25"/>
  <c r="G26"/>
  <c r="M26" s="1"/>
  <c r="I26"/>
  <c r="K26"/>
  <c r="O26"/>
  <c r="Q26"/>
  <c r="V26"/>
  <c r="G27"/>
  <c r="I27"/>
  <c r="K27"/>
  <c r="M27"/>
  <c r="O27"/>
  <c r="Q27"/>
  <c r="V27"/>
  <c r="G28"/>
  <c r="M28" s="1"/>
  <c r="I28"/>
  <c r="K28"/>
  <c r="O28"/>
  <c r="Q28"/>
  <c r="V28"/>
  <c r="G29"/>
  <c r="I29"/>
  <c r="K29"/>
  <c r="M29"/>
  <c r="O29"/>
  <c r="Q29"/>
  <c r="V29"/>
  <c r="G30"/>
  <c r="M30" s="1"/>
  <c r="I30"/>
  <c r="K30"/>
  <c r="O30"/>
  <c r="Q30"/>
  <c r="V30"/>
  <c r="G31"/>
  <c r="I31"/>
  <c r="K31"/>
  <c r="M31"/>
  <c r="O31"/>
  <c r="Q31"/>
  <c r="V31"/>
  <c r="G32"/>
  <c r="M32" s="1"/>
  <c r="I32"/>
  <c r="K32"/>
  <c r="O32"/>
  <c r="Q32"/>
  <c r="V32"/>
  <c r="G33"/>
  <c r="I33"/>
  <c r="K33"/>
  <c r="M33"/>
  <c r="O33"/>
  <c r="Q33"/>
  <c r="V33"/>
  <c r="G34"/>
  <c r="M34" s="1"/>
  <c r="I34"/>
  <c r="K34"/>
  <c r="O34"/>
  <c r="Q34"/>
  <c r="V34"/>
  <c r="G35"/>
  <c r="I35"/>
  <c r="K35"/>
  <c r="M35"/>
  <c r="O35"/>
  <c r="Q35"/>
  <c r="V35"/>
  <c r="G36"/>
  <c r="M36" s="1"/>
  <c r="I36"/>
  <c r="K36"/>
  <c r="O36"/>
  <c r="Q36"/>
  <c r="V36"/>
  <c r="G37"/>
  <c r="I37"/>
  <c r="K37"/>
  <c r="M37"/>
  <c r="O37"/>
  <c r="Q37"/>
  <c r="V37"/>
  <c r="G38"/>
  <c r="M38" s="1"/>
  <c r="I38"/>
  <c r="K38"/>
  <c r="O38"/>
  <c r="Q38"/>
  <c r="V38"/>
  <c r="G39"/>
  <c r="I39"/>
  <c r="K39"/>
  <c r="M39"/>
  <c r="O39"/>
  <c r="Q39"/>
  <c r="V39"/>
  <c r="G40"/>
  <c r="M40" s="1"/>
  <c r="I40"/>
  <c r="K40"/>
  <c r="O40"/>
  <c r="Q40"/>
  <c r="V40"/>
  <c r="G41"/>
  <c r="I41"/>
  <c r="K41"/>
  <c r="M41"/>
  <c r="O41"/>
  <c r="Q41"/>
  <c r="V41"/>
  <c r="G42"/>
  <c r="M42" s="1"/>
  <c r="I42"/>
  <c r="K42"/>
  <c r="O42"/>
  <c r="Q42"/>
  <c r="V42"/>
  <c r="G43"/>
  <c r="I43"/>
  <c r="K43"/>
  <c r="M43"/>
  <c r="O43"/>
  <c r="Q43"/>
  <c r="V43"/>
  <c r="G44"/>
  <c r="M44" s="1"/>
  <c r="I44"/>
  <c r="K44"/>
  <c r="O44"/>
  <c r="Q44"/>
  <c r="V44"/>
  <c r="G45"/>
  <c r="I45"/>
  <c r="K45"/>
  <c r="M45"/>
  <c r="O45"/>
  <c r="Q45"/>
  <c r="V45"/>
  <c r="G46"/>
  <c r="M46" s="1"/>
  <c r="I46"/>
  <c r="K46"/>
  <c r="O46"/>
  <c r="Q46"/>
  <c r="V46"/>
  <c r="G47"/>
  <c r="I47"/>
  <c r="K47"/>
  <c r="M47"/>
  <c r="O47"/>
  <c r="Q47"/>
  <c r="V47"/>
  <c r="G48"/>
  <c r="M48" s="1"/>
  <c r="I48"/>
  <c r="K48"/>
  <c r="O48"/>
  <c r="Q48"/>
  <c r="V48"/>
  <c r="G49"/>
  <c r="I49"/>
  <c r="K49"/>
  <c r="M49"/>
  <c r="O49"/>
  <c r="Q49"/>
  <c r="V49"/>
  <c r="G50"/>
  <c r="M50" s="1"/>
  <c r="I50"/>
  <c r="K50"/>
  <c r="O50"/>
  <c r="Q50"/>
  <c r="V50"/>
  <c r="G51"/>
  <c r="I51"/>
  <c r="K51"/>
  <c r="M51"/>
  <c r="O51"/>
  <c r="Q51"/>
  <c r="V51"/>
  <c r="G53"/>
  <c r="I53"/>
  <c r="I52" s="1"/>
  <c r="K53"/>
  <c r="M53"/>
  <c r="O53"/>
  <c r="Q53"/>
  <c r="Q52" s="1"/>
  <c r="V53"/>
  <c r="G54"/>
  <c r="M54" s="1"/>
  <c r="I54"/>
  <c r="K54"/>
  <c r="K52" s="1"/>
  <c r="O54"/>
  <c r="O52" s="1"/>
  <c r="Q54"/>
  <c r="V54"/>
  <c r="V52" s="1"/>
  <c r="G55"/>
  <c r="I55"/>
  <c r="K55"/>
  <c r="M55"/>
  <c r="O55"/>
  <c r="Q55"/>
  <c r="V55"/>
  <c r="G56"/>
  <c r="M56" s="1"/>
  <c r="I56"/>
  <c r="K56"/>
  <c r="O56"/>
  <c r="Q56"/>
  <c r="V56"/>
  <c r="AE58"/>
  <c r="AF58"/>
  <c r="G75" i="17"/>
  <c r="BA65"/>
  <c r="BA63"/>
  <c r="BA61"/>
  <c r="G9"/>
  <c r="I9"/>
  <c r="I8" s="1"/>
  <c r="K9"/>
  <c r="M9"/>
  <c r="O9"/>
  <c r="Q9"/>
  <c r="Q8" s="1"/>
  <c r="V9"/>
  <c r="G10"/>
  <c r="G8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I15"/>
  <c r="K15"/>
  <c r="M15"/>
  <c r="O15"/>
  <c r="Q15"/>
  <c r="V15"/>
  <c r="G16"/>
  <c r="M16" s="1"/>
  <c r="I16"/>
  <c r="K16"/>
  <c r="O16"/>
  <c r="Q16"/>
  <c r="V16"/>
  <c r="G17"/>
  <c r="I17"/>
  <c r="K17"/>
  <c r="M17"/>
  <c r="O17"/>
  <c r="Q17"/>
  <c r="V17"/>
  <c r="G18"/>
  <c r="M18" s="1"/>
  <c r="I18"/>
  <c r="K18"/>
  <c r="O18"/>
  <c r="Q18"/>
  <c r="V18"/>
  <c r="G19"/>
  <c r="I19"/>
  <c r="K19"/>
  <c r="M19"/>
  <c r="O19"/>
  <c r="Q19"/>
  <c r="V19"/>
  <c r="G20"/>
  <c r="M20" s="1"/>
  <c r="I20"/>
  <c r="K20"/>
  <c r="O20"/>
  <c r="Q20"/>
  <c r="V20"/>
  <c r="G21"/>
  <c r="I21"/>
  <c r="K21"/>
  <c r="M21"/>
  <c r="O21"/>
  <c r="Q21"/>
  <c r="V21"/>
  <c r="G22"/>
  <c r="M22" s="1"/>
  <c r="I22"/>
  <c r="K22"/>
  <c r="O22"/>
  <c r="Q22"/>
  <c r="V22"/>
  <c r="G23"/>
  <c r="I23"/>
  <c r="K23"/>
  <c r="M23"/>
  <c r="O23"/>
  <c r="Q23"/>
  <c r="V23"/>
  <c r="G24"/>
  <c r="M24" s="1"/>
  <c r="I24"/>
  <c r="K24"/>
  <c r="O24"/>
  <c r="Q24"/>
  <c r="V24"/>
  <c r="G25"/>
  <c r="I25"/>
  <c r="K25"/>
  <c r="M25"/>
  <c r="O25"/>
  <c r="Q25"/>
  <c r="V25"/>
  <c r="G26"/>
  <c r="M26" s="1"/>
  <c r="I26"/>
  <c r="K26"/>
  <c r="O26"/>
  <c r="Q26"/>
  <c r="V26"/>
  <c r="G27"/>
  <c r="I27"/>
  <c r="K27"/>
  <c r="M27"/>
  <c r="O27"/>
  <c r="Q27"/>
  <c r="V27"/>
  <c r="G28"/>
  <c r="M28" s="1"/>
  <c r="I28"/>
  <c r="K28"/>
  <c r="O28"/>
  <c r="Q28"/>
  <c r="V28"/>
  <c r="G29"/>
  <c r="I29"/>
  <c r="K29"/>
  <c r="M29"/>
  <c r="O29"/>
  <c r="Q29"/>
  <c r="V29"/>
  <c r="G30"/>
  <c r="M30" s="1"/>
  <c r="I30"/>
  <c r="K30"/>
  <c r="O30"/>
  <c r="Q30"/>
  <c r="V30"/>
  <c r="G31"/>
  <c r="I31"/>
  <c r="K31"/>
  <c r="M31"/>
  <c r="O31"/>
  <c r="Q31"/>
  <c r="V31"/>
  <c r="G32"/>
  <c r="M32" s="1"/>
  <c r="I32"/>
  <c r="K32"/>
  <c r="O32"/>
  <c r="Q32"/>
  <c r="V32"/>
  <c r="G33"/>
  <c r="I33"/>
  <c r="K33"/>
  <c r="M33"/>
  <c r="O33"/>
  <c r="Q33"/>
  <c r="V33"/>
  <c r="G34"/>
  <c r="M34" s="1"/>
  <c r="I34"/>
  <c r="K34"/>
  <c r="O34"/>
  <c r="Q34"/>
  <c r="V34"/>
  <c r="G35"/>
  <c r="I35"/>
  <c r="K35"/>
  <c r="M35"/>
  <c r="O35"/>
  <c r="Q35"/>
  <c r="V35"/>
  <c r="G36"/>
  <c r="M36" s="1"/>
  <c r="I36"/>
  <c r="K36"/>
  <c r="O36"/>
  <c r="Q36"/>
  <c r="V36"/>
  <c r="G37"/>
  <c r="I37"/>
  <c r="K37"/>
  <c r="M37"/>
  <c r="O37"/>
  <c r="Q37"/>
  <c r="V37"/>
  <c r="G38"/>
  <c r="M38" s="1"/>
  <c r="I38"/>
  <c r="K38"/>
  <c r="O38"/>
  <c r="Q38"/>
  <c r="V38"/>
  <c r="G39"/>
  <c r="I39"/>
  <c r="K39"/>
  <c r="M39"/>
  <c r="O39"/>
  <c r="Q39"/>
  <c r="V39"/>
  <c r="G40"/>
  <c r="M40" s="1"/>
  <c r="I40"/>
  <c r="K40"/>
  <c r="O40"/>
  <c r="Q40"/>
  <c r="V40"/>
  <c r="G41"/>
  <c r="I41"/>
  <c r="K41"/>
  <c r="M41"/>
  <c r="O41"/>
  <c r="Q41"/>
  <c r="V41"/>
  <c r="G42"/>
  <c r="M42" s="1"/>
  <c r="I42"/>
  <c r="K42"/>
  <c r="O42"/>
  <c r="Q42"/>
  <c r="V42"/>
  <c r="G43"/>
  <c r="I43"/>
  <c r="K43"/>
  <c r="M43"/>
  <c r="O43"/>
  <c r="Q43"/>
  <c r="V43"/>
  <c r="G45"/>
  <c r="I45"/>
  <c r="I44" s="1"/>
  <c r="K45"/>
  <c r="M45"/>
  <c r="O45"/>
  <c r="Q45"/>
  <c r="Q44" s="1"/>
  <c r="V45"/>
  <c r="G46"/>
  <c r="G44" s="1"/>
  <c r="I46"/>
  <c r="K46"/>
  <c r="K44" s="1"/>
  <c r="O46"/>
  <c r="O44" s="1"/>
  <c r="Q46"/>
  <c r="V46"/>
  <c r="V44" s="1"/>
  <c r="G47"/>
  <c r="I47"/>
  <c r="K47"/>
  <c r="M47"/>
  <c r="O47"/>
  <c r="Q47"/>
  <c r="V47"/>
  <c r="G48"/>
  <c r="M48" s="1"/>
  <c r="I48"/>
  <c r="K48"/>
  <c r="O48"/>
  <c r="Q48"/>
  <c r="V48"/>
  <c r="G49"/>
  <c r="I49"/>
  <c r="K49"/>
  <c r="M49"/>
  <c r="O49"/>
  <c r="Q49"/>
  <c r="V49"/>
  <c r="G50"/>
  <c r="M50" s="1"/>
  <c r="I50"/>
  <c r="K50"/>
  <c r="O50"/>
  <c r="Q50"/>
  <c r="V50"/>
  <c r="G51"/>
  <c r="I51"/>
  <c r="K51"/>
  <c r="M51"/>
  <c r="O51"/>
  <c r="Q51"/>
  <c r="V51"/>
  <c r="G52"/>
  <c r="M52" s="1"/>
  <c r="I52"/>
  <c r="K52"/>
  <c r="O52"/>
  <c r="Q52"/>
  <c r="V52"/>
  <c r="G53"/>
  <c r="I53"/>
  <c r="K53"/>
  <c r="M53"/>
  <c r="O53"/>
  <c r="Q53"/>
  <c r="V53"/>
  <c r="G54"/>
  <c r="M54" s="1"/>
  <c r="I54"/>
  <c r="K54"/>
  <c r="O54"/>
  <c r="Q54"/>
  <c r="V54"/>
  <c r="G55"/>
  <c r="I55"/>
  <c r="K55"/>
  <c r="M55"/>
  <c r="O55"/>
  <c r="Q55"/>
  <c r="V55"/>
  <c r="G56"/>
  <c r="M56" s="1"/>
  <c r="I56"/>
  <c r="K56"/>
  <c r="O56"/>
  <c r="Q56"/>
  <c r="V56"/>
  <c r="G57"/>
  <c r="I57"/>
  <c r="K57"/>
  <c r="M57"/>
  <c r="O57"/>
  <c r="Q57"/>
  <c r="V57"/>
  <c r="G58"/>
  <c r="M58" s="1"/>
  <c r="I58"/>
  <c r="K58"/>
  <c r="O58"/>
  <c r="Q58"/>
  <c r="V58"/>
  <c r="G59"/>
  <c r="I59"/>
  <c r="K59"/>
  <c r="M59"/>
  <c r="O59"/>
  <c r="Q59"/>
  <c r="V59"/>
  <c r="G60"/>
  <c r="M60" s="1"/>
  <c r="I60"/>
  <c r="K60"/>
  <c r="O60"/>
  <c r="Q60"/>
  <c r="V60"/>
  <c r="G62"/>
  <c r="I62"/>
  <c r="K62"/>
  <c r="M62"/>
  <c r="O62"/>
  <c r="Q62"/>
  <c r="V62"/>
  <c r="G64"/>
  <c r="M64" s="1"/>
  <c r="I64"/>
  <c r="K64"/>
  <c r="O64"/>
  <c r="Q64"/>
  <c r="V64"/>
  <c r="G66"/>
  <c r="I66"/>
  <c r="K66"/>
  <c r="M66"/>
  <c r="O66"/>
  <c r="Q66"/>
  <c r="V66"/>
  <c r="G67"/>
  <c r="M67" s="1"/>
  <c r="I67"/>
  <c r="K67"/>
  <c r="O67"/>
  <c r="Q67"/>
  <c r="V67"/>
  <c r="G68"/>
  <c r="I68"/>
  <c r="K68"/>
  <c r="M68"/>
  <c r="O68"/>
  <c r="Q68"/>
  <c r="V68"/>
  <c r="G69"/>
  <c r="M69" s="1"/>
  <c r="I69"/>
  <c r="K69"/>
  <c r="O69"/>
  <c r="Q69"/>
  <c r="V69"/>
  <c r="G70"/>
  <c r="I70"/>
  <c r="K70"/>
  <c r="M70"/>
  <c r="O70"/>
  <c r="Q70"/>
  <c r="V70"/>
  <c r="G71"/>
  <c r="M71" s="1"/>
  <c r="I71"/>
  <c r="K71"/>
  <c r="O71"/>
  <c r="Q71"/>
  <c r="V71"/>
  <c r="G72"/>
  <c r="I72"/>
  <c r="K72"/>
  <c r="M72"/>
  <c r="O72"/>
  <c r="Q72"/>
  <c r="V72"/>
  <c r="G73"/>
  <c r="M73" s="1"/>
  <c r="I73"/>
  <c r="K73"/>
  <c r="O73"/>
  <c r="Q73"/>
  <c r="V73"/>
  <c r="AE75"/>
  <c r="AF75"/>
  <c r="G46" i="16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I15"/>
  <c r="K15"/>
  <c r="M15"/>
  <c r="O15"/>
  <c r="Q15"/>
  <c r="V15"/>
  <c r="G16"/>
  <c r="M16" s="1"/>
  <c r="I16"/>
  <c r="K16"/>
  <c r="O16"/>
  <c r="Q16"/>
  <c r="V16"/>
  <c r="G17"/>
  <c r="I17"/>
  <c r="K17"/>
  <c r="M17"/>
  <c r="O17"/>
  <c r="Q17"/>
  <c r="V17"/>
  <c r="G18"/>
  <c r="M18" s="1"/>
  <c r="I18"/>
  <c r="K18"/>
  <c r="O18"/>
  <c r="Q18"/>
  <c r="V18"/>
  <c r="G19"/>
  <c r="I19"/>
  <c r="K19"/>
  <c r="M19"/>
  <c r="O19"/>
  <c r="Q19"/>
  <c r="V19"/>
  <c r="G20"/>
  <c r="M20" s="1"/>
  <c r="I20"/>
  <c r="K20"/>
  <c r="O20"/>
  <c r="Q20"/>
  <c r="V20"/>
  <c r="G21"/>
  <c r="I21"/>
  <c r="K21"/>
  <c r="M21"/>
  <c r="O21"/>
  <c r="Q21"/>
  <c r="V21"/>
  <c r="G22"/>
  <c r="M22" s="1"/>
  <c r="I22"/>
  <c r="K22"/>
  <c r="O22"/>
  <c r="Q22"/>
  <c r="V22"/>
  <c r="G23"/>
  <c r="I23"/>
  <c r="K23"/>
  <c r="M23"/>
  <c r="O23"/>
  <c r="Q23"/>
  <c r="V23"/>
  <c r="G24"/>
  <c r="M24" s="1"/>
  <c r="I24"/>
  <c r="K24"/>
  <c r="O24"/>
  <c r="Q24"/>
  <c r="V24"/>
  <c r="G25"/>
  <c r="I25"/>
  <c r="K25"/>
  <c r="M25"/>
  <c r="O25"/>
  <c r="Q25"/>
  <c r="V25"/>
  <c r="G26"/>
  <c r="M26" s="1"/>
  <c r="I26"/>
  <c r="K26"/>
  <c r="O26"/>
  <c r="Q26"/>
  <c r="V26"/>
  <c r="G27"/>
  <c r="I27"/>
  <c r="K27"/>
  <c r="M27"/>
  <c r="O27"/>
  <c r="Q27"/>
  <c r="V27"/>
  <c r="G28"/>
  <c r="M28" s="1"/>
  <c r="I28"/>
  <c r="K28"/>
  <c r="O28"/>
  <c r="Q28"/>
  <c r="V28"/>
  <c r="G29"/>
  <c r="I29"/>
  <c r="K29"/>
  <c r="M29"/>
  <c r="O29"/>
  <c r="Q29"/>
  <c r="V29"/>
  <c r="G30"/>
  <c r="M30" s="1"/>
  <c r="I30"/>
  <c r="K30"/>
  <c r="O30"/>
  <c r="Q30"/>
  <c r="V30"/>
  <c r="G32"/>
  <c r="G31" s="1"/>
  <c r="I32"/>
  <c r="I31" s="1"/>
  <c r="K32"/>
  <c r="K31" s="1"/>
  <c r="M32"/>
  <c r="O32"/>
  <c r="O31" s="1"/>
  <c r="Q32"/>
  <c r="Q31" s="1"/>
  <c r="V32"/>
  <c r="V31" s="1"/>
  <c r="G33"/>
  <c r="M33" s="1"/>
  <c r="I33"/>
  <c r="K33"/>
  <c r="O33"/>
  <c r="Q33"/>
  <c r="V33"/>
  <c r="G34"/>
  <c r="I34"/>
  <c r="K34"/>
  <c r="M34"/>
  <c r="O34"/>
  <c r="Q34"/>
  <c r="V34"/>
  <c r="G35"/>
  <c r="M35" s="1"/>
  <c r="I35"/>
  <c r="K35"/>
  <c r="O35"/>
  <c r="Q35"/>
  <c r="V35"/>
  <c r="G36"/>
  <c r="I36"/>
  <c r="K36"/>
  <c r="M36"/>
  <c r="O36"/>
  <c r="Q36"/>
  <c r="V36"/>
  <c r="G37"/>
  <c r="I37"/>
  <c r="K37"/>
  <c r="M37"/>
  <c r="O37"/>
  <c r="Q37"/>
  <c r="V37"/>
  <c r="G38"/>
  <c r="I38"/>
  <c r="K38"/>
  <c r="M38"/>
  <c r="O38"/>
  <c r="Q38"/>
  <c r="V38"/>
  <c r="G39"/>
  <c r="I39"/>
  <c r="K39"/>
  <c r="M39"/>
  <c r="O39"/>
  <c r="Q39"/>
  <c r="V39"/>
  <c r="G40"/>
  <c r="I40"/>
  <c r="K40"/>
  <c r="M40"/>
  <c r="O40"/>
  <c r="Q40"/>
  <c r="V40"/>
  <c r="G41"/>
  <c r="I41"/>
  <c r="K41"/>
  <c r="M41"/>
  <c r="O41"/>
  <c r="Q41"/>
  <c r="V41"/>
  <c r="G42"/>
  <c r="I42"/>
  <c r="K42"/>
  <c r="M42"/>
  <c r="O42"/>
  <c r="Q42"/>
  <c r="V42"/>
  <c r="G43"/>
  <c r="I43"/>
  <c r="K43"/>
  <c r="M43"/>
  <c r="O43"/>
  <c r="Q43"/>
  <c r="V43"/>
  <c r="G44"/>
  <c r="I44"/>
  <c r="K44"/>
  <c r="M44"/>
  <c r="O44"/>
  <c r="Q44"/>
  <c r="V44"/>
  <c r="AE46"/>
  <c r="AF46"/>
  <c r="G300" i="15"/>
  <c r="G9"/>
  <c r="G8" s="1"/>
  <c r="I9"/>
  <c r="I8" s="1"/>
  <c r="K9"/>
  <c r="K8" s="1"/>
  <c r="O9"/>
  <c r="O8" s="1"/>
  <c r="Q9"/>
  <c r="Q8" s="1"/>
  <c r="V9"/>
  <c r="V8" s="1"/>
  <c r="G10"/>
  <c r="I10"/>
  <c r="K10"/>
  <c r="M10"/>
  <c r="O10"/>
  <c r="Q10"/>
  <c r="V10"/>
  <c r="G11"/>
  <c r="M11" s="1"/>
  <c r="I11"/>
  <c r="K11"/>
  <c r="O11"/>
  <c r="Q11"/>
  <c r="V11"/>
  <c r="G12"/>
  <c r="I12"/>
  <c r="K12"/>
  <c r="M12"/>
  <c r="O12"/>
  <c r="Q12"/>
  <c r="V12"/>
  <c r="G13"/>
  <c r="M13" s="1"/>
  <c r="I13"/>
  <c r="K13"/>
  <c r="O13"/>
  <c r="Q13"/>
  <c r="V13"/>
  <c r="G14"/>
  <c r="I14"/>
  <c r="K14"/>
  <c r="M14"/>
  <c r="O14"/>
  <c r="Q14"/>
  <c r="V14"/>
  <c r="G15"/>
  <c r="M15" s="1"/>
  <c r="I15"/>
  <c r="K15"/>
  <c r="O15"/>
  <c r="Q15"/>
  <c r="V15"/>
  <c r="G16"/>
  <c r="I16"/>
  <c r="K16"/>
  <c r="M16"/>
  <c r="O16"/>
  <c r="Q16"/>
  <c r="V16"/>
  <c r="G17"/>
  <c r="M17" s="1"/>
  <c r="I17"/>
  <c r="K17"/>
  <c r="O17"/>
  <c r="Q17"/>
  <c r="V17"/>
  <c r="G18"/>
  <c r="I18"/>
  <c r="K18"/>
  <c r="M18"/>
  <c r="O18"/>
  <c r="Q18"/>
  <c r="V18"/>
  <c r="G19"/>
  <c r="M19" s="1"/>
  <c r="I19"/>
  <c r="K19"/>
  <c r="O19"/>
  <c r="Q19"/>
  <c r="V19"/>
  <c r="G20"/>
  <c r="I20"/>
  <c r="K20"/>
  <c r="M20"/>
  <c r="O20"/>
  <c r="Q20"/>
  <c r="V20"/>
  <c r="G21"/>
  <c r="M21" s="1"/>
  <c r="I21"/>
  <c r="K21"/>
  <c r="O21"/>
  <c r="Q21"/>
  <c r="V21"/>
  <c r="G22"/>
  <c r="I22"/>
  <c r="K22"/>
  <c r="M22"/>
  <c r="O22"/>
  <c r="Q22"/>
  <c r="V22"/>
  <c r="G23"/>
  <c r="M23" s="1"/>
  <c r="I23"/>
  <c r="K23"/>
  <c r="O23"/>
  <c r="Q23"/>
  <c r="V23"/>
  <c r="G24"/>
  <c r="I24"/>
  <c r="K24"/>
  <c r="M24"/>
  <c r="O24"/>
  <c r="Q24"/>
  <c r="V24"/>
  <c r="G26"/>
  <c r="I26"/>
  <c r="I25" s="1"/>
  <c r="K26"/>
  <c r="M26"/>
  <c r="O26"/>
  <c r="Q26"/>
  <c r="Q25" s="1"/>
  <c r="V26"/>
  <c r="G27"/>
  <c r="G25" s="1"/>
  <c r="I27"/>
  <c r="K27"/>
  <c r="K25" s="1"/>
  <c r="O27"/>
  <c r="O25" s="1"/>
  <c r="Q27"/>
  <c r="V27"/>
  <c r="V25" s="1"/>
  <c r="G28"/>
  <c r="I28"/>
  <c r="K28"/>
  <c r="M28"/>
  <c r="O28"/>
  <c r="Q28"/>
  <c r="V28"/>
  <c r="G29"/>
  <c r="M29" s="1"/>
  <c r="I29"/>
  <c r="K29"/>
  <c r="O29"/>
  <c r="Q29"/>
  <c r="V29"/>
  <c r="G30"/>
  <c r="I30"/>
  <c r="K30"/>
  <c r="M30"/>
  <c r="O30"/>
  <c r="Q30"/>
  <c r="V30"/>
  <c r="G31"/>
  <c r="M31" s="1"/>
  <c r="I31"/>
  <c r="K31"/>
  <c r="O31"/>
  <c r="Q31"/>
  <c r="V31"/>
  <c r="G32"/>
  <c r="I32"/>
  <c r="K32"/>
  <c r="M32"/>
  <c r="O32"/>
  <c r="Q32"/>
  <c r="V32"/>
  <c r="G33"/>
  <c r="M33" s="1"/>
  <c r="I33"/>
  <c r="K33"/>
  <c r="O33"/>
  <c r="Q33"/>
  <c r="V33"/>
  <c r="G34"/>
  <c r="I34"/>
  <c r="K34"/>
  <c r="M34"/>
  <c r="O34"/>
  <c r="Q34"/>
  <c r="V34"/>
  <c r="G35"/>
  <c r="M35" s="1"/>
  <c r="I35"/>
  <c r="K35"/>
  <c r="O35"/>
  <c r="Q35"/>
  <c r="V35"/>
  <c r="G36"/>
  <c r="I36"/>
  <c r="K36"/>
  <c r="M36"/>
  <c r="O36"/>
  <c r="Q36"/>
  <c r="V36"/>
  <c r="G37"/>
  <c r="M37" s="1"/>
  <c r="I37"/>
  <c r="K37"/>
  <c r="O37"/>
  <c r="Q37"/>
  <c r="V37"/>
  <c r="G38"/>
  <c r="I38"/>
  <c r="K38"/>
  <c r="M38"/>
  <c r="O38"/>
  <c r="Q38"/>
  <c r="V38"/>
  <c r="G39"/>
  <c r="M39" s="1"/>
  <c r="I39"/>
  <c r="K39"/>
  <c r="O39"/>
  <c r="Q39"/>
  <c r="V39"/>
  <c r="G40"/>
  <c r="I40"/>
  <c r="K40"/>
  <c r="M40"/>
  <c r="O40"/>
  <c r="Q40"/>
  <c r="V40"/>
  <c r="G42"/>
  <c r="I42"/>
  <c r="I41" s="1"/>
  <c r="K42"/>
  <c r="M42"/>
  <c r="O42"/>
  <c r="Q42"/>
  <c r="Q41" s="1"/>
  <c r="V42"/>
  <c r="G43"/>
  <c r="G41" s="1"/>
  <c r="I43"/>
  <c r="K43"/>
  <c r="K41" s="1"/>
  <c r="O43"/>
  <c r="O41" s="1"/>
  <c r="Q43"/>
  <c r="V43"/>
  <c r="V41" s="1"/>
  <c r="G44"/>
  <c r="I44"/>
  <c r="K44"/>
  <c r="M44"/>
  <c r="O44"/>
  <c r="Q44"/>
  <c r="V44"/>
  <c r="G45"/>
  <c r="M45" s="1"/>
  <c r="I45"/>
  <c r="K45"/>
  <c r="O45"/>
  <c r="Q45"/>
  <c r="V45"/>
  <c r="G46"/>
  <c r="I46"/>
  <c r="K46"/>
  <c r="M46"/>
  <c r="O46"/>
  <c r="Q46"/>
  <c r="V46"/>
  <c r="G47"/>
  <c r="M47" s="1"/>
  <c r="I47"/>
  <c r="K47"/>
  <c r="O47"/>
  <c r="Q47"/>
  <c r="V47"/>
  <c r="G48"/>
  <c r="I48"/>
  <c r="K48"/>
  <c r="M48"/>
  <c r="O48"/>
  <c r="Q48"/>
  <c r="V48"/>
  <c r="G49"/>
  <c r="M49" s="1"/>
  <c r="I49"/>
  <c r="K49"/>
  <c r="O49"/>
  <c r="Q49"/>
  <c r="V49"/>
  <c r="G50"/>
  <c r="I50"/>
  <c r="K50"/>
  <c r="M50"/>
  <c r="O50"/>
  <c r="Q50"/>
  <c r="V50"/>
  <c r="G51"/>
  <c r="M51" s="1"/>
  <c r="I51"/>
  <c r="K51"/>
  <c r="O51"/>
  <c r="Q51"/>
  <c r="V51"/>
  <c r="G52"/>
  <c r="I52"/>
  <c r="K52"/>
  <c r="M52"/>
  <c r="O52"/>
  <c r="Q52"/>
  <c r="V52"/>
  <c r="G53"/>
  <c r="M53" s="1"/>
  <c r="I53"/>
  <c r="K53"/>
  <c r="O53"/>
  <c r="Q53"/>
  <c r="V53"/>
  <c r="G54"/>
  <c r="I54"/>
  <c r="K54"/>
  <c r="M54"/>
  <c r="O54"/>
  <c r="Q54"/>
  <c r="V54"/>
  <c r="G55"/>
  <c r="M55" s="1"/>
  <c r="I55"/>
  <c r="K55"/>
  <c r="O55"/>
  <c r="Q55"/>
  <c r="V55"/>
  <c r="G56"/>
  <c r="I56"/>
  <c r="K56"/>
  <c r="M56"/>
  <c r="O56"/>
  <c r="Q56"/>
  <c r="V56"/>
  <c r="G57"/>
  <c r="M57" s="1"/>
  <c r="I57"/>
  <c r="K57"/>
  <c r="O57"/>
  <c r="Q57"/>
  <c r="V57"/>
  <c r="G58"/>
  <c r="I58"/>
  <c r="K58"/>
  <c r="M58"/>
  <c r="O58"/>
  <c r="Q58"/>
  <c r="V58"/>
  <c r="G59"/>
  <c r="M59" s="1"/>
  <c r="I59"/>
  <c r="K59"/>
  <c r="O59"/>
  <c r="Q59"/>
  <c r="V59"/>
  <c r="G60"/>
  <c r="I60"/>
  <c r="K60"/>
  <c r="M60"/>
  <c r="O60"/>
  <c r="Q60"/>
  <c r="V60"/>
  <c r="G61"/>
  <c r="M61" s="1"/>
  <c r="I61"/>
  <c r="K61"/>
  <c r="O61"/>
  <c r="Q61"/>
  <c r="V61"/>
  <c r="G62"/>
  <c r="I62"/>
  <c r="K62"/>
  <c r="M62"/>
  <c r="O62"/>
  <c r="Q62"/>
  <c r="V62"/>
  <c r="G63"/>
  <c r="M63" s="1"/>
  <c r="I63"/>
  <c r="K63"/>
  <c r="O63"/>
  <c r="Q63"/>
  <c r="V63"/>
  <c r="G64"/>
  <c r="I64"/>
  <c r="K64"/>
  <c r="M64"/>
  <c r="O64"/>
  <c r="Q64"/>
  <c r="V64"/>
  <c r="G65"/>
  <c r="M65" s="1"/>
  <c r="I65"/>
  <c r="K65"/>
  <c r="O65"/>
  <c r="Q65"/>
  <c r="V65"/>
  <c r="G66"/>
  <c r="I66"/>
  <c r="K66"/>
  <c r="M66"/>
  <c r="O66"/>
  <c r="Q66"/>
  <c r="V66"/>
  <c r="G67"/>
  <c r="M67" s="1"/>
  <c r="I67"/>
  <c r="K67"/>
  <c r="O67"/>
  <c r="Q67"/>
  <c r="V67"/>
  <c r="G68"/>
  <c r="I68"/>
  <c r="K68"/>
  <c r="M68"/>
  <c r="O68"/>
  <c r="Q68"/>
  <c r="V68"/>
  <c r="G69"/>
  <c r="M69" s="1"/>
  <c r="I69"/>
  <c r="K69"/>
  <c r="O69"/>
  <c r="Q69"/>
  <c r="V69"/>
  <c r="G70"/>
  <c r="I70"/>
  <c r="K70"/>
  <c r="M70"/>
  <c r="O70"/>
  <c r="Q70"/>
  <c r="V70"/>
  <c r="G71"/>
  <c r="M71" s="1"/>
  <c r="I71"/>
  <c r="K71"/>
  <c r="O71"/>
  <c r="Q71"/>
  <c r="V71"/>
  <c r="G73"/>
  <c r="G72" s="1"/>
  <c r="I73"/>
  <c r="K73"/>
  <c r="K72" s="1"/>
  <c r="O73"/>
  <c r="O72" s="1"/>
  <c r="Q73"/>
  <c r="V73"/>
  <c r="V72" s="1"/>
  <c r="G74"/>
  <c r="I74"/>
  <c r="I72" s="1"/>
  <c r="K74"/>
  <c r="M74"/>
  <c r="O74"/>
  <c r="Q74"/>
  <c r="Q72" s="1"/>
  <c r="V74"/>
  <c r="G75"/>
  <c r="M75" s="1"/>
  <c r="I75"/>
  <c r="K75"/>
  <c r="O75"/>
  <c r="Q75"/>
  <c r="V75"/>
  <c r="G76"/>
  <c r="I76"/>
  <c r="K76"/>
  <c r="M76"/>
  <c r="O76"/>
  <c r="Q76"/>
  <c r="V76"/>
  <c r="G77"/>
  <c r="M77" s="1"/>
  <c r="I77"/>
  <c r="K77"/>
  <c r="O77"/>
  <c r="Q77"/>
  <c r="V77"/>
  <c r="G78"/>
  <c r="I78"/>
  <c r="K78"/>
  <c r="M78"/>
  <c r="O78"/>
  <c r="Q78"/>
  <c r="V78"/>
  <c r="G79"/>
  <c r="M79" s="1"/>
  <c r="I79"/>
  <c r="K79"/>
  <c r="O79"/>
  <c r="Q79"/>
  <c r="V79"/>
  <c r="G80"/>
  <c r="I80"/>
  <c r="K80"/>
  <c r="M80"/>
  <c r="O80"/>
  <c r="Q80"/>
  <c r="V80"/>
  <c r="G81"/>
  <c r="M81" s="1"/>
  <c r="I81"/>
  <c r="K81"/>
  <c r="O81"/>
  <c r="Q81"/>
  <c r="V81"/>
  <c r="G82"/>
  <c r="I82"/>
  <c r="K82"/>
  <c r="M82"/>
  <c r="O82"/>
  <c r="Q82"/>
  <c r="V82"/>
  <c r="G83"/>
  <c r="M83" s="1"/>
  <c r="I83"/>
  <c r="K83"/>
  <c r="O83"/>
  <c r="Q83"/>
  <c r="V83"/>
  <c r="G84"/>
  <c r="I84"/>
  <c r="K84"/>
  <c r="M84"/>
  <c r="O84"/>
  <c r="Q84"/>
  <c r="V84"/>
  <c r="G85"/>
  <c r="M85" s="1"/>
  <c r="I85"/>
  <c r="K85"/>
  <c r="O85"/>
  <c r="Q85"/>
  <c r="V85"/>
  <c r="G86"/>
  <c r="I86"/>
  <c r="K86"/>
  <c r="M86"/>
  <c r="O86"/>
  <c r="Q86"/>
  <c r="V86"/>
  <c r="G87"/>
  <c r="M87" s="1"/>
  <c r="I87"/>
  <c r="K87"/>
  <c r="O87"/>
  <c r="Q87"/>
  <c r="V87"/>
  <c r="G88"/>
  <c r="I88"/>
  <c r="K88"/>
  <c r="M88"/>
  <c r="O88"/>
  <c r="Q88"/>
  <c r="V88"/>
  <c r="G89"/>
  <c r="M89" s="1"/>
  <c r="I89"/>
  <c r="K89"/>
  <c r="O89"/>
  <c r="Q89"/>
  <c r="V89"/>
  <c r="G90"/>
  <c r="I90"/>
  <c r="K90"/>
  <c r="M90"/>
  <c r="O90"/>
  <c r="Q90"/>
  <c r="V90"/>
  <c r="G91"/>
  <c r="M91" s="1"/>
  <c r="I91"/>
  <c r="K91"/>
  <c r="O91"/>
  <c r="Q91"/>
  <c r="V91"/>
  <c r="G92"/>
  <c r="I92"/>
  <c r="K92"/>
  <c r="M92"/>
  <c r="O92"/>
  <c r="Q92"/>
  <c r="V92"/>
  <c r="G93"/>
  <c r="M93" s="1"/>
  <c r="I93"/>
  <c r="K93"/>
  <c r="O93"/>
  <c r="Q93"/>
  <c r="V93"/>
  <c r="G94"/>
  <c r="I94"/>
  <c r="K94"/>
  <c r="M94"/>
  <c r="O94"/>
  <c r="Q94"/>
  <c r="V94"/>
  <c r="G95"/>
  <c r="M95" s="1"/>
  <c r="I95"/>
  <c r="K95"/>
  <c r="O95"/>
  <c r="Q95"/>
  <c r="V95"/>
  <c r="G96"/>
  <c r="I96"/>
  <c r="K96"/>
  <c r="M96"/>
  <c r="O96"/>
  <c r="Q96"/>
  <c r="V96"/>
  <c r="G97"/>
  <c r="M97" s="1"/>
  <c r="I97"/>
  <c r="K97"/>
  <c r="O97"/>
  <c r="Q97"/>
  <c r="V97"/>
  <c r="G98"/>
  <c r="I98"/>
  <c r="K98"/>
  <c r="M98"/>
  <c r="O98"/>
  <c r="Q98"/>
  <c r="V98"/>
  <c r="G99"/>
  <c r="M99" s="1"/>
  <c r="I99"/>
  <c r="K99"/>
  <c r="O99"/>
  <c r="Q99"/>
  <c r="V99"/>
  <c r="G100"/>
  <c r="I100"/>
  <c r="K100"/>
  <c r="M100"/>
  <c r="O100"/>
  <c r="Q100"/>
  <c r="V100"/>
  <c r="G101"/>
  <c r="M101" s="1"/>
  <c r="I101"/>
  <c r="K101"/>
  <c r="O101"/>
  <c r="Q101"/>
  <c r="V101"/>
  <c r="G102"/>
  <c r="I102"/>
  <c r="K102"/>
  <c r="M102"/>
  <c r="O102"/>
  <c r="Q102"/>
  <c r="V102"/>
  <c r="G103"/>
  <c r="M103" s="1"/>
  <c r="I103"/>
  <c r="K103"/>
  <c r="O103"/>
  <c r="Q103"/>
  <c r="V103"/>
  <c r="G104"/>
  <c r="I104"/>
  <c r="K104"/>
  <c r="M104"/>
  <c r="O104"/>
  <c r="Q104"/>
  <c r="V104"/>
  <c r="G105"/>
  <c r="M105" s="1"/>
  <c r="I105"/>
  <c r="K105"/>
  <c r="O105"/>
  <c r="Q105"/>
  <c r="V105"/>
  <c r="G106"/>
  <c r="I106"/>
  <c r="K106"/>
  <c r="M106"/>
  <c r="O106"/>
  <c r="Q106"/>
  <c r="V106"/>
  <c r="G107"/>
  <c r="M107" s="1"/>
  <c r="I107"/>
  <c r="K107"/>
  <c r="O107"/>
  <c r="Q107"/>
  <c r="V107"/>
  <c r="G108"/>
  <c r="I108"/>
  <c r="K108"/>
  <c r="M108"/>
  <c r="O108"/>
  <c r="Q108"/>
  <c r="V108"/>
  <c r="G109"/>
  <c r="M109" s="1"/>
  <c r="I109"/>
  <c r="K109"/>
  <c r="O109"/>
  <c r="Q109"/>
  <c r="V109"/>
  <c r="G121"/>
  <c r="I121"/>
  <c r="K121"/>
  <c r="M121"/>
  <c r="O121"/>
  <c r="Q121"/>
  <c r="V121"/>
  <c r="G122"/>
  <c r="M122" s="1"/>
  <c r="I122"/>
  <c r="K122"/>
  <c r="O122"/>
  <c r="Q122"/>
  <c r="V122"/>
  <c r="G124"/>
  <c r="G123" s="1"/>
  <c r="I124"/>
  <c r="K124"/>
  <c r="K123" s="1"/>
  <c r="O124"/>
  <c r="O123" s="1"/>
  <c r="Q124"/>
  <c r="V124"/>
  <c r="V123" s="1"/>
  <c r="G125"/>
  <c r="I125"/>
  <c r="I123" s="1"/>
  <c r="K125"/>
  <c r="M125"/>
  <c r="O125"/>
  <c r="Q125"/>
  <c r="Q123" s="1"/>
  <c r="V125"/>
  <c r="G126"/>
  <c r="M126" s="1"/>
  <c r="I126"/>
  <c r="K126"/>
  <c r="O126"/>
  <c r="Q126"/>
  <c r="V126"/>
  <c r="G127"/>
  <c r="I127"/>
  <c r="K127"/>
  <c r="M127"/>
  <c r="O127"/>
  <c r="Q127"/>
  <c r="V127"/>
  <c r="G128"/>
  <c r="M128" s="1"/>
  <c r="I128"/>
  <c r="K128"/>
  <c r="O128"/>
  <c r="Q128"/>
  <c r="V128"/>
  <c r="G129"/>
  <c r="I129"/>
  <c r="K129"/>
  <c r="M129"/>
  <c r="O129"/>
  <c r="Q129"/>
  <c r="V129"/>
  <c r="G130"/>
  <c r="M130" s="1"/>
  <c r="I130"/>
  <c r="K130"/>
  <c r="O130"/>
  <c r="Q130"/>
  <c r="V130"/>
  <c r="G131"/>
  <c r="I131"/>
  <c r="K131"/>
  <c r="M131"/>
  <c r="O131"/>
  <c r="Q131"/>
  <c r="V131"/>
  <c r="G132"/>
  <c r="M132" s="1"/>
  <c r="I132"/>
  <c r="K132"/>
  <c r="O132"/>
  <c r="Q132"/>
  <c r="V132"/>
  <c r="G133"/>
  <c r="I133"/>
  <c r="K133"/>
  <c r="M133"/>
  <c r="O133"/>
  <c r="Q133"/>
  <c r="V133"/>
  <c r="G135"/>
  <c r="I135"/>
  <c r="I134" s="1"/>
  <c r="K135"/>
  <c r="M135"/>
  <c r="O135"/>
  <c r="Q135"/>
  <c r="Q134" s="1"/>
  <c r="V135"/>
  <c r="G136"/>
  <c r="G134" s="1"/>
  <c r="I136"/>
  <c r="K136"/>
  <c r="K134" s="1"/>
  <c r="O136"/>
  <c r="O134" s="1"/>
  <c r="Q136"/>
  <c r="V136"/>
  <c r="V134" s="1"/>
  <c r="G156"/>
  <c r="I156"/>
  <c r="K156"/>
  <c r="M156"/>
  <c r="O156"/>
  <c r="Q156"/>
  <c r="V156"/>
  <c r="G166"/>
  <c r="M166" s="1"/>
  <c r="I166"/>
  <c r="K166"/>
  <c r="O166"/>
  <c r="Q166"/>
  <c r="V166"/>
  <c r="G181"/>
  <c r="I181"/>
  <c r="K181"/>
  <c r="M181"/>
  <c r="O181"/>
  <c r="Q181"/>
  <c r="V181"/>
  <c r="G182"/>
  <c r="M182" s="1"/>
  <c r="I182"/>
  <c r="K182"/>
  <c r="O182"/>
  <c r="Q182"/>
  <c r="V182"/>
  <c r="G183"/>
  <c r="I183"/>
  <c r="K183"/>
  <c r="M183"/>
  <c r="O183"/>
  <c r="Q183"/>
  <c r="V183"/>
  <c r="G184"/>
  <c r="M184" s="1"/>
  <c r="I184"/>
  <c r="K184"/>
  <c r="O184"/>
  <c r="Q184"/>
  <c r="V184"/>
  <c r="G185"/>
  <c r="I185"/>
  <c r="K185"/>
  <c r="M185"/>
  <c r="O185"/>
  <c r="Q185"/>
  <c r="V185"/>
  <c r="G186"/>
  <c r="M186" s="1"/>
  <c r="I186"/>
  <c r="K186"/>
  <c r="O186"/>
  <c r="Q186"/>
  <c r="V186"/>
  <c r="G187"/>
  <c r="I187"/>
  <c r="K187"/>
  <c r="M187"/>
  <c r="O187"/>
  <c r="Q187"/>
  <c r="V187"/>
  <c r="G188"/>
  <c r="M188" s="1"/>
  <c r="I188"/>
  <c r="K188"/>
  <c r="O188"/>
  <c r="Q188"/>
  <c r="V188"/>
  <c r="G189"/>
  <c r="I189"/>
  <c r="K189"/>
  <c r="M189"/>
  <c r="O189"/>
  <c r="Q189"/>
  <c r="V189"/>
  <c r="G190"/>
  <c r="M190" s="1"/>
  <c r="I190"/>
  <c r="K190"/>
  <c r="O190"/>
  <c r="Q190"/>
  <c r="V190"/>
  <c r="G191"/>
  <c r="I191"/>
  <c r="K191"/>
  <c r="M191"/>
  <c r="O191"/>
  <c r="Q191"/>
  <c r="V191"/>
  <c r="G193"/>
  <c r="I193"/>
  <c r="I192" s="1"/>
  <c r="K193"/>
  <c r="M193"/>
  <c r="O193"/>
  <c r="Q193"/>
  <c r="Q192" s="1"/>
  <c r="V193"/>
  <c r="G194"/>
  <c r="G192" s="1"/>
  <c r="I194"/>
  <c r="K194"/>
  <c r="K192" s="1"/>
  <c r="O194"/>
  <c r="O192" s="1"/>
  <c r="Q194"/>
  <c r="V194"/>
  <c r="V192" s="1"/>
  <c r="G195"/>
  <c r="I195"/>
  <c r="K195"/>
  <c r="M195"/>
  <c r="O195"/>
  <c r="Q195"/>
  <c r="V195"/>
  <c r="G196"/>
  <c r="M196" s="1"/>
  <c r="I196"/>
  <c r="K196"/>
  <c r="O196"/>
  <c r="Q196"/>
  <c r="V196"/>
  <c r="G197"/>
  <c r="I197"/>
  <c r="K197"/>
  <c r="M197"/>
  <c r="O197"/>
  <c r="Q197"/>
  <c r="V197"/>
  <c r="G198"/>
  <c r="M198" s="1"/>
  <c r="I198"/>
  <c r="K198"/>
  <c r="O198"/>
  <c r="Q198"/>
  <c r="V198"/>
  <c r="G199"/>
  <c r="I199"/>
  <c r="K199"/>
  <c r="M199"/>
  <c r="O199"/>
  <c r="Q199"/>
  <c r="V199"/>
  <c r="G200"/>
  <c r="M200" s="1"/>
  <c r="I200"/>
  <c r="K200"/>
  <c r="O200"/>
  <c r="Q200"/>
  <c r="V200"/>
  <c r="G201"/>
  <c r="I201"/>
  <c r="K201"/>
  <c r="M201"/>
  <c r="O201"/>
  <c r="Q201"/>
  <c r="V201"/>
  <c r="G202"/>
  <c r="M202" s="1"/>
  <c r="I202"/>
  <c r="K202"/>
  <c r="O202"/>
  <c r="Q202"/>
  <c r="V202"/>
  <c r="G203"/>
  <c r="I203"/>
  <c r="K203"/>
  <c r="M203"/>
  <c r="O203"/>
  <c r="Q203"/>
  <c r="V203"/>
  <c r="G204"/>
  <c r="M204" s="1"/>
  <c r="I204"/>
  <c r="K204"/>
  <c r="O204"/>
  <c r="Q204"/>
  <c r="V204"/>
  <c r="G206"/>
  <c r="G205" s="1"/>
  <c r="I206"/>
  <c r="K206"/>
  <c r="K205" s="1"/>
  <c r="O206"/>
  <c r="O205" s="1"/>
  <c r="Q206"/>
  <c r="V206"/>
  <c r="V205" s="1"/>
  <c r="G207"/>
  <c r="I207"/>
  <c r="I205" s="1"/>
  <c r="K207"/>
  <c r="M207"/>
  <c r="O207"/>
  <c r="Q207"/>
  <c r="Q205" s="1"/>
  <c r="V207"/>
  <c r="G208"/>
  <c r="M208" s="1"/>
  <c r="I208"/>
  <c r="K208"/>
  <c r="O208"/>
  <c r="Q208"/>
  <c r="V208"/>
  <c r="G209"/>
  <c r="I209"/>
  <c r="K209"/>
  <c r="M209"/>
  <c r="O209"/>
  <c r="Q209"/>
  <c r="V209"/>
  <c r="G210"/>
  <c r="M210" s="1"/>
  <c r="I210"/>
  <c r="K210"/>
  <c r="O210"/>
  <c r="Q210"/>
  <c r="V210"/>
  <c r="G211"/>
  <c r="I211"/>
  <c r="K211"/>
  <c r="M211"/>
  <c r="O211"/>
  <c r="Q211"/>
  <c r="V211"/>
  <c r="G212"/>
  <c r="M212" s="1"/>
  <c r="I212"/>
  <c r="K212"/>
  <c r="O212"/>
  <c r="Q212"/>
  <c r="V212"/>
  <c r="G213"/>
  <c r="I213"/>
  <c r="K213"/>
  <c r="M213"/>
  <c r="O213"/>
  <c r="Q213"/>
  <c r="V213"/>
  <c r="G214"/>
  <c r="M214" s="1"/>
  <c r="I214"/>
  <c r="K214"/>
  <c r="O214"/>
  <c r="Q214"/>
  <c r="V214"/>
  <c r="G215"/>
  <c r="I215"/>
  <c r="K215"/>
  <c r="M215"/>
  <c r="O215"/>
  <c r="Q215"/>
  <c r="V215"/>
  <c r="G216"/>
  <c r="M216" s="1"/>
  <c r="I216"/>
  <c r="K216"/>
  <c r="O216"/>
  <c r="Q216"/>
  <c r="V216"/>
  <c r="G217"/>
  <c r="I217"/>
  <c r="K217"/>
  <c r="M217"/>
  <c r="O217"/>
  <c r="Q217"/>
  <c r="V217"/>
  <c r="G218"/>
  <c r="M218" s="1"/>
  <c r="I218"/>
  <c r="K218"/>
  <c r="O218"/>
  <c r="Q218"/>
  <c r="V218"/>
  <c r="G219"/>
  <c r="I219"/>
  <c r="K219"/>
  <c r="M219"/>
  <c r="O219"/>
  <c r="Q219"/>
  <c r="V219"/>
  <c r="G220"/>
  <c r="M220" s="1"/>
  <c r="I220"/>
  <c r="K220"/>
  <c r="O220"/>
  <c r="Q220"/>
  <c r="V220"/>
  <c r="G221"/>
  <c r="I221"/>
  <c r="K221"/>
  <c r="M221"/>
  <c r="O221"/>
  <c r="Q221"/>
  <c r="V221"/>
  <c r="G222"/>
  <c r="M222" s="1"/>
  <c r="I222"/>
  <c r="K222"/>
  <c r="O222"/>
  <c r="Q222"/>
  <c r="V222"/>
  <c r="G223"/>
  <c r="I223"/>
  <c r="K223"/>
  <c r="M223"/>
  <c r="O223"/>
  <c r="Q223"/>
  <c r="V223"/>
  <c r="G224"/>
  <c r="M224" s="1"/>
  <c r="I224"/>
  <c r="K224"/>
  <c r="O224"/>
  <c r="Q224"/>
  <c r="V224"/>
  <c r="G225"/>
  <c r="I225"/>
  <c r="K225"/>
  <c r="M225"/>
  <c r="O225"/>
  <c r="Q225"/>
  <c r="V225"/>
  <c r="G227"/>
  <c r="I227"/>
  <c r="I226" s="1"/>
  <c r="K227"/>
  <c r="M227"/>
  <c r="O227"/>
  <c r="Q227"/>
  <c r="Q226" s="1"/>
  <c r="V227"/>
  <c r="G228"/>
  <c r="G226" s="1"/>
  <c r="I228"/>
  <c r="K228"/>
  <c r="K226" s="1"/>
  <c r="O228"/>
  <c r="O226" s="1"/>
  <c r="Q228"/>
  <c r="V228"/>
  <c r="V226" s="1"/>
  <c r="G229"/>
  <c r="I229"/>
  <c r="K229"/>
  <c r="M229"/>
  <c r="O229"/>
  <c r="Q229"/>
  <c r="V229"/>
  <c r="G230"/>
  <c r="M230" s="1"/>
  <c r="I230"/>
  <c r="K230"/>
  <c r="O230"/>
  <c r="Q230"/>
  <c r="V230"/>
  <c r="G231"/>
  <c r="I231"/>
  <c r="K231"/>
  <c r="M231"/>
  <c r="O231"/>
  <c r="Q231"/>
  <c r="V231"/>
  <c r="G232"/>
  <c r="M232" s="1"/>
  <c r="I232"/>
  <c r="K232"/>
  <c r="O232"/>
  <c r="Q232"/>
  <c r="V232"/>
  <c r="G233"/>
  <c r="I233"/>
  <c r="K233"/>
  <c r="M233"/>
  <c r="O233"/>
  <c r="Q233"/>
  <c r="V233"/>
  <c r="G235"/>
  <c r="I235"/>
  <c r="I234" s="1"/>
  <c r="K235"/>
  <c r="M235"/>
  <c r="O235"/>
  <c r="Q235"/>
  <c r="Q234" s="1"/>
  <c r="V235"/>
  <c r="G236"/>
  <c r="G234" s="1"/>
  <c r="I236"/>
  <c r="K236"/>
  <c r="K234" s="1"/>
  <c r="O236"/>
  <c r="O234" s="1"/>
  <c r="Q236"/>
  <c r="V236"/>
  <c r="V234" s="1"/>
  <c r="G237"/>
  <c r="I237"/>
  <c r="K237"/>
  <c r="M237"/>
  <c r="O237"/>
  <c r="Q237"/>
  <c r="V237"/>
  <c r="G238"/>
  <c r="M238" s="1"/>
  <c r="I238"/>
  <c r="K238"/>
  <c r="O238"/>
  <c r="Q238"/>
  <c r="V238"/>
  <c r="G239"/>
  <c r="I239"/>
  <c r="K239"/>
  <c r="M239"/>
  <c r="O239"/>
  <c r="Q239"/>
  <c r="V239"/>
  <c r="G240"/>
  <c r="M240" s="1"/>
  <c r="I240"/>
  <c r="K240"/>
  <c r="O240"/>
  <c r="Q240"/>
  <c r="V240"/>
  <c r="G241"/>
  <c r="I241"/>
  <c r="K241"/>
  <c r="M241"/>
  <c r="O241"/>
  <c r="Q241"/>
  <c r="V241"/>
  <c r="G242"/>
  <c r="M242" s="1"/>
  <c r="I242"/>
  <c r="K242"/>
  <c r="O242"/>
  <c r="Q242"/>
  <c r="V242"/>
  <c r="G243"/>
  <c r="I243"/>
  <c r="K243"/>
  <c r="M243"/>
  <c r="O243"/>
  <c r="Q243"/>
  <c r="V243"/>
  <c r="G244"/>
  <c r="M244" s="1"/>
  <c r="I244"/>
  <c r="K244"/>
  <c r="O244"/>
  <c r="Q244"/>
  <c r="V244"/>
  <c r="G246"/>
  <c r="G245" s="1"/>
  <c r="I246"/>
  <c r="K246"/>
  <c r="K245" s="1"/>
  <c r="O246"/>
  <c r="O245" s="1"/>
  <c r="Q246"/>
  <c r="V246"/>
  <c r="V245" s="1"/>
  <c r="G247"/>
  <c r="I247"/>
  <c r="I245" s="1"/>
  <c r="K247"/>
  <c r="M247"/>
  <c r="O247"/>
  <c r="Q247"/>
  <c r="Q245" s="1"/>
  <c r="V247"/>
  <c r="G248"/>
  <c r="M248" s="1"/>
  <c r="I248"/>
  <c r="K248"/>
  <c r="O248"/>
  <c r="Q248"/>
  <c r="V248"/>
  <c r="G249"/>
  <c r="I249"/>
  <c r="K249"/>
  <c r="M249"/>
  <c r="O249"/>
  <c r="Q249"/>
  <c r="V249"/>
  <c r="G250"/>
  <c r="M250" s="1"/>
  <c r="I250"/>
  <c r="K250"/>
  <c r="O250"/>
  <c r="Q250"/>
  <c r="V250"/>
  <c r="G251"/>
  <c r="I251"/>
  <c r="K251"/>
  <c r="M251"/>
  <c r="O251"/>
  <c r="Q251"/>
  <c r="V251"/>
  <c r="G252"/>
  <c r="M252" s="1"/>
  <c r="I252"/>
  <c r="K252"/>
  <c r="O252"/>
  <c r="Q252"/>
  <c r="V252"/>
  <c r="G253"/>
  <c r="I253"/>
  <c r="K253"/>
  <c r="M253"/>
  <c r="O253"/>
  <c r="Q253"/>
  <c r="V253"/>
  <c r="G254"/>
  <c r="M254" s="1"/>
  <c r="I254"/>
  <c r="K254"/>
  <c r="O254"/>
  <c r="Q254"/>
  <c r="V254"/>
  <c r="G255"/>
  <c r="I255"/>
  <c r="K255"/>
  <c r="M255"/>
  <c r="O255"/>
  <c r="Q255"/>
  <c r="V255"/>
  <c r="G256"/>
  <c r="M256" s="1"/>
  <c r="I256"/>
  <c r="K256"/>
  <c r="O256"/>
  <c r="Q256"/>
  <c r="V256"/>
  <c r="G257"/>
  <c r="I257"/>
  <c r="K257"/>
  <c r="M257"/>
  <c r="O257"/>
  <c r="Q257"/>
  <c r="V257"/>
  <c r="G258"/>
  <c r="M258" s="1"/>
  <c r="I258"/>
  <c r="K258"/>
  <c r="O258"/>
  <c r="Q258"/>
  <c r="V258"/>
  <c r="G259"/>
  <c r="I259"/>
  <c r="K259"/>
  <c r="M259"/>
  <c r="O259"/>
  <c r="Q259"/>
  <c r="V259"/>
  <c r="G260"/>
  <c r="M260" s="1"/>
  <c r="I260"/>
  <c r="K260"/>
  <c r="O260"/>
  <c r="Q260"/>
  <c r="V260"/>
  <c r="G261"/>
  <c r="I261"/>
  <c r="K261"/>
  <c r="M261"/>
  <c r="O261"/>
  <c r="Q261"/>
  <c r="V261"/>
  <c r="G262"/>
  <c r="M262" s="1"/>
  <c r="I262"/>
  <c r="K262"/>
  <c r="O262"/>
  <c r="Q262"/>
  <c r="V262"/>
  <c r="G264"/>
  <c r="G263" s="1"/>
  <c r="I264"/>
  <c r="K264"/>
  <c r="K263" s="1"/>
  <c r="O264"/>
  <c r="O263" s="1"/>
  <c r="Q264"/>
  <c r="V264"/>
  <c r="V263" s="1"/>
  <c r="G265"/>
  <c r="I265"/>
  <c r="I263" s="1"/>
  <c r="K265"/>
  <c r="M265"/>
  <c r="O265"/>
  <c r="Q265"/>
  <c r="Q263" s="1"/>
  <c r="V265"/>
  <c r="G266"/>
  <c r="M266" s="1"/>
  <c r="I266"/>
  <c r="K266"/>
  <c r="O266"/>
  <c r="Q266"/>
  <c r="V266"/>
  <c r="G267"/>
  <c r="I267"/>
  <c r="K267"/>
  <c r="M267"/>
  <c r="O267"/>
  <c r="Q267"/>
  <c r="V267"/>
  <c r="G268"/>
  <c r="M268" s="1"/>
  <c r="I268"/>
  <c r="K268"/>
  <c r="O268"/>
  <c r="Q268"/>
  <c r="V268"/>
  <c r="G269"/>
  <c r="I269"/>
  <c r="K269"/>
  <c r="M269"/>
  <c r="O269"/>
  <c r="Q269"/>
  <c r="V269"/>
  <c r="G270"/>
  <c r="M270" s="1"/>
  <c r="I270"/>
  <c r="K270"/>
  <c r="O270"/>
  <c r="Q270"/>
  <c r="V270"/>
  <c r="G271"/>
  <c r="I271"/>
  <c r="K271"/>
  <c r="M271"/>
  <c r="O271"/>
  <c r="Q271"/>
  <c r="V271"/>
  <c r="G272"/>
  <c r="M272" s="1"/>
  <c r="I272"/>
  <c r="K272"/>
  <c r="O272"/>
  <c r="Q272"/>
  <c r="V272"/>
  <c r="G273"/>
  <c r="I273"/>
  <c r="K273"/>
  <c r="M273"/>
  <c r="O273"/>
  <c r="Q273"/>
  <c r="V273"/>
  <c r="G274"/>
  <c r="M274" s="1"/>
  <c r="I274"/>
  <c r="K274"/>
  <c r="O274"/>
  <c r="Q274"/>
  <c r="V274"/>
  <c r="G275"/>
  <c r="I275"/>
  <c r="K275"/>
  <c r="M275"/>
  <c r="O275"/>
  <c r="Q275"/>
  <c r="V275"/>
  <c r="G276"/>
  <c r="M276" s="1"/>
  <c r="I276"/>
  <c r="K276"/>
  <c r="O276"/>
  <c r="Q276"/>
  <c r="V276"/>
  <c r="G277"/>
  <c r="I277"/>
  <c r="K277"/>
  <c r="M277"/>
  <c r="O277"/>
  <c r="Q277"/>
  <c r="V277"/>
  <c r="G278"/>
  <c r="M278" s="1"/>
  <c r="I278"/>
  <c r="K278"/>
  <c r="O278"/>
  <c r="Q278"/>
  <c r="V278"/>
  <c r="G279"/>
  <c r="I279"/>
  <c r="K279"/>
  <c r="M279"/>
  <c r="O279"/>
  <c r="Q279"/>
  <c r="V279"/>
  <c r="G280"/>
  <c r="M280" s="1"/>
  <c r="I280"/>
  <c r="K280"/>
  <c r="O280"/>
  <c r="Q280"/>
  <c r="V280"/>
  <c r="G282"/>
  <c r="G281" s="1"/>
  <c r="I282"/>
  <c r="K282"/>
  <c r="K281" s="1"/>
  <c r="O282"/>
  <c r="O281" s="1"/>
  <c r="Q282"/>
  <c r="V282"/>
  <c r="V281" s="1"/>
  <c r="G283"/>
  <c r="I283"/>
  <c r="I281" s="1"/>
  <c r="K283"/>
  <c r="M283"/>
  <c r="O283"/>
  <c r="Q283"/>
  <c r="Q281" s="1"/>
  <c r="V283"/>
  <c r="G284"/>
  <c r="M284" s="1"/>
  <c r="I284"/>
  <c r="K284"/>
  <c r="O284"/>
  <c r="Q284"/>
  <c r="V284"/>
  <c r="G285"/>
  <c r="I285"/>
  <c r="K285"/>
  <c r="M285"/>
  <c r="O285"/>
  <c r="Q285"/>
  <c r="V285"/>
  <c r="G286"/>
  <c r="M286" s="1"/>
  <c r="I286"/>
  <c r="K286"/>
  <c r="O286"/>
  <c r="Q286"/>
  <c r="V286"/>
  <c r="G287"/>
  <c r="I287"/>
  <c r="K287"/>
  <c r="M287"/>
  <c r="O287"/>
  <c r="Q287"/>
  <c r="V287"/>
  <c r="G288"/>
  <c r="M288" s="1"/>
  <c r="I288"/>
  <c r="K288"/>
  <c r="O288"/>
  <c r="Q288"/>
  <c r="V288"/>
  <c r="G290"/>
  <c r="G289" s="1"/>
  <c r="I290"/>
  <c r="K290"/>
  <c r="K289" s="1"/>
  <c r="O290"/>
  <c r="O289" s="1"/>
  <c r="Q290"/>
  <c r="V290"/>
  <c r="V289" s="1"/>
  <c r="G291"/>
  <c r="I291"/>
  <c r="I289" s="1"/>
  <c r="K291"/>
  <c r="M291"/>
  <c r="O291"/>
  <c r="Q291"/>
  <c r="Q289" s="1"/>
  <c r="V291"/>
  <c r="G292"/>
  <c r="M292" s="1"/>
  <c r="I292"/>
  <c r="K292"/>
  <c r="O292"/>
  <c r="Q292"/>
  <c r="V292"/>
  <c r="G293"/>
  <c r="I293"/>
  <c r="K293"/>
  <c r="M293"/>
  <c r="O293"/>
  <c r="Q293"/>
  <c r="V293"/>
  <c r="G294"/>
  <c r="M294" s="1"/>
  <c r="I294"/>
  <c r="K294"/>
  <c r="O294"/>
  <c r="Q294"/>
  <c r="V294"/>
  <c r="G295"/>
  <c r="I295"/>
  <c r="K295"/>
  <c r="M295"/>
  <c r="O295"/>
  <c r="Q295"/>
  <c r="V295"/>
  <c r="G296"/>
  <c r="M296" s="1"/>
  <c r="I296"/>
  <c r="K296"/>
  <c r="O296"/>
  <c r="Q296"/>
  <c r="V296"/>
  <c r="G297"/>
  <c r="I297"/>
  <c r="K297"/>
  <c r="M297"/>
  <c r="O297"/>
  <c r="Q297"/>
  <c r="V297"/>
  <c r="G298"/>
  <c r="M298" s="1"/>
  <c r="I298"/>
  <c r="K298"/>
  <c r="O298"/>
  <c r="Q298"/>
  <c r="V298"/>
  <c r="AE300"/>
  <c r="AF300"/>
  <c r="G173" i="14"/>
  <c r="G9"/>
  <c r="G8" s="1"/>
  <c r="I9"/>
  <c r="I8" s="1"/>
  <c r="K9"/>
  <c r="K8" s="1"/>
  <c r="O9"/>
  <c r="O8" s="1"/>
  <c r="Q9"/>
  <c r="Q8" s="1"/>
  <c r="V9"/>
  <c r="V8" s="1"/>
  <c r="G10"/>
  <c r="I10"/>
  <c r="K10"/>
  <c r="M10"/>
  <c r="O10"/>
  <c r="Q10"/>
  <c r="V10"/>
  <c r="G11"/>
  <c r="M11" s="1"/>
  <c r="I11"/>
  <c r="K11"/>
  <c r="O11"/>
  <c r="Q11"/>
  <c r="V11"/>
  <c r="G12"/>
  <c r="I12"/>
  <c r="K12"/>
  <c r="M12"/>
  <c r="O12"/>
  <c r="Q12"/>
  <c r="V12"/>
  <c r="G13"/>
  <c r="M13" s="1"/>
  <c r="I13"/>
  <c r="K13"/>
  <c r="O13"/>
  <c r="Q13"/>
  <c r="V13"/>
  <c r="G14"/>
  <c r="I14"/>
  <c r="K14"/>
  <c r="M14"/>
  <c r="O14"/>
  <c r="Q14"/>
  <c r="V14"/>
  <c r="G15"/>
  <c r="M15" s="1"/>
  <c r="I15"/>
  <c r="K15"/>
  <c r="O15"/>
  <c r="Q15"/>
  <c r="V15"/>
  <c r="G16"/>
  <c r="I16"/>
  <c r="K16"/>
  <c r="M16"/>
  <c r="O16"/>
  <c r="Q16"/>
  <c r="V16"/>
  <c r="G17"/>
  <c r="M17" s="1"/>
  <c r="I17"/>
  <c r="K17"/>
  <c r="O17"/>
  <c r="Q17"/>
  <c r="V17"/>
  <c r="G18"/>
  <c r="I18"/>
  <c r="K18"/>
  <c r="M18"/>
  <c r="O18"/>
  <c r="Q18"/>
  <c r="V18"/>
  <c r="G19"/>
  <c r="M19" s="1"/>
  <c r="I19"/>
  <c r="K19"/>
  <c r="O19"/>
  <c r="Q19"/>
  <c r="V19"/>
  <c r="G20"/>
  <c r="I20"/>
  <c r="K20"/>
  <c r="M20"/>
  <c r="O20"/>
  <c r="Q20"/>
  <c r="V20"/>
  <c r="G21"/>
  <c r="M21" s="1"/>
  <c r="I21"/>
  <c r="K21"/>
  <c r="O21"/>
  <c r="Q21"/>
  <c r="V21"/>
  <c r="G22"/>
  <c r="I22"/>
  <c r="K22"/>
  <c r="M22"/>
  <c r="O22"/>
  <c r="Q22"/>
  <c r="V22"/>
  <c r="G23"/>
  <c r="M23" s="1"/>
  <c r="I23"/>
  <c r="K23"/>
  <c r="O23"/>
  <c r="Q23"/>
  <c r="V23"/>
  <c r="G25"/>
  <c r="I25"/>
  <c r="I24" s="1"/>
  <c r="K25"/>
  <c r="M25"/>
  <c r="O25"/>
  <c r="Q25"/>
  <c r="Q24" s="1"/>
  <c r="V25"/>
  <c r="G26"/>
  <c r="M26" s="1"/>
  <c r="I26"/>
  <c r="K26"/>
  <c r="K24" s="1"/>
  <c r="O26"/>
  <c r="O24" s="1"/>
  <c r="Q26"/>
  <c r="V26"/>
  <c r="V24" s="1"/>
  <c r="G27"/>
  <c r="I27"/>
  <c r="K27"/>
  <c r="M27"/>
  <c r="O27"/>
  <c r="Q27"/>
  <c r="V27"/>
  <c r="G28"/>
  <c r="M28" s="1"/>
  <c r="I28"/>
  <c r="K28"/>
  <c r="O28"/>
  <c r="Q28"/>
  <c r="V28"/>
  <c r="G29"/>
  <c r="I29"/>
  <c r="K29"/>
  <c r="M29"/>
  <c r="O29"/>
  <c r="Q29"/>
  <c r="V29"/>
  <c r="G30"/>
  <c r="M30" s="1"/>
  <c r="I30"/>
  <c r="K30"/>
  <c r="O30"/>
  <c r="Q30"/>
  <c r="V30"/>
  <c r="G31"/>
  <c r="I31"/>
  <c r="K31"/>
  <c r="M31"/>
  <c r="O31"/>
  <c r="Q31"/>
  <c r="V31"/>
  <c r="G32"/>
  <c r="M32" s="1"/>
  <c r="I32"/>
  <c r="K32"/>
  <c r="O32"/>
  <c r="Q32"/>
  <c r="V32"/>
  <c r="G33"/>
  <c r="I33"/>
  <c r="K33"/>
  <c r="M33"/>
  <c r="O33"/>
  <c r="Q33"/>
  <c r="V33"/>
  <c r="G34"/>
  <c r="M34" s="1"/>
  <c r="I34"/>
  <c r="K34"/>
  <c r="O34"/>
  <c r="Q34"/>
  <c r="V34"/>
  <c r="G36"/>
  <c r="I36"/>
  <c r="I35" s="1"/>
  <c r="K36"/>
  <c r="M36"/>
  <c r="O36"/>
  <c r="Q36"/>
  <c r="Q35" s="1"/>
  <c r="V36"/>
  <c r="G37"/>
  <c r="G35" s="1"/>
  <c r="I37"/>
  <c r="K37"/>
  <c r="K35" s="1"/>
  <c r="O37"/>
  <c r="O35" s="1"/>
  <c r="Q37"/>
  <c r="V37"/>
  <c r="V35" s="1"/>
  <c r="G38"/>
  <c r="I38"/>
  <c r="K38"/>
  <c r="M38"/>
  <c r="O38"/>
  <c r="Q38"/>
  <c r="V38"/>
  <c r="G39"/>
  <c r="M39" s="1"/>
  <c r="I39"/>
  <c r="K39"/>
  <c r="O39"/>
  <c r="Q39"/>
  <c r="V39"/>
  <c r="G40"/>
  <c r="I40"/>
  <c r="K40"/>
  <c r="M40"/>
  <c r="O40"/>
  <c r="Q40"/>
  <c r="V40"/>
  <c r="G41"/>
  <c r="M41" s="1"/>
  <c r="I41"/>
  <c r="K41"/>
  <c r="O41"/>
  <c r="Q41"/>
  <c r="V41"/>
  <c r="G42"/>
  <c r="I42"/>
  <c r="K42"/>
  <c r="M42"/>
  <c r="O42"/>
  <c r="Q42"/>
  <c r="V42"/>
  <c r="G44"/>
  <c r="I44"/>
  <c r="I43" s="1"/>
  <c r="K44"/>
  <c r="M44"/>
  <c r="O44"/>
  <c r="Q44"/>
  <c r="Q43" s="1"/>
  <c r="V44"/>
  <c r="G45"/>
  <c r="G43" s="1"/>
  <c r="I45"/>
  <c r="K45"/>
  <c r="K43" s="1"/>
  <c r="O45"/>
  <c r="O43" s="1"/>
  <c r="Q45"/>
  <c r="V45"/>
  <c r="V43" s="1"/>
  <c r="G46"/>
  <c r="I46"/>
  <c r="K46"/>
  <c r="M46"/>
  <c r="O46"/>
  <c r="Q46"/>
  <c r="V46"/>
  <c r="G47"/>
  <c r="M47" s="1"/>
  <c r="I47"/>
  <c r="K47"/>
  <c r="O47"/>
  <c r="Q47"/>
  <c r="V47"/>
  <c r="G48"/>
  <c r="I48"/>
  <c r="K48"/>
  <c r="M48"/>
  <c r="O48"/>
  <c r="Q48"/>
  <c r="V48"/>
  <c r="G49"/>
  <c r="M49" s="1"/>
  <c r="I49"/>
  <c r="K49"/>
  <c r="O49"/>
  <c r="Q49"/>
  <c r="V49"/>
  <c r="G50"/>
  <c r="I50"/>
  <c r="K50"/>
  <c r="M50"/>
  <c r="O50"/>
  <c r="Q50"/>
  <c r="V50"/>
  <c r="G52"/>
  <c r="I52"/>
  <c r="I51" s="1"/>
  <c r="K52"/>
  <c r="M52"/>
  <c r="O52"/>
  <c r="Q52"/>
  <c r="Q51" s="1"/>
  <c r="V52"/>
  <c r="G53"/>
  <c r="G51" s="1"/>
  <c r="I53"/>
  <c r="K53"/>
  <c r="K51" s="1"/>
  <c r="O53"/>
  <c r="O51" s="1"/>
  <c r="Q53"/>
  <c r="V53"/>
  <c r="V51" s="1"/>
  <c r="G54"/>
  <c r="I54"/>
  <c r="K54"/>
  <c r="M54"/>
  <c r="O54"/>
  <c r="Q54"/>
  <c r="V54"/>
  <c r="G55"/>
  <c r="M55" s="1"/>
  <c r="I55"/>
  <c r="K55"/>
  <c r="O55"/>
  <c r="Q55"/>
  <c r="V55"/>
  <c r="G56"/>
  <c r="I56"/>
  <c r="K56"/>
  <c r="M56"/>
  <c r="O56"/>
  <c r="Q56"/>
  <c r="V56"/>
  <c r="G57"/>
  <c r="M57" s="1"/>
  <c r="I57"/>
  <c r="K57"/>
  <c r="O57"/>
  <c r="Q57"/>
  <c r="V57"/>
  <c r="G58"/>
  <c r="I58"/>
  <c r="K58"/>
  <c r="M58"/>
  <c r="O58"/>
  <c r="Q58"/>
  <c r="V58"/>
  <c r="G59"/>
  <c r="M59" s="1"/>
  <c r="I59"/>
  <c r="K59"/>
  <c r="O59"/>
  <c r="Q59"/>
  <c r="V59"/>
  <c r="G60"/>
  <c r="I60"/>
  <c r="K60"/>
  <c r="M60"/>
  <c r="O60"/>
  <c r="Q60"/>
  <c r="V60"/>
  <c r="G61"/>
  <c r="M61" s="1"/>
  <c r="I61"/>
  <c r="K61"/>
  <c r="O61"/>
  <c r="Q61"/>
  <c r="V61"/>
  <c r="G62"/>
  <c r="I62"/>
  <c r="K62"/>
  <c r="M62"/>
  <c r="O62"/>
  <c r="Q62"/>
  <c r="V62"/>
  <c r="G63"/>
  <c r="M63" s="1"/>
  <c r="I63"/>
  <c r="K63"/>
  <c r="O63"/>
  <c r="Q63"/>
  <c r="V63"/>
  <c r="G64"/>
  <c r="I64"/>
  <c r="K64"/>
  <c r="M64"/>
  <c r="O64"/>
  <c r="Q64"/>
  <c r="V64"/>
  <c r="G65"/>
  <c r="M65" s="1"/>
  <c r="I65"/>
  <c r="K65"/>
  <c r="O65"/>
  <c r="Q65"/>
  <c r="V65"/>
  <c r="G66"/>
  <c r="I66"/>
  <c r="K66"/>
  <c r="M66"/>
  <c r="O66"/>
  <c r="Q66"/>
  <c r="V66"/>
  <c r="G67"/>
  <c r="M67" s="1"/>
  <c r="I67"/>
  <c r="K67"/>
  <c r="O67"/>
  <c r="Q67"/>
  <c r="V67"/>
  <c r="G68"/>
  <c r="I68"/>
  <c r="K68"/>
  <c r="M68"/>
  <c r="O68"/>
  <c r="Q68"/>
  <c r="V68"/>
  <c r="G69"/>
  <c r="M69" s="1"/>
  <c r="I69"/>
  <c r="K69"/>
  <c r="O69"/>
  <c r="Q69"/>
  <c r="V69"/>
  <c r="G70"/>
  <c r="I70"/>
  <c r="K70"/>
  <c r="M70"/>
  <c r="O70"/>
  <c r="Q70"/>
  <c r="V70"/>
  <c r="G71"/>
  <c r="M71" s="1"/>
  <c r="I71"/>
  <c r="K71"/>
  <c r="O71"/>
  <c r="Q71"/>
  <c r="V71"/>
  <c r="G72"/>
  <c r="I72"/>
  <c r="K72"/>
  <c r="M72"/>
  <c r="O72"/>
  <c r="Q72"/>
  <c r="V72"/>
  <c r="G73"/>
  <c r="M73" s="1"/>
  <c r="I73"/>
  <c r="K73"/>
  <c r="O73"/>
  <c r="Q73"/>
  <c r="V73"/>
  <c r="G74"/>
  <c r="I74"/>
  <c r="K74"/>
  <c r="M74"/>
  <c r="O74"/>
  <c r="Q74"/>
  <c r="V74"/>
  <c r="G75"/>
  <c r="M75" s="1"/>
  <c r="I75"/>
  <c r="K75"/>
  <c r="O75"/>
  <c r="Q75"/>
  <c r="V75"/>
  <c r="G76"/>
  <c r="I76"/>
  <c r="K76"/>
  <c r="M76"/>
  <c r="O76"/>
  <c r="Q76"/>
  <c r="V76"/>
  <c r="G77"/>
  <c r="M77" s="1"/>
  <c r="I77"/>
  <c r="K77"/>
  <c r="O77"/>
  <c r="Q77"/>
  <c r="V77"/>
  <c r="G78"/>
  <c r="I78"/>
  <c r="K78"/>
  <c r="M78"/>
  <c r="O78"/>
  <c r="Q78"/>
  <c r="V78"/>
  <c r="G79"/>
  <c r="M79" s="1"/>
  <c r="I79"/>
  <c r="K79"/>
  <c r="O79"/>
  <c r="Q79"/>
  <c r="V79"/>
  <c r="G80"/>
  <c r="I80"/>
  <c r="K80"/>
  <c r="M80"/>
  <c r="O80"/>
  <c r="Q80"/>
  <c r="V80"/>
  <c r="G81"/>
  <c r="M81" s="1"/>
  <c r="I81"/>
  <c r="K81"/>
  <c r="O81"/>
  <c r="Q81"/>
  <c r="V81"/>
  <c r="G82"/>
  <c r="I82"/>
  <c r="K82"/>
  <c r="M82"/>
  <c r="O82"/>
  <c r="Q82"/>
  <c r="V82"/>
  <c r="G83"/>
  <c r="M83" s="1"/>
  <c r="I83"/>
  <c r="K83"/>
  <c r="O83"/>
  <c r="Q83"/>
  <c r="V83"/>
  <c r="G84"/>
  <c r="I84"/>
  <c r="K84"/>
  <c r="M84"/>
  <c r="O84"/>
  <c r="Q84"/>
  <c r="V84"/>
  <c r="G85"/>
  <c r="M85" s="1"/>
  <c r="I85"/>
  <c r="K85"/>
  <c r="O85"/>
  <c r="Q85"/>
  <c r="V85"/>
  <c r="G86"/>
  <c r="I86"/>
  <c r="K86"/>
  <c r="M86"/>
  <c r="O86"/>
  <c r="Q86"/>
  <c r="V86"/>
  <c r="G87"/>
  <c r="M87" s="1"/>
  <c r="I87"/>
  <c r="K87"/>
  <c r="O87"/>
  <c r="Q87"/>
  <c r="V87"/>
  <c r="G88"/>
  <c r="I88"/>
  <c r="K88"/>
  <c r="M88"/>
  <c r="O88"/>
  <c r="Q88"/>
  <c r="V88"/>
  <c r="G89"/>
  <c r="M89" s="1"/>
  <c r="I89"/>
  <c r="K89"/>
  <c r="O89"/>
  <c r="Q89"/>
  <c r="V89"/>
  <c r="G90"/>
  <c r="I90"/>
  <c r="K90"/>
  <c r="M90"/>
  <c r="O90"/>
  <c r="Q90"/>
  <c r="V90"/>
  <c r="G91"/>
  <c r="M91" s="1"/>
  <c r="I91"/>
  <c r="K91"/>
  <c r="O91"/>
  <c r="Q91"/>
  <c r="V91"/>
  <c r="G92"/>
  <c r="I92"/>
  <c r="K92"/>
  <c r="M92"/>
  <c r="O92"/>
  <c r="Q92"/>
  <c r="V92"/>
  <c r="G93"/>
  <c r="M93" s="1"/>
  <c r="I93"/>
  <c r="K93"/>
  <c r="O93"/>
  <c r="Q93"/>
  <c r="V93"/>
  <c r="G94"/>
  <c r="I94"/>
  <c r="K94"/>
  <c r="M94"/>
  <c r="O94"/>
  <c r="Q94"/>
  <c r="V94"/>
  <c r="G95"/>
  <c r="M95" s="1"/>
  <c r="I95"/>
  <c r="K95"/>
  <c r="O95"/>
  <c r="Q95"/>
  <c r="V95"/>
  <c r="G96"/>
  <c r="I96"/>
  <c r="K96"/>
  <c r="M96"/>
  <c r="O96"/>
  <c r="Q96"/>
  <c r="V96"/>
  <c r="G97"/>
  <c r="M97" s="1"/>
  <c r="I97"/>
  <c r="K97"/>
  <c r="O97"/>
  <c r="Q97"/>
  <c r="V97"/>
  <c r="G98"/>
  <c r="I98"/>
  <c r="K98"/>
  <c r="M98"/>
  <c r="O98"/>
  <c r="Q98"/>
  <c r="V98"/>
  <c r="G99"/>
  <c r="M99" s="1"/>
  <c r="I99"/>
  <c r="K99"/>
  <c r="O99"/>
  <c r="Q99"/>
  <c r="V99"/>
  <c r="G100"/>
  <c r="I100"/>
  <c r="K100"/>
  <c r="M100"/>
  <c r="O100"/>
  <c r="Q100"/>
  <c r="V100"/>
  <c r="G101"/>
  <c r="M101" s="1"/>
  <c r="I101"/>
  <c r="K101"/>
  <c r="O101"/>
  <c r="Q101"/>
  <c r="V101"/>
  <c r="G102"/>
  <c r="I102"/>
  <c r="K102"/>
  <c r="M102"/>
  <c r="O102"/>
  <c r="Q102"/>
  <c r="V102"/>
  <c r="G103"/>
  <c r="M103" s="1"/>
  <c r="I103"/>
  <c r="K103"/>
  <c r="O103"/>
  <c r="Q103"/>
  <c r="V103"/>
  <c r="G104"/>
  <c r="I104"/>
  <c r="K104"/>
  <c r="M104"/>
  <c r="O104"/>
  <c r="Q104"/>
  <c r="V104"/>
  <c r="G105"/>
  <c r="M105" s="1"/>
  <c r="I105"/>
  <c r="K105"/>
  <c r="O105"/>
  <c r="Q105"/>
  <c r="V105"/>
  <c r="G106"/>
  <c r="I106"/>
  <c r="K106"/>
  <c r="M106"/>
  <c r="O106"/>
  <c r="Q106"/>
  <c r="V106"/>
  <c r="G107"/>
  <c r="M107" s="1"/>
  <c r="I107"/>
  <c r="K107"/>
  <c r="O107"/>
  <c r="Q107"/>
  <c r="V107"/>
  <c r="G109"/>
  <c r="G108" s="1"/>
  <c r="I109"/>
  <c r="K109"/>
  <c r="K108" s="1"/>
  <c r="O109"/>
  <c r="O108" s="1"/>
  <c r="Q109"/>
  <c r="V109"/>
  <c r="V108" s="1"/>
  <c r="G110"/>
  <c r="I110"/>
  <c r="I108" s="1"/>
  <c r="K110"/>
  <c r="M110"/>
  <c r="O110"/>
  <c r="Q110"/>
  <c r="Q108" s="1"/>
  <c r="V110"/>
  <c r="G111"/>
  <c r="M111" s="1"/>
  <c r="I111"/>
  <c r="K111"/>
  <c r="O111"/>
  <c r="Q111"/>
  <c r="V111"/>
  <c r="G112"/>
  <c r="I112"/>
  <c r="K112"/>
  <c r="M112"/>
  <c r="O112"/>
  <c r="Q112"/>
  <c r="V112"/>
  <c r="G113"/>
  <c r="M113" s="1"/>
  <c r="I113"/>
  <c r="K113"/>
  <c r="O113"/>
  <c r="Q113"/>
  <c r="V113"/>
  <c r="G114"/>
  <c r="I114"/>
  <c r="K114"/>
  <c r="M114"/>
  <c r="O114"/>
  <c r="Q114"/>
  <c r="V114"/>
  <c r="G115"/>
  <c r="M115" s="1"/>
  <c r="I115"/>
  <c r="K115"/>
  <c r="O115"/>
  <c r="Q115"/>
  <c r="V115"/>
  <c r="G116"/>
  <c r="I116"/>
  <c r="K116"/>
  <c r="M116"/>
  <c r="O116"/>
  <c r="Q116"/>
  <c r="V116"/>
  <c r="G117"/>
  <c r="M117" s="1"/>
  <c r="I117"/>
  <c r="K117"/>
  <c r="O117"/>
  <c r="Q117"/>
  <c r="V117"/>
  <c r="G118"/>
  <c r="I118"/>
  <c r="K118"/>
  <c r="M118"/>
  <c r="O118"/>
  <c r="Q118"/>
  <c r="V118"/>
  <c r="G119"/>
  <c r="M119" s="1"/>
  <c r="I119"/>
  <c r="K119"/>
  <c r="O119"/>
  <c r="Q119"/>
  <c r="V119"/>
  <c r="G120"/>
  <c r="I120"/>
  <c r="K120"/>
  <c r="M120"/>
  <c r="O120"/>
  <c r="Q120"/>
  <c r="V120"/>
  <c r="G121"/>
  <c r="M121" s="1"/>
  <c r="I121"/>
  <c r="K121"/>
  <c r="O121"/>
  <c r="Q121"/>
  <c r="V121"/>
  <c r="G122"/>
  <c r="I122"/>
  <c r="K122"/>
  <c r="M122"/>
  <c r="O122"/>
  <c r="Q122"/>
  <c r="V122"/>
  <c r="G123"/>
  <c r="M123" s="1"/>
  <c r="I123"/>
  <c r="K123"/>
  <c r="O123"/>
  <c r="Q123"/>
  <c r="V123"/>
  <c r="G124"/>
  <c r="I124"/>
  <c r="K124"/>
  <c r="M124"/>
  <c r="O124"/>
  <c r="Q124"/>
  <c r="V124"/>
  <c r="G125"/>
  <c r="M125" s="1"/>
  <c r="I125"/>
  <c r="K125"/>
  <c r="O125"/>
  <c r="Q125"/>
  <c r="V125"/>
  <c r="G126"/>
  <c r="I126"/>
  <c r="K126"/>
  <c r="M126"/>
  <c r="O126"/>
  <c r="Q126"/>
  <c r="V126"/>
  <c r="G127"/>
  <c r="M127" s="1"/>
  <c r="I127"/>
  <c r="K127"/>
  <c r="O127"/>
  <c r="Q127"/>
  <c r="V127"/>
  <c r="G128"/>
  <c r="I128"/>
  <c r="K128"/>
  <c r="M128"/>
  <c r="O128"/>
  <c r="Q128"/>
  <c r="V128"/>
  <c r="G129"/>
  <c r="M129" s="1"/>
  <c r="I129"/>
  <c r="K129"/>
  <c r="O129"/>
  <c r="Q129"/>
  <c r="V129"/>
  <c r="G130"/>
  <c r="I130"/>
  <c r="K130"/>
  <c r="M130"/>
  <c r="O130"/>
  <c r="Q130"/>
  <c r="V130"/>
  <c r="G131"/>
  <c r="M131" s="1"/>
  <c r="I131"/>
  <c r="K131"/>
  <c r="O131"/>
  <c r="Q131"/>
  <c r="V131"/>
  <c r="G132"/>
  <c r="I132"/>
  <c r="K132"/>
  <c r="M132"/>
  <c r="O132"/>
  <c r="Q132"/>
  <c r="V132"/>
  <c r="G133"/>
  <c r="M133" s="1"/>
  <c r="I133"/>
  <c r="K133"/>
  <c r="O133"/>
  <c r="Q133"/>
  <c r="V133"/>
  <c r="G134"/>
  <c r="I134"/>
  <c r="K134"/>
  <c r="M134"/>
  <c r="O134"/>
  <c r="Q134"/>
  <c r="V134"/>
  <c r="G135"/>
  <c r="M135" s="1"/>
  <c r="I135"/>
  <c r="K135"/>
  <c r="O135"/>
  <c r="Q135"/>
  <c r="V135"/>
  <c r="G136"/>
  <c r="I136"/>
  <c r="K136"/>
  <c r="M136"/>
  <c r="O136"/>
  <c r="Q136"/>
  <c r="V136"/>
  <c r="G137"/>
  <c r="M137" s="1"/>
  <c r="I137"/>
  <c r="K137"/>
  <c r="O137"/>
  <c r="Q137"/>
  <c r="V137"/>
  <c r="G138"/>
  <c r="I138"/>
  <c r="K138"/>
  <c r="M138"/>
  <c r="O138"/>
  <c r="Q138"/>
  <c r="V138"/>
  <c r="G139"/>
  <c r="M139" s="1"/>
  <c r="I139"/>
  <c r="K139"/>
  <c r="O139"/>
  <c r="Q139"/>
  <c r="V139"/>
  <c r="G140"/>
  <c r="I140"/>
  <c r="K140"/>
  <c r="M140"/>
  <c r="O140"/>
  <c r="Q140"/>
  <c r="V140"/>
  <c r="G141"/>
  <c r="M141" s="1"/>
  <c r="I141"/>
  <c r="K141"/>
  <c r="O141"/>
  <c r="Q141"/>
  <c r="V141"/>
  <c r="G142"/>
  <c r="I142"/>
  <c r="K142"/>
  <c r="M142"/>
  <c r="O142"/>
  <c r="Q142"/>
  <c r="V142"/>
  <c r="G143"/>
  <c r="M143" s="1"/>
  <c r="I143"/>
  <c r="K143"/>
  <c r="O143"/>
  <c r="Q143"/>
  <c r="V143"/>
  <c r="G144"/>
  <c r="I144"/>
  <c r="K144"/>
  <c r="M144"/>
  <c r="O144"/>
  <c r="Q144"/>
  <c r="V144"/>
  <c r="G145"/>
  <c r="M145" s="1"/>
  <c r="I145"/>
  <c r="K145"/>
  <c r="O145"/>
  <c r="Q145"/>
  <c r="V145"/>
  <c r="G146"/>
  <c r="I146"/>
  <c r="K146"/>
  <c r="M146"/>
  <c r="O146"/>
  <c r="Q146"/>
  <c r="V146"/>
  <c r="G147"/>
  <c r="M147" s="1"/>
  <c r="I147"/>
  <c r="K147"/>
  <c r="O147"/>
  <c r="Q147"/>
  <c r="V147"/>
  <c r="G148"/>
  <c r="I148"/>
  <c r="K148"/>
  <c r="M148"/>
  <c r="O148"/>
  <c r="Q148"/>
  <c r="V148"/>
  <c r="G149"/>
  <c r="M149" s="1"/>
  <c r="I149"/>
  <c r="K149"/>
  <c r="O149"/>
  <c r="Q149"/>
  <c r="V149"/>
  <c r="G150"/>
  <c r="I150"/>
  <c r="K150"/>
  <c r="M150"/>
  <c r="O150"/>
  <c r="Q150"/>
  <c r="V150"/>
  <c r="G151"/>
  <c r="M151" s="1"/>
  <c r="I151"/>
  <c r="K151"/>
  <c r="O151"/>
  <c r="Q151"/>
  <c r="V151"/>
  <c r="G152"/>
  <c r="I152"/>
  <c r="K152"/>
  <c r="M152"/>
  <c r="O152"/>
  <c r="Q152"/>
  <c r="V152"/>
  <c r="G153"/>
  <c r="M153" s="1"/>
  <c r="I153"/>
  <c r="K153"/>
  <c r="O153"/>
  <c r="Q153"/>
  <c r="V153"/>
  <c r="G154"/>
  <c r="I154"/>
  <c r="K154"/>
  <c r="M154"/>
  <c r="O154"/>
  <c r="Q154"/>
  <c r="V154"/>
  <c r="G155"/>
  <c r="M155" s="1"/>
  <c r="I155"/>
  <c r="K155"/>
  <c r="O155"/>
  <c r="Q155"/>
  <c r="V155"/>
  <c r="G156"/>
  <c r="I156"/>
  <c r="K156"/>
  <c r="M156"/>
  <c r="O156"/>
  <c r="Q156"/>
  <c r="V156"/>
  <c r="G157"/>
  <c r="M157" s="1"/>
  <c r="I157"/>
  <c r="K157"/>
  <c r="O157"/>
  <c r="Q157"/>
  <c r="V157"/>
  <c r="G158"/>
  <c r="I158"/>
  <c r="K158"/>
  <c r="M158"/>
  <c r="O158"/>
  <c r="Q158"/>
  <c r="V158"/>
  <c r="G159"/>
  <c r="M159" s="1"/>
  <c r="I159"/>
  <c r="K159"/>
  <c r="O159"/>
  <c r="Q159"/>
  <c r="V159"/>
  <c r="G160"/>
  <c r="I160"/>
  <c r="K160"/>
  <c r="M160"/>
  <c r="O160"/>
  <c r="Q160"/>
  <c r="V160"/>
  <c r="G161"/>
  <c r="M161" s="1"/>
  <c r="I161"/>
  <c r="K161"/>
  <c r="O161"/>
  <c r="Q161"/>
  <c r="V161"/>
  <c r="G162"/>
  <c r="I162"/>
  <c r="K162"/>
  <c r="M162"/>
  <c r="O162"/>
  <c r="Q162"/>
  <c r="V162"/>
  <c r="G163"/>
  <c r="M163" s="1"/>
  <c r="I163"/>
  <c r="K163"/>
  <c r="O163"/>
  <c r="Q163"/>
  <c r="V163"/>
  <c r="G164"/>
  <c r="I164"/>
  <c r="K164"/>
  <c r="M164"/>
  <c r="O164"/>
  <c r="Q164"/>
  <c r="V164"/>
  <c r="G165"/>
  <c r="M165" s="1"/>
  <c r="I165"/>
  <c r="K165"/>
  <c r="O165"/>
  <c r="Q165"/>
  <c r="V165"/>
  <c r="G166"/>
  <c r="I166"/>
  <c r="K166"/>
  <c r="M166"/>
  <c r="O166"/>
  <c r="Q166"/>
  <c r="V166"/>
  <c r="G167"/>
  <c r="M167" s="1"/>
  <c r="I167"/>
  <c r="K167"/>
  <c r="O167"/>
  <c r="Q167"/>
  <c r="V167"/>
  <c r="G168"/>
  <c r="I168"/>
  <c r="K168"/>
  <c r="M168"/>
  <c r="O168"/>
  <c r="Q168"/>
  <c r="V168"/>
  <c r="G169"/>
  <c r="M169" s="1"/>
  <c r="I169"/>
  <c r="K169"/>
  <c r="O169"/>
  <c r="Q169"/>
  <c r="V169"/>
  <c r="G170"/>
  <c r="I170"/>
  <c r="K170"/>
  <c r="M170"/>
  <c r="O170"/>
  <c r="Q170"/>
  <c r="V170"/>
  <c r="G171"/>
  <c r="M171" s="1"/>
  <c r="I171"/>
  <c r="K171"/>
  <c r="O171"/>
  <c r="Q171"/>
  <c r="V171"/>
  <c r="AE173"/>
  <c r="AF173"/>
  <c r="G1530" i="13"/>
  <c r="BA782"/>
  <c r="BA654"/>
  <c r="BA651"/>
  <c r="BA638"/>
  <c r="BA622"/>
  <c r="BA563"/>
  <c r="BA395"/>
  <c r="BA381"/>
  <c r="BA347"/>
  <c r="BA274"/>
  <c r="BA268"/>
  <c r="BA262"/>
  <c r="BA247"/>
  <c r="BA237"/>
  <c r="BA202"/>
  <c r="BA190"/>
  <c r="BA101"/>
  <c r="BA98"/>
  <c r="BA91"/>
  <c r="BA85"/>
  <c r="G9"/>
  <c r="I9"/>
  <c r="I8" s="1"/>
  <c r="K9"/>
  <c r="M9"/>
  <c r="O9"/>
  <c r="Q9"/>
  <c r="Q8" s="1"/>
  <c r="V9"/>
  <c r="G46"/>
  <c r="M46" s="1"/>
  <c r="I46"/>
  <c r="K46"/>
  <c r="K8" s="1"/>
  <c r="O46"/>
  <c r="O8" s="1"/>
  <c r="Q46"/>
  <c r="V46"/>
  <c r="V8" s="1"/>
  <c r="G49"/>
  <c r="I49"/>
  <c r="K49"/>
  <c r="M49"/>
  <c r="O49"/>
  <c r="Q49"/>
  <c r="V49"/>
  <c r="G52"/>
  <c r="M52" s="1"/>
  <c r="I52"/>
  <c r="K52"/>
  <c r="O52"/>
  <c r="Q52"/>
  <c r="V52"/>
  <c r="G64"/>
  <c r="I64"/>
  <c r="K64"/>
  <c r="M64"/>
  <c r="O64"/>
  <c r="Q64"/>
  <c r="V64"/>
  <c r="G65"/>
  <c r="M65" s="1"/>
  <c r="I65"/>
  <c r="K65"/>
  <c r="O65"/>
  <c r="Q65"/>
  <c r="V65"/>
  <c r="G68"/>
  <c r="I68"/>
  <c r="K68"/>
  <c r="M68"/>
  <c r="O68"/>
  <c r="Q68"/>
  <c r="V68"/>
  <c r="G71"/>
  <c r="I71"/>
  <c r="I70" s="1"/>
  <c r="K71"/>
  <c r="M71"/>
  <c r="O71"/>
  <c r="Q71"/>
  <c r="Q70" s="1"/>
  <c r="V71"/>
  <c r="G79"/>
  <c r="M79" s="1"/>
  <c r="I79"/>
  <c r="K79"/>
  <c r="K70" s="1"/>
  <c r="O79"/>
  <c r="O70" s="1"/>
  <c r="Q79"/>
  <c r="V79"/>
  <c r="V70" s="1"/>
  <c r="G82"/>
  <c r="I82"/>
  <c r="K82"/>
  <c r="M82"/>
  <c r="O82"/>
  <c r="Q82"/>
  <c r="V82"/>
  <c r="G84"/>
  <c r="M84" s="1"/>
  <c r="I84"/>
  <c r="K84"/>
  <c r="O84"/>
  <c r="Q84"/>
  <c r="V84"/>
  <c r="G90"/>
  <c r="I90"/>
  <c r="K90"/>
  <c r="M90"/>
  <c r="O90"/>
  <c r="Q90"/>
  <c r="V90"/>
  <c r="G97"/>
  <c r="M97" s="1"/>
  <c r="I97"/>
  <c r="K97"/>
  <c r="O97"/>
  <c r="Q97"/>
  <c r="V97"/>
  <c r="G100"/>
  <c r="I100"/>
  <c r="K100"/>
  <c r="M100"/>
  <c r="O100"/>
  <c r="Q100"/>
  <c r="V100"/>
  <c r="G103"/>
  <c r="M103" s="1"/>
  <c r="I103"/>
  <c r="K103"/>
  <c r="O103"/>
  <c r="Q103"/>
  <c r="V103"/>
  <c r="G106"/>
  <c r="I106"/>
  <c r="K106"/>
  <c r="M106"/>
  <c r="O106"/>
  <c r="Q106"/>
  <c r="V106"/>
  <c r="G110"/>
  <c r="I110"/>
  <c r="I109" s="1"/>
  <c r="K110"/>
  <c r="M110"/>
  <c r="O110"/>
  <c r="Q110"/>
  <c r="Q109" s="1"/>
  <c r="V110"/>
  <c r="G113"/>
  <c r="M113" s="1"/>
  <c r="I113"/>
  <c r="K113"/>
  <c r="K109" s="1"/>
  <c r="O113"/>
  <c r="O109" s="1"/>
  <c r="Q113"/>
  <c r="V113"/>
  <c r="V109" s="1"/>
  <c r="G116"/>
  <c r="I116"/>
  <c r="K116"/>
  <c r="M116"/>
  <c r="O116"/>
  <c r="Q116"/>
  <c r="V116"/>
  <c r="G121"/>
  <c r="M121" s="1"/>
  <c r="I121"/>
  <c r="K121"/>
  <c r="O121"/>
  <c r="Q121"/>
  <c r="V121"/>
  <c r="G127"/>
  <c r="I127"/>
  <c r="K127"/>
  <c r="M127"/>
  <c r="O127"/>
  <c r="Q127"/>
  <c r="V127"/>
  <c r="G133"/>
  <c r="M133" s="1"/>
  <c r="I133"/>
  <c r="K133"/>
  <c r="O133"/>
  <c r="Q133"/>
  <c r="V133"/>
  <c r="G136"/>
  <c r="I136"/>
  <c r="K136"/>
  <c r="M136"/>
  <c r="O136"/>
  <c r="Q136"/>
  <c r="V136"/>
  <c r="G138"/>
  <c r="M138" s="1"/>
  <c r="I138"/>
  <c r="K138"/>
  <c r="O138"/>
  <c r="Q138"/>
  <c r="V138"/>
  <c r="G150"/>
  <c r="I150"/>
  <c r="K150"/>
  <c r="M150"/>
  <c r="O150"/>
  <c r="Q150"/>
  <c r="V150"/>
  <c r="G152"/>
  <c r="M152" s="1"/>
  <c r="I152"/>
  <c r="K152"/>
  <c r="O152"/>
  <c r="Q152"/>
  <c r="V152"/>
  <c r="G153"/>
  <c r="I153"/>
  <c r="K153"/>
  <c r="M153"/>
  <c r="O153"/>
  <c r="Q153"/>
  <c r="V153"/>
  <c r="G156"/>
  <c r="M156" s="1"/>
  <c r="I156"/>
  <c r="K156"/>
  <c r="O156"/>
  <c r="Q156"/>
  <c r="V156"/>
  <c r="G159"/>
  <c r="I159"/>
  <c r="K159"/>
  <c r="M159"/>
  <c r="O159"/>
  <c r="Q159"/>
  <c r="V159"/>
  <c r="G169"/>
  <c r="M169" s="1"/>
  <c r="I169"/>
  <c r="K169"/>
  <c r="O169"/>
  <c r="Q169"/>
  <c r="V169"/>
  <c r="G173"/>
  <c r="I173"/>
  <c r="K173"/>
  <c r="M173"/>
  <c r="O173"/>
  <c r="Q173"/>
  <c r="V173"/>
  <c r="G178"/>
  <c r="M178" s="1"/>
  <c r="I178"/>
  <c r="K178"/>
  <c r="O178"/>
  <c r="Q178"/>
  <c r="V178"/>
  <c r="G181"/>
  <c r="I181"/>
  <c r="K181"/>
  <c r="M181"/>
  <c r="O181"/>
  <c r="Q181"/>
  <c r="V181"/>
  <c r="G189"/>
  <c r="M189" s="1"/>
  <c r="I189"/>
  <c r="K189"/>
  <c r="O189"/>
  <c r="Q189"/>
  <c r="V189"/>
  <c r="G201"/>
  <c r="I201"/>
  <c r="K201"/>
  <c r="M201"/>
  <c r="O201"/>
  <c r="Q201"/>
  <c r="V201"/>
  <c r="G211"/>
  <c r="M211" s="1"/>
  <c r="I211"/>
  <c r="K211"/>
  <c r="O211"/>
  <c r="Q211"/>
  <c r="V211"/>
  <c r="G214"/>
  <c r="I214"/>
  <c r="K214"/>
  <c r="M214"/>
  <c r="O214"/>
  <c r="Q214"/>
  <c r="V214"/>
  <c r="G219"/>
  <c r="M219" s="1"/>
  <c r="I219"/>
  <c r="K219"/>
  <c r="O219"/>
  <c r="Q219"/>
  <c r="V219"/>
  <c r="G222"/>
  <c r="I222"/>
  <c r="K222"/>
  <c r="M222"/>
  <c r="O222"/>
  <c r="Q222"/>
  <c r="V222"/>
  <c r="G236"/>
  <c r="M236" s="1"/>
  <c r="I236"/>
  <c r="K236"/>
  <c r="O236"/>
  <c r="Q236"/>
  <c r="V236"/>
  <c r="G241"/>
  <c r="I241"/>
  <c r="K241"/>
  <c r="M241"/>
  <c r="O241"/>
  <c r="Q241"/>
  <c r="V241"/>
  <c r="G246"/>
  <c r="M246" s="1"/>
  <c r="I246"/>
  <c r="K246"/>
  <c r="O246"/>
  <c r="Q246"/>
  <c r="V246"/>
  <c r="G261"/>
  <c r="I261"/>
  <c r="K261"/>
  <c r="M261"/>
  <c r="O261"/>
  <c r="Q261"/>
  <c r="V261"/>
  <c r="G267"/>
  <c r="M267" s="1"/>
  <c r="I267"/>
  <c r="K267"/>
  <c r="O267"/>
  <c r="Q267"/>
  <c r="V267"/>
  <c r="G273"/>
  <c r="I273"/>
  <c r="K273"/>
  <c r="M273"/>
  <c r="O273"/>
  <c r="Q273"/>
  <c r="V273"/>
  <c r="G291"/>
  <c r="M291" s="1"/>
  <c r="I291"/>
  <c r="K291"/>
  <c r="O291"/>
  <c r="Q291"/>
  <c r="V291"/>
  <c r="G293"/>
  <c r="I293"/>
  <c r="K293"/>
  <c r="M293"/>
  <c r="O293"/>
  <c r="Q293"/>
  <c r="V293"/>
  <c r="G300"/>
  <c r="M300" s="1"/>
  <c r="I300"/>
  <c r="K300"/>
  <c r="O300"/>
  <c r="Q300"/>
  <c r="V300"/>
  <c r="G304"/>
  <c r="I304"/>
  <c r="K304"/>
  <c r="M304"/>
  <c r="O304"/>
  <c r="Q304"/>
  <c r="V304"/>
  <c r="G337"/>
  <c r="I337"/>
  <c r="I336" s="1"/>
  <c r="K337"/>
  <c r="M337"/>
  <c r="O337"/>
  <c r="Q337"/>
  <c r="Q336" s="1"/>
  <c r="V337"/>
  <c r="G339"/>
  <c r="M339" s="1"/>
  <c r="I339"/>
  <c r="K339"/>
  <c r="K336" s="1"/>
  <c r="O339"/>
  <c r="O336" s="1"/>
  <c r="Q339"/>
  <c r="V339"/>
  <c r="V336" s="1"/>
  <c r="G341"/>
  <c r="I341"/>
  <c r="K341"/>
  <c r="M341"/>
  <c r="O341"/>
  <c r="Q341"/>
  <c r="V341"/>
  <c r="G344"/>
  <c r="M344" s="1"/>
  <c r="I344"/>
  <c r="K344"/>
  <c r="O344"/>
  <c r="Q344"/>
  <c r="V344"/>
  <c r="G346"/>
  <c r="I346"/>
  <c r="K346"/>
  <c r="M346"/>
  <c r="O346"/>
  <c r="Q346"/>
  <c r="V346"/>
  <c r="G353"/>
  <c r="I353"/>
  <c r="I352" s="1"/>
  <c r="K353"/>
  <c r="M353"/>
  <c r="O353"/>
  <c r="Q353"/>
  <c r="Q352" s="1"/>
  <c r="V353"/>
  <c r="G360"/>
  <c r="M360" s="1"/>
  <c r="I360"/>
  <c r="K360"/>
  <c r="K352" s="1"/>
  <c r="O360"/>
  <c r="O352" s="1"/>
  <c r="Q360"/>
  <c r="V360"/>
  <c r="V352" s="1"/>
  <c r="G364"/>
  <c r="G363" s="1"/>
  <c r="I364"/>
  <c r="K364"/>
  <c r="K363" s="1"/>
  <c r="O364"/>
  <c r="O363" s="1"/>
  <c r="Q364"/>
  <c r="V364"/>
  <c r="V363" s="1"/>
  <c r="G366"/>
  <c r="I366"/>
  <c r="I363" s="1"/>
  <c r="K366"/>
  <c r="M366"/>
  <c r="O366"/>
  <c r="Q366"/>
  <c r="Q363" s="1"/>
  <c r="V366"/>
  <c r="G380"/>
  <c r="M380" s="1"/>
  <c r="I380"/>
  <c r="K380"/>
  <c r="O380"/>
  <c r="Q380"/>
  <c r="V380"/>
  <c r="G389"/>
  <c r="I389"/>
  <c r="K389"/>
  <c r="M389"/>
  <c r="O389"/>
  <c r="Q389"/>
  <c r="V389"/>
  <c r="G394"/>
  <c r="M394" s="1"/>
  <c r="I394"/>
  <c r="K394"/>
  <c r="O394"/>
  <c r="Q394"/>
  <c r="V394"/>
  <c r="G396"/>
  <c r="I396"/>
  <c r="K396"/>
  <c r="M396"/>
  <c r="O396"/>
  <c r="Q396"/>
  <c r="V396"/>
  <c r="G409"/>
  <c r="M409" s="1"/>
  <c r="I409"/>
  <c r="K409"/>
  <c r="O409"/>
  <c r="Q409"/>
  <c r="V409"/>
  <c r="G423"/>
  <c r="I423"/>
  <c r="K423"/>
  <c r="M423"/>
  <c r="O423"/>
  <c r="Q423"/>
  <c r="V423"/>
  <c r="G425"/>
  <c r="M425" s="1"/>
  <c r="I425"/>
  <c r="K425"/>
  <c r="O425"/>
  <c r="Q425"/>
  <c r="V425"/>
  <c r="G445"/>
  <c r="I445"/>
  <c r="K445"/>
  <c r="M445"/>
  <c r="O445"/>
  <c r="Q445"/>
  <c r="V445"/>
  <c r="G448"/>
  <c r="M448" s="1"/>
  <c r="I448"/>
  <c r="K448"/>
  <c r="O448"/>
  <c r="Q448"/>
  <c r="V448"/>
  <c r="G524"/>
  <c r="I524"/>
  <c r="K524"/>
  <c r="M524"/>
  <c r="O524"/>
  <c r="Q524"/>
  <c r="V524"/>
  <c r="G527"/>
  <c r="I527"/>
  <c r="I526" s="1"/>
  <c r="K527"/>
  <c r="M527"/>
  <c r="O527"/>
  <c r="Q527"/>
  <c r="Q526" s="1"/>
  <c r="V527"/>
  <c r="G530"/>
  <c r="M530" s="1"/>
  <c r="I530"/>
  <c r="K530"/>
  <c r="K526" s="1"/>
  <c r="O530"/>
  <c r="O526" s="1"/>
  <c r="Q530"/>
  <c r="V530"/>
  <c r="V526" s="1"/>
  <c r="G533"/>
  <c r="I533"/>
  <c r="K533"/>
  <c r="M533"/>
  <c r="O533"/>
  <c r="Q533"/>
  <c r="V533"/>
  <c r="G537"/>
  <c r="I537"/>
  <c r="I536" s="1"/>
  <c r="K537"/>
  <c r="M537"/>
  <c r="O537"/>
  <c r="Q537"/>
  <c r="Q536" s="1"/>
  <c r="V537"/>
  <c r="G547"/>
  <c r="M547" s="1"/>
  <c r="I547"/>
  <c r="K547"/>
  <c r="K536" s="1"/>
  <c r="O547"/>
  <c r="O536" s="1"/>
  <c r="Q547"/>
  <c r="V547"/>
  <c r="V536" s="1"/>
  <c r="G555"/>
  <c r="I555"/>
  <c r="K555"/>
  <c r="M555"/>
  <c r="O555"/>
  <c r="Q555"/>
  <c r="V555"/>
  <c r="G558"/>
  <c r="M558" s="1"/>
  <c r="I558"/>
  <c r="K558"/>
  <c r="O558"/>
  <c r="Q558"/>
  <c r="V558"/>
  <c r="G562"/>
  <c r="I562"/>
  <c r="K562"/>
  <c r="M562"/>
  <c r="O562"/>
  <c r="Q562"/>
  <c r="V562"/>
  <c r="G566"/>
  <c r="M566" s="1"/>
  <c r="I566"/>
  <c r="K566"/>
  <c r="O566"/>
  <c r="Q566"/>
  <c r="V566"/>
  <c r="G570"/>
  <c r="I570"/>
  <c r="K570"/>
  <c r="M570"/>
  <c r="O570"/>
  <c r="Q570"/>
  <c r="V570"/>
  <c r="G574"/>
  <c r="M574" s="1"/>
  <c r="I574"/>
  <c r="K574"/>
  <c r="O574"/>
  <c r="Q574"/>
  <c r="V574"/>
  <c r="G584"/>
  <c r="I584"/>
  <c r="K584"/>
  <c r="M584"/>
  <c r="O584"/>
  <c r="Q584"/>
  <c r="V584"/>
  <c r="G588"/>
  <c r="I588"/>
  <c r="I587" s="1"/>
  <c r="K588"/>
  <c r="M588"/>
  <c r="O588"/>
  <c r="Q588"/>
  <c r="Q587" s="1"/>
  <c r="V588"/>
  <c r="G590"/>
  <c r="M590" s="1"/>
  <c r="I590"/>
  <c r="K590"/>
  <c r="K587" s="1"/>
  <c r="O590"/>
  <c r="O587" s="1"/>
  <c r="Q590"/>
  <c r="V590"/>
  <c r="V587" s="1"/>
  <c r="G593"/>
  <c r="G592" s="1"/>
  <c r="I593"/>
  <c r="K593"/>
  <c r="K592" s="1"/>
  <c r="O593"/>
  <c r="O592" s="1"/>
  <c r="Q593"/>
  <c r="V593"/>
  <c r="V592" s="1"/>
  <c r="G596"/>
  <c r="I596"/>
  <c r="I592" s="1"/>
  <c r="K596"/>
  <c r="M596"/>
  <c r="O596"/>
  <c r="Q596"/>
  <c r="Q592" s="1"/>
  <c r="V596"/>
  <c r="G600"/>
  <c r="M600" s="1"/>
  <c r="I600"/>
  <c r="K600"/>
  <c r="O600"/>
  <c r="Q600"/>
  <c r="V600"/>
  <c r="G603"/>
  <c r="I603"/>
  <c r="K603"/>
  <c r="M603"/>
  <c r="O603"/>
  <c r="Q603"/>
  <c r="V603"/>
  <c r="G606"/>
  <c r="M606" s="1"/>
  <c r="I606"/>
  <c r="K606"/>
  <c r="O606"/>
  <c r="Q606"/>
  <c r="V606"/>
  <c r="G608"/>
  <c r="I608"/>
  <c r="K608"/>
  <c r="M608"/>
  <c r="O608"/>
  <c r="Q608"/>
  <c r="V608"/>
  <c r="G610"/>
  <c r="M610" s="1"/>
  <c r="I610"/>
  <c r="K610"/>
  <c r="O610"/>
  <c r="Q610"/>
  <c r="V610"/>
  <c r="G612"/>
  <c r="I612"/>
  <c r="K612"/>
  <c r="M612"/>
  <c r="O612"/>
  <c r="Q612"/>
  <c r="V612"/>
  <c r="G613"/>
  <c r="M613" s="1"/>
  <c r="I613"/>
  <c r="K613"/>
  <c r="O613"/>
  <c r="Q613"/>
  <c r="V613"/>
  <c r="G614"/>
  <c r="I614"/>
  <c r="K614"/>
  <c r="M614"/>
  <c r="O614"/>
  <c r="Q614"/>
  <c r="V614"/>
  <c r="G615"/>
  <c r="M615" s="1"/>
  <c r="I615"/>
  <c r="K615"/>
  <c r="O615"/>
  <c r="Q615"/>
  <c r="V615"/>
  <c r="G617"/>
  <c r="I617"/>
  <c r="K617"/>
  <c r="M617"/>
  <c r="O617"/>
  <c r="Q617"/>
  <c r="V617"/>
  <c r="G621"/>
  <c r="M621" s="1"/>
  <c r="I621"/>
  <c r="K621"/>
  <c r="O621"/>
  <c r="Q621"/>
  <c r="V621"/>
  <c r="G637"/>
  <c r="I637"/>
  <c r="K637"/>
  <c r="M637"/>
  <c r="O637"/>
  <c r="Q637"/>
  <c r="V637"/>
  <c r="G650"/>
  <c r="M650" s="1"/>
  <c r="I650"/>
  <c r="K650"/>
  <c r="O650"/>
  <c r="Q650"/>
  <c r="V650"/>
  <c r="G653"/>
  <c r="I653"/>
  <c r="K653"/>
  <c r="M653"/>
  <c r="O653"/>
  <c r="Q653"/>
  <c r="V653"/>
  <c r="G656"/>
  <c r="M656" s="1"/>
  <c r="I656"/>
  <c r="K656"/>
  <c r="O656"/>
  <c r="Q656"/>
  <c r="V656"/>
  <c r="G659"/>
  <c r="I659"/>
  <c r="K659"/>
  <c r="M659"/>
  <c r="O659"/>
  <c r="Q659"/>
  <c r="V659"/>
  <c r="G665"/>
  <c r="M665" s="1"/>
  <c r="I665"/>
  <c r="K665"/>
  <c r="O665"/>
  <c r="Q665"/>
  <c r="V665"/>
  <c r="G671"/>
  <c r="I671"/>
  <c r="K671"/>
  <c r="M671"/>
  <c r="O671"/>
  <c r="Q671"/>
  <c r="V671"/>
  <c r="G674"/>
  <c r="M674" s="1"/>
  <c r="I674"/>
  <c r="K674"/>
  <c r="O674"/>
  <c r="Q674"/>
  <c r="V674"/>
  <c r="G681"/>
  <c r="I681"/>
  <c r="K681"/>
  <c r="M681"/>
  <c r="O681"/>
  <c r="Q681"/>
  <c r="V681"/>
  <c r="G688"/>
  <c r="M688" s="1"/>
  <c r="I688"/>
  <c r="K688"/>
  <c r="O688"/>
  <c r="Q688"/>
  <c r="V688"/>
  <c r="G691"/>
  <c r="I691"/>
  <c r="K691"/>
  <c r="M691"/>
  <c r="O691"/>
  <c r="Q691"/>
  <c r="V691"/>
  <c r="G693"/>
  <c r="M693" s="1"/>
  <c r="I693"/>
  <c r="K693"/>
  <c r="O693"/>
  <c r="Q693"/>
  <c r="V693"/>
  <c r="G696"/>
  <c r="I696"/>
  <c r="K696"/>
  <c r="M696"/>
  <c r="O696"/>
  <c r="Q696"/>
  <c r="V696"/>
  <c r="G699"/>
  <c r="M699" s="1"/>
  <c r="I699"/>
  <c r="K699"/>
  <c r="O699"/>
  <c r="Q699"/>
  <c r="V699"/>
  <c r="G712"/>
  <c r="I712"/>
  <c r="K712"/>
  <c r="M712"/>
  <c r="O712"/>
  <c r="Q712"/>
  <c r="V712"/>
  <c r="G716"/>
  <c r="M716" s="1"/>
  <c r="I716"/>
  <c r="K716"/>
  <c r="O716"/>
  <c r="Q716"/>
  <c r="V716"/>
  <c r="G720"/>
  <c r="I720"/>
  <c r="K720"/>
  <c r="M720"/>
  <c r="O720"/>
  <c r="Q720"/>
  <c r="V720"/>
  <c r="G724"/>
  <c r="M724" s="1"/>
  <c r="I724"/>
  <c r="K724"/>
  <c r="O724"/>
  <c r="Q724"/>
  <c r="V724"/>
  <c r="G728"/>
  <c r="I728"/>
  <c r="K728"/>
  <c r="M728"/>
  <c r="O728"/>
  <c r="Q728"/>
  <c r="V728"/>
  <c r="G735"/>
  <c r="M735" s="1"/>
  <c r="I735"/>
  <c r="K735"/>
  <c r="O735"/>
  <c r="Q735"/>
  <c r="V735"/>
  <c r="G739"/>
  <c r="I739"/>
  <c r="K739"/>
  <c r="M739"/>
  <c r="O739"/>
  <c r="Q739"/>
  <c r="V739"/>
  <c r="G747"/>
  <c r="M747" s="1"/>
  <c r="I747"/>
  <c r="K747"/>
  <c r="O747"/>
  <c r="Q747"/>
  <c r="V747"/>
  <c r="G749"/>
  <c r="I749"/>
  <c r="K749"/>
  <c r="M749"/>
  <c r="O749"/>
  <c r="Q749"/>
  <c r="V749"/>
  <c r="G756"/>
  <c r="M756" s="1"/>
  <c r="I756"/>
  <c r="K756"/>
  <c r="O756"/>
  <c r="Q756"/>
  <c r="V756"/>
  <c r="G762"/>
  <c r="I762"/>
  <c r="K762"/>
  <c r="M762"/>
  <c r="O762"/>
  <c r="Q762"/>
  <c r="V762"/>
  <c r="G765"/>
  <c r="M765" s="1"/>
  <c r="I765"/>
  <c r="K765"/>
  <c r="O765"/>
  <c r="Q765"/>
  <c r="V765"/>
  <c r="G768"/>
  <c r="I768"/>
  <c r="K768"/>
  <c r="M768"/>
  <c r="O768"/>
  <c r="Q768"/>
  <c r="V768"/>
  <c r="G774"/>
  <c r="M774" s="1"/>
  <c r="I774"/>
  <c r="K774"/>
  <c r="O774"/>
  <c r="Q774"/>
  <c r="V774"/>
  <c r="G776"/>
  <c r="I776"/>
  <c r="K776"/>
  <c r="M776"/>
  <c r="O776"/>
  <c r="Q776"/>
  <c r="V776"/>
  <c r="G781"/>
  <c r="M781" s="1"/>
  <c r="I781"/>
  <c r="K781"/>
  <c r="O781"/>
  <c r="Q781"/>
  <c r="V781"/>
  <c r="G785"/>
  <c r="I785"/>
  <c r="K785"/>
  <c r="M785"/>
  <c r="O785"/>
  <c r="Q785"/>
  <c r="V785"/>
  <c r="G787"/>
  <c r="M787" s="1"/>
  <c r="I787"/>
  <c r="K787"/>
  <c r="O787"/>
  <c r="Q787"/>
  <c r="V787"/>
  <c r="G788"/>
  <c r="I788"/>
  <c r="K788"/>
  <c r="M788"/>
  <c r="O788"/>
  <c r="Q788"/>
  <c r="V788"/>
  <c r="G789"/>
  <c r="M789" s="1"/>
  <c r="I789"/>
  <c r="K789"/>
  <c r="O789"/>
  <c r="Q789"/>
  <c r="V789"/>
  <c r="G790"/>
  <c r="I790"/>
  <c r="K790"/>
  <c r="M790"/>
  <c r="O790"/>
  <c r="Q790"/>
  <c r="V790"/>
  <c r="G793"/>
  <c r="M793" s="1"/>
  <c r="I793"/>
  <c r="K793"/>
  <c r="O793"/>
  <c r="Q793"/>
  <c r="V793"/>
  <c r="G796"/>
  <c r="I796"/>
  <c r="K796"/>
  <c r="M796"/>
  <c r="O796"/>
  <c r="Q796"/>
  <c r="V796"/>
  <c r="G799"/>
  <c r="M799" s="1"/>
  <c r="I799"/>
  <c r="K799"/>
  <c r="O799"/>
  <c r="Q799"/>
  <c r="V799"/>
  <c r="G801"/>
  <c r="I801"/>
  <c r="K801"/>
  <c r="M801"/>
  <c r="O801"/>
  <c r="Q801"/>
  <c r="V801"/>
  <c r="G803"/>
  <c r="M803" s="1"/>
  <c r="I803"/>
  <c r="K803"/>
  <c r="O803"/>
  <c r="Q803"/>
  <c r="V803"/>
  <c r="G805"/>
  <c r="I805"/>
  <c r="K805"/>
  <c r="M805"/>
  <c r="O805"/>
  <c r="Q805"/>
  <c r="V805"/>
  <c r="G807"/>
  <c r="M807" s="1"/>
  <c r="I807"/>
  <c r="K807"/>
  <c r="O807"/>
  <c r="Q807"/>
  <c r="V807"/>
  <c r="G808"/>
  <c r="I808"/>
  <c r="K808"/>
  <c r="M808"/>
  <c r="O808"/>
  <c r="Q808"/>
  <c r="V808"/>
  <c r="G809"/>
  <c r="M809" s="1"/>
  <c r="I809"/>
  <c r="K809"/>
  <c r="O809"/>
  <c r="Q809"/>
  <c r="V809"/>
  <c r="G813"/>
  <c r="I813"/>
  <c r="K813"/>
  <c r="M813"/>
  <c r="O813"/>
  <c r="Q813"/>
  <c r="V813"/>
  <c r="G814"/>
  <c r="M814" s="1"/>
  <c r="I814"/>
  <c r="K814"/>
  <c r="O814"/>
  <c r="Q814"/>
  <c r="V814"/>
  <c r="G815"/>
  <c r="I815"/>
  <c r="K815"/>
  <c r="M815"/>
  <c r="O815"/>
  <c r="Q815"/>
  <c r="V815"/>
  <c r="G816"/>
  <c r="M816" s="1"/>
  <c r="I816"/>
  <c r="K816"/>
  <c r="O816"/>
  <c r="Q816"/>
  <c r="V816"/>
  <c r="G817"/>
  <c r="I817"/>
  <c r="K817"/>
  <c r="M817"/>
  <c r="O817"/>
  <c r="Q817"/>
  <c r="V817"/>
  <c r="G818"/>
  <c r="K818"/>
  <c r="O818"/>
  <c r="V818"/>
  <c r="G819"/>
  <c r="I819"/>
  <c r="I818" s="1"/>
  <c r="K819"/>
  <c r="M819"/>
  <c r="M818" s="1"/>
  <c r="O819"/>
  <c r="Q819"/>
  <c r="Q818" s="1"/>
  <c r="V819"/>
  <c r="G828"/>
  <c r="I828"/>
  <c r="I827" s="1"/>
  <c r="K828"/>
  <c r="M828"/>
  <c r="O828"/>
  <c r="Q828"/>
  <c r="Q827" s="1"/>
  <c r="V828"/>
  <c r="G864"/>
  <c r="M864" s="1"/>
  <c r="I864"/>
  <c r="K864"/>
  <c r="K827" s="1"/>
  <c r="O864"/>
  <c r="O827" s="1"/>
  <c r="Q864"/>
  <c r="V864"/>
  <c r="V827" s="1"/>
  <c r="G875"/>
  <c r="I875"/>
  <c r="K875"/>
  <c r="M875"/>
  <c r="O875"/>
  <c r="Q875"/>
  <c r="V875"/>
  <c r="G905"/>
  <c r="M905" s="1"/>
  <c r="I905"/>
  <c r="K905"/>
  <c r="O905"/>
  <c r="Q905"/>
  <c r="V905"/>
  <c r="G911"/>
  <c r="G910" s="1"/>
  <c r="I911"/>
  <c r="K911"/>
  <c r="K910" s="1"/>
  <c r="O911"/>
  <c r="O910" s="1"/>
  <c r="Q911"/>
  <c r="V911"/>
  <c r="V910" s="1"/>
  <c r="G919"/>
  <c r="I919"/>
  <c r="I910" s="1"/>
  <c r="K919"/>
  <c r="M919"/>
  <c r="O919"/>
  <c r="Q919"/>
  <c r="Q910" s="1"/>
  <c r="V919"/>
  <c r="G970"/>
  <c r="M970" s="1"/>
  <c r="I970"/>
  <c r="K970"/>
  <c r="O970"/>
  <c r="Q970"/>
  <c r="V970"/>
  <c r="G972"/>
  <c r="I972"/>
  <c r="K972"/>
  <c r="M972"/>
  <c r="O972"/>
  <c r="Q972"/>
  <c r="V972"/>
  <c r="G977"/>
  <c r="M977" s="1"/>
  <c r="I977"/>
  <c r="K977"/>
  <c r="O977"/>
  <c r="Q977"/>
  <c r="V977"/>
  <c r="G980"/>
  <c r="I980"/>
  <c r="K980"/>
  <c r="M980"/>
  <c r="O980"/>
  <c r="Q980"/>
  <c r="V980"/>
  <c r="G982"/>
  <c r="M982" s="1"/>
  <c r="I982"/>
  <c r="K982"/>
  <c r="O982"/>
  <c r="Q982"/>
  <c r="V982"/>
  <c r="G983"/>
  <c r="I983"/>
  <c r="K983"/>
  <c r="M983"/>
  <c r="O983"/>
  <c r="Q983"/>
  <c r="V983"/>
  <c r="G985"/>
  <c r="M985" s="1"/>
  <c r="I985"/>
  <c r="K985"/>
  <c r="O985"/>
  <c r="Q985"/>
  <c r="V985"/>
  <c r="G987"/>
  <c r="I987"/>
  <c r="K987"/>
  <c r="M987"/>
  <c r="O987"/>
  <c r="Q987"/>
  <c r="V987"/>
  <c r="G993"/>
  <c r="I993"/>
  <c r="I992" s="1"/>
  <c r="K993"/>
  <c r="M993"/>
  <c r="O993"/>
  <c r="Q993"/>
  <c r="Q992" s="1"/>
  <c r="V993"/>
  <c r="G994"/>
  <c r="M994" s="1"/>
  <c r="I994"/>
  <c r="K994"/>
  <c r="K992" s="1"/>
  <c r="O994"/>
  <c r="O992" s="1"/>
  <c r="Q994"/>
  <c r="V994"/>
  <c r="V992" s="1"/>
  <c r="G996"/>
  <c r="I996"/>
  <c r="K996"/>
  <c r="M996"/>
  <c r="O996"/>
  <c r="Q996"/>
  <c r="V996"/>
  <c r="G997"/>
  <c r="M997" s="1"/>
  <c r="I997"/>
  <c r="K997"/>
  <c r="O997"/>
  <c r="Q997"/>
  <c r="V997"/>
  <c r="G1003"/>
  <c r="I1003"/>
  <c r="K1003"/>
  <c r="M1003"/>
  <c r="O1003"/>
  <c r="Q1003"/>
  <c r="V1003"/>
  <c r="G1008"/>
  <c r="M1008" s="1"/>
  <c r="I1008"/>
  <c r="K1008"/>
  <c r="O1008"/>
  <c r="Q1008"/>
  <c r="V1008"/>
  <c r="G1010"/>
  <c r="I1010"/>
  <c r="K1010"/>
  <c r="M1010"/>
  <c r="O1010"/>
  <c r="Q1010"/>
  <c r="V1010"/>
  <c r="G1015"/>
  <c r="M1015" s="1"/>
  <c r="I1015"/>
  <c r="K1015"/>
  <c r="O1015"/>
  <c r="Q1015"/>
  <c r="V1015"/>
  <c r="G1019"/>
  <c r="I1019"/>
  <c r="K1019"/>
  <c r="M1019"/>
  <c r="O1019"/>
  <c r="Q1019"/>
  <c r="V1019"/>
  <c r="G1029"/>
  <c r="M1029" s="1"/>
  <c r="I1029"/>
  <c r="K1029"/>
  <c r="O1029"/>
  <c r="Q1029"/>
  <c r="V1029"/>
  <c r="G1035"/>
  <c r="I1035"/>
  <c r="K1035"/>
  <c r="M1035"/>
  <c r="O1035"/>
  <c r="Q1035"/>
  <c r="V1035"/>
  <c r="G1043"/>
  <c r="M1043" s="1"/>
  <c r="I1043"/>
  <c r="K1043"/>
  <c r="O1043"/>
  <c r="Q1043"/>
  <c r="V1043"/>
  <c r="G1046"/>
  <c r="I1046"/>
  <c r="K1046"/>
  <c r="M1046"/>
  <c r="O1046"/>
  <c r="Q1046"/>
  <c r="V1046"/>
  <c r="G1048"/>
  <c r="M1048" s="1"/>
  <c r="I1048"/>
  <c r="K1048"/>
  <c r="O1048"/>
  <c r="Q1048"/>
  <c r="V1048"/>
  <c r="G1050"/>
  <c r="I1050"/>
  <c r="K1050"/>
  <c r="M1050"/>
  <c r="O1050"/>
  <c r="Q1050"/>
  <c r="V1050"/>
  <c r="G1052"/>
  <c r="M1052" s="1"/>
  <c r="I1052"/>
  <c r="K1052"/>
  <c r="O1052"/>
  <c r="Q1052"/>
  <c r="V1052"/>
  <c r="G1054"/>
  <c r="I1054"/>
  <c r="K1054"/>
  <c r="M1054"/>
  <c r="O1054"/>
  <c r="Q1054"/>
  <c r="V1054"/>
  <c r="G1055"/>
  <c r="M1055" s="1"/>
  <c r="I1055"/>
  <c r="K1055"/>
  <c r="O1055"/>
  <c r="Q1055"/>
  <c r="V1055"/>
  <c r="G1056"/>
  <c r="I1056"/>
  <c r="K1056"/>
  <c r="M1056"/>
  <c r="O1056"/>
  <c r="Q1056"/>
  <c r="V1056"/>
  <c r="G1058"/>
  <c r="M1058" s="1"/>
  <c r="I1058"/>
  <c r="K1058"/>
  <c r="O1058"/>
  <c r="Q1058"/>
  <c r="V1058"/>
  <c r="G1059"/>
  <c r="I1059"/>
  <c r="K1059"/>
  <c r="M1059"/>
  <c r="O1059"/>
  <c r="Q1059"/>
  <c r="V1059"/>
  <c r="G1060"/>
  <c r="M1060" s="1"/>
  <c r="I1060"/>
  <c r="K1060"/>
  <c r="O1060"/>
  <c r="Q1060"/>
  <c r="V1060"/>
  <c r="G1061"/>
  <c r="I1061"/>
  <c r="K1061"/>
  <c r="M1061"/>
  <c r="O1061"/>
  <c r="Q1061"/>
  <c r="V1061"/>
  <c r="G1067"/>
  <c r="I1067"/>
  <c r="I1066" s="1"/>
  <c r="K1067"/>
  <c r="M1067"/>
  <c r="O1067"/>
  <c r="Q1067"/>
  <c r="Q1066" s="1"/>
  <c r="V1067"/>
  <c r="G1069"/>
  <c r="M1069" s="1"/>
  <c r="I1069"/>
  <c r="K1069"/>
  <c r="K1066" s="1"/>
  <c r="O1069"/>
  <c r="O1066" s="1"/>
  <c r="Q1069"/>
  <c r="V1069"/>
  <c r="V1066" s="1"/>
  <c r="G1071"/>
  <c r="I1071"/>
  <c r="K1071"/>
  <c r="M1071"/>
  <c r="O1071"/>
  <c r="Q1071"/>
  <c r="V1071"/>
  <c r="G1078"/>
  <c r="M1078" s="1"/>
  <c r="I1078"/>
  <c r="K1078"/>
  <c r="O1078"/>
  <c r="Q1078"/>
  <c r="V1078"/>
  <c r="G1080"/>
  <c r="I1080"/>
  <c r="K1080"/>
  <c r="M1080"/>
  <c r="O1080"/>
  <c r="Q1080"/>
  <c r="V1080"/>
  <c r="G1081"/>
  <c r="M1081" s="1"/>
  <c r="I1081"/>
  <c r="K1081"/>
  <c r="O1081"/>
  <c r="Q1081"/>
  <c r="V1081"/>
  <c r="G1082"/>
  <c r="I1082"/>
  <c r="K1082"/>
  <c r="M1082"/>
  <c r="O1082"/>
  <c r="Q1082"/>
  <c r="V1082"/>
  <c r="G1083"/>
  <c r="M1083" s="1"/>
  <c r="I1083"/>
  <c r="K1083"/>
  <c r="O1083"/>
  <c r="Q1083"/>
  <c r="V1083"/>
  <c r="G1086"/>
  <c r="I1086"/>
  <c r="K1086"/>
  <c r="M1086"/>
  <c r="O1086"/>
  <c r="Q1086"/>
  <c r="V1086"/>
  <c r="G1088"/>
  <c r="M1088" s="1"/>
  <c r="I1088"/>
  <c r="K1088"/>
  <c r="O1088"/>
  <c r="Q1088"/>
  <c r="V1088"/>
  <c r="G1089"/>
  <c r="I1089"/>
  <c r="K1089"/>
  <c r="M1089"/>
  <c r="O1089"/>
  <c r="Q1089"/>
  <c r="V1089"/>
  <c r="G1090"/>
  <c r="M1090" s="1"/>
  <c r="I1090"/>
  <c r="K1090"/>
  <c r="O1090"/>
  <c r="Q1090"/>
  <c r="V1090"/>
  <c r="G1091"/>
  <c r="I1091"/>
  <c r="K1091"/>
  <c r="M1091"/>
  <c r="O1091"/>
  <c r="Q1091"/>
  <c r="V1091"/>
  <c r="G1096"/>
  <c r="M1096" s="1"/>
  <c r="I1096"/>
  <c r="K1096"/>
  <c r="O1096"/>
  <c r="Q1096"/>
  <c r="V1096"/>
  <c r="G1104"/>
  <c r="I1104"/>
  <c r="K1104"/>
  <c r="M1104"/>
  <c r="O1104"/>
  <c r="Q1104"/>
  <c r="V1104"/>
  <c r="G1107"/>
  <c r="M1107" s="1"/>
  <c r="I1107"/>
  <c r="K1107"/>
  <c r="O1107"/>
  <c r="Q1107"/>
  <c r="V1107"/>
  <c r="G1111"/>
  <c r="I1111"/>
  <c r="K1111"/>
  <c r="M1111"/>
  <c r="O1111"/>
  <c r="Q1111"/>
  <c r="V1111"/>
  <c r="G1115"/>
  <c r="M1115" s="1"/>
  <c r="I1115"/>
  <c r="K1115"/>
  <c r="O1115"/>
  <c r="Q1115"/>
  <c r="V1115"/>
  <c r="G1116"/>
  <c r="I1116"/>
  <c r="K1116"/>
  <c r="M1116"/>
  <c r="O1116"/>
  <c r="Q1116"/>
  <c r="V1116"/>
  <c r="G1117"/>
  <c r="M1117" s="1"/>
  <c r="I1117"/>
  <c r="K1117"/>
  <c r="O1117"/>
  <c r="Q1117"/>
  <c r="V1117"/>
  <c r="G1118"/>
  <c r="I1118"/>
  <c r="K1118"/>
  <c r="M1118"/>
  <c r="O1118"/>
  <c r="Q1118"/>
  <c r="V1118"/>
  <c r="G1119"/>
  <c r="M1119" s="1"/>
  <c r="I1119"/>
  <c r="K1119"/>
  <c r="O1119"/>
  <c r="Q1119"/>
  <c r="V1119"/>
  <c r="G1120"/>
  <c r="I1120"/>
  <c r="K1120"/>
  <c r="M1120"/>
  <c r="O1120"/>
  <c r="Q1120"/>
  <c r="V1120"/>
  <c r="G1121"/>
  <c r="M1121" s="1"/>
  <c r="I1121"/>
  <c r="K1121"/>
  <c r="O1121"/>
  <c r="Q1121"/>
  <c r="V1121"/>
  <c r="G1122"/>
  <c r="I1122"/>
  <c r="K1122"/>
  <c r="M1122"/>
  <c r="O1122"/>
  <c r="Q1122"/>
  <c r="V1122"/>
  <c r="G1123"/>
  <c r="M1123" s="1"/>
  <c r="I1123"/>
  <c r="K1123"/>
  <c r="O1123"/>
  <c r="Q1123"/>
  <c r="V1123"/>
  <c r="G1124"/>
  <c r="I1124"/>
  <c r="K1124"/>
  <c r="M1124"/>
  <c r="O1124"/>
  <c r="Q1124"/>
  <c r="V1124"/>
  <c r="G1125"/>
  <c r="M1125" s="1"/>
  <c r="I1125"/>
  <c r="K1125"/>
  <c r="O1125"/>
  <c r="Q1125"/>
  <c r="V1125"/>
  <c r="G1126"/>
  <c r="I1126"/>
  <c r="K1126"/>
  <c r="M1126"/>
  <c r="O1126"/>
  <c r="Q1126"/>
  <c r="V1126"/>
  <c r="G1127"/>
  <c r="M1127" s="1"/>
  <c r="I1127"/>
  <c r="K1127"/>
  <c r="O1127"/>
  <c r="Q1127"/>
  <c r="V1127"/>
  <c r="G1133"/>
  <c r="G1132" s="1"/>
  <c r="I1133"/>
  <c r="K1133"/>
  <c r="K1132" s="1"/>
  <c r="O1133"/>
  <c r="O1132" s="1"/>
  <c r="Q1133"/>
  <c r="V1133"/>
  <c r="V1132" s="1"/>
  <c r="G1134"/>
  <c r="I1134"/>
  <c r="I1132" s="1"/>
  <c r="K1134"/>
  <c r="M1134"/>
  <c r="O1134"/>
  <c r="Q1134"/>
  <c r="Q1132" s="1"/>
  <c r="V1134"/>
  <c r="G1135"/>
  <c r="M1135" s="1"/>
  <c r="I1135"/>
  <c r="K1135"/>
  <c r="O1135"/>
  <c r="Q1135"/>
  <c r="V1135"/>
  <c r="G1136"/>
  <c r="I1136"/>
  <c r="K1136"/>
  <c r="M1136"/>
  <c r="O1136"/>
  <c r="Q1136"/>
  <c r="V1136"/>
  <c r="G1137"/>
  <c r="M1137" s="1"/>
  <c r="I1137"/>
  <c r="K1137"/>
  <c r="O1137"/>
  <c r="Q1137"/>
  <c r="V1137"/>
  <c r="G1138"/>
  <c r="I1138"/>
  <c r="K1138"/>
  <c r="M1138"/>
  <c r="O1138"/>
  <c r="Q1138"/>
  <c r="V1138"/>
  <c r="G1139"/>
  <c r="M1139" s="1"/>
  <c r="I1139"/>
  <c r="K1139"/>
  <c r="O1139"/>
  <c r="Q1139"/>
  <c r="V1139"/>
  <c r="G1140"/>
  <c r="I1140"/>
  <c r="K1140"/>
  <c r="M1140"/>
  <c r="O1140"/>
  <c r="Q1140"/>
  <c r="V1140"/>
  <c r="G1141"/>
  <c r="M1141" s="1"/>
  <c r="I1141"/>
  <c r="K1141"/>
  <c r="O1141"/>
  <c r="Q1141"/>
  <c r="V1141"/>
  <c r="G1142"/>
  <c r="I1142"/>
  <c r="K1142"/>
  <c r="M1142"/>
  <c r="O1142"/>
  <c r="Q1142"/>
  <c r="V1142"/>
  <c r="G1143"/>
  <c r="M1143" s="1"/>
  <c r="I1143"/>
  <c r="K1143"/>
  <c r="O1143"/>
  <c r="Q1143"/>
  <c r="V1143"/>
  <c r="G1144"/>
  <c r="I1144"/>
  <c r="K1144"/>
  <c r="M1144"/>
  <c r="O1144"/>
  <c r="Q1144"/>
  <c r="V1144"/>
  <c r="G1145"/>
  <c r="M1145" s="1"/>
  <c r="I1145"/>
  <c r="K1145"/>
  <c r="O1145"/>
  <c r="Q1145"/>
  <c r="V1145"/>
  <c r="G1146"/>
  <c r="I1146"/>
  <c r="K1146"/>
  <c r="M1146"/>
  <c r="O1146"/>
  <c r="Q1146"/>
  <c r="V1146"/>
  <c r="G1147"/>
  <c r="M1147" s="1"/>
  <c r="I1147"/>
  <c r="K1147"/>
  <c r="O1147"/>
  <c r="Q1147"/>
  <c r="V1147"/>
  <c r="G1148"/>
  <c r="I1148"/>
  <c r="K1148"/>
  <c r="M1148"/>
  <c r="O1148"/>
  <c r="Q1148"/>
  <c r="V1148"/>
  <c r="G1149"/>
  <c r="M1149" s="1"/>
  <c r="I1149"/>
  <c r="K1149"/>
  <c r="O1149"/>
  <c r="Q1149"/>
  <c r="V1149"/>
  <c r="G1150"/>
  <c r="I1150"/>
  <c r="K1150"/>
  <c r="M1150"/>
  <c r="O1150"/>
  <c r="Q1150"/>
  <c r="V1150"/>
  <c r="G1151"/>
  <c r="M1151" s="1"/>
  <c r="I1151"/>
  <c r="K1151"/>
  <c r="O1151"/>
  <c r="Q1151"/>
  <c r="V1151"/>
  <c r="G1152"/>
  <c r="I1152"/>
  <c r="K1152"/>
  <c r="M1152"/>
  <c r="O1152"/>
  <c r="Q1152"/>
  <c r="V1152"/>
  <c r="G1153"/>
  <c r="M1153" s="1"/>
  <c r="I1153"/>
  <c r="K1153"/>
  <c r="O1153"/>
  <c r="Q1153"/>
  <c r="V1153"/>
  <c r="G1154"/>
  <c r="I1154"/>
  <c r="K1154"/>
  <c r="M1154"/>
  <c r="O1154"/>
  <c r="Q1154"/>
  <c r="V1154"/>
  <c r="G1155"/>
  <c r="M1155" s="1"/>
  <c r="I1155"/>
  <c r="K1155"/>
  <c r="O1155"/>
  <c r="Q1155"/>
  <c r="V1155"/>
  <c r="G1160"/>
  <c r="I1160"/>
  <c r="K1160"/>
  <c r="M1160"/>
  <c r="O1160"/>
  <c r="Q1160"/>
  <c r="V1160"/>
  <c r="G1161"/>
  <c r="M1161" s="1"/>
  <c r="I1161"/>
  <c r="K1161"/>
  <c r="O1161"/>
  <c r="Q1161"/>
  <c r="V1161"/>
  <c r="G1162"/>
  <c r="I1162"/>
  <c r="K1162"/>
  <c r="M1162"/>
  <c r="O1162"/>
  <c r="Q1162"/>
  <c r="V1162"/>
  <c r="G1163"/>
  <c r="M1163" s="1"/>
  <c r="I1163"/>
  <c r="K1163"/>
  <c r="O1163"/>
  <c r="Q1163"/>
  <c r="V1163"/>
  <c r="G1164"/>
  <c r="I1164"/>
  <c r="K1164"/>
  <c r="M1164"/>
  <c r="O1164"/>
  <c r="Q1164"/>
  <c r="V1164"/>
  <c r="G1171"/>
  <c r="I1171"/>
  <c r="I1170" s="1"/>
  <c r="K1171"/>
  <c r="M1171"/>
  <c r="O1171"/>
  <c r="Q1171"/>
  <c r="Q1170" s="1"/>
  <c r="V1171"/>
  <c r="G1172"/>
  <c r="M1172" s="1"/>
  <c r="I1172"/>
  <c r="K1172"/>
  <c r="K1170" s="1"/>
  <c r="O1172"/>
  <c r="O1170" s="1"/>
  <c r="Q1172"/>
  <c r="V1172"/>
  <c r="V1170" s="1"/>
  <c r="G1173"/>
  <c r="I1173"/>
  <c r="K1173"/>
  <c r="M1173"/>
  <c r="O1173"/>
  <c r="Q1173"/>
  <c r="V1173"/>
  <c r="G1174"/>
  <c r="M1174" s="1"/>
  <c r="I1174"/>
  <c r="K1174"/>
  <c r="O1174"/>
  <c r="Q1174"/>
  <c r="V1174"/>
  <c r="G1175"/>
  <c r="I1175"/>
  <c r="K1175"/>
  <c r="M1175"/>
  <c r="O1175"/>
  <c r="Q1175"/>
  <c r="V1175"/>
  <c r="G1176"/>
  <c r="M1176" s="1"/>
  <c r="I1176"/>
  <c r="K1176"/>
  <c r="O1176"/>
  <c r="Q1176"/>
  <c r="V1176"/>
  <c r="G1177"/>
  <c r="I1177"/>
  <c r="K1177"/>
  <c r="M1177"/>
  <c r="O1177"/>
  <c r="Q1177"/>
  <c r="V1177"/>
  <c r="G1183"/>
  <c r="I1183"/>
  <c r="I1182" s="1"/>
  <c r="K1183"/>
  <c r="M1183"/>
  <c r="O1183"/>
  <c r="Q1183"/>
  <c r="Q1182" s="1"/>
  <c r="V1183"/>
  <c r="G1184"/>
  <c r="M1184" s="1"/>
  <c r="I1184"/>
  <c r="K1184"/>
  <c r="K1182" s="1"/>
  <c r="O1184"/>
  <c r="O1182" s="1"/>
  <c r="Q1184"/>
  <c r="V1184"/>
  <c r="V1182" s="1"/>
  <c r="G1185"/>
  <c r="I1185"/>
  <c r="K1185"/>
  <c r="M1185"/>
  <c r="O1185"/>
  <c r="Q1185"/>
  <c r="V1185"/>
  <c r="G1186"/>
  <c r="M1186" s="1"/>
  <c r="I1186"/>
  <c r="K1186"/>
  <c r="O1186"/>
  <c r="Q1186"/>
  <c r="V1186"/>
  <c r="G1187"/>
  <c r="I1187"/>
  <c r="K1187"/>
  <c r="M1187"/>
  <c r="O1187"/>
  <c r="Q1187"/>
  <c r="V1187"/>
  <c r="G1188"/>
  <c r="M1188" s="1"/>
  <c r="I1188"/>
  <c r="K1188"/>
  <c r="O1188"/>
  <c r="Q1188"/>
  <c r="V1188"/>
  <c r="G1189"/>
  <c r="I1189"/>
  <c r="K1189"/>
  <c r="M1189"/>
  <c r="O1189"/>
  <c r="Q1189"/>
  <c r="V1189"/>
  <c r="G1190"/>
  <c r="M1190" s="1"/>
  <c r="I1190"/>
  <c r="K1190"/>
  <c r="O1190"/>
  <c r="Q1190"/>
  <c r="V1190"/>
  <c r="G1191"/>
  <c r="I1191"/>
  <c r="K1191"/>
  <c r="M1191"/>
  <c r="O1191"/>
  <c r="Q1191"/>
  <c r="V1191"/>
  <c r="G1192"/>
  <c r="M1192" s="1"/>
  <c r="I1192"/>
  <c r="K1192"/>
  <c r="O1192"/>
  <c r="Q1192"/>
  <c r="V1192"/>
  <c r="G1193"/>
  <c r="I1193"/>
  <c r="K1193"/>
  <c r="M1193"/>
  <c r="O1193"/>
  <c r="Q1193"/>
  <c r="V1193"/>
  <c r="G1194"/>
  <c r="M1194" s="1"/>
  <c r="I1194"/>
  <c r="K1194"/>
  <c r="O1194"/>
  <c r="Q1194"/>
  <c r="V1194"/>
  <c r="G1195"/>
  <c r="I1195"/>
  <c r="K1195"/>
  <c r="M1195"/>
  <c r="O1195"/>
  <c r="Q1195"/>
  <c r="V1195"/>
  <c r="G1200"/>
  <c r="I1200"/>
  <c r="I1199" s="1"/>
  <c r="K1200"/>
  <c r="M1200"/>
  <c r="O1200"/>
  <c r="Q1200"/>
  <c r="V1200"/>
  <c r="G1202"/>
  <c r="M1202" s="1"/>
  <c r="I1202"/>
  <c r="K1202"/>
  <c r="K1199" s="1"/>
  <c r="O1202"/>
  <c r="O1199" s="1"/>
  <c r="Q1202"/>
  <c r="V1202"/>
  <c r="V1199" s="1"/>
  <c r="G1204"/>
  <c r="I1204"/>
  <c r="K1204"/>
  <c r="M1204"/>
  <c r="O1204"/>
  <c r="Q1204"/>
  <c r="V1204"/>
  <c r="G1206"/>
  <c r="M1206" s="1"/>
  <c r="I1206"/>
  <c r="K1206"/>
  <c r="O1206"/>
  <c r="Q1206"/>
  <c r="V1206"/>
  <c r="G1208"/>
  <c r="I1208"/>
  <c r="K1208"/>
  <c r="M1208"/>
  <c r="O1208"/>
  <c r="Q1208"/>
  <c r="V1208"/>
  <c r="G1210"/>
  <c r="M1210" s="1"/>
  <c r="I1210"/>
  <c r="K1210"/>
  <c r="O1210"/>
  <c r="Q1210"/>
  <c r="V1210"/>
  <c r="G1212"/>
  <c r="I1212"/>
  <c r="K1212"/>
  <c r="M1212"/>
  <c r="O1212"/>
  <c r="Q1212"/>
  <c r="V1212"/>
  <c r="G1214"/>
  <c r="M1214" s="1"/>
  <c r="I1214"/>
  <c r="K1214"/>
  <c r="O1214"/>
  <c r="Q1214"/>
  <c r="V1214"/>
  <c r="G1216"/>
  <c r="I1216"/>
  <c r="K1216"/>
  <c r="M1216"/>
  <c r="O1216"/>
  <c r="Q1216"/>
  <c r="V1216"/>
  <c r="G1218"/>
  <c r="M1218" s="1"/>
  <c r="I1218"/>
  <c r="K1218"/>
  <c r="O1218"/>
  <c r="Q1218"/>
  <c r="V1218"/>
  <c r="G1220"/>
  <c r="I1220"/>
  <c r="K1220"/>
  <c r="M1220"/>
  <c r="O1220"/>
  <c r="Q1220"/>
  <c r="V1220"/>
  <c r="G1222"/>
  <c r="M1222" s="1"/>
  <c r="I1222"/>
  <c r="K1222"/>
  <c r="O1222"/>
  <c r="Q1222"/>
  <c r="V1222"/>
  <c r="G1224"/>
  <c r="I1224"/>
  <c r="K1224"/>
  <c r="M1224"/>
  <c r="O1224"/>
  <c r="Q1224"/>
  <c r="V1224"/>
  <c r="G1226"/>
  <c r="M1226" s="1"/>
  <c r="I1226"/>
  <c r="K1226"/>
  <c r="O1226"/>
  <c r="Q1226"/>
  <c r="V1226"/>
  <c r="G1228"/>
  <c r="I1228"/>
  <c r="K1228"/>
  <c r="M1228"/>
  <c r="O1228"/>
  <c r="Q1228"/>
  <c r="V1228"/>
  <c r="G1230"/>
  <c r="M1230" s="1"/>
  <c r="I1230"/>
  <c r="K1230"/>
  <c r="O1230"/>
  <c r="Q1230"/>
  <c r="V1230"/>
  <c r="G1231"/>
  <c r="I1231"/>
  <c r="K1231"/>
  <c r="M1231"/>
  <c r="O1231"/>
  <c r="Q1231"/>
  <c r="V1231"/>
  <c r="G1232"/>
  <c r="M1232" s="1"/>
  <c r="I1232"/>
  <c r="K1232"/>
  <c r="O1232"/>
  <c r="Q1232"/>
  <c r="V1232"/>
  <c r="G1233"/>
  <c r="I1233"/>
  <c r="K1233"/>
  <c r="M1233"/>
  <c r="O1233"/>
  <c r="Q1233"/>
  <c r="V1233"/>
  <c r="G1234"/>
  <c r="M1234" s="1"/>
  <c r="I1234"/>
  <c r="K1234"/>
  <c r="O1234"/>
  <c r="Q1234"/>
  <c r="V1234"/>
  <c r="G1235"/>
  <c r="I1235"/>
  <c r="K1235"/>
  <c r="M1235"/>
  <c r="O1235"/>
  <c r="Q1235"/>
  <c r="V1235"/>
  <c r="G1236"/>
  <c r="M1236" s="1"/>
  <c r="I1236"/>
  <c r="K1236"/>
  <c r="O1236"/>
  <c r="Q1236"/>
  <c r="V1236"/>
  <c r="G1237"/>
  <c r="I1237"/>
  <c r="K1237"/>
  <c r="M1237"/>
  <c r="O1237"/>
  <c r="Q1237"/>
  <c r="V1237"/>
  <c r="G1238"/>
  <c r="M1238" s="1"/>
  <c r="I1238"/>
  <c r="K1238"/>
  <c r="O1238"/>
  <c r="Q1238"/>
  <c r="V1238"/>
  <c r="G1239"/>
  <c r="I1239"/>
  <c r="K1239"/>
  <c r="M1239"/>
  <c r="O1239"/>
  <c r="Q1239"/>
  <c r="V1239"/>
  <c r="G1244"/>
  <c r="I1244"/>
  <c r="K1244"/>
  <c r="M1244"/>
  <c r="O1244"/>
  <c r="Q1244"/>
  <c r="V1244"/>
  <c r="G1245"/>
  <c r="M1245" s="1"/>
  <c r="I1245"/>
  <c r="K1245"/>
  <c r="K1243" s="1"/>
  <c r="O1245"/>
  <c r="O1243" s="1"/>
  <c r="Q1245"/>
  <c r="V1245"/>
  <c r="V1243" s="1"/>
  <c r="G1246"/>
  <c r="I1246"/>
  <c r="K1246"/>
  <c r="M1246"/>
  <c r="O1246"/>
  <c r="Q1246"/>
  <c r="V1246"/>
  <c r="G1247"/>
  <c r="M1247" s="1"/>
  <c r="I1247"/>
  <c r="K1247"/>
  <c r="O1247"/>
  <c r="Q1247"/>
  <c r="V1247"/>
  <c r="G1248"/>
  <c r="I1248"/>
  <c r="K1248"/>
  <c r="M1248"/>
  <c r="O1248"/>
  <c r="Q1248"/>
  <c r="V1248"/>
  <c r="G1249"/>
  <c r="M1249" s="1"/>
  <c r="I1249"/>
  <c r="K1249"/>
  <c r="O1249"/>
  <c r="Q1249"/>
  <c r="V1249"/>
  <c r="G1251"/>
  <c r="I1251"/>
  <c r="K1251"/>
  <c r="M1251"/>
  <c r="O1251"/>
  <c r="Q1251"/>
  <c r="V1251"/>
  <c r="G1252"/>
  <c r="M1252" s="1"/>
  <c r="I1252"/>
  <c r="K1252"/>
  <c r="O1252"/>
  <c r="Q1252"/>
  <c r="V1252"/>
  <c r="G1253"/>
  <c r="I1253"/>
  <c r="K1253"/>
  <c r="M1253"/>
  <c r="O1253"/>
  <c r="Q1253"/>
  <c r="V1253"/>
  <c r="G1254"/>
  <c r="M1254" s="1"/>
  <c r="I1254"/>
  <c r="K1254"/>
  <c r="O1254"/>
  <c r="Q1254"/>
  <c r="V1254"/>
  <c r="G1255"/>
  <c r="I1255"/>
  <c r="K1255"/>
  <c r="M1255"/>
  <c r="O1255"/>
  <c r="Q1255"/>
  <c r="V1255"/>
  <c r="G1256"/>
  <c r="M1256" s="1"/>
  <c r="I1256"/>
  <c r="K1256"/>
  <c r="O1256"/>
  <c r="Q1256"/>
  <c r="V1256"/>
  <c r="G1257"/>
  <c r="I1257"/>
  <c r="K1257"/>
  <c r="M1257"/>
  <c r="O1257"/>
  <c r="Q1257"/>
  <c r="V1257"/>
  <c r="G1258"/>
  <c r="M1258" s="1"/>
  <c r="I1258"/>
  <c r="K1258"/>
  <c r="O1258"/>
  <c r="Q1258"/>
  <c r="V1258"/>
  <c r="G1259"/>
  <c r="I1259"/>
  <c r="K1259"/>
  <c r="M1259"/>
  <c r="O1259"/>
  <c r="Q1259"/>
  <c r="V1259"/>
  <c r="G1260"/>
  <c r="M1260" s="1"/>
  <c r="I1260"/>
  <c r="K1260"/>
  <c r="O1260"/>
  <c r="Q1260"/>
  <c r="V1260"/>
  <c r="G1261"/>
  <c r="I1261"/>
  <c r="K1261"/>
  <c r="M1261"/>
  <c r="O1261"/>
  <c r="Q1261"/>
  <c r="V1261"/>
  <c r="G1262"/>
  <c r="M1262" s="1"/>
  <c r="I1262"/>
  <c r="K1262"/>
  <c r="O1262"/>
  <c r="Q1262"/>
  <c r="V1262"/>
  <c r="G1263"/>
  <c r="I1263"/>
  <c r="K1263"/>
  <c r="M1263"/>
  <c r="O1263"/>
  <c r="Q1263"/>
  <c r="V1263"/>
  <c r="G1264"/>
  <c r="M1264" s="1"/>
  <c r="I1264"/>
  <c r="K1264"/>
  <c r="O1264"/>
  <c r="Q1264"/>
  <c r="V1264"/>
  <c r="G1265"/>
  <c r="I1265"/>
  <c r="K1265"/>
  <c r="M1265"/>
  <c r="O1265"/>
  <c r="Q1265"/>
  <c r="V1265"/>
  <c r="G1266"/>
  <c r="M1266" s="1"/>
  <c r="I1266"/>
  <c r="K1266"/>
  <c r="O1266"/>
  <c r="Q1266"/>
  <c r="V1266"/>
  <c r="G1267"/>
  <c r="I1267"/>
  <c r="K1267"/>
  <c r="M1267"/>
  <c r="O1267"/>
  <c r="Q1267"/>
  <c r="V1267"/>
  <c r="G1268"/>
  <c r="M1268" s="1"/>
  <c r="I1268"/>
  <c r="K1268"/>
  <c r="O1268"/>
  <c r="Q1268"/>
  <c r="V1268"/>
  <c r="G1273"/>
  <c r="I1273"/>
  <c r="K1273"/>
  <c r="O1273"/>
  <c r="Q1273"/>
  <c r="V1273"/>
  <c r="G1274"/>
  <c r="I1274"/>
  <c r="I1272" s="1"/>
  <c r="K1274"/>
  <c r="M1274"/>
  <c r="O1274"/>
  <c r="Q1274"/>
  <c r="Q1272" s="1"/>
  <c r="V1274"/>
  <c r="G1275"/>
  <c r="M1275" s="1"/>
  <c r="I1275"/>
  <c r="K1275"/>
  <c r="O1275"/>
  <c r="Q1275"/>
  <c r="V1275"/>
  <c r="G1276"/>
  <c r="I1276"/>
  <c r="K1276"/>
  <c r="M1276"/>
  <c r="O1276"/>
  <c r="Q1276"/>
  <c r="V1276"/>
  <c r="G1277"/>
  <c r="M1277" s="1"/>
  <c r="I1277"/>
  <c r="K1277"/>
  <c r="O1277"/>
  <c r="Q1277"/>
  <c r="V1277"/>
  <c r="G1278"/>
  <c r="I1278"/>
  <c r="K1278"/>
  <c r="M1278"/>
  <c r="O1278"/>
  <c r="Q1278"/>
  <c r="V1278"/>
  <c r="G1279"/>
  <c r="M1279" s="1"/>
  <c r="I1279"/>
  <c r="K1279"/>
  <c r="O1279"/>
  <c r="Q1279"/>
  <c r="V1279"/>
  <c r="G1280"/>
  <c r="I1280"/>
  <c r="K1280"/>
  <c r="M1280"/>
  <c r="O1280"/>
  <c r="Q1280"/>
  <c r="V1280"/>
  <c r="G1281"/>
  <c r="M1281" s="1"/>
  <c r="I1281"/>
  <c r="K1281"/>
  <c r="O1281"/>
  <c r="Q1281"/>
  <c r="V1281"/>
  <c r="G1282"/>
  <c r="I1282"/>
  <c r="K1282"/>
  <c r="M1282"/>
  <c r="O1282"/>
  <c r="Q1282"/>
  <c r="V1282"/>
  <c r="G1283"/>
  <c r="M1283" s="1"/>
  <c r="I1283"/>
  <c r="K1283"/>
  <c r="O1283"/>
  <c r="Q1283"/>
  <c r="V1283"/>
  <c r="G1284"/>
  <c r="I1284"/>
  <c r="K1284"/>
  <c r="M1284"/>
  <c r="O1284"/>
  <c r="Q1284"/>
  <c r="V1284"/>
  <c r="G1285"/>
  <c r="M1285" s="1"/>
  <c r="I1285"/>
  <c r="K1285"/>
  <c r="O1285"/>
  <c r="Q1285"/>
  <c r="V1285"/>
  <c r="G1286"/>
  <c r="I1286"/>
  <c r="K1286"/>
  <c r="M1286"/>
  <c r="O1286"/>
  <c r="Q1286"/>
  <c r="V1286"/>
  <c r="G1291"/>
  <c r="I1291"/>
  <c r="K1291"/>
  <c r="M1291"/>
  <c r="O1291"/>
  <c r="Q1291"/>
  <c r="V1291"/>
  <c r="G1293"/>
  <c r="M1293" s="1"/>
  <c r="I1293"/>
  <c r="K1293"/>
  <c r="K1290" s="1"/>
  <c r="O1293"/>
  <c r="O1290" s="1"/>
  <c r="Q1293"/>
  <c r="V1293"/>
  <c r="V1290" s="1"/>
  <c r="G1295"/>
  <c r="I1295"/>
  <c r="K1295"/>
  <c r="M1295"/>
  <c r="O1295"/>
  <c r="Q1295"/>
  <c r="V1295"/>
  <c r="G1297"/>
  <c r="M1297" s="1"/>
  <c r="I1297"/>
  <c r="K1297"/>
  <c r="O1297"/>
  <c r="Q1297"/>
  <c r="V1297"/>
  <c r="G1303"/>
  <c r="I1303"/>
  <c r="K1303"/>
  <c r="K1302" s="1"/>
  <c r="O1303"/>
  <c r="O1302" s="1"/>
  <c r="Q1303"/>
  <c r="V1303"/>
  <c r="V1302" s="1"/>
  <c r="G1306"/>
  <c r="I1306"/>
  <c r="I1302" s="1"/>
  <c r="K1306"/>
  <c r="M1306"/>
  <c r="O1306"/>
  <c r="Q1306"/>
  <c r="Q1302" s="1"/>
  <c r="V1306"/>
  <c r="G1312"/>
  <c r="I1312"/>
  <c r="K1312"/>
  <c r="M1312"/>
  <c r="O1312"/>
  <c r="Q1312"/>
  <c r="V1312"/>
  <c r="G1315"/>
  <c r="M1315" s="1"/>
  <c r="I1315"/>
  <c r="K1315"/>
  <c r="K1311" s="1"/>
  <c r="O1315"/>
  <c r="O1311" s="1"/>
  <c r="Q1315"/>
  <c r="V1315"/>
  <c r="V1311" s="1"/>
  <c r="G1321"/>
  <c r="I1321"/>
  <c r="K1321"/>
  <c r="M1321"/>
  <c r="O1321"/>
  <c r="Q1321"/>
  <c r="V1321"/>
  <c r="G1322"/>
  <c r="M1322" s="1"/>
  <c r="I1322"/>
  <c r="K1322"/>
  <c r="O1322"/>
  <c r="Q1322"/>
  <c r="V1322"/>
  <c r="G1323"/>
  <c r="I1323"/>
  <c r="K1323"/>
  <c r="M1323"/>
  <c r="O1323"/>
  <c r="Q1323"/>
  <c r="V1323"/>
  <c r="G1324"/>
  <c r="M1324" s="1"/>
  <c r="I1324"/>
  <c r="K1324"/>
  <c r="O1324"/>
  <c r="Q1324"/>
  <c r="V1324"/>
  <c r="G1326"/>
  <c r="I1326"/>
  <c r="K1326"/>
  <c r="M1326"/>
  <c r="O1326"/>
  <c r="Q1326"/>
  <c r="V1326"/>
  <c r="G1327"/>
  <c r="M1327" s="1"/>
  <c r="I1327"/>
  <c r="K1327"/>
  <c r="O1327"/>
  <c r="Q1327"/>
  <c r="V1327"/>
  <c r="G1328"/>
  <c r="I1328"/>
  <c r="K1328"/>
  <c r="M1328"/>
  <c r="O1328"/>
  <c r="Q1328"/>
  <c r="V1328"/>
  <c r="G1329"/>
  <c r="M1329" s="1"/>
  <c r="I1329"/>
  <c r="K1329"/>
  <c r="O1329"/>
  <c r="Q1329"/>
  <c r="V1329"/>
  <c r="G1331"/>
  <c r="I1331"/>
  <c r="K1331"/>
  <c r="M1331"/>
  <c r="O1331"/>
  <c r="Q1331"/>
  <c r="V1331"/>
  <c r="G1332"/>
  <c r="M1332" s="1"/>
  <c r="I1332"/>
  <c r="K1332"/>
  <c r="O1332"/>
  <c r="Q1332"/>
  <c r="V1332"/>
  <c r="G1333"/>
  <c r="I1333"/>
  <c r="K1333"/>
  <c r="M1333"/>
  <c r="O1333"/>
  <c r="Q1333"/>
  <c r="V1333"/>
  <c r="G1334"/>
  <c r="M1334" s="1"/>
  <c r="I1334"/>
  <c r="K1334"/>
  <c r="O1334"/>
  <c r="Q1334"/>
  <c r="V1334"/>
  <c r="G1335"/>
  <c r="I1335"/>
  <c r="K1335"/>
  <c r="M1335"/>
  <c r="O1335"/>
  <c r="Q1335"/>
  <c r="V1335"/>
  <c r="G1337"/>
  <c r="M1337" s="1"/>
  <c r="I1337"/>
  <c r="K1337"/>
  <c r="O1337"/>
  <c r="Q1337"/>
  <c r="V1337"/>
  <c r="G1339"/>
  <c r="I1339"/>
  <c r="K1339"/>
  <c r="M1339"/>
  <c r="O1339"/>
  <c r="Q1339"/>
  <c r="V1339"/>
  <c r="G1340"/>
  <c r="M1340" s="1"/>
  <c r="I1340"/>
  <c r="K1340"/>
  <c r="O1340"/>
  <c r="Q1340"/>
  <c r="V1340"/>
  <c r="G1355"/>
  <c r="I1355"/>
  <c r="K1355"/>
  <c r="M1355"/>
  <c r="O1355"/>
  <c r="Q1355"/>
  <c r="V1355"/>
  <c r="G1356"/>
  <c r="M1356" s="1"/>
  <c r="I1356"/>
  <c r="K1356"/>
  <c r="O1356"/>
  <c r="Q1356"/>
  <c r="V1356"/>
  <c r="G1358"/>
  <c r="I1358"/>
  <c r="K1358"/>
  <c r="M1358"/>
  <c r="O1358"/>
  <c r="Q1358"/>
  <c r="V1358"/>
  <c r="G1359"/>
  <c r="M1359" s="1"/>
  <c r="I1359"/>
  <c r="K1359"/>
  <c r="O1359"/>
  <c r="Q1359"/>
  <c r="V1359"/>
  <c r="G1360"/>
  <c r="I1360"/>
  <c r="K1360"/>
  <c r="M1360"/>
  <c r="O1360"/>
  <c r="Q1360"/>
  <c r="V1360"/>
  <c r="G1366"/>
  <c r="I1366"/>
  <c r="K1366"/>
  <c r="M1366"/>
  <c r="O1366"/>
  <c r="Q1366"/>
  <c r="V1366"/>
  <c r="G1369"/>
  <c r="M1369" s="1"/>
  <c r="I1369"/>
  <c r="K1369"/>
  <c r="K1365" s="1"/>
  <c r="O1369"/>
  <c r="O1365" s="1"/>
  <c r="Q1369"/>
  <c r="V1369"/>
  <c r="V1365" s="1"/>
  <c r="G1372"/>
  <c r="I1372"/>
  <c r="K1372"/>
  <c r="M1372"/>
  <c r="O1372"/>
  <c r="Q1372"/>
  <c r="V1372"/>
  <c r="G1374"/>
  <c r="M1374" s="1"/>
  <c r="I1374"/>
  <c r="K1374"/>
  <c r="O1374"/>
  <c r="Q1374"/>
  <c r="V1374"/>
  <c r="G1377"/>
  <c r="I1377"/>
  <c r="K1377"/>
  <c r="O1377"/>
  <c r="Q1377"/>
  <c r="V1377"/>
  <c r="V1376" s="1"/>
  <c r="G1381"/>
  <c r="I1381"/>
  <c r="I1376" s="1"/>
  <c r="K1381"/>
  <c r="M1381"/>
  <c r="O1381"/>
  <c r="Q1381"/>
  <c r="Q1376" s="1"/>
  <c r="V1381"/>
  <c r="G1388"/>
  <c r="M1388" s="1"/>
  <c r="I1388"/>
  <c r="K1388"/>
  <c r="O1388"/>
  <c r="Q1388"/>
  <c r="V1388"/>
  <c r="G1395"/>
  <c r="I1395"/>
  <c r="K1395"/>
  <c r="M1395"/>
  <c r="O1395"/>
  <c r="Q1395"/>
  <c r="V1395"/>
  <c r="G1399"/>
  <c r="M1399" s="1"/>
  <c r="I1399"/>
  <c r="K1399"/>
  <c r="O1399"/>
  <c r="Q1399"/>
  <c r="V1399"/>
  <c r="G1402"/>
  <c r="I1402"/>
  <c r="K1402"/>
  <c r="M1402"/>
  <c r="O1402"/>
  <c r="Q1402"/>
  <c r="V1402"/>
  <c r="G1406"/>
  <c r="M1406" s="1"/>
  <c r="I1406"/>
  <c r="K1406"/>
  <c r="O1406"/>
  <c r="Q1406"/>
  <c r="V1406"/>
  <c r="G1408"/>
  <c r="I1408"/>
  <c r="K1408"/>
  <c r="M1408"/>
  <c r="O1408"/>
  <c r="Q1408"/>
  <c r="V1408"/>
  <c r="G1410"/>
  <c r="M1410" s="1"/>
  <c r="I1410"/>
  <c r="K1410"/>
  <c r="O1410"/>
  <c r="Q1410"/>
  <c r="V1410"/>
  <c r="I1415"/>
  <c r="Q1415"/>
  <c r="G1416"/>
  <c r="G1415" s="1"/>
  <c r="I1416"/>
  <c r="K1416"/>
  <c r="K1415" s="1"/>
  <c r="O1416"/>
  <c r="O1415" s="1"/>
  <c r="Q1416"/>
  <c r="V1416"/>
  <c r="V1415" s="1"/>
  <c r="G1421"/>
  <c r="G1420" s="1"/>
  <c r="I1421"/>
  <c r="K1421"/>
  <c r="K1420" s="1"/>
  <c r="O1421"/>
  <c r="O1420" s="1"/>
  <c r="Q1421"/>
  <c r="V1421"/>
  <c r="V1420" s="1"/>
  <c r="G1423"/>
  <c r="I1423"/>
  <c r="I1420" s="1"/>
  <c r="K1423"/>
  <c r="M1423"/>
  <c r="O1423"/>
  <c r="Q1423"/>
  <c r="Q1420" s="1"/>
  <c r="V1423"/>
  <c r="G1441"/>
  <c r="M1441" s="1"/>
  <c r="I1441"/>
  <c r="K1441"/>
  <c r="O1441"/>
  <c r="Q1441"/>
  <c r="V1441"/>
  <c r="G1443"/>
  <c r="I1443"/>
  <c r="K1443"/>
  <c r="M1443"/>
  <c r="O1443"/>
  <c r="Q1443"/>
  <c r="V1443"/>
  <c r="G1448"/>
  <c r="I1448"/>
  <c r="I1447" s="1"/>
  <c r="K1448"/>
  <c r="M1448"/>
  <c r="O1448"/>
  <c r="Q1448"/>
  <c r="Q1447" s="1"/>
  <c r="V1448"/>
  <c r="G1452"/>
  <c r="M1452" s="1"/>
  <c r="I1452"/>
  <c r="K1452"/>
  <c r="K1447" s="1"/>
  <c r="O1452"/>
  <c r="O1447" s="1"/>
  <c r="Q1452"/>
  <c r="V1452"/>
  <c r="V1447" s="1"/>
  <c r="G1456"/>
  <c r="I1456"/>
  <c r="K1456"/>
  <c r="M1456"/>
  <c r="O1456"/>
  <c r="Q1456"/>
  <c r="V1456"/>
  <c r="G1493"/>
  <c r="G1494"/>
  <c r="I1494"/>
  <c r="I1493" s="1"/>
  <c r="K1494"/>
  <c r="M1494"/>
  <c r="O1494"/>
  <c r="Q1494"/>
  <c r="Q1493" s="1"/>
  <c r="V1494"/>
  <c r="G1498"/>
  <c r="M1498" s="1"/>
  <c r="I1498"/>
  <c r="K1498"/>
  <c r="K1493" s="1"/>
  <c r="O1498"/>
  <c r="O1493" s="1"/>
  <c r="Q1498"/>
  <c r="V1498"/>
  <c r="V1493" s="1"/>
  <c r="I1503"/>
  <c r="Q1503"/>
  <c r="G1504"/>
  <c r="G1503" s="1"/>
  <c r="I1504"/>
  <c r="K1504"/>
  <c r="K1503" s="1"/>
  <c r="O1504"/>
  <c r="O1503" s="1"/>
  <c r="Q1504"/>
  <c r="V1504"/>
  <c r="V1503" s="1"/>
  <c r="G1507"/>
  <c r="G1506" s="1"/>
  <c r="I1507"/>
  <c r="K1507"/>
  <c r="K1506" s="1"/>
  <c r="O1507"/>
  <c r="O1506" s="1"/>
  <c r="Q1507"/>
  <c r="V1507"/>
  <c r="V1506" s="1"/>
  <c r="G1512"/>
  <c r="I1512"/>
  <c r="I1506" s="1"/>
  <c r="K1512"/>
  <c r="M1512"/>
  <c r="O1512"/>
  <c r="Q1512"/>
  <c r="Q1506" s="1"/>
  <c r="V1512"/>
  <c r="G1518"/>
  <c r="M1518" s="1"/>
  <c r="I1518"/>
  <c r="K1518"/>
  <c r="O1518"/>
  <c r="Q1518"/>
  <c r="V1518"/>
  <c r="G1523"/>
  <c r="I1523"/>
  <c r="K1523"/>
  <c r="M1523"/>
  <c r="O1523"/>
  <c r="Q1523"/>
  <c r="V1523"/>
  <c r="AE1530"/>
  <c r="G25" i="12"/>
  <c r="BA10"/>
  <c r="G8"/>
  <c r="G9"/>
  <c r="I9"/>
  <c r="I8" s="1"/>
  <c r="K9"/>
  <c r="M9"/>
  <c r="O9"/>
  <c r="Q9"/>
  <c r="Q8" s="1"/>
  <c r="V9"/>
  <c r="G11"/>
  <c r="M11" s="1"/>
  <c r="I11"/>
  <c r="K11"/>
  <c r="K8" s="1"/>
  <c r="O11"/>
  <c r="O8" s="1"/>
  <c r="Q11"/>
  <c r="V11"/>
  <c r="V8" s="1"/>
  <c r="G13"/>
  <c r="I13"/>
  <c r="K13"/>
  <c r="M13"/>
  <c r="O13"/>
  <c r="Q13"/>
  <c r="V13"/>
  <c r="G14"/>
  <c r="G15"/>
  <c r="I15"/>
  <c r="I14" s="1"/>
  <c r="K15"/>
  <c r="M15"/>
  <c r="O15"/>
  <c r="Q15"/>
  <c r="Q14" s="1"/>
  <c r="V15"/>
  <c r="G16"/>
  <c r="M16" s="1"/>
  <c r="I16"/>
  <c r="K16"/>
  <c r="K14" s="1"/>
  <c r="O16"/>
  <c r="O14" s="1"/>
  <c r="Q16"/>
  <c r="V16"/>
  <c r="V14" s="1"/>
  <c r="G18"/>
  <c r="I18"/>
  <c r="K18"/>
  <c r="M18"/>
  <c r="O18"/>
  <c r="Q18"/>
  <c r="V18"/>
  <c r="G19"/>
  <c r="M19" s="1"/>
  <c r="I19"/>
  <c r="K19"/>
  <c r="O19"/>
  <c r="Q19"/>
  <c r="V19"/>
  <c r="G20"/>
  <c r="I20"/>
  <c r="K20"/>
  <c r="M20"/>
  <c r="O20"/>
  <c r="Q20"/>
  <c r="V20"/>
  <c r="G21"/>
  <c r="M21" s="1"/>
  <c r="I21"/>
  <c r="K21"/>
  <c r="O21"/>
  <c r="Q21"/>
  <c r="V21"/>
  <c r="G22"/>
  <c r="I22"/>
  <c r="K22"/>
  <c r="M22"/>
  <c r="O22"/>
  <c r="Q22"/>
  <c r="V22"/>
  <c r="G23"/>
  <c r="M23" s="1"/>
  <c r="I23"/>
  <c r="K23"/>
  <c r="O23"/>
  <c r="Q23"/>
  <c r="V23"/>
  <c r="AE25"/>
  <c r="AF25"/>
  <c r="I20" i="1"/>
  <c r="I19"/>
  <c r="I18"/>
  <c r="I17"/>
  <c r="I16"/>
  <c r="I171"/>
  <c r="J170" s="1"/>
  <c r="J128"/>
  <c r="J120"/>
  <c r="J112"/>
  <c r="J104"/>
  <c r="J96"/>
  <c r="J88"/>
  <c r="J80"/>
  <c r="J72"/>
  <c r="F65"/>
  <c r="G65"/>
  <c r="G25" s="1"/>
  <c r="A25" s="1"/>
  <c r="A26" s="1"/>
  <c r="G26" s="1"/>
  <c r="H64"/>
  <c r="I64" s="1"/>
  <c r="H63"/>
  <c r="I63" s="1"/>
  <c r="H62"/>
  <c r="I62" s="1"/>
  <c r="H61"/>
  <c r="I61" s="1"/>
  <c r="H60"/>
  <c r="I60" s="1"/>
  <c r="H59"/>
  <c r="I59" s="1"/>
  <c r="H58"/>
  <c r="I58" s="1"/>
  <c r="H57"/>
  <c r="I57" s="1"/>
  <c r="H56"/>
  <c r="I56" s="1"/>
  <c r="H55"/>
  <c r="I55" s="1"/>
  <c r="H54"/>
  <c r="I54" s="1"/>
  <c r="H53"/>
  <c r="I53" s="1"/>
  <c r="H52"/>
  <c r="I52" s="1"/>
  <c r="H51"/>
  <c r="I51" s="1"/>
  <c r="H50"/>
  <c r="I50" s="1"/>
  <c r="H49"/>
  <c r="I49" s="1"/>
  <c r="H48"/>
  <c r="I48" s="1"/>
  <c r="H47"/>
  <c r="I47" s="1"/>
  <c r="H46"/>
  <c r="I46" s="1"/>
  <c r="H45"/>
  <c r="I45" s="1"/>
  <c r="H44"/>
  <c r="I44" s="1"/>
  <c r="H43"/>
  <c r="I43" s="1"/>
  <c r="H42"/>
  <c r="I42" s="1"/>
  <c r="H41"/>
  <c r="I41" s="1"/>
  <c r="H40"/>
  <c r="I40" s="1"/>
  <c r="H39"/>
  <c r="H65" s="1"/>
  <c r="J76" l="1"/>
  <c r="J84"/>
  <c r="J92"/>
  <c r="J100"/>
  <c r="J108"/>
  <c r="J116"/>
  <c r="J124"/>
  <c r="J132"/>
  <c r="J74"/>
  <c r="J78"/>
  <c r="J82"/>
  <c r="J86"/>
  <c r="J90"/>
  <c r="J94"/>
  <c r="J98"/>
  <c r="J102"/>
  <c r="J106"/>
  <c r="J110"/>
  <c r="J114"/>
  <c r="J118"/>
  <c r="J122"/>
  <c r="J126"/>
  <c r="J130"/>
  <c r="J134"/>
  <c r="J73"/>
  <c r="J75"/>
  <c r="J77"/>
  <c r="J79"/>
  <c r="J81"/>
  <c r="J83"/>
  <c r="J85"/>
  <c r="J87"/>
  <c r="J89"/>
  <c r="J91"/>
  <c r="J93"/>
  <c r="J95"/>
  <c r="J97"/>
  <c r="J99"/>
  <c r="J101"/>
  <c r="J103"/>
  <c r="J105"/>
  <c r="J107"/>
  <c r="J109"/>
  <c r="J111"/>
  <c r="J113"/>
  <c r="J115"/>
  <c r="J117"/>
  <c r="J119"/>
  <c r="J121"/>
  <c r="J123"/>
  <c r="J125"/>
  <c r="J127"/>
  <c r="J129"/>
  <c r="J131"/>
  <c r="J133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G28"/>
  <c r="G23"/>
  <c r="M30" i="33"/>
  <c r="M20"/>
  <c r="M8"/>
  <c r="G8"/>
  <c r="M62" i="32"/>
  <c r="M22"/>
  <c r="M39"/>
  <c r="M8"/>
  <c r="G62"/>
  <c r="G39"/>
  <c r="G22"/>
  <c r="G8"/>
  <c r="M54"/>
  <c r="M53" s="1"/>
  <c r="M52"/>
  <c r="M51" s="1"/>
  <c r="M31"/>
  <c r="M30" s="1"/>
  <c r="M45" i="31"/>
  <c r="M8"/>
  <c r="G45"/>
  <c r="G8"/>
  <c r="M63"/>
  <c r="M62" s="1"/>
  <c r="M61"/>
  <c r="M60" s="1"/>
  <c r="M57"/>
  <c r="M56" s="1"/>
  <c r="M55"/>
  <c r="M54" s="1"/>
  <c r="M37"/>
  <c r="M36" s="1"/>
  <c r="M31" i="30"/>
  <c r="M67"/>
  <c r="M8"/>
  <c r="AF76"/>
  <c r="M71"/>
  <c r="M47"/>
  <c r="M46" s="1"/>
  <c r="M41"/>
  <c r="M39" s="1"/>
  <c r="G31"/>
  <c r="G8"/>
  <c r="M8" i="29"/>
  <c r="G8"/>
  <c r="AF19"/>
  <c r="M8" i="28"/>
  <c r="AF26"/>
  <c r="M19"/>
  <c r="M17" s="1"/>
  <c r="G8"/>
  <c r="M28" i="27"/>
  <c r="M8"/>
  <c r="G28"/>
  <c r="G8"/>
  <c r="AF39"/>
  <c r="M166" i="26"/>
  <c r="M164" s="1"/>
  <c r="M154"/>
  <c r="M152" s="1"/>
  <c r="M142"/>
  <c r="M140" s="1"/>
  <c r="M132"/>
  <c r="M131" s="1"/>
  <c r="M124"/>
  <c r="M123" s="1"/>
  <c r="M118"/>
  <c r="M117" s="1"/>
  <c r="M80"/>
  <c r="M79" s="1"/>
  <c r="M70"/>
  <c r="M68" s="1"/>
  <c r="M47"/>
  <c r="M46" s="1"/>
  <c r="M37"/>
  <c r="M36" s="1"/>
  <c r="M25"/>
  <c r="M23" s="1"/>
  <c r="M9"/>
  <c r="M8" s="1"/>
  <c r="M50" i="25"/>
  <c r="M22"/>
  <c r="M8"/>
  <c r="G50"/>
  <c r="G22"/>
  <c r="G8"/>
  <c r="AF85"/>
  <c r="M663" i="24"/>
  <c r="M658" s="1"/>
  <c r="M653"/>
  <c r="M652" s="1"/>
  <c r="M618"/>
  <c r="M617" s="1"/>
  <c r="M602"/>
  <c r="M601" s="1"/>
  <c r="M579"/>
  <c r="M578" s="1"/>
  <c r="M568"/>
  <c r="M567" s="1"/>
  <c r="M559"/>
  <c r="M557" s="1"/>
  <c r="M542"/>
  <c r="M541" s="1"/>
  <c r="M507"/>
  <c r="M506" s="1"/>
  <c r="M498"/>
  <c r="M497" s="1"/>
  <c r="M496"/>
  <c r="M494" s="1"/>
  <c r="M467"/>
  <c r="M465" s="1"/>
  <c r="M398"/>
  <c r="M397" s="1"/>
  <c r="M330"/>
  <c r="M329" s="1"/>
  <c r="M280"/>
  <c r="M276" s="1"/>
  <c r="M251"/>
  <c r="M250" s="1"/>
  <c r="M244"/>
  <c r="M243" s="1"/>
  <c r="M162"/>
  <c r="M161" s="1"/>
  <c r="M159"/>
  <c r="M158" s="1"/>
  <c r="M148"/>
  <c r="M142" s="1"/>
  <c r="M55"/>
  <c r="M51" s="1"/>
  <c r="M28"/>
  <c r="M24" s="1"/>
  <c r="M13"/>
  <c r="M8" s="1"/>
  <c r="M57" i="23"/>
  <c r="M42"/>
  <c r="M23"/>
  <c r="M8"/>
  <c r="G42"/>
  <c r="G23"/>
  <c r="G8"/>
  <c r="M54"/>
  <c r="M53" s="1"/>
  <c r="M52"/>
  <c r="M51" s="1"/>
  <c r="M33"/>
  <c r="M32" s="1"/>
  <c r="M41" i="22"/>
  <c r="M33"/>
  <c r="M8"/>
  <c r="G41"/>
  <c r="G33"/>
  <c r="G8"/>
  <c r="M58"/>
  <c r="M57" s="1"/>
  <c r="M56"/>
  <c r="M55" s="1"/>
  <c r="M24"/>
  <c r="M23" s="1"/>
  <c r="M26" i="21"/>
  <c r="M8"/>
  <c r="AF80"/>
  <c r="M68"/>
  <c r="M62" s="1"/>
  <c r="M45"/>
  <c r="M44" s="1"/>
  <c r="M39"/>
  <c r="M34" s="1"/>
  <c r="G26"/>
  <c r="G8"/>
  <c r="M65" i="20"/>
  <c r="M25"/>
  <c r="M8"/>
  <c r="M99"/>
  <c r="M97" s="1"/>
  <c r="M83"/>
  <c r="M82" s="1"/>
  <c r="M67"/>
  <c r="G8"/>
  <c r="M80" i="19"/>
  <c r="M48"/>
  <c r="M8"/>
  <c r="G80"/>
  <c r="G48"/>
  <c r="G8"/>
  <c r="M68"/>
  <c r="M67" s="1"/>
  <c r="M52" i="18"/>
  <c r="M11"/>
  <c r="M14"/>
  <c r="M8"/>
  <c r="G52"/>
  <c r="G14"/>
  <c r="G8"/>
  <c r="M46" i="17"/>
  <c r="M44" s="1"/>
  <c r="M10"/>
  <c r="M8" s="1"/>
  <c r="M31" i="16"/>
  <c r="M8"/>
  <c r="G8"/>
  <c r="M192" i="15"/>
  <c r="M41"/>
  <c r="M290"/>
  <c r="M289" s="1"/>
  <c r="M282"/>
  <c r="M281" s="1"/>
  <c r="M264"/>
  <c r="M263" s="1"/>
  <c r="M246"/>
  <c r="M245" s="1"/>
  <c r="M236"/>
  <c r="M234" s="1"/>
  <c r="M228"/>
  <c r="M226" s="1"/>
  <c r="M206"/>
  <c r="M205" s="1"/>
  <c r="M194"/>
  <c r="M136"/>
  <c r="M134" s="1"/>
  <c r="M124"/>
  <c r="M123" s="1"/>
  <c r="M73"/>
  <c r="M72" s="1"/>
  <c r="M43"/>
  <c r="M27"/>
  <c r="M25" s="1"/>
  <c r="M9"/>
  <c r="M8" s="1"/>
  <c r="M24" i="14"/>
  <c r="M109"/>
  <c r="M108" s="1"/>
  <c r="M53"/>
  <c r="M51" s="1"/>
  <c r="M45"/>
  <c r="M43" s="1"/>
  <c r="M37"/>
  <c r="M35" s="1"/>
  <c r="G24"/>
  <c r="M9"/>
  <c r="M8" s="1"/>
  <c r="M1493" i="13"/>
  <c r="M1447"/>
  <c r="G1447"/>
  <c r="O1376"/>
  <c r="K1376"/>
  <c r="G1376"/>
  <c r="G1365"/>
  <c r="G1311"/>
  <c r="G1290"/>
  <c r="V1272"/>
  <c r="O1272"/>
  <c r="G1243"/>
  <c r="Q1199"/>
  <c r="M1199"/>
  <c r="M1066"/>
  <c r="M992"/>
  <c r="M587"/>
  <c r="M352"/>
  <c r="M109"/>
  <c r="G1302"/>
  <c r="M1303"/>
  <c r="M1302" s="1"/>
  <c r="G1272"/>
  <c r="M1273"/>
  <c r="M1272" s="1"/>
  <c r="AF1530"/>
  <c r="M1507"/>
  <c r="M1506" s="1"/>
  <c r="M1504"/>
  <c r="M1503" s="1"/>
  <c r="M1421"/>
  <c r="M1420" s="1"/>
  <c r="M1416"/>
  <c r="M1415" s="1"/>
  <c r="M1377"/>
  <c r="M1376" s="1"/>
  <c r="Q1365"/>
  <c r="M1365"/>
  <c r="I1365"/>
  <c r="Q1311"/>
  <c r="M1311"/>
  <c r="I1311"/>
  <c r="Q1290"/>
  <c r="M1290"/>
  <c r="I1290"/>
  <c r="K1272"/>
  <c r="Q1243"/>
  <c r="M1243"/>
  <c r="I1243"/>
  <c r="M1182"/>
  <c r="M1170"/>
  <c r="M827"/>
  <c r="M536"/>
  <c r="M526"/>
  <c r="M336"/>
  <c r="M70"/>
  <c r="M8"/>
  <c r="G1199"/>
  <c r="G1182"/>
  <c r="G1170"/>
  <c r="G1066"/>
  <c r="G992"/>
  <c r="G827"/>
  <c r="G587"/>
  <c r="G536"/>
  <c r="G526"/>
  <c r="G352"/>
  <c r="G336"/>
  <c r="G109"/>
  <c r="G70"/>
  <c r="G8"/>
  <c r="M1133"/>
  <c r="M1132" s="1"/>
  <c r="M911"/>
  <c r="M910" s="1"/>
  <c r="M593"/>
  <c r="M592" s="1"/>
  <c r="M364"/>
  <c r="M363" s="1"/>
  <c r="M14" i="12"/>
  <c r="M8"/>
  <c r="I39" i="1"/>
  <c r="I65" s="1"/>
  <c r="I21"/>
  <c r="J28"/>
  <c r="J26"/>
  <c r="G38"/>
  <c r="F38"/>
  <c r="H32"/>
  <c r="J23"/>
  <c r="J24"/>
  <c r="J25"/>
  <c r="J27"/>
  <c r="E24"/>
  <c r="E26"/>
  <c r="J171" l="1"/>
  <c r="A23"/>
  <c r="A24" s="1"/>
  <c r="G24" s="1"/>
  <c r="A27" s="1"/>
  <c r="A29" s="1"/>
  <c r="G29" s="1"/>
  <c r="G27" s="1"/>
  <c r="J64"/>
  <c r="J62"/>
  <c r="J60"/>
  <c r="J58"/>
  <c r="J56"/>
  <c r="J54"/>
  <c r="J52"/>
  <c r="J50"/>
  <c r="J48"/>
  <c r="J46"/>
  <c r="J44"/>
  <c r="J42"/>
  <c r="J40"/>
  <c r="J63"/>
  <c r="J61"/>
  <c r="J59"/>
  <c r="J57"/>
  <c r="J55"/>
  <c r="J53"/>
  <c r="J51"/>
  <c r="J49"/>
  <c r="J47"/>
  <c r="J45"/>
  <c r="J43"/>
  <c r="J41"/>
  <c r="J39"/>
  <c r="J65" s="1"/>
</calcChain>
</file>

<file path=xl/comments1.xml><?xml version="1.0" encoding="utf-8"?>
<comments xmlns="http://schemas.openxmlformats.org/spreadsheetml/2006/main">
  <authors>
    <author>Radim Štěpánek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C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</commentList>
</comments>
</file>

<file path=xl/sharedStrings.xml><?xml version="1.0" encoding="utf-8"?>
<sst xmlns="http://schemas.openxmlformats.org/spreadsheetml/2006/main" count="16354" uniqueCount="3571">
  <si>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</si>
  <si>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</si>
  <si>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</si>
  <si>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</si>
  <si>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</si>
  <si>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</si>
  <si>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</si>
  <si>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</si>
  <si>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</si>
  <si>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</si>
  <si>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</si>
  <si>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</si>
  <si>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</si>
  <si>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</si>
  <si>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</si>
  <si>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</si>
  <si>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</si>
  <si>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</si>
  <si>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</si>
  <si>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</si>
  <si>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</si>
  <si>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</si>
  <si>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</si>
  <si>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</si>
  <si>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</si>
  <si>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</si>
  <si>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</si>
  <si>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</si>
  <si>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</si>
  <si>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</si>
  <si>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</si>
  <si>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</si>
  <si>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</si>
  <si>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</si>
  <si>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</si>
  <si>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</si>
  <si>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</si>
  <si>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</si>
  <si>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</si>
  <si>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</si>
  <si>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</si>
  <si>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</si>
  <si>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</si>
  <si>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011/2013</t>
  </si>
  <si>
    <t>Klatovy,Balbínova 59/I,stavební úpravy 1. PP</t>
  </si>
  <si>
    <t>Město Klatovy</t>
  </si>
  <si>
    <t>nám. Míru 62</t>
  </si>
  <si>
    <t>Klatovy-Klatovy I</t>
  </si>
  <si>
    <t>33901</t>
  </si>
  <si>
    <t>00255661</t>
  </si>
  <si>
    <t>CZ00255661</t>
  </si>
  <si>
    <t>Stavba</t>
  </si>
  <si>
    <t>OVN</t>
  </si>
  <si>
    <t>Ostatní a vedlejší náklady</t>
  </si>
  <si>
    <t>SO 01</t>
  </si>
  <si>
    <t>Západní křídlo</t>
  </si>
  <si>
    <t>01</t>
  </si>
  <si>
    <t>Západní křídlo - stavební část</t>
  </si>
  <si>
    <t>02</t>
  </si>
  <si>
    <t>Elektroinstalace silnoproud</t>
  </si>
  <si>
    <t>03</t>
  </si>
  <si>
    <t>Slaboproud</t>
  </si>
  <si>
    <t>04</t>
  </si>
  <si>
    <t>EPS</t>
  </si>
  <si>
    <t>05</t>
  </si>
  <si>
    <t>Kamerový systém</t>
  </si>
  <si>
    <t>06</t>
  </si>
  <si>
    <t>Vnitřní plynovod</t>
  </si>
  <si>
    <t>07</t>
  </si>
  <si>
    <t>Vzduchotechnika</t>
  </si>
  <si>
    <t>08</t>
  </si>
  <si>
    <t>Měření a regulace</t>
  </si>
  <si>
    <t>09</t>
  </si>
  <si>
    <t xml:space="preserve">Fasáda P7 </t>
  </si>
  <si>
    <t>10</t>
  </si>
  <si>
    <t>Fasáda P8</t>
  </si>
  <si>
    <t>11</t>
  </si>
  <si>
    <t>Fasáda P9</t>
  </si>
  <si>
    <t>SO 02</t>
  </si>
  <si>
    <t>Severní křídlo</t>
  </si>
  <si>
    <t>Severní křídlo - stavební část</t>
  </si>
  <si>
    <t>Fasáda P</t>
  </si>
  <si>
    <t>Fasáda P6</t>
  </si>
  <si>
    <t>Fasáda P - neuznatelné náklady</t>
  </si>
  <si>
    <t>Fasáda P5 - neuznatelné náklady</t>
  </si>
  <si>
    <t>Celkem za stavbu</t>
  </si>
  <si>
    <t>CZK</t>
  </si>
  <si>
    <t>Rekapitulace dílů</t>
  </si>
  <si>
    <t>Typ dílu</t>
  </si>
  <si>
    <t>_1</t>
  </si>
  <si>
    <t>006: Úpravy povrchu</t>
  </si>
  <si>
    <t>_2</t>
  </si>
  <si>
    <t>009: Ostatní konstrukce a práce</t>
  </si>
  <si>
    <t>_3</t>
  </si>
  <si>
    <t>0091: Lešení</t>
  </si>
  <si>
    <t>0092: Bourání vč.likvidace suti</t>
  </si>
  <si>
    <t>_4</t>
  </si>
  <si>
    <t>099: Přesun hmot HSV</t>
  </si>
  <si>
    <t>_5</t>
  </si>
  <si>
    <t>782: Kamenické práce restaurátorem</t>
  </si>
  <si>
    <t>_6</t>
  </si>
  <si>
    <t>764: Konstrukce klempířské</t>
  </si>
  <si>
    <t>783: Nátěry</t>
  </si>
  <si>
    <t>_7</t>
  </si>
  <si>
    <t>VRN: Vedlejší rozpočtové náklady</t>
  </si>
  <si>
    <t>_8</t>
  </si>
  <si>
    <t>_9</t>
  </si>
  <si>
    <t>1</t>
  </si>
  <si>
    <t>Zemní práce</t>
  </si>
  <si>
    <t>2</t>
  </si>
  <si>
    <t>Základy a zvláštní zakládání</t>
  </si>
  <si>
    <t>3</t>
  </si>
  <si>
    <t>Svislé a kompletní konstrukce</t>
  </si>
  <si>
    <t>4</t>
  </si>
  <si>
    <t>Vodorovné konstrukce</t>
  </si>
  <si>
    <t>43</t>
  </si>
  <si>
    <t>Schodiště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</si>
  <si>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</si>
  <si>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</si>
  <si>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</si>
  <si>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</si>
  <si>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</si>
  <si>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</si>
  <si>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</si>
  <si>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</si>
  <si>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9</t>
  </si>
  <si>
    <t>Ostatní konstrukce, bourání</t>
  </si>
  <si>
    <t>99</t>
  </si>
  <si>
    <t>Staveništní přesun hmot</t>
  </si>
  <si>
    <t>711</t>
  </si>
  <si>
    <t>Izolace proti vodě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</si>
  <si>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</si>
  <si>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</si>
  <si>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</si>
  <si>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</si>
  <si>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</si>
  <si>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</si>
  <si>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</si>
  <si>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</si>
  <si>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</si>
  <si>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</si>
  <si>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</si>
  <si>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</si>
  <si>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</si>
  <si>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</si>
  <si>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</si>
  <si>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</si>
  <si>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</si>
  <si>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</si>
  <si>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</si>
  <si>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</si>
  <si>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764</t>
  </si>
  <si>
    <t>Konstrukce klempířské</t>
  </si>
  <si>
    <t>766</t>
  </si>
  <si>
    <t>Konstrukce truhlářské</t>
  </si>
  <si>
    <t>767</t>
  </si>
  <si>
    <t>Kovové konstrukce</t>
  </si>
  <si>
    <t>771</t>
  </si>
  <si>
    <t>Podlahy z dlaždic a obklady</t>
  </si>
  <si>
    <t>775</t>
  </si>
  <si>
    <t>Podlahy vlysové a parketové</t>
  </si>
  <si>
    <t>781</t>
  </si>
  <si>
    <t>Obklady keramické</t>
  </si>
  <si>
    <t>783</t>
  </si>
  <si>
    <t>Nátěry</t>
  </si>
  <si>
    <t>784</t>
  </si>
  <si>
    <t>Malby</t>
  </si>
  <si>
    <t>786</t>
  </si>
  <si>
    <t>Čalounické úpravy</t>
  </si>
  <si>
    <t>M21-01</t>
  </si>
  <si>
    <t>Rozvaděč R1</t>
  </si>
  <si>
    <t>M21-02</t>
  </si>
  <si>
    <t>Rozvaděč R2</t>
  </si>
  <si>
    <t>M21-03</t>
  </si>
  <si>
    <t>Rozvaděč R3</t>
  </si>
  <si>
    <t>M21-04</t>
  </si>
  <si>
    <t>Rozvaděč RVZT</t>
  </si>
  <si>
    <t>M21-05</t>
  </si>
  <si>
    <t>Rozvaděč RK</t>
  </si>
  <si>
    <t>M21-06</t>
  </si>
  <si>
    <t>Elektroinstalace dodávka</t>
  </si>
  <si>
    <t>Elektroinstaslace dodávka</t>
  </si>
  <si>
    <t>M21-07</t>
  </si>
  <si>
    <t>Elektroinstalace - montáž</t>
  </si>
  <si>
    <t>Elektroinstalace montáž</t>
  </si>
  <si>
    <t>M22-04</t>
  </si>
  <si>
    <t>Větrání  sociálního zařízení pro klubovny v levém křídle</t>
  </si>
  <si>
    <t>M22-10a</t>
  </si>
  <si>
    <t>Kamerový systém dodávka</t>
  </si>
  <si>
    <t>Kamerový systém montáž</t>
  </si>
  <si>
    <t>M22-10b</t>
  </si>
  <si>
    <t>M22-1a</t>
  </si>
  <si>
    <t>EZS montáž</t>
  </si>
  <si>
    <t>M22-1b</t>
  </si>
  <si>
    <t>EZS dodávka</t>
  </si>
  <si>
    <t>M22-2a</t>
  </si>
  <si>
    <t>LAN montáž</t>
  </si>
  <si>
    <t>M22-2b</t>
  </si>
  <si>
    <t>LAN dodávka</t>
  </si>
  <si>
    <t>M22-3a</t>
  </si>
  <si>
    <t>Telefon montáž</t>
  </si>
  <si>
    <t>M22-3b</t>
  </si>
  <si>
    <t>Telefon dodávka</t>
  </si>
  <si>
    <t>M22-4a</t>
  </si>
  <si>
    <t>STA montáž</t>
  </si>
  <si>
    <t>M22-4b</t>
  </si>
  <si>
    <t>STA dodávka</t>
  </si>
  <si>
    <t>M22-5a</t>
  </si>
  <si>
    <t>Audio montáž</t>
  </si>
  <si>
    <t>M22-5b</t>
  </si>
  <si>
    <t>Audio dodávka</t>
  </si>
  <si>
    <t>M22-6a</t>
  </si>
  <si>
    <t>Video montáž</t>
  </si>
  <si>
    <t>M22-6b</t>
  </si>
  <si>
    <t>Video dodávka</t>
  </si>
  <si>
    <t xml:space="preserve">M22-7a </t>
  </si>
  <si>
    <t>Scénické osvětlení montáž</t>
  </si>
  <si>
    <t>M22-7b</t>
  </si>
  <si>
    <t>Scénické osvětlení dodávka</t>
  </si>
  <si>
    <t>M22-8a</t>
  </si>
  <si>
    <t>EPS - montáž</t>
  </si>
  <si>
    <t>EPS montáž</t>
  </si>
  <si>
    <t>M22-8b</t>
  </si>
  <si>
    <t>EPS - dodávka</t>
  </si>
  <si>
    <t>EPS materiál</t>
  </si>
  <si>
    <t>M23</t>
  </si>
  <si>
    <t>Montáže potrubí</t>
  </si>
  <si>
    <t>M24-01</t>
  </si>
  <si>
    <t>Větrání společenského sálu a klubovny</t>
  </si>
  <si>
    <t>M24-02</t>
  </si>
  <si>
    <t>Větrání sociálního zařízení pro sál a klubovnu</t>
  </si>
  <si>
    <t>M24-03</t>
  </si>
  <si>
    <t>Větrání sociálního zařízení pro učinkující</t>
  </si>
  <si>
    <t>M24-05</t>
  </si>
  <si>
    <t>Přívod spalovacího vzduchu pro kotelnu</t>
  </si>
  <si>
    <t>M36</t>
  </si>
  <si>
    <t>Montáže měřících a regulačních zařízení</t>
  </si>
  <si>
    <t>M36-1</t>
  </si>
  <si>
    <t>Přístroje mimo rozvaděč</t>
  </si>
  <si>
    <t>M36-2</t>
  </si>
  <si>
    <t>Rozvaděč</t>
  </si>
  <si>
    <t>M36-3</t>
  </si>
  <si>
    <t>Kabely</t>
  </si>
  <si>
    <t>M36-4</t>
  </si>
  <si>
    <t>Montáž kabelů</t>
  </si>
  <si>
    <t>M36-5</t>
  </si>
  <si>
    <t>Montáž zařízení MaR</t>
  </si>
  <si>
    <t>M36-6</t>
  </si>
  <si>
    <t>Stavební práce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</si>
  <si>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</si>
  <si>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</si>
  <si>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</si>
  <si>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</si>
  <si>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</si>
  <si>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</si>
  <si>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</si>
  <si>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</si>
  <si>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</si>
  <si>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</si>
  <si>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</si>
  <si>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</si>
  <si>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</si>
  <si>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</si>
  <si>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</si>
  <si>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</si>
  <si>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</si>
  <si>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</si>
  <si>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</si>
  <si>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</si>
  <si>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</si>
  <si>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</si>
  <si>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</si>
  <si>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</si>
  <si>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</si>
  <si>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</si>
  <si>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</si>
  <si>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</si>
  <si>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</si>
  <si>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</si>
  <si>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</si>
  <si>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</si>
  <si>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</si>
  <si>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005111010R</t>
  </si>
  <si>
    <t>Zaměření stavby před výstavbou (sítí, objektu...)</t>
  </si>
  <si>
    <t xml:space="preserve">ks    </t>
  </si>
  <si>
    <t>RTS 18/ I</t>
  </si>
  <si>
    <t>Indiv</t>
  </si>
  <si>
    <t>POL99_8</t>
  </si>
  <si>
    <t>Zaměření stavby před výstavbou: přenesení poloh sítí, hranic pozemku apod. z mapy do terénu, označení a stabilizace lomových bodů, zaměření stávajícího objektu před rekonstrukcí.</t>
  </si>
  <si>
    <t>POP</t>
  </si>
  <si>
    <t>005121 R</t>
  </si>
  <si>
    <t>Zařízení staveniště</t>
  </si>
  <si>
    <t>Veškeré náklady spojené s vybudováním, provozem a odstraněním zařízení staveniště.</t>
  </si>
  <si>
    <t>1005T</t>
  </si>
  <si>
    <t>Kompletační činnost (IČD)</t>
  </si>
  <si>
    <t>Vlastní</t>
  </si>
  <si>
    <t>005211080R</t>
  </si>
  <si>
    <t xml:space="preserve">Bezpečnostní a hygienická opatření na staveništi </t>
  </si>
  <si>
    <t>ks</t>
  </si>
  <si>
    <t>POL99_2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</si>
  <si>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</si>
  <si>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</si>
  <si>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</si>
  <si>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006</t>
  </si>
  <si>
    <t>Výrobní dokumentace</t>
  </si>
  <si>
    <t>0061</t>
  </si>
  <si>
    <t>Statické posouzení odhalených trhlin</t>
  </si>
  <si>
    <t>0062</t>
  </si>
  <si>
    <t>Archeologický dohled</t>
  </si>
  <si>
    <t>0063</t>
  </si>
  <si>
    <t>Celoplošný restaurátorský průzkum</t>
  </si>
  <si>
    <t>0064</t>
  </si>
  <si>
    <t>Hasící přístroje</t>
  </si>
  <si>
    <t>0065</t>
  </si>
  <si>
    <t>Bezpečnostní značení - tabulky</t>
  </si>
  <si>
    <t>SUM</t>
  </si>
  <si>
    <t>END</t>
  </si>
  <si>
    <t>Položkový soupis prací a dodávek</t>
  </si>
  <si>
    <t>139601103R00</t>
  </si>
  <si>
    <t>Ruční výkop jam, rýh a šachet v hornině 4</t>
  </si>
  <si>
    <t>m3</t>
  </si>
  <si>
    <t>800-1</t>
  </si>
  <si>
    <t>RTS 17/ I</t>
  </si>
  <si>
    <t>POL1_1</t>
  </si>
  <si>
    <t>s přehozením na vzdálenost do 5 m nebo s naložením na ruční dopravní prostředek</t>
  </si>
  <si>
    <t>SPI</t>
  </si>
  <si>
    <t>P1 : 275,6355*0,215</t>
  </si>
  <si>
    <t>VV</t>
  </si>
  <si>
    <t>P2 : 455,4165*0,175</t>
  </si>
  <si>
    <t>09 : 1,5*1,5*0,95/2</t>
  </si>
  <si>
    <t>2,85*1,3*0,95/2</t>
  </si>
  <si>
    <t>1,35*0,9*(0,95+1,61)/2</t>
  </si>
  <si>
    <t>1,35*1,55*1,61/2</t>
  </si>
  <si>
    <t>06-08 : (20,76+9,4+11,26)*1,05*1,08</t>
  </si>
  <si>
    <t>021 a : 20,79*1,05*0,41</t>
  </si>
  <si>
    <t>09 schodiště : 3,8*0,4*0,3*2</t>
  </si>
  <si>
    <t>06 schodiště : 1,8*0,4*0,3*2</t>
  </si>
  <si>
    <t>Mezisoučet</t>
  </si>
  <si>
    <t>výkopy pro VZT kanály : 1,8*1,6*0,93</t>
  </si>
  <si>
    <t>8,55*1,6*0,885</t>
  </si>
  <si>
    <t>0,3*1,6*0,725</t>
  </si>
  <si>
    <t>9,6*1,6*0,885</t>
  </si>
  <si>
    <t>2,0*1,56*0,685</t>
  </si>
  <si>
    <t>1,4*1,24*0,685*3</t>
  </si>
  <si>
    <t>5,8*1,24*0,685</t>
  </si>
  <si>
    <t>1,8*1,56*0,685</t>
  </si>
  <si>
    <t>2,14*(3,6+3,0)/2*0,93</t>
  </si>
  <si>
    <t>2,0*1,6*0,885</t>
  </si>
  <si>
    <t>2,2*1,6*0,885</t>
  </si>
  <si>
    <t>1,4*1,5*0,735</t>
  </si>
  <si>
    <t>5,85*1,6*0,805</t>
  </si>
  <si>
    <t>1,5*1,6*1,155</t>
  </si>
  <si>
    <t>0,4*2*1,56*1,155</t>
  </si>
  <si>
    <t>0,8*1,56*0,685</t>
  </si>
  <si>
    <t>4,6*1,28*0,685</t>
  </si>
  <si>
    <t>4,7*1,6*0,805</t>
  </si>
  <si>
    <t>(5,6+3,0+2,7)*1,32*0,725</t>
  </si>
  <si>
    <t>ležatá kanalizace : 2,5</t>
  </si>
  <si>
    <t>základ chladící jednotky : 1,39*0,7*0,85</t>
  </si>
  <si>
    <t>162201203R00</t>
  </si>
  <si>
    <t>Vodorovné přemístění výkopku nošením z horniny 1 až 4, kolečkem, na vzdálenost do 10 m</t>
  </si>
  <si>
    <t>bez naložení, avšak s vyprázdněním nádoby na hromadu nebo do dopravního prostředku,</t>
  </si>
  <si>
    <t>s uložením do složeného kontejneru : 306,56997</t>
  </si>
  <si>
    <t>162201210R00</t>
  </si>
  <si>
    <t>Vodorovné přemístění výkopku nošením příplatek k ceně za každých dalších 10 m_x000D_
 z horniny 1 až 4, kolečkem</t>
  </si>
  <si>
    <t>306,56997*2</t>
  </si>
  <si>
    <t>181101111R00</t>
  </si>
  <si>
    <t>Úprava pláně v zářezech bez rozlišení horniny, se zhutněním - ručně</t>
  </si>
  <si>
    <t>m2</t>
  </si>
  <si>
    <t>POL1_</t>
  </si>
  <si>
    <t>vyrovnáním výškových rozdílů, ploch vodorovných a ploch do sklonu 1 : 5.</t>
  </si>
  <si>
    <t>P1 : 275,6355</t>
  </si>
  <si>
    <t>P2 : 455,4165</t>
  </si>
  <si>
    <t>09 : 1,5*1,5</t>
  </si>
  <si>
    <t>2,85*1,3</t>
  </si>
  <si>
    <t>1,35*0,9</t>
  </si>
  <si>
    <t>1,35*1,55</t>
  </si>
  <si>
    <t>06-08 : (20,76+9,4+11,26)*1,05</t>
  </si>
  <si>
    <t>021 a : 20,79*1,05</t>
  </si>
  <si>
    <t>09 schodiště : 3,8*0,43*2</t>
  </si>
  <si>
    <t>06 schodiště : 1,8*0,4*2</t>
  </si>
  <si>
    <t>16270 R</t>
  </si>
  <si>
    <t>Vodorovné přemístění výkopku na skládku, dodavatel doplní cenu, podle toho , kde si sežene skládku</t>
  </si>
  <si>
    <t>175101101 RT2</t>
  </si>
  <si>
    <t>Lože a obsyp potrubí bez prohození sypaniny, s dodáním štěrkopísku</t>
  </si>
  <si>
    <t>kanalizace : 2,5</t>
  </si>
  <si>
    <t>prostupy kanalizace prahem : 1,1</t>
  </si>
  <si>
    <t>274131T10</t>
  </si>
  <si>
    <t>Skládkovné zemina</t>
  </si>
  <si>
    <t>t</t>
  </si>
  <si>
    <t>Vlastní CÚ</t>
  </si>
  <si>
    <t>306,56997*1,8</t>
  </si>
  <si>
    <t>274272120RT3</t>
  </si>
  <si>
    <t>Zdivo základové z bednicích tvárnic tloušťky 200 mm, výplň betonem C 16/20</t>
  </si>
  <si>
    <t>801-1</t>
  </si>
  <si>
    <t>s výplní betonem, bez výztuže,</t>
  </si>
  <si>
    <t>09 schodiště : (1,99+1,65)*(0,6+1,455)/2</t>
  </si>
  <si>
    <t>2,13*1,455*2</t>
  </si>
  <si>
    <t>0,3*(1,455+1,625)/2*2</t>
  </si>
  <si>
    <t>1,2*(0,98+1,56)/2*2/2</t>
  </si>
  <si>
    <t>(0,5+0,5)*(0,6+1,455)</t>
  </si>
  <si>
    <t>01 schodiště : 1,76*1,52/2*2</t>
  </si>
  <si>
    <t>274313511R00</t>
  </si>
  <si>
    <t>Beton základových pasů prostý prostý z betonu C 12/15</t>
  </si>
  <si>
    <t>09 schodiště : 4,3*0,4*0,4*2</t>
  </si>
  <si>
    <t>01 schodiště : 1,8*0,4*0,4*2</t>
  </si>
  <si>
    <t>274313611R00</t>
  </si>
  <si>
    <t>Beton základových pasů prostý prostý z betonu C 16/20</t>
  </si>
  <si>
    <t>pilíř plyn : 1,28*0,68*0,9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</si>
  <si>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</si>
  <si>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</si>
  <si>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</si>
  <si>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09 schodiště : 4,3*0,1*3</t>
  </si>
  <si>
    <t>0,4*0,4*2</t>
  </si>
  <si>
    <t>01 schodiště : 1,8*0,4*0,1*3</t>
  </si>
  <si>
    <t>0,4*0,1*2</t>
  </si>
  <si>
    <t>274351216R00</t>
  </si>
  <si>
    <t>Bednění stěn základových pasů odstranění</t>
  </si>
  <si>
    <t>Včetně očištění, vytřídění a uložení bednicího materiálu.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</si>
  <si>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</si>
  <si>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</si>
  <si>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</si>
  <si>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(1,2+0,6)*0,1</t>
  </si>
  <si>
    <t>275351216R00</t>
  </si>
  <si>
    <t>Bednění stěn základových patek odstranění</t>
  </si>
  <si>
    <t>Včetně očištění, vytřídění a uložení bednícího materiálu.</t>
  </si>
  <si>
    <t>278381531R00</t>
  </si>
  <si>
    <t>Základy pod stroje nebo technologická zařízení z betonu prostého, C 16/20, objemu do 5 m3, složitost 1</t>
  </si>
  <si>
    <t>801-5</t>
  </si>
  <si>
    <t>s bedněním, odbedněním, bez úpravy povrchu, včetně pomocného pracovního lešení o výšce podlahy do 1900 mm a pro zatížení do 1,5 kPa.</t>
  </si>
  <si>
    <t>chladící jednotka : 1,39*0,7*0,85</t>
  </si>
  <si>
    <t>279361821R00</t>
  </si>
  <si>
    <t>Výztuž základových zdí z betonářské oceli 10 505(R)</t>
  </si>
  <si>
    <t>včetně distančních prvků</t>
  </si>
  <si>
    <t>17,1166*0,01</t>
  </si>
  <si>
    <t>310237241RT1</t>
  </si>
  <si>
    <t>Zazdívka otvorů o ploše přes 0,09 m2 do 0,25 m2 ve zdivu nadzákladovém cihlami pálenými o tloušťce zdi do 300 mm</t>
  </si>
  <si>
    <t>kus</t>
  </si>
  <si>
    <t>801-4</t>
  </si>
  <si>
    <t>včetně pomocného pracovního lešení</t>
  </si>
  <si>
    <t>hydranty,rozvaděče,prostupy VZT : 4,0</t>
  </si>
  <si>
    <t>310238211R00</t>
  </si>
  <si>
    <t>Zazdívka otvorů o ploše přes 0,25 m2 do 1 m2 ve zdivu nadzákladovém cihlami pálenými pro jakoukoliv maltu vápenocementovou</t>
  </si>
  <si>
    <t>z pomocného pracovního lešení o výšce podlahy do 1900 mm a pro zatížení do 1,5 kPa,</t>
  </si>
  <si>
    <t>po instalacích a VZT : 12,5</t>
  </si>
  <si>
    <t>310239211R00</t>
  </si>
  <si>
    <t>Zazdívka otvorů o ploše přes 1 m2 do 4 m2 ve zdivu nadzákladovém cihlami pálenými pro jakoukoliv maltu vápenocementovou</t>
  </si>
  <si>
    <t>01 dveře : 1,0*2,1*0,3</t>
  </si>
  <si>
    <t>09 nika : 0,9*1,1*2,1</t>
  </si>
  <si>
    <t>019-017 dveře : 1,495*0,3*2,27</t>
  </si>
  <si>
    <t>310239211RT2</t>
  </si>
  <si>
    <t>VZT : 1,0*2,6*1,0*4</t>
  </si>
  <si>
    <t>1,0*3,5*0,6*2</t>
  </si>
  <si>
    <t>-0,625*0,325*2,5*4</t>
  </si>
  <si>
    <t>-0,625*0,325*3,5*2</t>
  </si>
  <si>
    <t>311231114RT2</t>
  </si>
  <si>
    <t>Zdivo nosné z cihel a tvarovek pálených pod omítku z cihel plných, 290x140x65 mm, P 15, na maltu MVC 2,5</t>
  </si>
  <si>
    <t>Včetně pomocného lešení o výšce podlahy do 1,90 m a pro zatížení do 1,5 kPa.</t>
  </si>
  <si>
    <t>03 - 015 : 0,97*0,3*2,82</t>
  </si>
  <si>
    <t>1,3*0,3*2,27</t>
  </si>
  <si>
    <t>018-0,9 : 2,7*0,3*(3,0+3,46)/2</t>
  </si>
  <si>
    <t>-0,8*0,3*2,18</t>
  </si>
  <si>
    <t>317168122R00</t>
  </si>
  <si>
    <t>Překlady keramické montáž a dodávka nenosné, délky 1250 mm, šířky 145 mm, výšky 71 mm</t>
  </si>
  <si>
    <t>Včetně dodávky překladů.</t>
  </si>
  <si>
    <t>příčky 15 cm dveře : 3</t>
  </si>
  <si>
    <t>317231614R00</t>
  </si>
  <si>
    <t>Zdivo kleneb a říms zdivo klenbových pásů z cihel plných (CP) na připravenou skruž při jakékoliv vzdálenosti podpěr délky 290 mm, pevnosti v tlaku P 15,0 MPa, na maltu vápenocementovou (MVC)</t>
  </si>
  <si>
    <t>D5 018,09 : (2,75+2,3)/2*1,45*(0,3+0,7)/2*2</t>
  </si>
  <si>
    <t>317234410R00</t>
  </si>
  <si>
    <t>Vyzdívka mezi nosníky cementovou</t>
  </si>
  <si>
    <t>jakýmikoliv cihlami pálenými na jakoukoliv maltu,</t>
  </si>
  <si>
    <t>hydraty : 1,2*0,3*0,25*2</t>
  </si>
  <si>
    <t>rozvaděče : 0,72*0,3*0,25</t>
  </si>
  <si>
    <t>mřížky VZT : 0,725*0,45*0,25*2</t>
  </si>
  <si>
    <t>1,35*0,3*0,25</t>
  </si>
  <si>
    <t>2,8*3*0,25</t>
  </si>
  <si>
    <t>1,56*1,55*0,25</t>
  </si>
  <si>
    <t>2,25*1,0*0,25</t>
  </si>
  <si>
    <t>kanál : 2,5*0,3*0,25</t>
  </si>
  <si>
    <t>1,2*0,3*0,25</t>
  </si>
  <si>
    <t>1,2*0,3*0,25*2</t>
  </si>
  <si>
    <t>317351101R00</t>
  </si>
  <si>
    <t>Bednění překladů, říms a klenbových pásů válcových, včetně podpěrné konstrukce do výšky 4 m_x000D_
 zřízení</t>
  </si>
  <si>
    <t>D5 018,09 : (2,75+2,3)/2*1,45*2</t>
  </si>
  <si>
    <t>317351102R00</t>
  </si>
  <si>
    <t>Bednění překladů, říms a klenbových pásů válcových, včetně podpěrné konstrukce do výšky 4 m_x000D_
 odstranění</t>
  </si>
  <si>
    <t>317941121RT2</t>
  </si>
  <si>
    <t xml:space="preserve">Osazení ocelových válcovaných nosníků na zdivu profil I, výšky 100 mm </t>
  </si>
  <si>
    <t>profilu I, nebo IE, nebo U, nebo UE, nebo L</t>
  </si>
  <si>
    <t>dveře 09-018 : 1,35*2*0,00875</t>
  </si>
  <si>
    <t>317941121RT3</t>
  </si>
  <si>
    <t>Osazení ocelových válcovaných nosníků na zdivu profil I, výšky 120 mm</t>
  </si>
  <si>
    <t>dveře 010-012 : 2,1*0,01115</t>
  </si>
  <si>
    <t>317944311RT2</t>
  </si>
  <si>
    <t>Dodání a osazení válcovaných nosníků do připravených otvorů I 100</t>
  </si>
  <si>
    <t>bez zazdění hlav, s nařezáním nosníků na potřebný rozměr,</t>
  </si>
  <si>
    <t>dveře 08-010 : 1,56*6*0,00875</t>
  </si>
  <si>
    <t>dveře 03-010 : 2,25*6*0,00875</t>
  </si>
  <si>
    <t>dveře 020-024 : 1,4*2*0,00875</t>
  </si>
  <si>
    <t>kanály : 2,5*2*0,00875</t>
  </si>
  <si>
    <t>1,2*2*0,00875</t>
  </si>
  <si>
    <t>mřížky komín : 0,8*3*2*0,00875</t>
  </si>
  <si>
    <t>rozvaděč : 1,35*2*0,00875</t>
  </si>
  <si>
    <t>317944313RT2</t>
  </si>
  <si>
    <t>Dodání a osazení válcovaných nosníků do připravených otvorů profil I 140</t>
  </si>
  <si>
    <t>dveře 017-019 : 2,8*2*0,0144</t>
  </si>
  <si>
    <t>stěna 03-04 : 3,1*0,0144</t>
  </si>
  <si>
    <t>331231114R00</t>
  </si>
  <si>
    <t>Zdivo pilířů z cihel pálených plných  , délky 290 mm, pevnost v tlaku P 15 MPa, na maltu vápenocementovou (MVC)</t>
  </si>
  <si>
    <t>volně stojících čtyřhranných až osmihranných (průřezu čtverce, T, nebo kříže), pravoúhlých pod omítku anebo režné (bez spárování)</t>
  </si>
  <si>
    <t>pilíř plyn : 1,2*0,6*1,4</t>
  </si>
  <si>
    <t>-0,9*0,3*1,4</t>
  </si>
  <si>
    <t>-0,9*0,85*0,15</t>
  </si>
  <si>
    <t>340238212R00</t>
  </si>
  <si>
    <t>Zazdívka otvorů o ploše přes 0,25 m2 do 1 m2 v příčkách nebo stěnách cihlami  pálenými  tloušťky nad 100 mm</t>
  </si>
  <si>
    <t>03 sklobeton : 0,8*1,2</t>
  </si>
  <si>
    <t>340239212R00</t>
  </si>
  <si>
    <t>Zazdívka otvorů o ploše přes 1 m2 do 4 m2 v příčkách nebo stěnách cihlami  pálenými  tloušťky nad 100 mm</t>
  </si>
  <si>
    <t>05 dveře : 1,0*2,1</t>
  </si>
  <si>
    <t>018 : 1,73*2,37</t>
  </si>
  <si>
    <t>1,3*2,37</t>
  </si>
  <si>
    <t>2,12*2,37</t>
  </si>
  <si>
    <t>-0,625*0,425*3</t>
  </si>
  <si>
    <t>-0,9*2,14</t>
  </si>
  <si>
    <t>342248109R00</t>
  </si>
  <si>
    <t>Příčky z tvárnic pálených Příčky z tvárnic pálených tloušťky 80 mm, z děrovaných příčkovek, P 10, na maltu MVC 5</t>
  </si>
  <si>
    <t>jednoduché nebo příčky zděné do svislé dřevěné, cihelné, betonové nebo ocelové konstrukce na jakoukoliv maltu vápenocementovou (MVC) nebo cementovou (MC),</t>
  </si>
  <si>
    <t>(3,3+2,31+3,61*2+2,0)*2,77</t>
  </si>
  <si>
    <t>-0,7*2,14*3</t>
  </si>
  <si>
    <t>3,0*(3,09+3,54)/2</t>
  </si>
  <si>
    <t>4,1*3,2</t>
  </si>
  <si>
    <t>3,14*2,0*2,0/2</t>
  </si>
  <si>
    <t>3,95*5,2</t>
  </si>
  <si>
    <t>-0,8*2,14*2</t>
  </si>
  <si>
    <t>3,08*(3,0+3,97)/2</t>
  </si>
  <si>
    <t>-0,8*2,14</t>
  </si>
  <si>
    <t>342248114R00</t>
  </si>
  <si>
    <t>Příčky z tvárnic pálených Příčky z tvárnic pálených tloušťky 140 mm, z děrovaných příčkovek, P 10, na maltu MVC 5</t>
  </si>
  <si>
    <t>5,99*2,7</t>
  </si>
  <si>
    <t>3,14*2,945*2,945/2</t>
  </si>
  <si>
    <t>-1,6*2,37</t>
  </si>
  <si>
    <t>6,8*4,9</t>
  </si>
  <si>
    <t>2,88*2,67</t>
  </si>
  <si>
    <t>-1,4*2,37</t>
  </si>
  <si>
    <t>342264516RT1</t>
  </si>
  <si>
    <t>Revizní protipožární dvířka do SDK podhledů rozměr 600x600 mm, požární odolnost EI 15</t>
  </si>
  <si>
    <t>014 : 1</t>
  </si>
  <si>
    <t>022 : 1</t>
  </si>
  <si>
    <t>342255028RT1</t>
  </si>
  <si>
    <t>Příčky z cihel a tvárnic nepálených příčky z příčkovek pórobetonových tloušťky 150 mm</t>
  </si>
  <si>
    <t>včetně pomocného lešení</t>
  </si>
  <si>
    <t>sociálky WC : 1,35*2,67</t>
  </si>
  <si>
    <t>1,0*2,67</t>
  </si>
  <si>
    <t>3,42*3,47</t>
  </si>
  <si>
    <t>346234321R00</t>
  </si>
  <si>
    <t>Zazdívka rýh pro ventilační průduchy o průřezu  300 x 500 mm, s vytvořením průduchu 300 x 150 mm a vnirřní omítlou</t>
  </si>
  <si>
    <t>m</t>
  </si>
  <si>
    <t>cihlami P 15 na MVC 25, z pomocného pracovního lešení o výšce podlahy do 1900 mm a pro zatížení do 1,5 kPa,</t>
  </si>
  <si>
    <t>větrací kanálky 09+016 : 1,7*6</t>
  </si>
  <si>
    <t>346244381RT2</t>
  </si>
  <si>
    <t>Plentování ocelových nosníků jednostranné výšky do 200 mm</t>
  </si>
  <si>
    <t>jakýmikoliv cihlami,</t>
  </si>
  <si>
    <t>dveře 08-010 : 1,56*2*0,1</t>
  </si>
  <si>
    <t>dveře 03-010 : 2,25*2*0,1</t>
  </si>
  <si>
    <t>dveře 020-024 : 1,4*2*0,1</t>
  </si>
  <si>
    <t>kanály : 2,5*2*0,1</t>
  </si>
  <si>
    <t>1,2*2*0,1</t>
  </si>
  <si>
    <t>1,2*2*0,1*2</t>
  </si>
  <si>
    <t>mřížky komín : 0,8*2*0,1</t>
  </si>
  <si>
    <t>rozvaděč : 1,35*0,1</t>
  </si>
  <si>
    <t>dveře 09-018 : 1,35*2*0,1</t>
  </si>
  <si>
    <t>dveře 017-019 : 2,8*2*0,14</t>
  </si>
  <si>
    <t>stěna 03-04 : 3,1*2*0,14</t>
  </si>
  <si>
    <t>dveře 010-012 : 2,1*2*0,12</t>
  </si>
  <si>
    <t>346244611R00</t>
  </si>
  <si>
    <t xml:space="preserve">Přizdívky izolační z cihel CDm tloušťky 115 mm,  </t>
  </si>
  <si>
    <t>pálených, příčně děrovaných CDm 240 x 115 x 113 mm P10 až P15 na maltu MC 10 včetně vytvoření požlábku v ohybu izolace vodorovné na svislou, se zatřenou cementovou omítkou z malty min. MC 10 v tl. 20 mm pod izolaci,</t>
  </si>
  <si>
    <t>33,9*2*0,85</t>
  </si>
  <si>
    <t>63,55*2*1,05</t>
  </si>
  <si>
    <t>(1,4+1,82+2,5+2,2)*1,05</t>
  </si>
  <si>
    <t>342266111RA1</t>
  </si>
  <si>
    <t>Předstěny opláštěné sádrokartonovými deskami obklad stěn sádrokartonem na ocelovou konstrukci z profilů CW 50 tloušťka desky 12, 5 mm, standard, bez izolace</t>
  </si>
  <si>
    <t>020 VZT : 1,4*(1,2+0,613)</t>
  </si>
  <si>
    <t>1,2*(1,2+0,613)</t>
  </si>
  <si>
    <t>(0,923+0,613)*1,2</t>
  </si>
  <si>
    <t>0,613*0,923</t>
  </si>
  <si>
    <t>349231811R00</t>
  </si>
  <si>
    <t>Přizdívka ostění s ozubem  přes 80 do 150 mm</t>
  </si>
  <si>
    <t>ve vybouraných otvorech, s vysekáním kapes pro zavázání, z jakýchkoliv cihel, z pomocného pracovního lešení o výšce podlahy do 1900 mm a pro zatížení do 1,5 kPa,</t>
  </si>
  <si>
    <t>018 stávající větrání : 3,4*0,3*2*6</t>
  </si>
  <si>
    <t>02 dveře : 2,22*0,3</t>
  </si>
  <si>
    <t>09a nika : 1,05*0,82</t>
  </si>
  <si>
    <t>(0,82*2+1,05)*0,3</t>
  </si>
  <si>
    <t>010 hydrant : 0,7*0,7</t>
  </si>
  <si>
    <t>0,7*3*0,3</t>
  </si>
  <si>
    <t>017 dveře : 2,67*0,3*2</t>
  </si>
  <si>
    <t>hydrant : 0,7*0,7</t>
  </si>
  <si>
    <t>018 dveře : 2,31*0,3*2</t>
  </si>
  <si>
    <t>020 dveře : 0,8*0,15</t>
  </si>
  <si>
    <t>parapety okna : (2,24+2,29+2,34+2,27)*(0,5+0,75)</t>
  </si>
  <si>
    <t>0,5*0,75*2*4</t>
  </si>
  <si>
    <t>349231821R00</t>
  </si>
  <si>
    <t>Přizdívka ostění s ozubem  přes 150 do 300 mm</t>
  </si>
  <si>
    <t>08 dveře : 1,55*2,37*2</t>
  </si>
  <si>
    <t>09 dveře : 1,6*2,5*2</t>
  </si>
  <si>
    <t>018 dveře : 1,6*2,5*2</t>
  </si>
  <si>
    <t>020 dveře : 2,27*0,32</t>
  </si>
  <si>
    <t>388271115R00</t>
  </si>
  <si>
    <t>Kanály zděné z cihel betonových nebo vápenopísk. volné vnitřního průřezu přes 450 x 600 do 600 x 900 mm</t>
  </si>
  <si>
    <t>pro rozvody inženýrských sítí (suché) z betonových nebo vápenopískových cihel na cementovou maltu, s betonovou základovou deskou a se zatřením dna, se zatřením spár do roviny zdiva nebo s omítnutím vnitřních stěn zatřenou omítkou. Bez úpravy vnějších stěn, bez zemních prací, izolace a bez zakrytí.</t>
  </si>
  <si>
    <t>2,4*3</t>
  </si>
  <si>
    <t>6,8</t>
  </si>
  <si>
    <t>4,6+0,8*2</t>
  </si>
  <si>
    <t>6,4+3,8+3,5</t>
  </si>
  <si>
    <t>388271116R00</t>
  </si>
  <si>
    <t>Kanály zděné z cihel betonových nebo vápenopísk. volné vnitřního průřezu přes 600 x 900 do 900 x 900 mm</t>
  </si>
  <si>
    <t xml:space="preserve"> VZT kanály : 2,7</t>
  </si>
  <si>
    <t>10,35</t>
  </si>
  <si>
    <t>0,3</t>
  </si>
  <si>
    <t>9,6</t>
  </si>
  <si>
    <t>2,0</t>
  </si>
  <si>
    <t>1,8</t>
  </si>
  <si>
    <t>2,8</t>
  </si>
  <si>
    <t>2,2</t>
  </si>
  <si>
    <t>1,4</t>
  </si>
  <si>
    <t>5,85</t>
  </si>
  <si>
    <t>1,5</t>
  </si>
  <si>
    <t>0,4*2</t>
  </si>
  <si>
    <t>0,8</t>
  </si>
  <si>
    <t>4,7</t>
  </si>
  <si>
    <t>3,2*2</t>
  </si>
  <si>
    <t>316381126-R</t>
  </si>
  <si>
    <t>Betonové krycí desky s přesahem tl. 80 - 100 mm</t>
  </si>
  <si>
    <t>pilíř plyn : 1,25*0,65</t>
  </si>
  <si>
    <t>317941121-R1</t>
  </si>
  <si>
    <t>Osazení ocelových válcovaných nosníků do č.12, včetně dodávky profilu L50/50/5</t>
  </si>
  <si>
    <t>pilíř plyn : 1,2*2*0,00375</t>
  </si>
  <si>
    <t>VZT mřížky : 0,92*2*3*0,00375</t>
  </si>
  <si>
    <t>0,75*4*0,00375</t>
  </si>
  <si>
    <t>dveře Sapeli : 1,2*2*8*0,00375</t>
  </si>
  <si>
    <t>hydranty : 1,2*2*2*0,00375</t>
  </si>
  <si>
    <t>rozvaděč : 0,72*2*0,00375</t>
  </si>
  <si>
    <t>342264051 RT3</t>
  </si>
  <si>
    <t>Podhled sádrokartonový na zavěšenou ocel. konstr. desky standard impreg. tl. 12,5 mm, bez izolace, včetně prodloužení táhel podhledů</t>
  </si>
  <si>
    <t>6,75*3,56</t>
  </si>
  <si>
    <t>3,4*1,9</t>
  </si>
  <si>
    <t>3,4*2,57</t>
  </si>
  <si>
    <t>346245999 R00</t>
  </si>
  <si>
    <t>Omítka pod izolace MC jednovrstvá s požlábkem</t>
  </si>
  <si>
    <t>kanály pod svislou izolaci : 33,9*2*0,85</t>
  </si>
  <si>
    <t xml:space="preserve">zdivo pod svislou izolaci : </t>
  </si>
  <si>
    <t>01-05 : (1,35*2+20,63*2+0,55*2+0,15*2+1,0*2)*0,2</t>
  </si>
  <si>
    <t>(3,03+2,15)*2*0,2</t>
  </si>
  <si>
    <t>-3,5*0,2</t>
  </si>
  <si>
    <t>0,6*-08 : 4,0*1,7</t>
  </si>
  <si>
    <t>(8,64*2+4,0+0,6*4+1,23*2+1,2*2+1,4*2)*0,2</t>
  </si>
  <si>
    <t>09 : 8,59*1,7</t>
  </si>
  <si>
    <t>(8,59+8,65+8,65+1,3*2)*0,2</t>
  </si>
  <si>
    <t>010 : 6,9*0,1</t>
  </si>
  <si>
    <t>013-015 : (0,67+2,36+6,75+1,35*2)*0,2</t>
  </si>
  <si>
    <t>016 : (5,23+3,4)*2*0,2</t>
  </si>
  <si>
    <t>0,6*4*0,2</t>
  </si>
  <si>
    <t>012,017 : (31,38*2+5,89)*0,2</t>
  </si>
  <si>
    <t>0,3*0,2*2*3</t>
  </si>
  <si>
    <t>-2,78*0,2</t>
  </si>
  <si>
    <t>-1,4*0,2*3</t>
  </si>
  <si>
    <t>--4,0*0,1</t>
  </si>
  <si>
    <t>018 : 17,58*1,7</t>
  </si>
  <si>
    <t>0,45*1,7*8</t>
  </si>
  <si>
    <t>(8,68+17,39+8,62+0,73*2)*0,2</t>
  </si>
  <si>
    <t>-1,4*0,2*2</t>
  </si>
  <si>
    <t>-0,9*0,2</t>
  </si>
  <si>
    <t>-2,6*0,2</t>
  </si>
  <si>
    <t>0,53*0,2*4</t>
  </si>
  <si>
    <t>1,3*0,2*4</t>
  </si>
  <si>
    <t>019 : (0,7+2,26*2+0,99+1,485)*0,26</t>
  </si>
  <si>
    <t>020 : (2,86+2,85+0,45+0,45+1,57+1,78+0,05+0,8*4+1,8+0,84)*0,2</t>
  </si>
  <si>
    <t>021a : (6,01*2+2,98+0,22*2+0,35*4)*0,2</t>
  </si>
  <si>
    <t>411121221RT4</t>
  </si>
  <si>
    <t>Osazování stropních desek š. do 60, dl. do 90 cm, včetně dodávky PZD 11/10  89x29x6,5</t>
  </si>
  <si>
    <t>kanály : 33,9/0,3</t>
  </si>
  <si>
    <t>411121232RT2</t>
  </si>
  <si>
    <t>Osazování stropních desek š. do 60, dl. do 180 cm, včetně dodávky PZD 28/10   119x29x9</t>
  </si>
  <si>
    <t>kanály : 63,55/0,3</t>
  </si>
  <si>
    <t>411121232RT3</t>
  </si>
  <si>
    <t>Osazování stropních desek š. do 60, dl. do 180 cm, včetně dodávky PZD 29/10   149x29x9</t>
  </si>
  <si>
    <t>09 schodiště : 25</t>
  </si>
  <si>
    <t>01 schodiště : 8</t>
  </si>
  <si>
    <t>413232211RT2</t>
  </si>
  <si>
    <t>Zazdívka zhlaví jakýmikoliv cihlami pálenými válcovaných nosníků výšky do 150 mm</t>
  </si>
  <si>
    <t>dveře 03-04 : 2</t>
  </si>
  <si>
    <t>411320130RA0</t>
  </si>
  <si>
    <t>Stropy ze ŽB do ztraceného bednění z Pz plechu z betonu C 16/20, tloušťky 100 mm, výzruž 90 kg/m3</t>
  </si>
  <si>
    <t>AP-HSV</t>
  </si>
  <si>
    <t>POL2_1</t>
  </si>
  <si>
    <t>beton stropů se zabudovaným bedněním, výztuž z betonářské oceli 11 375, ztracené bednění z pozinkovaného plechu tloušťky 0,8 mm a výšky vlny 50 mm včetně lože z malty, podpěrná konstrukce stropů výšky do 6 m.</t>
  </si>
  <si>
    <t>09 schodiště křivočaré : 1,55*2,8</t>
  </si>
  <si>
    <t>kanály : (2,5+3,4)/2*1,92</t>
  </si>
  <si>
    <t>(2,4+2,0)/2*1,2</t>
  </si>
  <si>
    <t>430000000RAA</t>
  </si>
  <si>
    <t>Schodišťové stupně stupeň betonový 30 x 15 cm, včetně bednění, na přímém schodišti</t>
  </si>
  <si>
    <t>beton stupňů z betonu prostého B 12,5, bez potěru, se zahlazením povrchu, bednění stupňů.</t>
  </si>
  <si>
    <t>019 : 5,47*2</t>
  </si>
  <si>
    <t>09 : 1,5*7</t>
  </si>
  <si>
    <t>0,6 : 1,6*9</t>
  </si>
  <si>
    <t>02 : 1,1+0,88</t>
  </si>
  <si>
    <t>014 : 1,15+0,9</t>
  </si>
  <si>
    <t>430000000RAB</t>
  </si>
  <si>
    <t>Schodišťové stupně stupeň betonový 30 x 15 cm, včetně bednění, na točitém schodišti</t>
  </si>
  <si>
    <t>09 : (1,5+2,1)/2*3</t>
  </si>
  <si>
    <t>601016191R00</t>
  </si>
  <si>
    <t>Omítky stropů a podhledů z hotových směsí Doplňkové práce pro omítky stropů z hotových směsí penetrační natěr stropů akrylátový</t>
  </si>
  <si>
    <t>po jednotlivých vrstvách</t>
  </si>
  <si>
    <t>602016191R00</t>
  </si>
  <si>
    <t>Omítky stěn z hotových směsí Doplňkové práce pro omítky stěn z hotových směsí_x000D_
 penetrační nátěr stěn akrylátový</t>
  </si>
  <si>
    <t xml:space="preserve">průměrné výšky nad sanacemi : </t>
  </si>
  <si>
    <t>01-05 : (20,63+2,94)*2*1,1</t>
  </si>
  <si>
    <t>0,6*-08 : 4,0*2,9</t>
  </si>
  <si>
    <t>(8,64+4,0)*2*1,1</t>
  </si>
  <si>
    <t>09 : (8,59+8,65)*2*1,1</t>
  </si>
  <si>
    <t>010-017 : (43,34+5,89)*2*1,2</t>
  </si>
  <si>
    <t>016 : (5,23+3,4)*2*0,7</t>
  </si>
  <si>
    <t>1,8*2*0,7</t>
  </si>
  <si>
    <t>018 : (17,58+8,68)*2*1,8</t>
  </si>
  <si>
    <t>019 : (0,7+2,26*2+0,99+1,485)*1,2</t>
  </si>
  <si>
    <t>020 : (7,44+2,94)*2*(1,3+3,73)/2</t>
  </si>
  <si>
    <t>021a : (6,01+2,98)*2*2,5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</si>
  <si>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</si>
  <si>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</si>
  <si>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</si>
  <si>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>1,01*0,93</t>
  </si>
  <si>
    <t>0,8*1,5</t>
  </si>
  <si>
    <t>1,0*2,35</t>
  </si>
  <si>
    <t>1,37*1,5*2</t>
  </si>
  <si>
    <t>1,55*3,25*4</t>
  </si>
  <si>
    <t>1,2*2,02*4</t>
  </si>
  <si>
    <t>1,2*2,02</t>
  </si>
  <si>
    <t>611421311R00</t>
  </si>
  <si>
    <t>Oprava vnitřních vápenných omítek stropů železobetonových rovných tvárnicových a kleneb v množství opravované plochy_x000D_
 v množství opravované plochy přes 10 do 30 %, hrubých</t>
  </si>
  <si>
    <t>Včetně pomocného pracovního lešení o výšce podlahy do 1900 mm a pro zatížení do 1,5 kPa.</t>
  </si>
  <si>
    <t>(16,93+5,37+29,58+11,57+10,16+20,76+9,4+11,26+67,37)*1,57</t>
  </si>
  <si>
    <t>(6,23+15,46+4,21+28,43+4,21+5,32+12,15+17,3+160,27+160,48)*1,57</t>
  </si>
  <si>
    <t>(24,39+20,79)*1,57</t>
  </si>
  <si>
    <t>611471413R00</t>
  </si>
  <si>
    <t>Tenkovrstvá úprava stropů aktivovaným štukem tloušťky 2÷3 mm, maltou vápenocementovou s disperzní přísadou</t>
  </si>
  <si>
    <t>vodorovných, šikmých, žebrových a klenutých a schodišťových konstrukcí, s nejnutnějším obroušením podkladu (pemzou apod.) a oprášením, s pomocným lešením o výšce podlahy do 1900 mm a pro zatížení do 1,5 kPa,</t>
  </si>
  <si>
    <t>612421615R00</t>
  </si>
  <si>
    <t>Omítky vnitřní stěn vápenné nebo vápenocementové v podlaží i ve schodišti hrubé zatřené</t>
  </si>
  <si>
    <t xml:space="preserve">na stávajících stěnách je započtena sanační omítka : </t>
  </si>
  <si>
    <t xml:space="preserve">obklady na příčkách : </t>
  </si>
  <si>
    <t>011 : (2,2+2,25)*2*2,1</t>
  </si>
  <si>
    <t>-0,9*1,97</t>
  </si>
  <si>
    <t>012 : 3,0*0,6</t>
  </si>
  <si>
    <t>013 : (1,1*2+2,0)*2,1</t>
  </si>
  <si>
    <t>-0,7*1,97</t>
  </si>
  <si>
    <t>015 : (3,97+1,2)*2*2,1</t>
  </si>
  <si>
    <t>(2,3+2,26*2)*2,1</t>
  </si>
  <si>
    <t>(2,26+1,0)*2,1</t>
  </si>
  <si>
    <t>-0,8*1,97</t>
  </si>
  <si>
    <t>-0,7*1,97*4</t>
  </si>
  <si>
    <t>612421411R00</t>
  </si>
  <si>
    <t>Oprava vnitřních vápenných omítek stěn v množství opravované plochy přes 30 do 50 %, hrubých</t>
  </si>
  <si>
    <t>612471413R00</t>
  </si>
  <si>
    <t>Tenkovrstvá úprava stěn aktivovaným štukem malta vápenocementová s disperzní přísadou</t>
  </si>
  <si>
    <t>na rovném povrchu vnitřních stěn, pilířů, svislých panelových konstrukcí, s nejnutnějším obroušením podkladu (pemzou apod.) a oprášením,</t>
  </si>
  <si>
    <t>612472181R00</t>
  </si>
  <si>
    <t>Omítky stěn klasické, se štukem ze suché směsi jádro míchané, štuk ze suché směsi</t>
  </si>
  <si>
    <t>postřik a jádro míchané z písku, cementu a hydrátu, štuk z pytlované suché směsi,</t>
  </si>
  <si>
    <t>01 dveře : 1,0*2,1*2</t>
  </si>
  <si>
    <t>019-017 dveře : 1,495*2,27*2</t>
  </si>
  <si>
    <t>03 - 015 : 0,97*2,82*2</t>
  </si>
  <si>
    <t>1,3*2,27*2</t>
  </si>
  <si>
    <t>018-0,9 : 2,7*(3,0+3,46)/2*2</t>
  </si>
  <si>
    <t>-0,8*2,18*2</t>
  </si>
  <si>
    <t>03 sklobeton : 0,8*1,2*2</t>
  </si>
  <si>
    <t>05 dveře : 1,0*2,1*2</t>
  </si>
  <si>
    <t>018 : 1,73*2,37*2</t>
  </si>
  <si>
    <t>1,3*2,37*2</t>
  </si>
  <si>
    <t>2,12*2,37*2</t>
  </si>
  <si>
    <t>-0,625*0,425*3*2</t>
  </si>
  <si>
    <t>-0,9*2,14*2</t>
  </si>
  <si>
    <t>příčky cihelné : 90,1419*2</t>
  </si>
  <si>
    <t>58,3392*2</t>
  </si>
  <si>
    <t>odpočet obklad na příčkách Porotherm : -61,948</t>
  </si>
  <si>
    <t>612475121RT1</t>
  </si>
  <si>
    <t>Omítky vnitřní stěn ze suché směsi s postřikem, vápenocementové, tloušťka vrstvy 5 mm</t>
  </si>
  <si>
    <t>v podlaží i ve schodišti</t>
  </si>
  <si>
    <t>příčky porobeton : 18,1419</t>
  </si>
  <si>
    <t>61247 R</t>
  </si>
  <si>
    <t>Omítka sanační postřik,vyrovnání,jádro,štuk, průměrná tl. 6 cm</t>
  </si>
  <si>
    <t>01-05 : (2,93*2+20,73*2+0,55*2+0,8*2+1,35*2)*2,9</t>
  </si>
  <si>
    <t>-0,8*1,4</t>
  </si>
  <si>
    <t>-1,95*2,4</t>
  </si>
  <si>
    <t>2,5*2,9</t>
  </si>
  <si>
    <t>02 : (3,03+2,15)*2*2,9</t>
  </si>
  <si>
    <t>(2,05*2+0,88)*0,15</t>
  </si>
  <si>
    <t>-1,01*0,93</t>
  </si>
  <si>
    <t>(0,93*2+1,01)*0,1</t>
  </si>
  <si>
    <t>0,6--08 : 4,0*2,9</t>
  </si>
  <si>
    <t>(8,64*2+4,0+0,6*4+1,23*2+1,2*2+1,4*2)*2,9</t>
  </si>
  <si>
    <t>1,5*1,19*2</t>
  </si>
  <si>
    <t>-1,6*2,9</t>
  </si>
  <si>
    <t>09 : (8,59+8,65)*2*2,9</t>
  </si>
  <si>
    <t>-(1,5+3,15)*1,71</t>
  </si>
  <si>
    <t>-1,45*(0,855+1,71)/2</t>
  </si>
  <si>
    <t>-2,13*0,855</t>
  </si>
  <si>
    <t>-1,5*2*0,855/2</t>
  </si>
  <si>
    <t>-1,1*1,19*2</t>
  </si>
  <si>
    <t>-2,6*2,9</t>
  </si>
  <si>
    <t>-1,4*2,2</t>
  </si>
  <si>
    <t>1,55*2,9*2</t>
  </si>
  <si>
    <t>1,45*2,9*2</t>
  </si>
  <si>
    <t>010 : 6,75*2,5</t>
  </si>
  <si>
    <t>013-015 : (0,67+2,26+1,0+2,3+2,0)*0,4</t>
  </si>
  <si>
    <t>1,15*2,5</t>
  </si>
  <si>
    <t>1,25*2,9*2</t>
  </si>
  <si>
    <t>016 : (5,23+3,4)*2*1,2</t>
  </si>
  <si>
    <t>(1,8+0,76)*1,2</t>
  </si>
  <si>
    <t>-1,37*0,6*2</t>
  </si>
  <si>
    <t>0,8*1,2*4</t>
  </si>
  <si>
    <t>012,017 : (31,38*2+5,89)*2,5</t>
  </si>
  <si>
    <t>-2,78*(3,0+3,3)/2</t>
  </si>
  <si>
    <t>-1,4*2,2*3</t>
  </si>
  <si>
    <t>-1,1*0,6*5</t>
  </si>
  <si>
    <t>0,3*1,1*6</t>
  </si>
  <si>
    <t>0,8*1,4*6</t>
  </si>
  <si>
    <t>1,2*2,5*4</t>
  </si>
  <si>
    <t>0,8*2,5*2</t>
  </si>
  <si>
    <t>-4,0*2,5</t>
  </si>
  <si>
    <t>018 : (17,58+8,68)*2*2,9</t>
  </si>
  <si>
    <t>-1,4*2,1</t>
  </si>
  <si>
    <t>-1,2*2,1</t>
  </si>
  <si>
    <t>-2,02*2,1</t>
  </si>
  <si>
    <t>-1,4*2,2*2</t>
  </si>
  <si>
    <t>-1,5*1,25*4</t>
  </si>
  <si>
    <t>1,38*2,9*4</t>
  </si>
  <si>
    <t>0,45/0,48*4</t>
  </si>
  <si>
    <t>0,57*2,9*4</t>
  </si>
  <si>
    <t>0,73*2,9*2</t>
  </si>
  <si>
    <t>0,4*0,8*8</t>
  </si>
  <si>
    <t>1,45*1,29*8</t>
  </si>
  <si>
    <t>019 : (0,7+2,26*2+0,99+1,485+5,47)*2,5</t>
  </si>
  <si>
    <t>-2,2*2,5</t>
  </si>
  <si>
    <t>020 : (7,44+2,94)*2*2,9</t>
  </si>
  <si>
    <t>-2,78*2,9</t>
  </si>
  <si>
    <t>-2,96*2,9</t>
  </si>
  <si>
    <t>0,4*2,9*2</t>
  </si>
  <si>
    <t>0,8*2,1*4</t>
  </si>
  <si>
    <t>-2,96*2,5</t>
  </si>
  <si>
    <t>0,22*2,5*2</t>
  </si>
  <si>
    <t>0,45*2,5*2</t>
  </si>
  <si>
    <t>0,35*2,5*2</t>
  </si>
  <si>
    <t>1066T</t>
  </si>
  <si>
    <t>Restaurování štukatérské výzdoby stropu sálu s výmalbou</t>
  </si>
  <si>
    <t>POL3_1</t>
  </si>
  <si>
    <t>018 : 160,48*1,57</t>
  </si>
  <si>
    <t>612423531R00</t>
  </si>
  <si>
    <t>Omítka rýh ve stěnách maltou vápennou o šířce rýhy do 150 mm, omítkou štukovou</t>
  </si>
  <si>
    <t>Zaomítnutí vnějších stěn - oprava po vrtání : (34,6+4,2+10,8+24,0+41,0)*0,15</t>
  </si>
  <si>
    <t>623421141R00</t>
  </si>
  <si>
    <t>Omítky vnější vápenné nebo vápenocementové pilířů a sloupů s plochami rovnými_x000D_
 štukové plstí hlazené_x000D_
 stupeň složitosti 1 až 2</t>
  </si>
  <si>
    <t>pilíř plyn : (1,2+0,6)*1,4</t>
  </si>
  <si>
    <t>-0,9*0,85</t>
  </si>
  <si>
    <t>623471312R00</t>
  </si>
  <si>
    <t>Nátěry a nástřiky vnějších pilířů základním a krycím nátěrem (nebo přestřikem povrchu) barva disperzní, složitost 1 ÷ 2</t>
  </si>
  <si>
    <t>631313511R00</t>
  </si>
  <si>
    <t xml:space="preserve">Mazanina z betonu prostého tl. přes 80 do 120 mm z betonu C -/12,5 </t>
  </si>
  <si>
    <t>(z kameniva) hlazená dřevěným hladítkem</t>
  </si>
  <si>
    <t>Včetně vytvoření dilatačních spár, bez zaplnění.</t>
  </si>
  <si>
    <t>P2 : (16,93+5,37+29,58+11,57+10,16+20,76+9,4+11,26)*0,1</t>
  </si>
  <si>
    <t>(15,46+4,21+28,43+4,21+5,32+12,15+17,3+160,27+24,39+20,79)*0,1</t>
  </si>
  <si>
    <t>P1 : (6,23+160,48)*0,1</t>
  </si>
  <si>
    <t>09 dle PC : 62,5*0,1</t>
  </si>
  <si>
    <t>podkladní kanály kanály : 33,9*1,26*0,1</t>
  </si>
  <si>
    <t>57,15*1,6*0,1</t>
  </si>
  <si>
    <t>3,2*2,32*0,1</t>
  </si>
  <si>
    <t>631571003R00</t>
  </si>
  <si>
    <t>Násyp pod podlahy z kameniva z kameniva_x000D_
 ze štěrkopísku 0-32 pro zpevnění podkladu</t>
  </si>
  <si>
    <t>pod mazaniny a dlažby, popř. na plochých střechách, vodorovný nebo ve spádu, s udusáním a urovnáním povrchu,</t>
  </si>
  <si>
    <t/>
  </si>
  <si>
    <t>09 : 4,25*2,4*0,335</t>
  </si>
  <si>
    <t>631591115R00</t>
  </si>
  <si>
    <t>Násyp pod podlahy z lehkých materiálů z keramzitu</t>
  </si>
  <si>
    <t>pod  mazaniny a dlažby, popř. na plochých střechách vodorovný nebo ve spádu s udusáním a urovnáním povrchu</t>
  </si>
  <si>
    <t>P4 : 2,61*5,47*0,147</t>
  </si>
  <si>
    <t>632451014R00</t>
  </si>
  <si>
    <t>Vyrovnávací potěr ze suché směsi v pásu tloušťky 50 mm</t>
  </si>
  <si>
    <t xml:space="preserve">včezně veškerých doplňků a silikonu : </t>
  </si>
  <si>
    <t>parapety : (2,34+1,7)/2*1,5*4</t>
  </si>
  <si>
    <t>(1,85+1,2)/2*1,5</t>
  </si>
  <si>
    <t>632451021R00</t>
  </si>
  <si>
    <t>Vyrovnávací potěr z cementové malty v pásu o průměrné (střední) tloušťce od 10 do 20 mm</t>
  </si>
  <si>
    <t>na zdivu jako podklad např. pod izolaci, na parapetech z prefabrikovaných dílců, pod oplechování apod., vodorovný nebo ve spádu do 15°, hlazený dřevěným hladítkem,</t>
  </si>
  <si>
    <t xml:space="preserve">kanály PZD desky : </t>
  </si>
  <si>
    <t>výměra dle PC : 96,0</t>
  </si>
  <si>
    <t>631312611R00</t>
  </si>
  <si>
    <t>Mazanina betonová tl. 5 - 8 cm C 16/20</t>
  </si>
  <si>
    <t>09 schodiště podesty : 3,15*1,5*0,08</t>
  </si>
  <si>
    <t>2,13*1,5*0,08</t>
  </si>
  <si>
    <t>931961115 RR1</t>
  </si>
  <si>
    <t>Vložky do dilatačních spár, polystyren, tl 10 mm, STYRODUR</t>
  </si>
  <si>
    <t xml:space="preserve">beton v ploše : </t>
  </si>
  <si>
    <t>017 : 5,9*4*0,08</t>
  </si>
  <si>
    <t>025 : 3,55*5*0,08</t>
  </si>
  <si>
    <t>631320031RAA</t>
  </si>
  <si>
    <t>Mazanina vyztužená sítí z betonu C 16/20, tloušťky 80 mm, síť - drát 5,0 mm, oka 100/100 mm</t>
  </si>
  <si>
    <t>hlazená dřevěným hladítkem.</t>
  </si>
  <si>
    <t xml:space="preserve">skladba P1 : </t>
  </si>
  <si>
    <t>(6,23+160,48)*1,05</t>
  </si>
  <si>
    <t>P9 dle PC : 62,5</t>
  </si>
  <si>
    <t xml:space="preserve">skladba P2 : </t>
  </si>
  <si>
    <t>16,93+5,37+29,58+11,57+10,16+20,76+9,4+11,26</t>
  </si>
  <si>
    <t>15,46+4,21+28,43+4,21+5,32+12,15+17,3+160,27</t>
  </si>
  <si>
    <t>020+021a : 24,39+20,79</t>
  </si>
  <si>
    <t>0,8*0,15+1,1*0,15</t>
  </si>
  <si>
    <t>631320032RAA</t>
  </si>
  <si>
    <t>Mazanina vyztužená sítí z betonu C 16/20, tloušťky 100 mm, síť - drát 5,0 mm, oka 100/100 mm</t>
  </si>
  <si>
    <t>P4 : 5,47*2,26</t>
  </si>
  <si>
    <t>642952110RT3</t>
  </si>
  <si>
    <t>Osazení zárubní dveřních dřevěných dodávka a osazení zárubní dveřních dřevěných obložkových_x000D_
 pro dveře jednokřídlové, dýha buk, dub, jasan nebo mahagon, 1970 x 700/70÷190 mm</t>
  </si>
  <si>
    <t>hrubých, hoblovaných i leštěných, měkkých i tvrdých, na jakoukoliv cementovou maltu, s kotvením rámu do zdiva,</t>
  </si>
  <si>
    <t>642952110RT4</t>
  </si>
  <si>
    <t>Osazení zárubní dveřních dřevěných dodávka a osazení zárubní dveřních dřevěných obložkových_x000D_
 pro dveře jednokřídlové, dýha buk, dub, jasan nebo mahagon, 1970 x 800/70÷190 mm</t>
  </si>
  <si>
    <t>289904121R00</t>
  </si>
  <si>
    <t>Vysekání spojovací hmoty ze spár hl. od 0 do 30 mm zdivo z lomového kamene nebo cihel hrubého</t>
  </si>
  <si>
    <t>800-2</t>
  </si>
  <si>
    <t>a jejich vyčištění, stěn i kleneb,</t>
  </si>
  <si>
    <t>sanace : 868,89243</t>
  </si>
  <si>
    <t>941955004R00</t>
  </si>
  <si>
    <t>Lešení lehké pracovní pomocné pomocné, o výšce lešeňové podlahy přes 2,5 do 3,5 m</t>
  </si>
  <si>
    <t>800-3</t>
  </si>
  <si>
    <t>(16,93+8,37+29,58+11,57+10,16+20,76+9,4+11,26+67,37)*1,05</t>
  </si>
  <si>
    <t>(5,23+15,46+4,21+28,43+4,21+5,32+12,15+17,3+160,27)*1,05</t>
  </si>
  <si>
    <t>(24,39+20,79)/1,05</t>
  </si>
  <si>
    <t>943943221R00</t>
  </si>
  <si>
    <t>Montáž lešení prostorového lehkého bez podlah pro zatížení podlahové plochy do 2 kPa (200 kg/m2), výšky do 10 m</t>
  </si>
  <si>
    <t>pro zatížení podlahové plochy do 2 kPa (200 kg/m2),</t>
  </si>
  <si>
    <t>sál : 17,56*8,68-4,62</t>
  </si>
  <si>
    <t>943943292R00</t>
  </si>
  <si>
    <t xml:space="preserve">Montáž lešení prostorového lehkého bez podlah příplatek k ceně_x000D_
 za každý další i započatý měsíc použití lešení pro zatížení podlahové plochy do 2 kPa (200 kg/m2) </t>
  </si>
  <si>
    <t>147,8008*6</t>
  </si>
  <si>
    <t>943943821R00</t>
  </si>
  <si>
    <t>Demontáž lešení prostorového lehkého pro zatížení podlahové plochy do 2 kPa (200 kg/m2), výšky do 10 m</t>
  </si>
  <si>
    <t>bez podlah pro zatížení podlahové plochy do 2 kPa (200 kg/m2),</t>
  </si>
  <si>
    <t>943955021R00</t>
  </si>
  <si>
    <t>Montáž lešeňové podlahy s příčníky nebo podélníky, výšky do 10 m</t>
  </si>
  <si>
    <t>17,56*8,68*3</t>
  </si>
  <si>
    <t>943955191R00</t>
  </si>
  <si>
    <t>Montáž lešeňové podlahy příplatek k ceně za každý další i započatý měsíc použití lešení_x000D_
 s příčníky nebo podélníky</t>
  </si>
  <si>
    <t>457,2624*6</t>
  </si>
  <si>
    <t>943955821R00</t>
  </si>
  <si>
    <t>Demontáž lešeňové podlahy s příčníky nebo podélníky, výšky do 10 m</t>
  </si>
  <si>
    <t>953946111R00</t>
  </si>
  <si>
    <t>Doplňující konstrukce Osazení ventilačních mřížek bez dodávky ventilač. mřížky</t>
  </si>
  <si>
    <t>953941312R00</t>
  </si>
  <si>
    <t>Osazení předmětů na hmoždinky osazení hasicího přístroje</t>
  </si>
  <si>
    <t>953941220R00</t>
  </si>
  <si>
    <t>Osazení drobných kovových výrobků kovových poklopů s rámem_x000D_
 o ploše přes 1 m2</t>
  </si>
  <si>
    <t>bez jejich dodání, ale s vysekáním kapes pro upevňovací prvky a s jejich zazděním, zabetonováním nebo zalitím,</t>
  </si>
  <si>
    <t>961055111R00</t>
  </si>
  <si>
    <t>Bourání základů železobetonových železobetonových</t>
  </si>
  <si>
    <t>801-3</t>
  </si>
  <si>
    <t>nebo vybourání otvorů průřezové plochy přes 4 m2 v základech,</t>
  </si>
  <si>
    <t>1,2*2,0*0,15</t>
  </si>
  <si>
    <t>1,6*2,0*0,15</t>
  </si>
  <si>
    <t>962031133R00</t>
  </si>
  <si>
    <t xml:space="preserve">Bourání příček z cihel a tvárnic z jakýchkoliv cihel pálených, plných nebo dutých, na jakoukoliv maltu vápenou nebo vápenocementovou, tloušťky do 150 mm </t>
  </si>
  <si>
    <t>nebo vybourání otvorů průřezové plochy přes 4 m2 v příčkách, včetně pomocného lešení o výšce podlahy do 1900 mm a pro zatížení do 1,5 kPa  (150 kg/m2),</t>
  </si>
  <si>
    <t>01-05 : 2,94*3,54</t>
  </si>
  <si>
    <t>3,14*1,47*1,47/2</t>
  </si>
  <si>
    <t>2,93*3,54</t>
  </si>
  <si>
    <t>2,75*3,635</t>
  </si>
  <si>
    <t>3,14*1,375*1,375/2</t>
  </si>
  <si>
    <t>06 : 1,5*(2,1+2,4)/2</t>
  </si>
  <si>
    <t>010-018 : 1,6*(2,8+4,5)/2*2</t>
  </si>
  <si>
    <t>(4,4+4,4+4,4+5,9)*(4,5+5,0)/2</t>
  </si>
  <si>
    <t>4,0*(2,8+4,5)/2*4</t>
  </si>
  <si>
    <t>4,3*(2,8+4,5)/2</t>
  </si>
  <si>
    <t>(1,9+1,1+0,9+2,57+0,9)*(3,5+4,0)</t>
  </si>
  <si>
    <t>020 : (2,2+1,5+1,9)*3,8</t>
  </si>
  <si>
    <t>2,78*3,8</t>
  </si>
  <si>
    <t>962032231R00</t>
  </si>
  <si>
    <t>Bourání zdiva nadzákladového cihelného z cihel pálených nebo vápenopískových, na maltu vápenou nebo vápenocementovou</t>
  </si>
  <si>
    <t>nebo vybourání otvorů průřezové plochy přes 4 m2 ve zdivu nadzákladovém, včetně pomocného lešení o výšce podlahy do 1900 mm a pro zatížení do 1,5 kPa  (150 kg/m2)</t>
  </si>
  <si>
    <t>09 : 7,8*(3,2+5,0)/2*0,45</t>
  </si>
  <si>
    <t>3,8*0,3*(3,2+5,0)/2</t>
  </si>
  <si>
    <t>2,5*0,3*1,71</t>
  </si>
  <si>
    <t>4,3*0,3*0,75</t>
  </si>
  <si>
    <t>2,6*0,9*(2,2+3,45)/2</t>
  </si>
  <si>
    <t>017 : 4,2*0,3*(2,8+4,5)/2</t>
  </si>
  <si>
    <t>4,7*0,3*4,5</t>
  </si>
  <si>
    <t>2,5*0,3*2,7</t>
  </si>
  <si>
    <t>018 vstup : 2,15*(2,4+2,8)/2*0,3</t>
  </si>
  <si>
    <t>010 : 2,3*0,9*2,4</t>
  </si>
  <si>
    <t>1,2*0,3*2,4</t>
  </si>
  <si>
    <t>962032314R00</t>
  </si>
  <si>
    <t>Bourání zdiva nadzákladového cihelného pilířů cihelných , na maltu vápenou nebo vápenocementovou</t>
  </si>
  <si>
    <t>0,45*0,45*4,5*4</t>
  </si>
  <si>
    <t>962042321R00</t>
  </si>
  <si>
    <t>Bourání zdiva z betonu prostého nadzákladového</t>
  </si>
  <si>
    <t>nebo vybourání otvorů průřezové plochy přes 4 m2 ve zdivu z betonu prostého, včetně pomocného lešení o výšce podlahy do 1900 mm a pro zatížení do 1,5 kPa  (150 kg/m2),</t>
  </si>
  <si>
    <t>09 schody : 0,9*1,1*0,6/2</t>
  </si>
  <si>
    <t>962081131R00</t>
  </si>
  <si>
    <t>Bourání zdiva příček ze skleněných tvárnic, tloušťky do 100 mm</t>
  </si>
  <si>
    <t>nebo vybourání otvorů jakýchkoliv rozměrů, včetně pomocného lešení o výšce podlahy do 1900 mm a pro zatížení do 1,5 kPa  (150 kg/m2),</t>
  </si>
  <si>
    <t>03-08 : 0,8*1,2</t>
  </si>
  <si>
    <t>963042819R00</t>
  </si>
  <si>
    <t>Bourání jakýchkoliv betonových schodišťových stupňů zhotovených na místě</t>
  </si>
  <si>
    <t>2,98*3</t>
  </si>
  <si>
    <t>1,5*7</t>
  </si>
  <si>
    <t>1,3*3</t>
  </si>
  <si>
    <t>0,9*5</t>
  </si>
  <si>
    <t>1,1*3</t>
  </si>
  <si>
    <t>965042141RT4</t>
  </si>
  <si>
    <t>Bourání podkladů pod dlažby nebo litých celistvých dlažeb a mazanin  betonových nebo z litého asfaltu, tloušťky do 100 mm, plochy přes 4 m2</t>
  </si>
  <si>
    <t>P1 : 275,6375*0,1*2</t>
  </si>
  <si>
    <t>P2 : 456,1007*0,1*2</t>
  </si>
  <si>
    <t>zvýšené podlahy : (20,76+9,4+11,26)*1,05*0,1*2</t>
  </si>
  <si>
    <t>3,8*2,8*1,05*0,1*2</t>
  </si>
  <si>
    <t>40,33*1,05*0,1*2</t>
  </si>
  <si>
    <t>965081713RT2</t>
  </si>
  <si>
    <t>Bourání dlažeb z dlaždic keramických a z xylolitu litého z keramických dlaždic nebo xylolitových, plochy přes 1 m2</t>
  </si>
  <si>
    <t>bez podkladního lože, s jakoukoliv výplní spár</t>
  </si>
  <si>
    <t>275,6375+456,1007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</si>
  <si>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</si>
  <si>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</si>
  <si>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</si>
  <si>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01-05 : 3</t>
  </si>
  <si>
    <t>09 : 2</t>
  </si>
  <si>
    <t>016 : 2</t>
  </si>
  <si>
    <t>017 : 1</t>
  </si>
  <si>
    <t>018 : 2</t>
  </si>
  <si>
    <t>968072455R00</t>
  </si>
  <si>
    <t>Vybourání a vyjmutí kovových rámů a rolet rámů dveřních zárubní, plochy do 2 m2</t>
  </si>
  <si>
    <t>Včetně pomocného lešení o výšce podlahy do 1900 mm a pro zatížení do 1,5 kPa  (150 kg/m2).</t>
  </si>
  <si>
    <t>0,8*1,97*3</t>
  </si>
  <si>
    <t>0,8*1,97</t>
  </si>
  <si>
    <t>0,9*1,97</t>
  </si>
  <si>
    <t>0,6*1,97*2</t>
  </si>
  <si>
    <t>968072456R00</t>
  </si>
  <si>
    <t>Vybourání a vyjmutí kovových rámů a rolet rámů dveřních zárubní, plochy přes 2 m2</t>
  </si>
  <si>
    <t>1,25*1,97</t>
  </si>
  <si>
    <t>970041200R00</t>
  </si>
  <si>
    <t>Jádrové vrtání, kruhové prostupy v prostém betonu jádrové vrtání , do D 200 mm</t>
  </si>
  <si>
    <t>komín topení : 1,0</t>
  </si>
  <si>
    <t>971024651R00</t>
  </si>
  <si>
    <t>Vybourání otvorů ve zdivu kamenném a smíšeném ve zdivu kamenném na jakoukoliv maltu vápenou nebo vápenocementovou, plochy do 4 m2, tloušťky do 600 mm</t>
  </si>
  <si>
    <t>základovém nebo nadzákladovém, včetně pomocného lešení o výšce podlahy do 1900 mm a pro zatížení do 1,5 kPa  (150 kg/m2),</t>
  </si>
  <si>
    <t>pro VZT kanály : 1,3*0,6*1,1*2</t>
  </si>
  <si>
    <t>971024681R00</t>
  </si>
  <si>
    <t>Vybourání otvorů ve zdivu kamenném a smíšeném ve zdivu kamenném na jakoukoliv maltu vápenou nebo vápenocementovou, plochy do 4 m2, tloušťky do 900 mm</t>
  </si>
  <si>
    <t>pro VZT kanály : 1,3*0,8*1,14*3</t>
  </si>
  <si>
    <t>971024691R00</t>
  </si>
  <si>
    <t xml:space="preserve">Vybourání otvorů ve zdivu kamenném a smíšeném ve zdivu kamenném na jakoukoliv maltu vápenou nebo vápenocementovou, plochy do 4 m2, tloušťky přes 900 mm	</t>
  </si>
  <si>
    <t>pro VZT kanály : 1,2*1,1*1,3</t>
  </si>
  <si>
    <t>prostupy prahy vyplněno pískem : 2,5*1,1*1,3</t>
  </si>
  <si>
    <t>1,2*1,1*1,3*2</t>
  </si>
  <si>
    <t>1,0*1,1*1,3*3</t>
  </si>
  <si>
    <t>ve stěnách : 1,0*2,6*1,0*4</t>
  </si>
  <si>
    <t>kanalizace : 0,5*0,5*1,2</t>
  </si>
  <si>
    <t>prostupy prah,vyplněno pískem : 0,5*0,5*1,7</t>
  </si>
  <si>
    <t>0,5*0,5*1,5</t>
  </si>
  <si>
    <t>971033341R00</t>
  </si>
  <si>
    <t>Vybourání otvorů ve zdivu cihelném z jakýchkoliv cihel pálených_x000D_
 na jakoukoliv maltu vápenou nebo vápenocementovou, plochy do 0,09 m2, tloušťky do 300 mm</t>
  </si>
  <si>
    <t>základovém nebo nadzákladovém,</t>
  </si>
  <si>
    <t>VZT : 1</t>
  </si>
  <si>
    <t>971033381R00</t>
  </si>
  <si>
    <t>Vybourání otvorů ve zdivu cihelném z jakýchkoliv cihel pálených_x000D_
 na jakoukoliv maltu vápenou nebo vápenocementovou, plochy do 0,09 m2, tloušťky do 900 mm</t>
  </si>
  <si>
    <t>971033441R00</t>
  </si>
  <si>
    <t>Vybourání otvorů ve zdivu cihelném z jakýchkoliv cihel pálených_x000D_
 na jakoukoliv maltu vápenou nebo vápenocementovou, plochy do 0,25 m2, tloušťky do 300 mm</t>
  </si>
  <si>
    <t>VZT : 2</t>
  </si>
  <si>
    <t>971033451R00</t>
  </si>
  <si>
    <t>Vybourání otvorů ve zdivu cihelném z jakýchkoliv cihel pálených_x000D_
 na jakoukoliv maltu vápenou nebo vápenocementovou, plochy do 0,25 m2, tloušťky do 450 mm</t>
  </si>
  <si>
    <t>971033691R00</t>
  </si>
  <si>
    <t>Vybourání otvorů ve zdivu cihelném z jakýchkoliv cihel pálených_x000D_
 na jakoukoliv maltu vápenou nebo vápenocementovou, plochy do 4 m2, tloušťky přes 900 mm</t>
  </si>
  <si>
    <t>08-010 : 1,3*1,55*2,4</t>
  </si>
  <si>
    <t>09-012,018-017 : (2,75*2,8+2,2*2,8)/2*1,55*2</t>
  </si>
  <si>
    <t>018-020 parapety : 2,02*1,2*0,7</t>
  </si>
  <si>
    <t>1,2*1,2*0,7</t>
  </si>
  <si>
    <t>971042651R00</t>
  </si>
  <si>
    <t>Vybourání otvorů v betonových příčkách a zdech plochy do 4 m2, jakékoliv tloušťky</t>
  </si>
  <si>
    <t>základových nebo nadzákladových,</t>
  </si>
  <si>
    <t>pro VZT kanély : 1,6*0,6*1,3*2</t>
  </si>
  <si>
    <t>973021511R00</t>
  </si>
  <si>
    <t>Vysekání výklenků a kapes ve zdivu z kamene výklenků pohledové plochy větší než 0,25 m2</t>
  </si>
  <si>
    <t>hydranty : 0,7*0,7*0,3*2</t>
  </si>
  <si>
    <t>rozvaděč : 1,05*0,82*0,25</t>
  </si>
  <si>
    <t>0,45*0,8*0,15</t>
  </si>
  <si>
    <t>VZT : 0,4*0,4*1,3*4</t>
  </si>
  <si>
    <t>0,4*0,4*2,3*2</t>
  </si>
  <si>
    <t>0,9*0,5*0,75*6</t>
  </si>
  <si>
    <t>parapety okna : (2,24+2,29+2,34+2,27)*0,75*0,6</t>
  </si>
  <si>
    <t>973022251R00</t>
  </si>
  <si>
    <t>Vysekání výklenků a kapes ve zdivu z kamene kapes plochy do 0,1 m2, hloubky do 300 mm</t>
  </si>
  <si>
    <t>dvře 03-04 nosník : 2</t>
  </si>
  <si>
    <t>973028121R00</t>
  </si>
  <si>
    <t>Vysekání výklenků a kapes ve zdivu z kamene kapes pro zavázání nových příček a zdí tloušťky do 100 mm</t>
  </si>
  <si>
    <t>2,6*4</t>
  </si>
  <si>
    <t>3,46*2</t>
  </si>
  <si>
    <t>4,92</t>
  </si>
  <si>
    <t>2,1*2</t>
  </si>
  <si>
    <t>2,9*2</t>
  </si>
  <si>
    <t>973028131R00</t>
  </si>
  <si>
    <t>Vysekání výklenků a kapes ve zdivu z kamene kapes pro zavázání nových příček a zdí tloušťky do 150 mm</t>
  </si>
  <si>
    <t>2,7*2</t>
  </si>
  <si>
    <t>5,16</t>
  </si>
  <si>
    <t>2,15*2</t>
  </si>
  <si>
    <t>1,2*4</t>
  </si>
  <si>
    <t>3,6*2</t>
  </si>
  <si>
    <t>973031824R00</t>
  </si>
  <si>
    <t>Vysekání v cihelném zdivu výklenků a kapes kapes pro zavázání nových zdí_x000D_
 na jakoukoliv maltu vápennou nebo vápenocementovou, tloušťky do 300 mm</t>
  </si>
  <si>
    <t>2,6*2</t>
  </si>
  <si>
    <t>974029154R00</t>
  </si>
  <si>
    <t>Vysekání rýh ve zdivu kamenném v ploše_x000D_
 do hloubky 100 mm, šířky do 150 mm</t>
  </si>
  <si>
    <t>plyn : 10,5</t>
  </si>
  <si>
    <t>974029666R00</t>
  </si>
  <si>
    <t>Vysekání rýh ve zdivu kamenném pro vtahování nosníků do zdí, před vybouráním otvoru_x000D_
 do hloubky 150 mm, při výšce nosníku do 250 mm</t>
  </si>
  <si>
    <t>hydranty : 1,2*2*2</t>
  </si>
  <si>
    <t>rozvaděče : 0,72*2</t>
  </si>
  <si>
    <t>1,35*2</t>
  </si>
  <si>
    <t>dveře 08-010 : 1,56*10</t>
  </si>
  <si>
    <t>dveře 03-010 : 2,25*6</t>
  </si>
  <si>
    <t>974031387R00</t>
  </si>
  <si>
    <t>Vysekání rýh v jakémkoliv zdivu cihelném pro komínové nebo ventilační průduchy_x000D_
 do hloubky 300 mm, šířky do 300 mm</t>
  </si>
  <si>
    <t>974031666R00</t>
  </si>
  <si>
    <t>Vysekání rýh v jakémkoliv zdivu cihelném pro vtahování nosníků do zdí, před vybouráním otvorů_x000D_
 do hloubky 150 mm, při výšce nosníku do 250 mm</t>
  </si>
  <si>
    <t>VZT mřížky : 0,72*3*2</t>
  </si>
  <si>
    <t>kanály : 2,5*2</t>
  </si>
  <si>
    <t>1,2*2*3</t>
  </si>
  <si>
    <t>dveře 017-019 : 2,8*2</t>
  </si>
  <si>
    <t>975021711R00</t>
  </si>
  <si>
    <t>Podchycování nadzákladového zdiva pod stropem při tloušťce zdiva přes 900 do 1500 mm</t>
  </si>
  <si>
    <t>nad vybouraným otvorem pro jakoukoliv délku podchycení s vybouráním otvorů pro provléknutí vynášecích trámů pro podchycení zdi, oboustranného vynesení podchycené konstrukce,</t>
  </si>
  <si>
    <t>2,65*2</t>
  </si>
  <si>
    <t>4,0</t>
  </si>
  <si>
    <t>976071111R00</t>
  </si>
  <si>
    <t>Vybourání kovových doplňkových konstrukcí madel a zábradlí_x000D_
 v jakémkoliv zdivu</t>
  </si>
  <si>
    <t>2,5+1,0+1,5*2</t>
  </si>
  <si>
    <t>976085411R00</t>
  </si>
  <si>
    <t>Vybourání madel, objímek, rámů, mříží apod. kanalizačních rámů litinových, z rýhovaného plechu nebo betonových včetně poklopů nebo mříží_x000D_
 plochy přes 0,6 m2</t>
  </si>
  <si>
    <t>978011141R00</t>
  </si>
  <si>
    <t>Otlučení omítek vápenných nebo vápenocementových vnitřních stropů, v rozsahu do 30 %</t>
  </si>
  <si>
    <t>978013161R00</t>
  </si>
  <si>
    <t>Otlučení omítek vápenných nebo vápenocementových vnitřních stěn, v rozsahu do 50 %</t>
  </si>
  <si>
    <t>978013191R00</t>
  </si>
  <si>
    <t>Otlučení omítek vápenných nebo vápenocementových vnitřních stěn, v rozsahu do 100 %</t>
  </si>
  <si>
    <t>odpočet obklad : -240,0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</si>
  <si>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</si>
  <si>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</si>
  <si>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</si>
  <si>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120,0*2,0</t>
  </si>
  <si>
    <t>078881111 R00</t>
  </si>
  <si>
    <t>Vyčištění komínů a ventilacípo opravě, jakékoliv výšky</t>
  </si>
  <si>
    <t>m3 OP</t>
  </si>
  <si>
    <t>3,5*1,05*24,0</t>
  </si>
  <si>
    <t>0,45*0,45*3,4*6</t>
  </si>
  <si>
    <t>273747T10</t>
  </si>
  <si>
    <t>Bourání kouřovodu z cihel na MC</t>
  </si>
  <si>
    <t>5,5*0,95*0,91</t>
  </si>
  <si>
    <t>273750T10</t>
  </si>
  <si>
    <t>Vybourání dřevěných stěn plochy nad 4 m2-vstup k požití</t>
  </si>
  <si>
    <t>273753T10</t>
  </si>
  <si>
    <t>Vrtání jádrové do kamene do D 80 mm</t>
  </si>
  <si>
    <t>prostup plyn : 1,5</t>
  </si>
  <si>
    <t>273756T10</t>
  </si>
  <si>
    <t>Bourání otv zdi cih 0,09m2, tl 90cm</t>
  </si>
  <si>
    <t>topení kouřovod : 1</t>
  </si>
  <si>
    <t>273759T10</t>
  </si>
  <si>
    <t>Vybourání kovových drobných výrobků</t>
  </si>
  <si>
    <t>899712111 R00</t>
  </si>
  <si>
    <t>Orientační tabulky na zdivu, úniková cesta</t>
  </si>
  <si>
    <t>952901114 R00</t>
  </si>
  <si>
    <t>Vyčištění budov o výšce podlaží nad 4 m</t>
  </si>
  <si>
    <t>(160,48+50,55+24,39+20,79+40,33+6,77+3,86+3,64)/1,05</t>
  </si>
  <si>
    <t>953802325 R00</t>
  </si>
  <si>
    <t>Montáž komínové vložky pevné do 200 mm,do 30 m včetně dodávky, D+M</t>
  </si>
  <si>
    <t>900         RT2</t>
  </si>
  <si>
    <t>HZS, Výpomoce pro plyn, el. instalaci, slaboproud a VZT</t>
  </si>
  <si>
    <t>h</t>
  </si>
  <si>
    <t>POL10_</t>
  </si>
  <si>
    <t>44984124R</t>
  </si>
  <si>
    <t>přístoj hasicí práškový; PG6PDC; výtlačný prostředek dusík; náplň 6 kg; dostřik 5 m; doba činnosti 23 s</t>
  </si>
  <si>
    <t>SPCM</t>
  </si>
  <si>
    <t>POL3_</t>
  </si>
  <si>
    <t>55344420R</t>
  </si>
  <si>
    <t>Průvětrník bez klapek se sítí 150 x 150 mm</t>
  </si>
  <si>
    <t>5539 R</t>
  </si>
  <si>
    <t>Ocelový dvoupoklop pro zadláždění 100*124 cm</t>
  </si>
  <si>
    <t>POL3_7</t>
  </si>
  <si>
    <t>999281111R00</t>
  </si>
  <si>
    <t>Přesun hmot pro opravy a údržbu objektů pro opravy a údržbu dosavadních objektů včetně vnějších plášťů_x000D_
 výšky do 25 m</t>
  </si>
  <si>
    <t>POL7_</t>
  </si>
  <si>
    <t>oborů 801, 803, 811 a 812</t>
  </si>
  <si>
    <t xml:space="preserve">Hmotnosti z položek s pořadovými čísly: : </t>
  </si>
  <si>
    <t xml:space="preserve">6,8,9,10,11,13,15,16,17,18,19,20,21,22,23,24,25,27,28,29,30,31,32,33,34,35,36,37,38,39,40,41,42,43, : </t>
  </si>
  <si>
    <t xml:space="preserve">44,45,46,47,48,49,50,51,52,53,57,58,59,60,61,62,63,64,65,66,67,69,70,71,72,73,74,75,76,77,78,81,82, : </t>
  </si>
  <si>
    <t xml:space="preserve">84,85,86,88,89,91,92,93,95,96,97,98,99,104,105,107,108,109,110,111,112,113,114,115,116,117,121,123, : </t>
  </si>
  <si>
    <t xml:space="preserve">125,138,139,140,142,143, : </t>
  </si>
  <si>
    <t>Součet: : 885,71105</t>
  </si>
  <si>
    <t>7111R</t>
  </si>
  <si>
    <t>Izolace zdivo vrty+ náplň</t>
  </si>
  <si>
    <t>POL1_7</t>
  </si>
  <si>
    <t xml:space="preserve">obvodové zdivo : </t>
  </si>
  <si>
    <t>tl. 180 cm  : (1,0+17,56+0,88+8,59+0,9+4,0+1,6+2,93+2,4)*1,8</t>
  </si>
  <si>
    <t>-(2,1*4+1,5+2,63)*1,8</t>
  </si>
  <si>
    <t>tl. 150 cm  : 2,1*4*1,5</t>
  </si>
  <si>
    <t>tl.240 cm  : 2,2*2,4</t>
  </si>
  <si>
    <t>tl.120-240 cm : 16,7*(1,2+2,4)/2</t>
  </si>
  <si>
    <t>tl.100 cm : 9,5*1,0</t>
  </si>
  <si>
    <t>tl.120 cm : 4,2*1,2</t>
  </si>
  <si>
    <t>tl.160 cm : (32,57-3,1-2,7-3,02)*1,6</t>
  </si>
  <si>
    <t>tl.130 cm : (3,1+2,7+3,02)*1,3</t>
  </si>
  <si>
    <t>tl.195 cm : 3,0*1,95</t>
  </si>
  <si>
    <t>tl. 30 cm : 3,03*0,3</t>
  </si>
  <si>
    <t xml:space="preserve">střední zdivo : </t>
  </si>
  <si>
    <t>tl 76 cm : 1,8*0,76</t>
  </si>
  <si>
    <t>tl.140, cm : (4,75-1,1)*1,4</t>
  </si>
  <si>
    <t>tl 135 cm : (5,23-0,9)*1,35</t>
  </si>
  <si>
    <t>tl.100 cm : 2,3*1,0</t>
  </si>
  <si>
    <t>tl.155 cm : (10,2-1,3-1,5)*1,55</t>
  </si>
  <si>
    <t>(3,7+26,365-1,26-1,8*3)*1,55</t>
  </si>
  <si>
    <t>tl.177 cm : 2,0*1,77</t>
  </si>
  <si>
    <t>tl.142 cm : 3,08*1,42</t>
  </si>
  <si>
    <t>tl.75 cm : 1,62*0,75</t>
  </si>
  <si>
    <t>tl. 131 cm : 0,35*1,31</t>
  </si>
  <si>
    <t>tl.140 cm : 2,85*1,4</t>
  </si>
  <si>
    <t>tl.100 cm : (8,68-2,02-1,2-1,43)*1,0</t>
  </si>
  <si>
    <t>tl. 230 cm : 2,5*2,3</t>
  </si>
  <si>
    <t>tl. 90 cm : (1,6+1,0)*0,9</t>
  </si>
  <si>
    <t>tl.90 cm : (0,89+0,1+0,13+0,8)*1,0</t>
  </si>
  <si>
    <t>tl. 170 cm : 1,46*1,7</t>
  </si>
  <si>
    <t>tl.30 cm : 2,67*0,3*2</t>
  </si>
  <si>
    <t>(2,64-0,9)*0,3</t>
  </si>
  <si>
    <t>1,485*0,3</t>
  </si>
  <si>
    <t>tl.15 cm : 3,2*0,15</t>
  </si>
  <si>
    <t>711212003 RT3</t>
  </si>
  <si>
    <t>Stěrka protiradonová a hydroizolační, hmotou tl. 2 mm včetně penetrace, včeně úprav v koutech a rozích</t>
  </si>
  <si>
    <t>P2 : (16,93+5,37+29,58+11,57+10,16+20,76+9,4+11,26+6,23)*1,05</t>
  </si>
  <si>
    <t>(15,46+4,21+28,43+4,21+5,32+12,15+17,3+160,27+24,39+20,79)*1,05</t>
  </si>
  <si>
    <t>P1 : (6,23+160,48)*1,05</t>
  </si>
  <si>
    <t>09 dle PC : 62,5*1,05</t>
  </si>
  <si>
    <t xml:space="preserve">kanály dno a strop : </t>
  </si>
  <si>
    <t>výměra dle PC : 96,0*2</t>
  </si>
  <si>
    <t>kanály svislá : 199,401</t>
  </si>
  <si>
    <t>pilíř plyn : 1,2*0,6</t>
  </si>
  <si>
    <t>7112R</t>
  </si>
  <si>
    <t>Stěrka hydroizolační těsnicí hmotou , proti vlhkosti, tl. 2mm včetně penetrace, včetně úprav v koutech a rozích</t>
  </si>
  <si>
    <t>pod obklady na stávajícím zdivu : 130,087-61,948</t>
  </si>
  <si>
    <t>998711101R00</t>
  </si>
  <si>
    <t>Přesun hmot pro izolace proti vodě svisle do 6 m</t>
  </si>
  <si>
    <t>800-711</t>
  </si>
  <si>
    <t>50 m vodorovně měřeno od těžiště půdorysné plochy skládky do těžiště půdorysné plochy objektu</t>
  </si>
  <si>
    <t xml:space="preserve">146,147,148, : </t>
  </si>
  <si>
    <t>Součet: : 8,05136</t>
  </si>
  <si>
    <t>713121121RT1</t>
  </si>
  <si>
    <t>Montáž tepelné izolace podlah  dvouvrstvá, bez dodávky materiálu</t>
  </si>
  <si>
    <t>800-713</t>
  </si>
  <si>
    <t>Nařezání izolace na potřebný rozměr a položení na podklad ve dvou vrstvách bez dodávky izolace.</t>
  </si>
  <si>
    <t>P1 : (67,37+6,23+28,43+160,48)*1,05</t>
  </si>
  <si>
    <t>P2 : (16,93+5,37+29,58+11,57+10,16+20,76+9,4+11,26)*1,05</t>
  </si>
  <si>
    <t>(15,46+4,21+4,21+5,32+12,15+17,3+160,27)*1,05</t>
  </si>
  <si>
    <t>(24,39+20,79+40,33)*1,05</t>
  </si>
  <si>
    <t>713121118RT1</t>
  </si>
  <si>
    <t xml:space="preserve">Izolace podlah tepelná obložení stěn dilatační páskou, bez dodávky materiálu,  </t>
  </si>
  <si>
    <t>01-05 : 2,93+2,9+22,08+22,08+0,97*2+0,55*2-2,63</t>
  </si>
  <si>
    <t>02 : (2,25+3,03)*2</t>
  </si>
  <si>
    <t>-0,88</t>
  </si>
  <si>
    <t>06 : (4,0+5,22)*2</t>
  </si>
  <si>
    <t>-0,8</t>
  </si>
  <si>
    <t>07 : (2,6+3,45)*2</t>
  </si>
  <si>
    <t>08 : (2,57+4,77)*2</t>
  </si>
  <si>
    <t>-0,8*2-0,9</t>
  </si>
  <si>
    <t>09,09 a : (8,65+8,5)*2</t>
  </si>
  <si>
    <t>1,4*2+1,3*2</t>
  </si>
  <si>
    <t>-1,1-1,4-0,9</t>
  </si>
  <si>
    <t>010 : (6,75+2,21)*2</t>
  </si>
  <si>
    <t>-1,8*2-0,9*2-0,8*2</t>
  </si>
  <si>
    <t>011 : (2,2+2,25)*2</t>
  </si>
  <si>
    <t>-0,9</t>
  </si>
  <si>
    <t>013 : (2,0+1,16)*2</t>
  </si>
  <si>
    <t>-0,7</t>
  </si>
  <si>
    <t>014 : (4,76+1,15)*2</t>
  </si>
  <si>
    <t>-0,8*2</t>
  </si>
  <si>
    <t>015 : (3,97+1,2)*2</t>
  </si>
  <si>
    <t>-0,8-0,7</t>
  </si>
  <si>
    <t>(2,3+2,26)*2</t>
  </si>
  <si>
    <t>-0,7*2</t>
  </si>
  <si>
    <t>(2,26+1,0)*2</t>
  </si>
  <si>
    <t>016 : (5,23+3,4)*2</t>
  </si>
  <si>
    <t>(1,8+0,76)*2</t>
  </si>
  <si>
    <t>0,6*4</t>
  </si>
  <si>
    <t>017+012 : (31,38+5,89)*2</t>
  </si>
  <si>
    <t>0,3*6</t>
  </si>
  <si>
    <t>-1,4*4</t>
  </si>
  <si>
    <t>-1,6-2,2</t>
  </si>
  <si>
    <t>018 : (17,56+8,68)*2</t>
  </si>
  <si>
    <t>0,73*2</t>
  </si>
  <si>
    <t>0,4*8</t>
  </si>
  <si>
    <t>1,3*4</t>
  </si>
  <si>
    <t>-0,9*2</t>
  </si>
  <si>
    <t>-1,4*2</t>
  </si>
  <si>
    <t>019 : 2,61*2+5,47</t>
  </si>
  <si>
    <t>-2,2</t>
  </si>
  <si>
    <t>0,15*2</t>
  </si>
  <si>
    <t>020 : (7,44+4,19)*2</t>
  </si>
  <si>
    <t>0,35*2</t>
  </si>
  <si>
    <t>-0,8*2-0,9-1,4</t>
  </si>
  <si>
    <t>021a : (6,01+0,22+3,68)*2</t>
  </si>
  <si>
    <t>713191121R00</t>
  </si>
  <si>
    <t>Izolace tepelné běžných konstrukcí - doplňky překrytí pásem asfaltovaným nepískovaným, včetně dodávky materiálu</t>
  </si>
  <si>
    <t>RTS 12/ I</t>
  </si>
  <si>
    <t>RTS 11/ I</t>
  </si>
  <si>
    <t>716,0685</t>
  </si>
  <si>
    <t>713411121R00</t>
  </si>
  <si>
    <t>Montáž tepelné izolace potrubí a ohybů pásy nebo rohožemi pásy LSP (lamelové skružovací pásy) připevněnými ocelovým drátem , jednovrstvá</t>
  </si>
  <si>
    <t>bez povrchové úpravy</t>
  </si>
  <si>
    <t>Včetně pomocného lešení o výšce podlahy do 1900 mm a pro zatížení do 1,5 kPa.</t>
  </si>
  <si>
    <t>kouřovod komín : 3,14*0,24*24,0</t>
  </si>
  <si>
    <t>rozdělovač : 1,0*0,4</t>
  </si>
  <si>
    <t>713491116R00</t>
  </si>
  <si>
    <t>Izolace tepelné potrubí a ohybů - doplňky montáž oplechování (plech ve specifikaci)_x000D_
 pevného, tvarových kusů mimo přírub a armatur</t>
  </si>
  <si>
    <t>0,48*1,0</t>
  </si>
  <si>
    <t>1067T</t>
  </si>
  <si>
    <t>Rohož izolační  100 kg/m3 5000x500x 40mm</t>
  </si>
  <si>
    <t>18,4864*1,05</t>
  </si>
  <si>
    <t>19420830R</t>
  </si>
  <si>
    <t>plech hliníkový; povrch hladký; stav měkký; tl = 0,80 mm</t>
  </si>
  <si>
    <t>kg</t>
  </si>
  <si>
    <t>283140729R</t>
  </si>
  <si>
    <t>páska dilatační PE; š = 80 mm; tl. 5 mm; l = 50 000 mm; samolepicí; obj. hmot. 25 kg/m3; teplotní odolnost -65 až 100 °C</t>
  </si>
  <si>
    <t>389,57*1,05</t>
  </si>
  <si>
    <t>28375460R</t>
  </si>
  <si>
    <t>deska izolační tepelně izol.; extrudovaný polystyren; povrch hladký; součinitel tepelné vodivosti 0,035 W/mK; obj. hmotnost 40,00 kg/m3</t>
  </si>
  <si>
    <t>716,0685*0,04*2*1,05</t>
  </si>
  <si>
    <t>998713101R00</t>
  </si>
  <si>
    <t>Přesun hmot pro izolace tepelné v objektech výšky do 6 m</t>
  </si>
  <si>
    <t>50 m vodorovně</t>
  </si>
  <si>
    <t xml:space="preserve">152,153,154,155,156,158, : </t>
  </si>
  <si>
    <t>Součet: : 3,07082</t>
  </si>
  <si>
    <t>721110908R00</t>
  </si>
  <si>
    <t>Opravy odpadního potrubí kameninového vsazení odbočky do potrubí, DN 200</t>
  </si>
  <si>
    <t>800-721</t>
  </si>
  <si>
    <t>721140802R00</t>
  </si>
  <si>
    <t>Demontáž potrubí z litinových trub do DN 100</t>
  </si>
  <si>
    <t>odpadního nebo dešťového,</t>
  </si>
  <si>
    <t>721140935R00</t>
  </si>
  <si>
    <t>Opravy odpadního potrubí litinového přechod z plastových trub na litinu, DN 100</t>
  </si>
  <si>
    <t>721176102R00</t>
  </si>
  <si>
    <t>Potrubí z plastových trub připojovací, d 40 mm</t>
  </si>
  <si>
    <t>Potrubí včetně tvarovek. Bez zednických výpomocí.</t>
  </si>
  <si>
    <t>4-4' : 0,5</t>
  </si>
  <si>
    <t>10-10' : 1,0</t>
  </si>
  <si>
    <t>11-11' : 1,0</t>
  </si>
  <si>
    <t>13-13 : 0,5</t>
  </si>
  <si>
    <t>721176103R00</t>
  </si>
  <si>
    <t>Potrubí z plastových trub připojovací, d 50 mm</t>
  </si>
  <si>
    <t>4-4' : 1,3</t>
  </si>
  <si>
    <t>9-9' : 3,5</t>
  </si>
  <si>
    <t>13-13' : 2,0</t>
  </si>
  <si>
    <t>721176104R00</t>
  </si>
  <si>
    <t>Potrubí z plastových trub připojovací, d 75 mm</t>
  </si>
  <si>
    <t>721176105R00</t>
  </si>
  <si>
    <t>Potrubí z plastových trub připojovací, d 110 mm</t>
  </si>
  <si>
    <t>4-4' : 4,0</t>
  </si>
  <si>
    <t>9-9' : 1</t>
  </si>
  <si>
    <t>12-12' : 3,5</t>
  </si>
  <si>
    <t>721176113R00</t>
  </si>
  <si>
    <t>Potrubí z plastových trub odpadní svislé, d 50 mm</t>
  </si>
  <si>
    <t>Potrubí včetně tvarovek, objímek a vložek pro tlumení hluku. Bez zednických výpomocí.</t>
  </si>
  <si>
    <t>Včetně zřízení a demontáže pomocného lešení.</t>
  </si>
  <si>
    <t>11-11' : 4,0</t>
  </si>
  <si>
    <t>721176115R00</t>
  </si>
  <si>
    <t>Potrubí z plastových trub odpadní svislé, d 110 mm</t>
  </si>
  <si>
    <t>4-4' : 5,7</t>
  </si>
  <si>
    <t>7-7' : 4,3</t>
  </si>
  <si>
    <t>8-¨8' : 5,7</t>
  </si>
  <si>
    <t>9-9' : 5,7</t>
  </si>
  <si>
    <t>10-10' : 5,3</t>
  </si>
  <si>
    <t>12-12' : 4,6</t>
  </si>
  <si>
    <t>13-13' : 4,5</t>
  </si>
  <si>
    <t>721176222R00</t>
  </si>
  <si>
    <t>Potrubí z plastových trub svodné (ležaté) v zemi, d 110 mm</t>
  </si>
  <si>
    <t>5-5' : 8,5</t>
  </si>
  <si>
    <t>6-6' : 2,1</t>
  </si>
  <si>
    <t>10-10' : 0,55</t>
  </si>
  <si>
    <t>11-11' : 3,35</t>
  </si>
  <si>
    <t>721176223R00</t>
  </si>
  <si>
    <t>Potrubí z plastových trub svodné (ležaté) v zemi, d 125 mm</t>
  </si>
  <si>
    <t>4-4' : 3,4</t>
  </si>
  <si>
    <t>7-7' : 1,4</t>
  </si>
  <si>
    <t>8-8' : 8,7</t>
  </si>
  <si>
    <t>12-12' : 4,4</t>
  </si>
  <si>
    <t>13-13' : 1,9</t>
  </si>
  <si>
    <t>721176224R00</t>
  </si>
  <si>
    <t>Potrubí z plastových trub svodné (ležaté) v zemi, d 160 mm</t>
  </si>
  <si>
    <t>4-4' : 6,6</t>
  </si>
  <si>
    <t>721194104R00</t>
  </si>
  <si>
    <t>Zřízení přípojek na potrubí D 40, materiál ve specifikaci</t>
  </si>
  <si>
    <t>vyvedení a upevnění odpadních výpustek,</t>
  </si>
  <si>
    <t>721194105R00</t>
  </si>
  <si>
    <t>Zřízení přípojek na potrubí D 50, materiál ve specifikaci</t>
  </si>
  <si>
    <t>721194107R00</t>
  </si>
  <si>
    <t>Zřízení přípojek na potrubí D 75, materiál ve specifikaci</t>
  </si>
  <si>
    <t>721194109R00</t>
  </si>
  <si>
    <t>Zřízení přípojek na potrubí D 110 , materiál ve specifikaci</t>
  </si>
  <si>
    <t>721223450RT2</t>
  </si>
  <si>
    <t>Vpusti a zápachové uzávěrky sklepní, DN 110 mm, s vodorovným odtokem, 148x148mm/138x138 mm a izol.přírubou, plast</t>
  </si>
  <si>
    <t>721273150RT1</t>
  </si>
  <si>
    <t>Ventilační hlavice DN 110, přivzdušňovací ventil DN50/75/110 s dvojitou izolační stěnou, s masivní pryžovou membránou, s odnímatelnou mřížkou proti hmyzu a pro čištění, mat. PP</t>
  </si>
  <si>
    <t>721290111R00</t>
  </si>
  <si>
    <t>Zkouška těsnosti kanalizace v objektech vodou, DN 125</t>
  </si>
  <si>
    <t>3,0+6,8+0,5+8,5+4,0+35,8+14,5+25,5</t>
  </si>
  <si>
    <t>721290112R00</t>
  </si>
  <si>
    <t>Zkouška těsnosti kanalizace v objektech vodou, DN 200</t>
  </si>
  <si>
    <t>273765T10</t>
  </si>
  <si>
    <t>Demontáž potrubí litinového do  DN 200</t>
  </si>
  <si>
    <t>273768T10</t>
  </si>
  <si>
    <t>Hzs - nezmeřitelné práce   čl.17-1a Výpomoce pro kanalizace,demontáž kanalizace</t>
  </si>
  <si>
    <t>998721101R00</t>
  </si>
  <si>
    <t>Přesun hmot pro vnitřní kanalizaci v objektech výšky do 6 m</t>
  </si>
  <si>
    <t>50 m vodorovně, měřeno od těžiště půdorysné plochy skládky do těžiště půdorysné plochy objektu</t>
  </si>
  <si>
    <t xml:space="preserve">160,162,163,164,165,166,167,168,169,170,171,176,177, : </t>
  </si>
  <si>
    <t>Součet: : 0,34067</t>
  </si>
  <si>
    <t>722130234R00</t>
  </si>
  <si>
    <t xml:space="preserve">Potrubí z ocelových trubek závitových pozinkovaných DN 32, svařovaných 11 343,  </t>
  </si>
  <si>
    <t>Potrubí včetně tvarovek a zednických výpomocí.</t>
  </si>
  <si>
    <t>722131916R00</t>
  </si>
  <si>
    <t>Opravy vodovodního potrubí závitového vsazení odbočky do potrubí, DN 50</t>
  </si>
  <si>
    <t>722190401R00</t>
  </si>
  <si>
    <t>Přípojky ke strojům a zařízením vyvedení a připojení výpustek, DN 15</t>
  </si>
  <si>
    <t>WC : 5</t>
  </si>
  <si>
    <t>pisoár : 3</t>
  </si>
  <si>
    <t>výlevka : 3</t>
  </si>
  <si>
    <t>dřez : 2</t>
  </si>
  <si>
    <t>umyvadlo : 10</t>
  </si>
  <si>
    <t>výtokový ventil : 1</t>
  </si>
  <si>
    <t>722190901R00</t>
  </si>
  <si>
    <t>Uzavření nebo otevření vodovodního potrubí při opravě</t>
  </si>
  <si>
    <t>včetně vypuštění a napuštění,</t>
  </si>
  <si>
    <t>722254231RT4</t>
  </si>
  <si>
    <t>Požární příslušenství hydrantový systém D 25, box nerez, stálotvará hadice, průměr 25/30</t>
  </si>
  <si>
    <t>722264114R00</t>
  </si>
  <si>
    <t>Vodoměry včetně dodávky materiálu_x000D_
 bytový vodoměr, závitový jednovtokový suchoběžný, DN 20, pro teplotu vody do 30°C, montáž horizontálně i vertikálně, jmenovitý průtok 2,5 m3/hod, PN 10, délka 130 mm</t>
  </si>
  <si>
    <t>722265315R00</t>
  </si>
  <si>
    <t>Vodoměry včetně dodávky materiálu_x000D_
 domovní vodoměr, závitový vícevtokový mokroběžný, DN 32, pro teplotu vody do 30°C, montáž horizontálně, jmenovitý průtok 5,0 m3/hod, PN 16, délka 260 mm</t>
  </si>
  <si>
    <t>722290226R00</t>
  </si>
  <si>
    <t>Dílčí tlakové zkoušky vodovodního potrubí závitového, do DN 50</t>
  </si>
  <si>
    <t>Včetně dodávky vody, uzavření a zabezpečení konců potrubí.</t>
  </si>
  <si>
    <t>1,5+12,9+38,6+18,9+44,6+27,0</t>
  </si>
  <si>
    <t>722290234R00</t>
  </si>
  <si>
    <t>Proplach a dezinfekce vodovodního potrubí do DN 80</t>
  </si>
  <si>
    <t>Včetně dodání desinfekčního prostředku.</t>
  </si>
  <si>
    <t>273771T10</t>
  </si>
  <si>
    <t>Oprava-propojení dosavadního potrubí závit. DN 50 výměna kolena Pz</t>
  </si>
  <si>
    <t>273774T10</t>
  </si>
  <si>
    <t>Odříznutí plastové trubky  DN 25</t>
  </si>
  <si>
    <t>273777T10</t>
  </si>
  <si>
    <t>Výměna trubky, tvarovky plastové DN 25</t>
  </si>
  <si>
    <t>273780T10</t>
  </si>
  <si>
    <t>Potrubí z PPR , studená, D 20/2,8 mm</t>
  </si>
  <si>
    <t>0,4+1,9+2,0</t>
  </si>
  <si>
    <t>0,5+1,0+0,6+0,2*3+0,8+0,2*2</t>
  </si>
  <si>
    <t>0,6+0,2*2</t>
  </si>
  <si>
    <t>0,6+0,6+1,0+0,5+1,0</t>
  </si>
  <si>
    <t>273783T10</t>
  </si>
  <si>
    <t>Potrubí z PPR , studená, D 25/3,5 mm</t>
  </si>
  <si>
    <t>4,6+0,5+3,1</t>
  </si>
  <si>
    <t>0,6+0,5+1,5+1,3</t>
  </si>
  <si>
    <t>3,5</t>
  </si>
  <si>
    <t>3,2+3,0</t>
  </si>
  <si>
    <t>3,5+3,5+2,0</t>
  </si>
  <si>
    <t>2,1+3,0+1,5</t>
  </si>
  <si>
    <t>1,2</t>
  </si>
  <si>
    <t>273786T10</t>
  </si>
  <si>
    <t>Potrubí z PPR , studená, D 32/4,4 mm</t>
  </si>
  <si>
    <t>0,5+3,0+1,8+3,6+4,2</t>
  </si>
  <si>
    <t>4,6+1,2</t>
  </si>
  <si>
    <t>273789T10</t>
  </si>
  <si>
    <t>Potrubí z PPR , studená, D 40/5,5 mm</t>
  </si>
  <si>
    <t>1,0+2,0+1,2+1,0+3,2+6,7</t>
  </si>
  <si>
    <t>29,0</t>
  </si>
  <si>
    <t>0,5</t>
  </si>
  <si>
    <t>273792T10</t>
  </si>
  <si>
    <t>Potrubí z PPR , teplá, D 20/3,4 mm</t>
  </si>
  <si>
    <t>2,5+2,0+1,6+0,5+1,0</t>
  </si>
  <si>
    <t>1,5+1,7+7,7+0,6+3,0+0,2</t>
  </si>
  <si>
    <t>3,4+1,3</t>
  </si>
  <si>
    <t>273795T10</t>
  </si>
  <si>
    <t>Izolace návleková  tl. stěny 6 mm vnitřní průměr 22 mm</t>
  </si>
  <si>
    <t>273798T10</t>
  </si>
  <si>
    <t>Izolace návleková  tl. stěny 6 mm vnitřní průměr 25 mm</t>
  </si>
  <si>
    <t>273801T10</t>
  </si>
  <si>
    <t>Izolace návleková  tl. stěny 6 mm vnitřní průměr 32 mm</t>
  </si>
  <si>
    <t>273804T10</t>
  </si>
  <si>
    <t>Izolace návleková  tl. stěny 6 mm vnitřní průměr 42 mm</t>
  </si>
  <si>
    <t>273807T10</t>
  </si>
  <si>
    <t>Izolace návleková  tl. stěny 20 mm vnitřní průměr 42 mm</t>
  </si>
  <si>
    <t>273810T10</t>
  </si>
  <si>
    <t>Kohout kulový,2xvnitřní záv.  R250D DN 15</t>
  </si>
  <si>
    <t>273813T10</t>
  </si>
  <si>
    <t>Kohout kulový,2xvnitřní záv.  R250D DN 32</t>
  </si>
  <si>
    <t>273816T10</t>
  </si>
  <si>
    <t>Klapka zpětná,2xvnitřní závit  N5 DN 15</t>
  </si>
  <si>
    <t>273819T10</t>
  </si>
  <si>
    <t>Hzs - nezmeřitelné práce   čl.17-1a Výpomoce pro vodovod,demontáž vodovodu</t>
  </si>
  <si>
    <t>273951T10</t>
  </si>
  <si>
    <t>Izolace návleková  tl. stěny 20 mm vnitřní průměr 22 mm</t>
  </si>
  <si>
    <t>274167T10</t>
  </si>
  <si>
    <t>Nástěnka plast PPR PN20 DN 16XG1/2</t>
  </si>
  <si>
    <t>274170T10</t>
  </si>
  <si>
    <t>Kulový kohout zahradní 1/2 - 3/4"</t>
  </si>
  <si>
    <t>998722101R00</t>
  </si>
  <si>
    <t>Přesun hmot pro vnitřní vodovod v objektech výšky do 6 m</t>
  </si>
  <si>
    <t>vodorovně do 50 m</t>
  </si>
  <si>
    <t xml:space="preserve">183,184,187,188,189,190,191,192,194,195,196,197,198,199,200,201,202,203,204,205,206,207,209,210,211, : </t>
  </si>
  <si>
    <t>Součet: : 0,86302</t>
  </si>
  <si>
    <t>725823134RT1</t>
  </si>
  <si>
    <t>Baterie umyvadlové a dřezové baterie dřezová, stojánková, ruční ovládání s výsuvnou sprchou, standardní</t>
  </si>
  <si>
    <t>273855T10</t>
  </si>
  <si>
    <t>Klozet závěsný  + sedátko, bílý</t>
  </si>
  <si>
    <t>273858T10</t>
  </si>
  <si>
    <t>Klozet závěsný  ZTP + sedátko, bílý</t>
  </si>
  <si>
    <t>273861T10</t>
  </si>
  <si>
    <t>Urinál odsávací  4306.0, ovládání autom, bílý</t>
  </si>
  <si>
    <t>273864T10</t>
  </si>
  <si>
    <t>Umyvadlo na šrouby  55 x 42 cm, bílé</t>
  </si>
  <si>
    <t>273867T10</t>
  </si>
  <si>
    <t>Kryt sifonu umyvadel , bílý</t>
  </si>
  <si>
    <t>273870T10</t>
  </si>
  <si>
    <t>Umyvadlo invalidní  64 x 50,5 cm, bílé</t>
  </si>
  <si>
    <t>273873T10</t>
  </si>
  <si>
    <t>Výlevka stojící  5104.6 s plastovou mřížkou</t>
  </si>
  <si>
    <t>273876T10</t>
  </si>
  <si>
    <t>Umyvadlo zápustné , 56 cm, bílé</t>
  </si>
  <si>
    <t>273879T10</t>
  </si>
  <si>
    <t>Kryt sifonu umyvadel  bílý, pro 50, 55 cm</t>
  </si>
  <si>
    <t>273882T10</t>
  </si>
  <si>
    <t>Splachovač  6L</t>
  </si>
  <si>
    <t>273885T10</t>
  </si>
  <si>
    <t>Nádrž splachovací  vestavěná ovlád.zepředu pro zazdění</t>
  </si>
  <si>
    <t>273891T10</t>
  </si>
  <si>
    <t>Smalt madlo rovné dl 500mm</t>
  </si>
  <si>
    <t>273894T10</t>
  </si>
  <si>
    <t>Smalt madlo krakorcové dl 834mm</t>
  </si>
  <si>
    <t>273897T10</t>
  </si>
  <si>
    <t>Smalt madlo krakorcové sk dl 834mm</t>
  </si>
  <si>
    <t>273900T10</t>
  </si>
  <si>
    <t>El ohřívač akum závěs svisl 15l/2kW</t>
  </si>
  <si>
    <t>273903T10</t>
  </si>
  <si>
    <t>El ohřívač akum závěs svi 30l/2kW</t>
  </si>
  <si>
    <t>273906T10</t>
  </si>
  <si>
    <t>Hzs - nezmeřitelné práce   čl.17-1a Demontáž zařizovacích předmětů</t>
  </si>
  <si>
    <t>274173T10</t>
  </si>
  <si>
    <t>Věšák trojitý</t>
  </si>
  <si>
    <t>274176T10</t>
  </si>
  <si>
    <t>Dávkovač tekutého mýdla na 350ml</t>
  </si>
  <si>
    <t>274179T10</t>
  </si>
  <si>
    <t>Nerez zásobník toaletních papírů</t>
  </si>
  <si>
    <t>274182T10</t>
  </si>
  <si>
    <t>Nerez zásobník papírových ručníků</t>
  </si>
  <si>
    <t>274185T10</t>
  </si>
  <si>
    <t>Ventil rohový s přípoj. trubičkou  G 1/2</t>
  </si>
  <si>
    <t>umyvadlo : 8</t>
  </si>
  <si>
    <t>výlevka nádrž : 1</t>
  </si>
  <si>
    <t>274188T10</t>
  </si>
  <si>
    <t>Baterie umyvadlová stoján. ruční standardní</t>
  </si>
  <si>
    <t>274191T10</t>
  </si>
  <si>
    <t>Baterie dřezová nástěnná ruční standardní dlouhé ramínko výlevka</t>
  </si>
  <si>
    <t>1071T</t>
  </si>
  <si>
    <t>Toaletní deska kamenná mramor D+M</t>
  </si>
  <si>
    <t>1104T</t>
  </si>
  <si>
    <t>Zrcadlo nerez SLZN 30 nerozbitné 600 x 400 mm D+M</t>
  </si>
  <si>
    <t>998725101R00</t>
  </si>
  <si>
    <t>Přesun hmot pro zařizovací předměty v objektech výšky do 6 m</t>
  </si>
  <si>
    <t xml:space="preserve">213,214,215,216,217,218,219,220,221,222,223,224,225,226,227,228,229,231,232,233,234,235,236,237,238, : </t>
  </si>
  <si>
    <t xml:space="preserve">239, : </t>
  </si>
  <si>
    <t>Součet: : 0,40169</t>
  </si>
  <si>
    <t>731249312R00</t>
  </si>
  <si>
    <t>Montáž ocelových kotlů do 50 kW (100 kW) závěsných turbo bez TUV, odkouření</t>
  </si>
  <si>
    <t>800-731</t>
  </si>
  <si>
    <t>273909T10</t>
  </si>
  <si>
    <t>Hadice napouštěcí DN 15</t>
  </si>
  <si>
    <t>273915T10</t>
  </si>
  <si>
    <t>Hzs - nezmeřitelné práce   čl.17-1a Demontáž stávajícího ÚT</t>
  </si>
  <si>
    <t>273918T10</t>
  </si>
  <si>
    <t>Hzs-zkousky v ramci montaz.praci Uvedení kotlů do provozu,montáž regulace</t>
  </si>
  <si>
    <t>904      R02</t>
  </si>
  <si>
    <t>Hzs-zkousky v ramci montaz.praci</t>
  </si>
  <si>
    <t>Prav.M</t>
  </si>
  <si>
    <t>104841 R</t>
  </si>
  <si>
    <t>Kaskáda 2 kotlů dle PD+ odkouření</t>
  </si>
  <si>
    <t>998731101R00</t>
  </si>
  <si>
    <t>Přesun hmot pro kotelny umístěné ve výšce (hloubce) do 6 m</t>
  </si>
  <si>
    <t xml:space="preserve">241,242,246, : </t>
  </si>
  <si>
    <t>Součet: : 0,12296</t>
  </si>
  <si>
    <t>732199100RM1</t>
  </si>
  <si>
    <t>Montáž orientačních štítků s dodávkou orientačního štítku</t>
  </si>
  <si>
    <t>732429111R00</t>
  </si>
  <si>
    <t>Čerpadla teplovodní Montáž čerpadel teplovodních oběhových spirálních DN 25</t>
  </si>
  <si>
    <t>4847 R</t>
  </si>
  <si>
    <t>Odlučovač kalu  exdirt 6/4</t>
  </si>
  <si>
    <t>7321 R</t>
  </si>
  <si>
    <t>Nádoba tlak  typ NG 50/6</t>
  </si>
  <si>
    <t>7322 R</t>
  </si>
  <si>
    <t>Odlučovač vzduchu DN 5/4</t>
  </si>
  <si>
    <t>1075T</t>
  </si>
  <si>
    <t>Dtto,DN 6/4</t>
  </si>
  <si>
    <t>4841R</t>
  </si>
  <si>
    <t>Čerpadlo oběhové 25/1-6,PN 10</t>
  </si>
  <si>
    <t>4842R</t>
  </si>
  <si>
    <t>Kombinovaný rozdělovač se sběračeml 2 modul 100,dl. 950 D+M</t>
  </si>
  <si>
    <t>4843R</t>
  </si>
  <si>
    <t>Čerpadlo oběhové  RS 25/1-4, 230 V, PN10</t>
  </si>
  <si>
    <t>4844R</t>
  </si>
  <si>
    <t>Plnič  typ RM 8</t>
  </si>
  <si>
    <t>4845R</t>
  </si>
  <si>
    <t>Uzavírací armatura se zajištěním  typ MK20 č.6830100 D+M</t>
  </si>
  <si>
    <t>4846R</t>
  </si>
  <si>
    <t>Termohydraulický rozdělovač  R 146/Y D+M</t>
  </si>
  <si>
    <t>998732101R00</t>
  </si>
  <si>
    <t>Přesun hmot pro strojovny v objektech výšky do 6 m</t>
  </si>
  <si>
    <t xml:space="preserve">248,251,254,256, : </t>
  </si>
  <si>
    <t>Součet: : 0,02338</t>
  </si>
  <si>
    <t>733111213R00</t>
  </si>
  <si>
    <t>Potrubí z trubek závitových ocelových bezešvých, zesílených, v kotelnách a strojovnách, DN 15</t>
  </si>
  <si>
    <t>733111214R00</t>
  </si>
  <si>
    <t>Potrubí z trubek závitových ocelových bezešvých, zesílených, v kotelnách a strojovnách, DN 20</t>
  </si>
  <si>
    <t>733111215R00</t>
  </si>
  <si>
    <t>Potrubí z trubek závitových ocelových bezešvých, zesílených, v kotelnách a strojovnách, DN 25</t>
  </si>
  <si>
    <t>733111216R00</t>
  </si>
  <si>
    <t>Potrubí z trubek závitových ocelových bezešvých, zesílených, v kotelnách a strojovnách, DN 32</t>
  </si>
  <si>
    <t>733111217R00</t>
  </si>
  <si>
    <t>Potrubí z trubek závitových ocelových bezešvých, zesílených, v kotelnách a strojovnách, DN 40</t>
  </si>
  <si>
    <t>733111218R00</t>
  </si>
  <si>
    <t>Potrubí z trubek závitových ocelových bezešvých, zesílených, v kotelnách a strojovnách, DN 50</t>
  </si>
  <si>
    <t>733163102R00</t>
  </si>
  <si>
    <t>Potrubí z měděných trubek měděné potrubí, D 15 mm, s 1,0 mm, pájení pomocí kapilárních pájecích tvarovek</t>
  </si>
  <si>
    <t>Kalkul</t>
  </si>
  <si>
    <t>včetně tvarovek, bez zednických výpomocí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</si>
  <si>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</si>
  <si>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</si>
  <si>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</si>
  <si>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</si>
  <si>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</si>
  <si>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</si>
  <si>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</si>
  <si>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</si>
  <si>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</si>
  <si>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</si>
  <si>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733190106R00</t>
  </si>
  <si>
    <t>Tlakové zkoušky potrubí ocelových závitových, plastových, měděných do DN 32</t>
  </si>
  <si>
    <t>95,0+110,0+60,0+70,0+95,0+3,0+7,0+22,0+2,0</t>
  </si>
  <si>
    <t>733190107R00</t>
  </si>
  <si>
    <t>Tlakové zkoušky potrubí ocelových závitových, plastových, měděných přes DN 32 do DN 40</t>
  </si>
  <si>
    <t>33,0+10,0</t>
  </si>
  <si>
    <t>733190108R00</t>
  </si>
  <si>
    <t>Tlakové zkoušky potrubí ocelových závitových, plastových, měděných přes DN 40 do DN 50</t>
  </si>
  <si>
    <t>273945T10</t>
  </si>
  <si>
    <t>Izolace návleková  tl. stěny 13 mm vnitřní průměr 15 mm</t>
  </si>
  <si>
    <t>273948T10</t>
  </si>
  <si>
    <t>Izolace návleková  tl. stěny 13 mm vnitřní průměr 18 mm</t>
  </si>
  <si>
    <t>273954T10</t>
  </si>
  <si>
    <t>Izolace návleková  tl. stěny 20 mm vnitřní průměr 28 mm</t>
  </si>
  <si>
    <t>273957T10</t>
  </si>
  <si>
    <t>Iizolace návleková   tl. stěny 25 mm vnitřní průměr 35 mm</t>
  </si>
  <si>
    <t>273960T10</t>
  </si>
  <si>
    <t>Iizolace návleková   tl. stěny 25 mm vnitřní průměr 42 mm</t>
  </si>
  <si>
    <t>273963T10</t>
  </si>
  <si>
    <t>Iizolace návleková   tl. stěny 25 mm vnitřní průměr 54 mm</t>
  </si>
  <si>
    <t>273972T10-R</t>
  </si>
  <si>
    <t>Izolace návleková   tl. stěny 25 mm vnitřní průměr 60 mm</t>
  </si>
  <si>
    <t>900        RT2</t>
  </si>
  <si>
    <t>HZS, Výpomoce pro ÚT</t>
  </si>
  <si>
    <t>998733101R00</t>
  </si>
  <si>
    <t>Přesun hmot pro rozvody potrubí v objektech výšky do 6 m</t>
  </si>
  <si>
    <t xml:space="preserve">261,262,263,264,265,266,267,268,269,270,271,272,276,277,278,279,280,281,282,283, : </t>
  </si>
  <si>
    <t>Součet: : 1,03746</t>
  </si>
  <si>
    <t>734173214R00</t>
  </si>
  <si>
    <t>Průhledítka, mezikusy, přírubové spoje přírubové spoje_x000D_
 PN 0,6/I MPa, DN 50</t>
  </si>
  <si>
    <t>734235223R00</t>
  </si>
  <si>
    <t>Ventily a kohouty uzavírací závitové včetně dodávky materiálu kulový kohout, DN 25, vnitřní-vnitřní, PN 35, mosaz</t>
  </si>
  <si>
    <t>734235225R00</t>
  </si>
  <si>
    <t>Ventily a kohouty uzavírací závitové včetně dodávky materiálu kulový kohout, DN 40, vnitřní-vnitřní, PN 35, mosaz</t>
  </si>
  <si>
    <t>734245123R00</t>
  </si>
  <si>
    <t>Ventily a klapky zpětné závitové včetně dodávky materiálu zpětný ventil, DN 25, vnitřní-vnitřní závit, PN 16, mosaz</t>
  </si>
  <si>
    <t>734245125R00</t>
  </si>
  <si>
    <t>Ventily a klapky zpětné závitové včetně dodávky materiálu zpětný ventil, DN 40, vnitřní-vnitřní závit, PN 10, mosaz</t>
  </si>
  <si>
    <t>734253116R00</t>
  </si>
  <si>
    <t xml:space="preserve">Ventily pojistné závitové včetně dodávky materiálu pojistný ventil, DN 20, 3,0 bar, mosaz, vnitřní-vnitřní závit </t>
  </si>
  <si>
    <t>nízkozdvižné pružinové</t>
  </si>
  <si>
    <t>734266432R00</t>
  </si>
  <si>
    <t>Šroubení včetně dodávky materiálu šroubení pro radiátory typu VK jednotrubkový systém s vypouštěním, DN EK 20 x 15, přímé, PN 10, bronz</t>
  </si>
  <si>
    <t>734266773R00</t>
  </si>
  <si>
    <t>Šroubení včetně dodávky materiálu svěrné šroubení pro měděné potrubí , D 18 x EK , přímé, PN 10, mosaz</t>
  </si>
  <si>
    <t>734295321R00</t>
  </si>
  <si>
    <t>Ostatní armatury kohouty plnící a vypouštěcí včetně dodávky materiálu_x000D_
 kulový kohout vypouštěcí a napouštěcí, DN 15, PN 10, mosaz</t>
  </si>
  <si>
    <t>734293223R00</t>
  </si>
  <si>
    <t>Ostatní armatury filtry a kohouty kulové s filtrem závitové včetně dodávky materiálu filtr, DN 25, vnitřní-vnitřní závit, PN 20, mosaz</t>
  </si>
  <si>
    <t>734293225R00</t>
  </si>
  <si>
    <t>Ostatní armatury filtry a kohouty kulové s filtrem závitové včetně dodávky materiálu filtr, DN 40, vnitřní-vnitřní závit, PN 20, mosaz</t>
  </si>
  <si>
    <t>734293132R00</t>
  </si>
  <si>
    <t>Ostatní armatury směšovací a rozdělovací armatury včetně dodávky materiálu_x000D_
 směšovací ventil třícestný se servopohonem, DN 20, PN 10, závitový spoj, mosaz</t>
  </si>
  <si>
    <t>734293137R00</t>
  </si>
  <si>
    <t>Ostatní armatury směšovací a rozdělovací armatury včetně dodávky materiálu_x000D_
 směšovací ventil třícestný se servopohonem, DN 32, PN 10, závitový spoj, mosaz</t>
  </si>
  <si>
    <t>734291962R00</t>
  </si>
  <si>
    <t>Opravy závitových armatur zpětná montáž hlavic_x000D_
 ovládání termostatických ventilů ruční V 4250</t>
  </si>
  <si>
    <t>734411111R00</t>
  </si>
  <si>
    <t>Teploměry technické a měřiče tepla teploměry s ochranným pouzdrem_x000D_
 přímé, typ 160</t>
  </si>
  <si>
    <t>734421150R00</t>
  </si>
  <si>
    <t>Tlakoměry včetně dodávky materiálu_x000D_
 deformační 0-10 MPa č. 53312, D 100</t>
  </si>
  <si>
    <t>734494111R00</t>
  </si>
  <si>
    <t>Stavoznaky, ochranné jímky, návarky návarky s metrickým závitem_x000D_
 M 12x1,5, délka do 220 mm</t>
  </si>
  <si>
    <t>734494121R00</t>
  </si>
  <si>
    <t>Stavoznaky, ochranné jímky, návarky návarky s metrickým závitem_x000D_
 M 20x1,5, délka do 220 mm</t>
  </si>
  <si>
    <t>734494213R00</t>
  </si>
  <si>
    <t>Stavoznaky, ochranné jímky, návarky návarky s trubkovým závitem_x000D_
 G 1/2"</t>
  </si>
  <si>
    <t>274008T10</t>
  </si>
  <si>
    <t>Manometrový kohout uzavírací M 12x1,5</t>
  </si>
  <si>
    <t>7341 R</t>
  </si>
  <si>
    <t>Hlavice ovládání ventilů termostat. 5034 s pojistkou proti odcizení</t>
  </si>
  <si>
    <t>73424 R</t>
  </si>
  <si>
    <t>Kohout kulový DN 40 se servopohonem</t>
  </si>
  <si>
    <t>42234500R</t>
  </si>
  <si>
    <t>kohout tlakoměrový M 20 x 1,5 mm zkušební</t>
  </si>
  <si>
    <t>998734101R00</t>
  </si>
  <si>
    <t>Přesun hmot pro armatury v objektech výšky do 6 m</t>
  </si>
  <si>
    <t xml:space="preserve">286,287,288,289,290,291,292,293,294,297,298,299,300,301,302,303,304,305,306,308, : </t>
  </si>
  <si>
    <t>Součet: : 0,05922</t>
  </si>
  <si>
    <t>735157562R00</t>
  </si>
  <si>
    <t>Otopná tělesa panelová počet desek 2, počet přídavných přestupných ploch 1, výška 600 mm, délka 600 mm, provedení ventil kompakt, pravé spodní připojení, s nuceným oběhem, čelní deska profilovaná</t>
  </si>
  <si>
    <t>735157563R00</t>
  </si>
  <si>
    <t>Otopná tělesa panelová počet desek 2, počet přídavných přestupných ploch 1, výška 600 mm, délka 700 mm, provedení ventil kompakt, pravé spodní připojení, s nuceným oběhem, čelní deska profilovaná</t>
  </si>
  <si>
    <t>735157582R00</t>
  </si>
  <si>
    <t>Otopná tělesa panelová počet desek 2, počet přídavných přestupných ploch 1, výška 900 mm, délka 600 mm, provedení ventil kompakt, pravé spodní připojení, s nuceným oběhem, čelní deska profilovaná</t>
  </si>
  <si>
    <t>735157661R00</t>
  </si>
  <si>
    <t>Otopná tělesa panelová počet desek 2, počet přídavných přestupných ploch 2, výška 600 mm, délka 500 mm, provedení ventil kompakt, pravé spodní připojení, s nuceným oběhem, čelní deska profilovaná</t>
  </si>
  <si>
    <t>735157663R00</t>
  </si>
  <si>
    <t>Otopná tělesa panelová počet desek 2, počet přídavných přestupných ploch 2, výška 600 mm, délka 700 mm, provedení ventil kompakt, pravé spodní připojení, s nuceným oběhem, čelní deska profilovaná</t>
  </si>
  <si>
    <t>735157670R00</t>
  </si>
  <si>
    <t>Otopná tělesa panelová počet desek 2, počet přídavných přestupných ploch 2, výška 600 mm, délka 1600 mm, provedení ventil kompakt, pravé spodní připojení, s nuceným oběhem, čelní deska profilovaná</t>
  </si>
  <si>
    <t>735157681R00</t>
  </si>
  <si>
    <t>Otopná tělesa panelová počet desek 2, počet přídavných přestupných ploch 2, výška 900 mm, délka 500 mm, provedení ventil kompakt, pravé spodní připojení, s nuceným oběhem, čelní deska profilovaná</t>
  </si>
  <si>
    <t>735157682R00</t>
  </si>
  <si>
    <t>Otopná tělesa panelová počet desek 2, počet přídavných přestupných ploch 2, výška 900 mm, délka 600 mm, provedení ventil kompakt, pravé spodní připojení, s nuceným oběhem, čelní deska profilovaná</t>
  </si>
  <si>
    <t>735157683R00</t>
  </si>
  <si>
    <t>Otopná tělesa panelová počet desek 2, počet přídavných přestupných ploch 2, výška 900 mm, délka 700 mm, provedení ventil kompakt, pravé spodní připojení, s nuceným oběhem, čelní deska profilovaná</t>
  </si>
  <si>
    <t>735157685R00</t>
  </si>
  <si>
    <t>Otopná tělesa panelová počet desek 2, počet přídavných přestupných ploch 2, výška 900 mm, délka 900 mm, provedení ventil kompakt, pravé spodní připojení, s nuceným oběhem, čelní deska profilovaná</t>
  </si>
  <si>
    <t>735157687R00</t>
  </si>
  <si>
    <t>Otopná tělesa panelová počet desek 2, počet přídavných přestupných ploch 2, výška 900 mm, délka 1100 mm, provedení ventil kompakt, pravé spodní připojení, s nuceným oběhem, čelní deska profilovaná</t>
  </si>
  <si>
    <t>735157688R00</t>
  </si>
  <si>
    <t>Otopná tělesa panelová počet desek 2, počet přídavných přestupných ploch 2, výška 900 mm, délka 1200 mm, provedení ventil kompakt, pravé spodní připojení, s nuceným oběhem, čelní deska profilovaná</t>
  </si>
  <si>
    <t>735157770R00</t>
  </si>
  <si>
    <t>Otopná tělesa panelová počet desek 3, počet přídavných přestupných ploch 3, výška 600 mm, délka 1600 mm, provedení ventil kompakt, pravé spodní připojení, s nuceným oběhem, čelní deska profilovaná</t>
  </si>
  <si>
    <t>998735101R00</t>
  </si>
  <si>
    <t>Přesun hmot pro otopná tělesa v objektech výšky do 6 m</t>
  </si>
  <si>
    <t xml:space="preserve">310,311,312,313,314,315,316,317,318,319,320,321,322, : </t>
  </si>
  <si>
    <t>Součet: : 1,63482</t>
  </si>
  <si>
    <t>762526110R00</t>
  </si>
  <si>
    <t>Položení podlah montáž_x000D_
 polštářů pod podlahy rozteče do 65 cm</t>
  </si>
  <si>
    <t>800-762</t>
  </si>
  <si>
    <t>P1 : (62,5+6,23+160,48)/0,4*1,1</t>
  </si>
  <si>
    <t>762595000R00</t>
  </si>
  <si>
    <t>Spojovací a ochranné prostředky hřebíky, vruty, impregnace</t>
  </si>
  <si>
    <t>P1 : (62,5+6,23+160,48)/0,4*1,1*0,08*0,025</t>
  </si>
  <si>
    <t>60517103R</t>
  </si>
  <si>
    <t>lať jehličnaté(SM/JD); průřez do 25 cm2; jakost I; l = 4 000 až 6 000 mm</t>
  </si>
  <si>
    <t>630,3275*1,08*0,08*0,025</t>
  </si>
  <si>
    <t>998762102R00</t>
  </si>
  <si>
    <t>Přesun hmot pro konstrukce tesařské v objektech výšky do 12 m</t>
  </si>
  <si>
    <t xml:space="preserve">325,326, : </t>
  </si>
  <si>
    <t>Součet: : 0,75255</t>
  </si>
  <si>
    <t>764211201R00</t>
  </si>
  <si>
    <t>Krytiny z měděného plechu výroba a montáž hladké střešní krytiny s úpravou krytiny u okapů, prostupů a výčnělků_x000D_
 z tabulí velikosti 2 000 x 1000 mm, sklonu do 30°</t>
  </si>
  <si>
    <t>800-764</t>
  </si>
  <si>
    <t>včetně podkladní lepenky, spojovacích prostředků a zednické výpomoci.</t>
  </si>
  <si>
    <t>pilíř plyn : 1,4*0,9</t>
  </si>
  <si>
    <t>998764101R00</t>
  </si>
  <si>
    <t>Přesun hmot pro konstrukce klempířské v objektech výšky do 6 m</t>
  </si>
  <si>
    <t xml:space="preserve">328, : </t>
  </si>
  <si>
    <t>Součet: : 0,02446</t>
  </si>
  <si>
    <t>274074T10</t>
  </si>
  <si>
    <t>Obložení dřevěné stupňů rovných,dub,nátěr</t>
  </si>
  <si>
    <t>5,47*2</t>
  </si>
  <si>
    <t>1,5*5</t>
  </si>
  <si>
    <t>274092T10</t>
  </si>
  <si>
    <t>Kryty otoných těles dřevěné BO s mřížkou Mesing pomosazená kytka MS D+M+nátěr</t>
  </si>
  <si>
    <t>2,3*(0,88+0,4)*4</t>
  </si>
  <si>
    <t>2,3*(0,88+0,28)*2</t>
  </si>
  <si>
    <t>0,88*0,28*2*2</t>
  </si>
  <si>
    <t>2,1*(0,88+0,28)*2</t>
  </si>
  <si>
    <t>274095T10</t>
  </si>
  <si>
    <t>Mtž dveře 80cm- 1kř oblož zárubeň</t>
  </si>
  <si>
    <t>274224T10</t>
  </si>
  <si>
    <t>Mtž dveře -80cm 1kř oblož zárubeň</t>
  </si>
  <si>
    <t>1080T</t>
  </si>
  <si>
    <t>Dveře D1 úprava stávajících dveří 114/200+55 cm s nadsvětlíkem,podrobnosti dle výpisu D+M+osazení</t>
  </si>
  <si>
    <t>1081T</t>
  </si>
  <si>
    <t>Dřevěná prosklenná stěna s dveřmi D2 nová,dvojsklo oblouková,290/331-502 cm,dveře 180/220 cm dvoukř.</t>
  </si>
  <si>
    <t>D+M+osazení : 1</t>
  </si>
  <si>
    <t>1082T</t>
  </si>
  <si>
    <t>Dtto,D3 278/292-337 cm,dveře 180/220 cm dvoukř. dle výpisu dveří,D+M+osazení</t>
  </si>
  <si>
    <t>1083T</t>
  </si>
  <si>
    <t>Dřevěné slohové dveře D4 dvoukřídlé,dvojsklo dle výpisu dveří,D+M+osazení 180/220 cm</t>
  </si>
  <si>
    <t>1084T</t>
  </si>
  <si>
    <t>Dveře slohové plné kazetové,dvoukř.,140/220 cm D5 zárubeň tesařská+obložka,dle výpisu,D+M+osazení</t>
  </si>
  <si>
    <t>1085T</t>
  </si>
  <si>
    <t>Dtto,D6 90/197 cm jednokřídlé,kazetové plné D+M+osazení,dle výpisu dveří</t>
  </si>
  <si>
    <t>5</t>
  </si>
  <si>
    <t>1086T</t>
  </si>
  <si>
    <t>Dtto,D6a 90/197 cm,horní kazeta prosklená</t>
  </si>
  <si>
    <t>1087T</t>
  </si>
  <si>
    <t>Dtto,D7 90/197 cm plné,kazetové dle D8</t>
  </si>
  <si>
    <t>1088T</t>
  </si>
  <si>
    <t>Dtto,D8 kazetové dvoukřídlové 220/240 cm s barokní supraportou</t>
  </si>
  <si>
    <t>1089T</t>
  </si>
  <si>
    <t>Dřevěná příčka prosklená D9,dvojsklo činčila 583/253-489 cm,dveře 180/238 cm dvoukř.</t>
  </si>
  <si>
    <t>1090T</t>
  </si>
  <si>
    <t>WC dělící příčky s dveřmi  D12</t>
  </si>
  <si>
    <t>3 x dveře : (3,4+1,4*2+1,2)*2,1</t>
  </si>
  <si>
    <t>1091T</t>
  </si>
  <si>
    <t>Dtto,točitých</t>
  </si>
  <si>
    <t>(1,5+2,1)/2*5</t>
  </si>
  <si>
    <t>1092T</t>
  </si>
  <si>
    <t>Dřevěné podium se 2 stupni a nosnou konstrukcí D+M+nátěr,dle výpisu</t>
  </si>
  <si>
    <t>1093T</t>
  </si>
  <si>
    <t>Dřevěné parapetní desky masiv tvrdý</t>
  </si>
  <si>
    <t>T3 : 0,85*3,96</t>
  </si>
  <si>
    <t>0,85*3,1</t>
  </si>
  <si>
    <t>0,87*2,7</t>
  </si>
  <si>
    <t>0,87*3,02</t>
  </si>
  <si>
    <t>1,18*3,05</t>
  </si>
  <si>
    <t>1,15*3,14</t>
  </si>
  <si>
    <t>T6 : 0,16*0,86*2</t>
  </si>
  <si>
    <t>0,19*0,95*2</t>
  </si>
  <si>
    <t>T7 : 0,17*1,56*2</t>
  </si>
  <si>
    <t>0,18*1,46*2</t>
  </si>
  <si>
    <t>T8 : 0,33*1,55</t>
  </si>
  <si>
    <t>0,33*1,51*3</t>
  </si>
  <si>
    <t>0,39*1,54</t>
  </si>
  <si>
    <t>T9 : 0,13*1,01</t>
  </si>
  <si>
    <t>1094T</t>
  </si>
  <si>
    <t>Kuchyňská linka 300 cm + lednice 120 l+2 plotýnky nerez dřez,  T10</t>
  </si>
  <si>
    <t>1095T</t>
  </si>
  <si>
    <t>Kabina dřevěná prosklená zvukaře T14</t>
  </si>
  <si>
    <t>(2,1+3,2)*2,2</t>
  </si>
  <si>
    <t>1096T</t>
  </si>
  <si>
    <t>Dveře vnitřní hladké plné 1kř. 80x197 cm dýha dub +kování</t>
  </si>
  <si>
    <t>1107T</t>
  </si>
  <si>
    <t>Dveře vnitřní hladké plné 1kř. 70x197 cm dýha dub +kování</t>
  </si>
  <si>
    <t>998766101R00</t>
  </si>
  <si>
    <t>Přesun hmot pro konstrukce truhlářské v objektech výšky do 6 m</t>
  </si>
  <si>
    <t>800-766</t>
  </si>
  <si>
    <t xml:space="preserve">350,351, : </t>
  </si>
  <si>
    <t>Součet: : 0,15400</t>
  </si>
  <si>
    <t>274113T10</t>
  </si>
  <si>
    <t>Atypické ocelové konstrukce do 5 kg/kus,konzole topení</t>
  </si>
  <si>
    <t>POL2_7</t>
  </si>
  <si>
    <t>topení : 20,0</t>
  </si>
  <si>
    <t>plyn : 30,0</t>
  </si>
  <si>
    <t>1097T</t>
  </si>
  <si>
    <t>Kované madlo D+M+nátěr+osazení</t>
  </si>
  <si>
    <t>0,8*2</t>
  </si>
  <si>
    <t>1,4+3,88+2,45+0,35</t>
  </si>
  <si>
    <t>1098T</t>
  </si>
  <si>
    <t>Kované zábradlí</t>
  </si>
  <si>
    <t>7,5+2,45</t>
  </si>
  <si>
    <t>1099T</t>
  </si>
  <si>
    <t>Kovaná mříž</t>
  </si>
  <si>
    <t>1,14*0,55</t>
  </si>
  <si>
    <t>771101210RT1</t>
  </si>
  <si>
    <t>Příprava podkladu pod dlažby penetrace podkladu pod dlažby</t>
  </si>
  <si>
    <t>800-771</t>
  </si>
  <si>
    <t>9,875</t>
  </si>
  <si>
    <t>18,43*0,45</t>
  </si>
  <si>
    <t>429,5927</t>
  </si>
  <si>
    <t>771579790R00</t>
  </si>
  <si>
    <t>Příplatky k položkám montáže podlah keramických příplatek za diagonální kladení</t>
  </si>
  <si>
    <t>01 : 16,93</t>
  </si>
  <si>
    <t>03 : 29,58</t>
  </si>
  <si>
    <t>04 : 11,57</t>
  </si>
  <si>
    <t>010 : 15,46</t>
  </si>
  <si>
    <t>012 : 28,43</t>
  </si>
  <si>
    <t>017 : 160,27</t>
  </si>
  <si>
    <t>771570014 RAI</t>
  </si>
  <si>
    <t>Dlažba z dlaždic keramických 30 x 30 cm, včeně silikonu, do tmele lexibiního, dlažba ve specifikaci</t>
  </si>
  <si>
    <t>019 : 1,91*5,47</t>
  </si>
  <si>
    <t>09 dle PC : 11,3</t>
  </si>
  <si>
    <t>771575107 RT1</t>
  </si>
  <si>
    <t>Montáž podlah keram.,režné hladké, tmel, 20x20 cm, včetně flexibilního tmele a silikonování</t>
  </si>
  <si>
    <t>parapety : (2,1+1,7)/2*1,0*4</t>
  </si>
  <si>
    <t>771577842-R</t>
  </si>
  <si>
    <t>Podlahový profil dilatační -BWB výšky 8 mm, D+M</t>
  </si>
  <si>
    <t>017 : 5,9*4</t>
  </si>
  <si>
    <t>025 : 3,55*5</t>
  </si>
  <si>
    <t>771-R</t>
  </si>
  <si>
    <t>Obklad schodišťových stupňů přímých do tmele flexibilního včetně dlažby ala terakota</t>
  </si>
  <si>
    <t>06 : 1,6*9</t>
  </si>
  <si>
    <t>016 : 1,15+0,9</t>
  </si>
  <si>
    <t>5971</t>
  </si>
  <si>
    <t>Topinky terakota 20/20 odstín cihla</t>
  </si>
  <si>
    <t>9,8875*1,05</t>
  </si>
  <si>
    <t>5972</t>
  </si>
  <si>
    <t>Dlažba 30/30 ala terakota (dle stávající chodby hnědé)</t>
  </si>
  <si>
    <t>429,5927*1,05</t>
  </si>
  <si>
    <t>998771101R00</t>
  </si>
  <si>
    <t>Přesun hmot pro podlahy z dlaždic v objektech výšky do 6 m</t>
  </si>
  <si>
    <t xml:space="preserve">357,359,360,361,363,364, : </t>
  </si>
  <si>
    <t>Součet: : 10,46091</t>
  </si>
  <si>
    <t>775 R</t>
  </si>
  <si>
    <t>Podlahy prkenné hoblované P+D do rámů lak,impregnace dřeva,rámy tvrdé dřevo,výplně měkké, včetně soklíku D+M komplet</t>
  </si>
  <si>
    <t xml:space="preserve">cčetně soklíku : </t>
  </si>
  <si>
    <t>09 dle PC : 62,5</t>
  </si>
  <si>
    <t>781411903R00</t>
  </si>
  <si>
    <t>Opravy obkladů z obkládaček pórovinových velikosti 150 x 150 mm</t>
  </si>
  <si>
    <t>13*6</t>
  </si>
  <si>
    <t>7811 R</t>
  </si>
  <si>
    <t>Obklad pórovinový do tmele  do tmele, obklad ve specifikaci, tmel flexibilní, silikon,montáž a dodávka rohových lišt</t>
  </si>
  <si>
    <t xml:space="preserve">dodavatel zahrne do jednotkové ceny než rohové lišty - jedná se o památku,o jejich použití nebo nepoužití rozhodne NPÚ : </t>
  </si>
  <si>
    <t>011 : (2,0+2,25)*2*2,1</t>
  </si>
  <si>
    <t>013 : (1,16+2,0)*2*2,1</t>
  </si>
  <si>
    <t>(2,3+2,26)*2*2,1</t>
  </si>
  <si>
    <t>(1,0+2,26)*2*2,1</t>
  </si>
  <si>
    <t>016 : (5,36+3,4)*2*2,1</t>
  </si>
  <si>
    <t>(1,8+0,76)*2*2,1</t>
  </si>
  <si>
    <t>-1,37*0,41*2</t>
  </si>
  <si>
    <t>0,6*2,1*4</t>
  </si>
  <si>
    <t>012 : (0,6+3,0)*0,6</t>
  </si>
  <si>
    <t>024 : 1,44*(1,2+0,61)</t>
  </si>
  <si>
    <t>5979</t>
  </si>
  <si>
    <t>Obkládačka 20/20 bílá matná</t>
  </si>
  <si>
    <t>130,087*1,05</t>
  </si>
  <si>
    <t>998781101R00</t>
  </si>
  <si>
    <t>Přesun hmot pro obklady keramické v objektech výšky do 6 m</t>
  </si>
  <si>
    <t xml:space="preserve">367,369, : </t>
  </si>
  <si>
    <t>Součet: : 1,77484</t>
  </si>
  <si>
    <t>783424140R00</t>
  </si>
  <si>
    <t>Nátěry potrubí a armatur syntetické potrubí, do DN 50 mm, dvojnásobné se základním nátěrem</t>
  </si>
  <si>
    <t>800-783</t>
  </si>
  <si>
    <t>na vzduchu schnoucí</t>
  </si>
  <si>
    <t>ÚT : 3,0+7,0+22,0+2,0+10,0+5,0</t>
  </si>
  <si>
    <t>plyn : 27,5</t>
  </si>
  <si>
    <t>783424740R00</t>
  </si>
  <si>
    <t>Nátěry potrubí a armatur syntetické potrubí, do DN 50 mm, základní</t>
  </si>
  <si>
    <t>7839 R</t>
  </si>
  <si>
    <t>Nátěr silikátový soklíku v. 10 cm bezbarvý - napuštění,2x nátěr, omyvatelný</t>
  </si>
  <si>
    <t>784 9 R</t>
  </si>
  <si>
    <t>Odstranění stávajících maleb oškrábáním vícevrstvých</t>
  </si>
  <si>
    <t>1007,3748</t>
  </si>
  <si>
    <t>462,8754</t>
  </si>
  <si>
    <t>odpočet restaurování : -251,9536</t>
  </si>
  <si>
    <t>784450021RA0</t>
  </si>
  <si>
    <t>Malby z malířských směsí disperzní, penetrace jednonásobná, malba dvojnásobná, v barvě</t>
  </si>
  <si>
    <t>AP-PSV</t>
  </si>
  <si>
    <t>SDK : 39,226+7,1228</t>
  </si>
  <si>
    <t>omítky : 18,1419+868,89243+1007,3748+462,8754+304,81155+53,55</t>
  </si>
  <si>
    <t>odpočet obklad : -130,087</t>
  </si>
  <si>
    <t>odpočet restaurování : -251,8536</t>
  </si>
  <si>
    <t>1102T</t>
  </si>
  <si>
    <t>Rolety  látkové,el. pohon</t>
  </si>
  <si>
    <t>1,74*3,26*4</t>
  </si>
  <si>
    <t>979990001R00</t>
  </si>
  <si>
    <t>Poplatek za skládku stavební suti</t>
  </si>
  <si>
    <t>POL8_</t>
  </si>
  <si>
    <t xml:space="preserve">Demontážní hmotnosti z položek s pořadovými čísly: : </t>
  </si>
  <si>
    <t xml:space="preserve">83,94,95,96,97,98,99,100,101,102,104,105,106,107,108,109,110,111,112,113,114,115,116,117,118,119, : </t>
  </si>
  <si>
    <t xml:space="preserve">120,121,122,123,124,126,127,128,129,130,131,133,135,136,137,140,161,180,374, : </t>
  </si>
  <si>
    <t>Součet: : 822,50680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</si>
  <si>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</si>
  <si>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</si>
  <si>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</si>
  <si>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</si>
  <si>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</si>
  <si>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Součet: : 3290,02720</t>
  </si>
  <si>
    <t>97908 R</t>
  </si>
  <si>
    <t>Odvoz suti a vybour. hmot na skládku, dodavatel zohlední v ceně,podlo toho, kde si domluvil skládku</t>
  </si>
  <si>
    <t>Včetně naložení na dopravní prostředek a složení na skládku, bez poplatku za skládku.</t>
  </si>
  <si>
    <t>Pol__01</t>
  </si>
  <si>
    <t>Skříň 6 řad , 144 modulů</t>
  </si>
  <si>
    <t>POL3_0</t>
  </si>
  <si>
    <t>Pol__02</t>
  </si>
  <si>
    <t>Hl. vypínač   40A/3</t>
  </si>
  <si>
    <t>Pol__03</t>
  </si>
  <si>
    <t>Přep. ochrana  B+C/3+1</t>
  </si>
  <si>
    <t>Pol__04</t>
  </si>
  <si>
    <t>Proud. chránič  40/4/30mA</t>
  </si>
  <si>
    <t>Pol__05</t>
  </si>
  <si>
    <t>Impulsní relé</t>
  </si>
  <si>
    <t>Pol__06</t>
  </si>
  <si>
    <t>Stykač</t>
  </si>
  <si>
    <t>Pol__07</t>
  </si>
  <si>
    <t>Pol__08</t>
  </si>
  <si>
    <t>Vypínač 16/1</t>
  </si>
  <si>
    <t>Pol__09</t>
  </si>
  <si>
    <t>Vypínač  16/3</t>
  </si>
  <si>
    <t>Pol__10</t>
  </si>
  <si>
    <t>Jistič  B-6/1</t>
  </si>
  <si>
    <t>Pol__11</t>
  </si>
  <si>
    <t>Jistič   B-10/1</t>
  </si>
  <si>
    <t>Pol__12</t>
  </si>
  <si>
    <t>Jistič   B-10/2</t>
  </si>
  <si>
    <t>Pol__13</t>
  </si>
  <si>
    <t>Jistič   B-16/1</t>
  </si>
  <si>
    <t>Pol__14</t>
  </si>
  <si>
    <t>Jistič   B-10/3</t>
  </si>
  <si>
    <t>Pol__15</t>
  </si>
  <si>
    <t>Montáž rozvaděče</t>
  </si>
  <si>
    <t>Pol__16</t>
  </si>
  <si>
    <t>Skříň  3řady /42 modulů</t>
  </si>
  <si>
    <t>Pol__17</t>
  </si>
  <si>
    <t>Vypínač 40A/3</t>
  </si>
  <si>
    <t>Pol__18</t>
  </si>
  <si>
    <t>Pol__19</t>
  </si>
  <si>
    <t>Pol__20</t>
  </si>
  <si>
    <t>Pol__21</t>
  </si>
  <si>
    <t>Jistič  B-2/1</t>
  </si>
  <si>
    <t>Pol__22</t>
  </si>
  <si>
    <t>Pol__23</t>
  </si>
  <si>
    <t>Jistič  B-10/1</t>
  </si>
  <si>
    <t>Pol__24</t>
  </si>
  <si>
    <t>Jistič  B-16/1</t>
  </si>
  <si>
    <t>Pol__25</t>
  </si>
  <si>
    <t>Pol__26</t>
  </si>
  <si>
    <t>Skříň  2 řady /24 modulů -  IP 65</t>
  </si>
  <si>
    <t>Pol__27</t>
  </si>
  <si>
    <t>Pol__28</t>
  </si>
  <si>
    <t>Proud. chránič  25/4/30mA</t>
  </si>
  <si>
    <t>Pol__29</t>
  </si>
  <si>
    <t>Pol__30</t>
  </si>
  <si>
    <t>Pol__31</t>
  </si>
  <si>
    <t>Jistič  C-16/3</t>
  </si>
  <si>
    <t>Pol__32</t>
  </si>
  <si>
    <t>Pol__33</t>
  </si>
  <si>
    <t>Skříň 2 řady  /24 modulů – IP 65</t>
  </si>
  <si>
    <t>Pol__34</t>
  </si>
  <si>
    <t>Vypínač   40A/3</t>
  </si>
  <si>
    <t>Pol__35</t>
  </si>
  <si>
    <t>Pol__36</t>
  </si>
  <si>
    <t>Jistič  C- 06/1</t>
  </si>
  <si>
    <t>Pol__37</t>
  </si>
  <si>
    <t>Pol__38</t>
  </si>
  <si>
    <t>Pol__39</t>
  </si>
  <si>
    <t>Pol__6</t>
  </si>
  <si>
    <t>Šňůra CYSY 3Cx0,75</t>
  </si>
  <si>
    <t>Pol__1</t>
  </si>
  <si>
    <t>Časová program. jednotka</t>
  </si>
  <si>
    <t>Pol__2</t>
  </si>
  <si>
    <t>Kabel CYKY 2Ax1,5</t>
  </si>
  <si>
    <t>Pol__3</t>
  </si>
  <si>
    <t>Kabel CYKY 3Cx1,5</t>
  </si>
  <si>
    <t>Pol__4</t>
  </si>
  <si>
    <t>Kabel CYKY 3Cx2,5</t>
  </si>
  <si>
    <t>Pol__40</t>
  </si>
  <si>
    <t>Zářivkové svítidlo  s vyp. 1x18 W / IP 44</t>
  </si>
  <si>
    <t>Pol__41</t>
  </si>
  <si>
    <t>Lineární zář. svítidlo 2x36W/IP20</t>
  </si>
  <si>
    <t>Pol__42</t>
  </si>
  <si>
    <t>Zář. stropní svítidlo 2x36W/IP20</t>
  </si>
  <si>
    <t>Pol__43</t>
  </si>
  <si>
    <t>Zář. stropní svítidlo 2x36W/IP65</t>
  </si>
  <si>
    <t>Pol__44</t>
  </si>
  <si>
    <t>Zářivkové svítidlo 2x58W/IP20</t>
  </si>
  <si>
    <t>Pol__45</t>
  </si>
  <si>
    <t>Zářivkové vestavné svítidlo 2x18W/IP20</t>
  </si>
  <si>
    <t>Pol__46</t>
  </si>
  <si>
    <t>Zářivkové vestavné svítidlo 3x18W/IP20</t>
  </si>
  <si>
    <t>Pol__47</t>
  </si>
  <si>
    <t>Únikové svítidlo 1x11 W / IP 20</t>
  </si>
  <si>
    <t>Pol__48</t>
  </si>
  <si>
    <t>Vestavné svítidlo 1 x 11 W / IP 44</t>
  </si>
  <si>
    <t>Pol__49</t>
  </si>
  <si>
    <t>Svítidlo stropní  typ A</t>
  </si>
  <si>
    <t>Pol__5</t>
  </si>
  <si>
    <t>Kabel CYKY 5Cx2,5</t>
  </si>
  <si>
    <t>Pol__50</t>
  </si>
  <si>
    <t>Svítidlo stropní   typ B</t>
  </si>
  <si>
    <t>Pol__51</t>
  </si>
  <si>
    <t>Nástěnné svítidlo  typ C</t>
  </si>
  <si>
    <t>Pol__52</t>
  </si>
  <si>
    <t>Nástěnné svítidlo  typ D</t>
  </si>
  <si>
    <t>Pol__53</t>
  </si>
  <si>
    <t>Nástěnné svítidlo  typ E</t>
  </si>
  <si>
    <t>Pol__54</t>
  </si>
  <si>
    <t>Nástěnný reflektor</t>
  </si>
  <si>
    <t>Pol__55</t>
  </si>
  <si>
    <t>Světelná rampa</t>
  </si>
  <si>
    <t>Pol__56</t>
  </si>
  <si>
    <t>Jednopólový vypínač 10 A / IP 44</t>
  </si>
  <si>
    <t>Pol__57</t>
  </si>
  <si>
    <t>Jednopólový vypínač s kontrolkou10 A / IP 20</t>
  </si>
  <si>
    <t>Pol__58</t>
  </si>
  <si>
    <t>Tlačítkový ovladač s kontrolkou 10 A / IP 20</t>
  </si>
  <si>
    <t>Pol__59</t>
  </si>
  <si>
    <t>Stmívač 0,4 kW</t>
  </si>
  <si>
    <t>Pol__60</t>
  </si>
  <si>
    <t>Seriový spínač 10 A / IP 20</t>
  </si>
  <si>
    <t>Pol__61</t>
  </si>
  <si>
    <t>1-střídavý přepínač 10 A / IP 20</t>
  </si>
  <si>
    <t>Pol__62</t>
  </si>
  <si>
    <t>1-střídavý přepínač 10 A / IP 44</t>
  </si>
  <si>
    <t>Pol__63</t>
  </si>
  <si>
    <t>Křížový přepínač 10 A / IP 20</t>
  </si>
  <si>
    <t>Pol__64</t>
  </si>
  <si>
    <t>3 pólový vypínač 32 A / IP 66</t>
  </si>
  <si>
    <t>Pol__65</t>
  </si>
  <si>
    <t>Žaluziový ovladač 10 A / IP 20</t>
  </si>
  <si>
    <t>Pol__66</t>
  </si>
  <si>
    <t>1-zásuvka 16 A / IP 20</t>
  </si>
  <si>
    <t>Pol__67</t>
  </si>
  <si>
    <t>2-zásuvka 16 A / IP 20</t>
  </si>
  <si>
    <t>Pol__68</t>
  </si>
  <si>
    <t>1-zásuvka 16 A / IP 44</t>
  </si>
  <si>
    <t>Pol__69</t>
  </si>
  <si>
    <t>2-zásuvka 16 A / IP 20 - odlišná barva</t>
  </si>
  <si>
    <t>Pol__7</t>
  </si>
  <si>
    <t>Ohebná trubka P23</t>
  </si>
  <si>
    <t>Pol__70</t>
  </si>
  <si>
    <t>Motorová zásuvka 16 A / IP66</t>
  </si>
  <si>
    <t>Pol__71</t>
  </si>
  <si>
    <t>Skříň  1/8-IP20</t>
  </si>
  <si>
    <t>Pol__72</t>
  </si>
  <si>
    <t>Krabice instalační KO 68</t>
  </si>
  <si>
    <t>Pol__73</t>
  </si>
  <si>
    <t>Krabice přístrojová KP68</t>
  </si>
  <si>
    <t>Pol__74</t>
  </si>
  <si>
    <t>Hadice ohebná P23</t>
  </si>
  <si>
    <t>Pol__75</t>
  </si>
  <si>
    <t>Pol__76</t>
  </si>
  <si>
    <t>Pol__77</t>
  </si>
  <si>
    <t>Kabel CYKY 3Ax1,5</t>
  </si>
  <si>
    <t>Pol__78</t>
  </si>
  <si>
    <t>Pol__79</t>
  </si>
  <si>
    <t>Pol__80</t>
  </si>
  <si>
    <t>Kabel CYKY 5Cx1,5</t>
  </si>
  <si>
    <t>Pol__81</t>
  </si>
  <si>
    <t>Pol__82</t>
  </si>
  <si>
    <t>Kabel CYKY 5Cx10</t>
  </si>
  <si>
    <t>Pol__83</t>
  </si>
  <si>
    <t>Kabel lJZ-500 19x2,5</t>
  </si>
  <si>
    <t>Pol__84</t>
  </si>
  <si>
    <t>Kabel JZ-500  7x1,5</t>
  </si>
  <si>
    <t>Pol__85</t>
  </si>
  <si>
    <t>Vodič CYA 6</t>
  </si>
  <si>
    <t>Pol__86</t>
  </si>
  <si>
    <t>Podlahová krabice kompletní</t>
  </si>
  <si>
    <t>Pol__87</t>
  </si>
  <si>
    <t>Uzamykatelný ovladač T6</t>
  </si>
  <si>
    <t>Pol__88</t>
  </si>
  <si>
    <t>Osoušeč rukou</t>
  </si>
  <si>
    <t>Pol__100</t>
  </si>
  <si>
    <t>Pol__101</t>
  </si>
  <si>
    <t>Pol__102</t>
  </si>
  <si>
    <t>Pol__103</t>
  </si>
  <si>
    <t>Pol__104</t>
  </si>
  <si>
    <t>Pol__105</t>
  </si>
  <si>
    <t>Pol__106</t>
  </si>
  <si>
    <t>Pol__107</t>
  </si>
  <si>
    <t>Pol__108</t>
  </si>
  <si>
    <t>Pol__109</t>
  </si>
  <si>
    <t>Pol__110</t>
  </si>
  <si>
    <t>Pol__111</t>
  </si>
  <si>
    <t>Pol__112</t>
  </si>
  <si>
    <t>Pol__113</t>
  </si>
  <si>
    <t>Pol__114</t>
  </si>
  <si>
    <t>Pol__115</t>
  </si>
  <si>
    <t>Pol__116</t>
  </si>
  <si>
    <t>Pol__117</t>
  </si>
  <si>
    <t>Pol__118</t>
  </si>
  <si>
    <t>Pol__119</t>
  </si>
  <si>
    <t>Pol__120</t>
  </si>
  <si>
    <t>Pol__121</t>
  </si>
  <si>
    <t>Pol__122</t>
  </si>
  <si>
    <t>Pol__123</t>
  </si>
  <si>
    <t>Pol__124</t>
  </si>
  <si>
    <t>Pol__125</t>
  </si>
  <si>
    <t>Pol__126</t>
  </si>
  <si>
    <t>Pol__127</t>
  </si>
  <si>
    <t>Pol__128</t>
  </si>
  <si>
    <t>Pol__129</t>
  </si>
  <si>
    <t>Pol__130</t>
  </si>
  <si>
    <t>Pol__131</t>
  </si>
  <si>
    <t>Pol__132</t>
  </si>
  <si>
    <t>Pol__133</t>
  </si>
  <si>
    <t>Pol__134</t>
  </si>
  <si>
    <t>Pol__135</t>
  </si>
  <si>
    <t>Pol__136</t>
  </si>
  <si>
    <t>Pol__137</t>
  </si>
  <si>
    <t>Pol__138</t>
  </si>
  <si>
    <t>Pol__139</t>
  </si>
  <si>
    <t>Pol__141</t>
  </si>
  <si>
    <t>Výchozí  revize</t>
  </si>
  <si>
    <t>Pol__142</t>
  </si>
  <si>
    <t>Přesun hmot</t>
  </si>
  <si>
    <t>Pol__143</t>
  </si>
  <si>
    <t>Pol__89</t>
  </si>
  <si>
    <t>Pol__90</t>
  </si>
  <si>
    <t>Pol__91</t>
  </si>
  <si>
    <t>Pol__92</t>
  </si>
  <si>
    <t>Pol__93</t>
  </si>
  <si>
    <t>Pol__94</t>
  </si>
  <si>
    <t>Pol__95</t>
  </si>
  <si>
    <t>Pol__96</t>
  </si>
  <si>
    <t>Pol__97</t>
  </si>
  <si>
    <t>Pol__98</t>
  </si>
  <si>
    <t>Pol__99</t>
  </si>
  <si>
    <t>POL12_0</t>
  </si>
  <si>
    <t>Zednické práce</t>
  </si>
  <si>
    <t>hod.</t>
  </si>
  <si>
    <t>Pol__8</t>
  </si>
  <si>
    <t>Pol__9</t>
  </si>
  <si>
    <t>210010001</t>
  </si>
  <si>
    <t>trubka ohebná elektroinst. průměr 13,5 mm, uložení pod omítku</t>
  </si>
  <si>
    <t>210010002</t>
  </si>
  <si>
    <t>trubka ohebná elektroinst. průměr 16 mm, uložení pod omítku</t>
  </si>
  <si>
    <t>210803504</t>
  </si>
  <si>
    <t>kabel sdělovací koaxiální 75 ohm, 5,6 mm, uložení volné</t>
  </si>
  <si>
    <t>210860222</t>
  </si>
  <si>
    <t>kabel ovládací Cu  2x2x0,8, pevně uložený</t>
  </si>
  <si>
    <t>220280221</t>
  </si>
  <si>
    <t>montáž kabel Cu   3x2x0,5 mm, 100 V, uložení v trubce</t>
  </si>
  <si>
    <t>nastavení systému EZS</t>
  </si>
  <si>
    <t>kabel datový 4-párový, montáž (TR)</t>
  </si>
  <si>
    <t>detektor PIR, MW, montáž, zapojení</t>
  </si>
  <si>
    <t>detektor tříštění skla, montáž, zapojení</t>
  </si>
  <si>
    <t>práce pomocné stavební</t>
  </si>
  <si>
    <t>systém EZS, zkouška, revize</t>
  </si>
  <si>
    <t>proškolení obsluhy EZS</t>
  </si>
  <si>
    <t>koncentrátor EZS, montáž, zapojení</t>
  </si>
  <si>
    <t>klávesnice LCD, montáž, zapojení</t>
  </si>
  <si>
    <t>detektor magnetický, montáž, zapojení</t>
  </si>
  <si>
    <t>materiál pomocný</t>
  </si>
  <si>
    <t>kabel datový S/FTP, Cat.7, tř.F, 1000 MHz, 4x2xAWG23, plášť LSOH</t>
  </si>
  <si>
    <t>detektor PIR, 2x dvojitý pyroelement, dosah 15 m/90 °, výstupy NC, 60x112x40 mm</t>
  </si>
  <si>
    <t>držák detektoru PIR, na stěnu/strop, plast</t>
  </si>
  <si>
    <t>detektor tříštění skla, 4x frekv. vyhodnocení, dosah 9 m, výstupy NC, 62x87x26 mm</t>
  </si>
  <si>
    <t>akumulátor, 12 V/18 Ah, 181x167x77 mm</t>
  </si>
  <si>
    <t>10049145</t>
  </si>
  <si>
    <t>kabel sděl., jádro Cu,   3x2x0,5, 100 V, párový, izolace PVC, plastová páska, stínění Al fólie,, plášť PVC</t>
  </si>
  <si>
    <t>10049251</t>
  </si>
  <si>
    <t>kabel sděl., jádro Cu,   2x2x0,8, 300 V, párový, izolace PVC, separační páska, stínění Al fólie,, plášť PVC</t>
  </si>
  <si>
    <t>10079401</t>
  </si>
  <si>
    <t>trubka ohebná, 320 N/5 cm, 13,5 mm průměr vnitřní, materiál PVC samozhášivé</t>
  </si>
  <si>
    <t>10079403</t>
  </si>
  <si>
    <t>trubka ohebná, 320 N/5 cm, 16 mm průměr vnitřní, materiál PVC samozhášivé</t>
  </si>
  <si>
    <t>kabel koaxiální, vnitřní, 75 ohm, 39,4 dB/100 m/2150 MHz, jádro Cu, izolace PE, stínění Al fólie,, opletení pocín. Cu, plášť PVC</t>
  </si>
  <si>
    <t>koncentrátor, 8 zón, 4 výstupy, kovový kryt, 160x180x30 mm, kompatibilní s ústřednou</t>
  </si>
  <si>
    <t>koncentrátor se zdrojem, 8 zón, 4 výstupy, kovový kryt, 440x352x88 mm, kompatibilní s ústřednou</t>
  </si>
  <si>
    <t>klávesnice, LCD displej, 90x150x30 mm, kompatibilní s ústřednou</t>
  </si>
  <si>
    <t>kontakt magnetický, povrchový, plastový, samolepicí, výstup NC, 29x13x8 mm</t>
  </si>
  <si>
    <t>210010003</t>
  </si>
  <si>
    <t>trubka ohebná elektroinst. průměr 23 mm, uložení pod omítku</t>
  </si>
  <si>
    <t>210010123</t>
  </si>
  <si>
    <t>trubka ochranná průměr do 47 mm, uložení volné</t>
  </si>
  <si>
    <t>210010301</t>
  </si>
  <si>
    <t>krab.přístrojová (1901; KP 68; KZ 3) bez zapojení</t>
  </si>
  <si>
    <t>210010369</t>
  </si>
  <si>
    <t>krab.rozv.kov.vč.zap. B5 -čtyřhr.100x100 8xP 21</t>
  </si>
  <si>
    <t>220280225</t>
  </si>
  <si>
    <t>kabel Cu  25x2x0,5 mm, 100 V, uložení v trubce</t>
  </si>
  <si>
    <t>220330022</t>
  </si>
  <si>
    <t>zásuvka pod omítku</t>
  </si>
  <si>
    <t>Keystone modul 1x RJ-45 6A, montáž a zapojení</t>
  </si>
  <si>
    <t>rozváděč datový 19", montáž</t>
  </si>
  <si>
    <t>patchpanel 19" 1U, montáž</t>
  </si>
  <si>
    <t>panel vyvazovací 19" 1U, montáž</t>
  </si>
  <si>
    <t>ochrana sváru</t>
  </si>
  <si>
    <t>měření kabelové datové linky</t>
  </si>
  <si>
    <t>měření optické linky</t>
  </si>
  <si>
    <t>měření telefonní linky</t>
  </si>
  <si>
    <t>kabel optický singlmode</t>
  </si>
  <si>
    <t>rozváděč optický kompletní</t>
  </si>
  <si>
    <t>kazeta optická</t>
  </si>
  <si>
    <t>spojka optická SC-SC</t>
  </si>
  <si>
    <t>pigtail optický</t>
  </si>
  <si>
    <t>montáž, zapojení switch do 24 portů bez konfigurace a programování</t>
  </si>
  <si>
    <t>montáž, zapojení transceiver optický SFP modul MiniGBIC</t>
  </si>
  <si>
    <t>montáž, zapojení bod přístupový pro WiFi bez konfigurace a programování</t>
  </si>
  <si>
    <t>programování sítě LAN a uvedení do provozu</t>
  </si>
  <si>
    <t>montáž trubka ochranná průměr do 47 mm, uložení pevné</t>
  </si>
  <si>
    <t>POL12_1</t>
  </si>
  <si>
    <t>10081221</t>
  </si>
  <si>
    <t>kryt komunikační pro zásuvku pod om.</t>
  </si>
  <si>
    <t>10549320</t>
  </si>
  <si>
    <t>podložka přístrojová pro montáž 3 ks klasických přístrojů do krabice podlahové, 250x89 mm, (max. 2, ks), materiál PA samozhášivý</t>
  </si>
  <si>
    <t>Ochrana sváru 60 mm, 1 ks</t>
  </si>
  <si>
    <t>optická spojka SC-Simplex</t>
  </si>
  <si>
    <t>svodič přepětí typ 3 + filtr, do racku 19", 2U, 8x zásuvka 230 V, 10 A, 3 kA při 8/20 µs</t>
  </si>
  <si>
    <t>19" vyvazovací kovový panel, 5x velké kovové oko, výška 1U, barva šedá</t>
  </si>
  <si>
    <t>Háček 80x80</t>
  </si>
  <si>
    <t>19" polička s perforací, hloubka 350mm, pokládací, max. zatížení 50kg, výška 1U,</t>
  </si>
  <si>
    <t>Nástěnný rozvaděč dvoudílný, výška 21U, šířka 600mm, hloubka 615mm</t>
  </si>
  <si>
    <t>Propojovací kabel, Cat.6A stíněný, 2xRJ-45, délka 1m, barva šedá</t>
  </si>
  <si>
    <t>Víčko k optické kazetě</t>
  </si>
  <si>
    <t>10051328</t>
  </si>
  <si>
    <t>kabel sděl., jádro Cu,  25x2x0,5, 100 V, párový, izolace PVC, plastová páska, stínění Al fólie,, plášť PVC</t>
  </si>
  <si>
    <t>10057688</t>
  </si>
  <si>
    <t>spojka pro chráničku 40 mm, jednoplášťovou pro opt. kabely, materiál PP</t>
  </si>
  <si>
    <t>10061372</t>
  </si>
  <si>
    <t>krabice pod omítku, přístrojová, průměr 73x68 mm, možnost vytvoření souvislé řady s osovou roztečí, 71 mm, materiál PVC samozhášivé</t>
  </si>
  <si>
    <t>10065493</t>
  </si>
  <si>
    <t>zásuvka 2 x RJ 45-8 Cat.6A</t>
  </si>
  <si>
    <t>10071439</t>
  </si>
  <si>
    <t>rámeček 2 násobný pro přístroje (spínače/zásuvky apod.), vodorovný</t>
  </si>
  <si>
    <t>10074642</t>
  </si>
  <si>
    <t>chránička, 450 N/20 cm,  32/40 mm průměr vnitřní/vnější, ohebná dvouplášťová korugovaná, materiál, HDPE</t>
  </si>
  <si>
    <t>10074780</t>
  </si>
  <si>
    <t>spojka pro chráničku 40 mm, dvouplášťovou korugovanou, materiál PA</t>
  </si>
  <si>
    <t>10074786</t>
  </si>
  <si>
    <t>trubka ohebná, 320 N/5 cm, 23 mm průměr vnitřní, materiál PVC samozhášivé</t>
  </si>
  <si>
    <t>10075869</t>
  </si>
  <si>
    <t>chránička, 750 N/20 cm,  33-35/40 mm průměr vnitřní/vnější, ohebná jednoplášťová, pro opt. kabely,, materiál HDPE</t>
  </si>
  <si>
    <t>10081305</t>
  </si>
  <si>
    <t>maska nosná pro 2x RJ pro zásuvku pod om.</t>
  </si>
  <si>
    <t>10549315</t>
  </si>
  <si>
    <t>rám s víkem pro krabici podlahovou, 330x260x59 mm. materiál PA samozhášivý</t>
  </si>
  <si>
    <t>10549317</t>
  </si>
  <si>
    <t>krabice podlahová, 332x250x80-95 mm, materiál PA samozhášivé</t>
  </si>
  <si>
    <t>10549318</t>
  </si>
  <si>
    <t>krabice přístrojová do krabice podlahové, 249x71x41 mm, (max. 2 ks), materiál PA samozhášivý</t>
  </si>
  <si>
    <t>10593917</t>
  </si>
  <si>
    <t>sada nivelační (4 ks), pro krabici podlahovou</t>
  </si>
  <si>
    <t>Pigtail SC, 9/125 , délka 2m</t>
  </si>
  <si>
    <t>Optická kazeta pro 24 svárů, včetně držáků svárů, stohovatelná</t>
  </si>
  <si>
    <t>Univerzální FO kabel A/I-BH, gelový ,8x9/125,nek.prvky,FRNC</t>
  </si>
  <si>
    <t>Kabel S/FTP Cat.7 4x2xAWG23, LS0H plášť modrý, 1000MHz, cívka 500m a 1000m</t>
  </si>
  <si>
    <t>19" optická vana kompletní, SC 8x9/125 um, včetně pigtailů a optické kazet</t>
  </si>
  <si>
    <t>Keystone modul stíněný, Cat.6A, samozářezový</t>
  </si>
  <si>
    <t>19" patchpanel modulární, pro max. 24 keystone modulů, neosazený, výška 1U, RAL</t>
  </si>
  <si>
    <t>19" patchpanel ISDN, 25xRJ-45 nestíněný, piny 3,6 / 4,5, výška 1U, RAL 7035</t>
  </si>
  <si>
    <t>switch, 24x GB, 4x 10G SFP+, AC power supply</t>
  </si>
  <si>
    <t xml:space="preserve">L3 switch : </t>
  </si>
  <si>
    <t xml:space="preserve">podpora VLAN (4k), QinQ, ACL : </t>
  </si>
  <si>
    <t xml:space="preserve">podpora multicastu - IGMP snooping, IGMP fast leave : </t>
  </si>
  <si>
    <t xml:space="preserve">802.1x autentizace, SNMP v3 : </t>
  </si>
  <si>
    <t xml:space="preserve">všechny spanning tree protokoly - STP(IEEE 802.1d), RSTP(IEEE 802.1w), MSTP(IEEE 802.1s) : </t>
  </si>
  <si>
    <t xml:space="preserve">podpora NTP (synchronizace času) : </t>
  </si>
  <si>
    <t xml:space="preserve">plnohodnotná příkazová řádka : </t>
  </si>
  <si>
    <t xml:space="preserve">přístup telnet, SSH : </t>
  </si>
  <si>
    <t xml:space="preserve">seriová konzole : </t>
  </si>
  <si>
    <t xml:space="preserve">na zvážení je ještě parametr:switching capacity &gt;50 GBps : </t>
  </si>
  <si>
    <t>transceiver optický, SFB, WDM, 9/125 um, 1,25 Gbps 1000Base-BX, 10 km, TX: 1550 nm, RX: 1310 nm,, modul MiniGBIC</t>
  </si>
  <si>
    <t>AP hotspot WiFi, Long Range 1317 Mbps AP/Hotspot 2,4/5 GHz, 802.11ac vč.zdroje</t>
  </si>
  <si>
    <t>telefon analogový</t>
  </si>
  <si>
    <t>telefon IP</t>
  </si>
  <si>
    <t>šnůra telefonní</t>
  </si>
  <si>
    <t>ústředna telefonní, rozšíření</t>
  </si>
  <si>
    <t>ústředna telefonní, upgrade systému</t>
  </si>
  <si>
    <t>ústředna telefonní, upgrade tarifikace</t>
  </si>
  <si>
    <t>ústředna telefonní, upgrade administrace</t>
  </si>
  <si>
    <t>ústředna telefonní pobočková, programování</t>
  </si>
  <si>
    <t>ústředna telefonní pobočková, konfigurace</t>
  </si>
  <si>
    <t>ústředna telefonní, proškolení obsluhy</t>
  </si>
  <si>
    <t>migrace PBX ze stávající verze na aktuání verzi</t>
  </si>
  <si>
    <t>šňůrový analogový telefon s handsfree a telefonním seznamem</t>
  </si>
  <si>
    <t xml:space="preserve">- Sklápěcí alfanumerický displej : </t>
  </si>
  <si>
    <t xml:space="preserve">- 8 přímých kláves : </t>
  </si>
  <si>
    <t xml:space="preserve">- Telefonní seznam až na 100 záznamů a s VIP indikací : </t>
  </si>
  <si>
    <t xml:space="preserve">- Seznam posledních 50 hovorů : </t>
  </si>
  <si>
    <t xml:space="preserve">- Opakované vytáčení posledních 5 čísel : </t>
  </si>
  <si>
    <t xml:space="preserve">- Fce poznámkového bloku umí uložit používané číslo do tel. seznamu : </t>
  </si>
  <si>
    <t xml:space="preserve">- 10 polyfonních vyzváněcích tónů : </t>
  </si>
  <si>
    <t xml:space="preserve">- Klávesa ztlumení vyzvánění : </t>
  </si>
  <si>
    <t xml:space="preserve">- Kompatibilní s naslouchadly : </t>
  </si>
  <si>
    <t xml:space="preserve">- Handsfree : </t>
  </si>
  <si>
    <t xml:space="preserve">- Port pro náhlavní soupravu (RJ9) : </t>
  </si>
  <si>
    <t xml:space="preserve">- Zámek klávesnice – s možností tísňového volání : </t>
  </si>
  <si>
    <t xml:space="preserve">- Blokování hovorů : </t>
  </si>
  <si>
    <t xml:space="preserve">- Provoz PBX a PSTN : </t>
  </si>
  <si>
    <t xml:space="preserve">- DTMF, pulzní, flash a Pause – časově nastavitelné : </t>
  </si>
  <si>
    <t xml:space="preserve">- Fce CLIP : </t>
  </si>
  <si>
    <t xml:space="preserve">- Připevnitelný na zeď : </t>
  </si>
  <si>
    <t xml:space="preserve">- Barva: černá : </t>
  </si>
  <si>
    <t>6</t>
  </si>
  <si>
    <t>šňůrový IP telefon s handsfree</t>
  </si>
  <si>
    <t xml:space="preserve">č/b monochromatický grafický displej, 2 řádky : </t>
  </si>
  <si>
    <t xml:space="preserve">2x ethernet port10/100 (volitelně 10/100/1000) : </t>
  </si>
  <si>
    <t xml:space="preserve">je určen pro administrativní pracovníky a podporuje následující funkce: : </t>
  </si>
  <si>
    <t xml:space="preserve">· Pushbutton keypad : </t>
  </si>
  <si>
    <t xml:space="preserve">· 3 pevná tlačítka fixních funkcí : </t>
  </si>
  <si>
    <t xml:space="preserve">· 8 volně programovatelých tlačítek s papírovými popisky : </t>
  </si>
  <si>
    <t xml:space="preserve">· +/- tlačítka ovládání nastavení : </t>
  </si>
  <si>
    <t xml:space="preserve">· Plně duplexní hlasité telefonování nebo hlasitý příposlech : </t>
  </si>
  <si>
    <t xml:space="preserve">č/b display, externí reproduktor, full duplex hands free, : </t>
  </si>
  <si>
    <t xml:space="preserve">možnost připojení náhlavní soupravy : </t>
  </si>
  <si>
    <t xml:space="preserve">· Nastavitelný, 6 řádkový grafický, monochromatický, podsvícený, : </t>
  </si>
  <si>
    <t xml:space="preserve">srozlišením 240 x 128 bodů : </t>
  </si>
  <si>
    <t xml:space="preserve">· 6 volně programovatelných dotekových tlačítek s červenými LED : </t>
  </si>
  <si>
    <t xml:space="preserve">· 8 pevných tlačítek, červené LED : </t>
  </si>
  <si>
    <t xml:space="preserve">· 5-cestný navigační prvek pro ovládání : </t>
  </si>
  <si>
    <t xml:space="preserve">· Přípojka pro náhlavní soupravu : </t>
  </si>
  <si>
    <t xml:space="preserve">· Optická signalizace volání : </t>
  </si>
  <si>
    <t xml:space="preserve">· Hlasité plně duplexní telefonování : </t>
  </si>
  <si>
    <t xml:space="preserve">· Přidání až 2 samopopisujících (self-lebeling) modulů : </t>
  </si>
  <si>
    <t>nová řídící jednotka systému</t>
  </si>
  <si>
    <t>šnůra telefonní přívodní 2x RJ-45 6 m</t>
  </si>
  <si>
    <t>upgrade tarifikace programu 400 linek/poboček</t>
  </si>
  <si>
    <t>upgrade admin. programu 400 linek/poboček</t>
  </si>
  <si>
    <t>Networking licence</t>
  </si>
  <si>
    <t>karta pro 24 analogových účastnických rozhran s detekcí CLIP</t>
  </si>
  <si>
    <t>cablu pro karta pro 24 analogových účastnických rozhran s detekcí CLIP</t>
  </si>
  <si>
    <t>karta se 120 TDM-IP kanály</t>
  </si>
  <si>
    <t>napájecí zdroj</t>
  </si>
  <si>
    <t>IP User licence</t>
  </si>
  <si>
    <t>TDM User licence</t>
  </si>
  <si>
    <t>210111031</t>
  </si>
  <si>
    <t>zapojení zás. 230 V nástěná IPx4, 10-16 A, 2P+Z</t>
  </si>
  <si>
    <t>220700001</t>
  </si>
  <si>
    <t>držák TV antény YAGI 190-210 do 20m</t>
  </si>
  <si>
    <t>220730001</t>
  </si>
  <si>
    <t>telev.nebo rozhl.účast.zás.průchozí nebo koncová</t>
  </si>
  <si>
    <t>rozváděč STA, sestavení</t>
  </si>
  <si>
    <t>rozvod STA, měření, nastavení</t>
  </si>
  <si>
    <t>anténa TV, R, montáž, zapojení</t>
  </si>
  <si>
    <t>krabice přístrojová pod om.</t>
  </si>
  <si>
    <t>měření síly signálu</t>
  </si>
  <si>
    <t>10079851</t>
  </si>
  <si>
    <t>kryt TV+R+SAT pro zásuvku pod om.</t>
  </si>
  <si>
    <t>rámeček 1 násobný pro přístroje (spínače/zásuvky apod.), vodorovný</t>
  </si>
  <si>
    <t>zdroj napájecí 953, 12 V/100 mA s vyhýbkou</t>
  </si>
  <si>
    <t>Anténa IV.-V. pásmo širokopásmová</t>
  </si>
  <si>
    <t>Anténa VKV II kruhový dipol</t>
  </si>
  <si>
    <t>Ráhno anténní s vinklem pro síto</t>
  </si>
  <si>
    <t>Zesilovač anténní VKVII+III+IV-V+IV-V s reg. zisku</t>
  </si>
  <si>
    <t>Materiál pomocný</t>
  </si>
  <si>
    <t>10049301</t>
  </si>
  <si>
    <t>10052952</t>
  </si>
  <si>
    <t>skříň povrchová, ocelová, 300x400x210 mm, IP66, s dveřmi s otočným uzávěrem a montážní deskou</t>
  </si>
  <si>
    <t>10060691</t>
  </si>
  <si>
    <t>svodič přepětí ST 3, koax. TV+R+SAT, DC, 5-3000 MHz, 1,5 kA při 8/20 us, modulový, konektory F</t>
  </si>
  <si>
    <t>10075022</t>
  </si>
  <si>
    <t>Matka M 16   116/M</t>
  </si>
  <si>
    <t>10075025</t>
  </si>
  <si>
    <t>Vývodka  M 16x1,5 metr.záv.</t>
  </si>
  <si>
    <t>10078988</t>
  </si>
  <si>
    <t>svorka řadová 16 mm2, zelenožlutá pro PE, na lištu DIN</t>
  </si>
  <si>
    <t>10080094</t>
  </si>
  <si>
    <t>zásuvka TV+R koncová, 3,5-4 dB</t>
  </si>
  <si>
    <t>10081326</t>
  </si>
  <si>
    <t>zásuvka 230 V na omítku IP54</t>
  </si>
  <si>
    <t>Rozbočovač dvojnásobný hybridní</t>
  </si>
  <si>
    <t>Rozbočovač čtyřnásobný hybridní</t>
  </si>
  <si>
    <t>220280501</t>
  </si>
  <si>
    <t>montáž kabel Cu do 7 mm vnějšího průměru, 100 V, uložení v trubce</t>
  </si>
  <si>
    <t>zásuvka panelová XLR</t>
  </si>
  <si>
    <t>(bez zapojení) krabice přístrojová pod om.</t>
  </si>
  <si>
    <t>dispečerská zásuvka pod omítku</t>
  </si>
  <si>
    <t>zásuvka XLR panelová typ F</t>
  </si>
  <si>
    <t>zásuvka XLR panelová typ M</t>
  </si>
  <si>
    <t>10048910</t>
  </si>
  <si>
    <t>kabel sdělovací, 2x0,50 mm, 300 V, jádro Cu lanka, izolace PE, stínění Cu opletení, plášť PVC</t>
  </si>
  <si>
    <t>10081353</t>
  </si>
  <si>
    <t>maska pro XLR M pro zásuvku pod om.</t>
  </si>
  <si>
    <t>10083441</t>
  </si>
  <si>
    <t>maska pro XLR F pro zásuvku pod om.</t>
  </si>
  <si>
    <t>Šňůra CYSY 3 x 1,50 mm2 volně uložená</t>
  </si>
  <si>
    <t>Trubka ohebná pod omítku, typ 23.. 13 mm</t>
  </si>
  <si>
    <t>montáž, zapojení zásuvka HDMI</t>
  </si>
  <si>
    <t>montáž, zapojení zásuvka VGA Canon 15p</t>
  </si>
  <si>
    <t>montáž, zapojení konektor RJ 45-8 na kabel</t>
  </si>
  <si>
    <t>Trubka ohebná pod omítku, typ 23.. 23 mm</t>
  </si>
  <si>
    <t>Trubka ohebná pod omítku, typ 23.. 29 mm</t>
  </si>
  <si>
    <t>Krabice přístrojová KP 68, KZ 3, bez zapojení</t>
  </si>
  <si>
    <t>Odvíč./zavíčkování krabic - víčko na závit</t>
  </si>
  <si>
    <t>Zásuvka domovní spojovací 16A,250V 2P+Z</t>
  </si>
  <si>
    <t>montáž kabel kompletní s koncovkami do trubky pod om. délka 5 m</t>
  </si>
  <si>
    <t>montáž kabel kompletní s koncovkami do trubky pod om. délka 20 m</t>
  </si>
  <si>
    <t>montáž kabel kompletní s koncovkami do trubky pod om. délka 7 m</t>
  </si>
  <si>
    <t>montáž kabel kompletní s koncovkami do trubky pod om. délka 40 m</t>
  </si>
  <si>
    <t>montáž kabel datový 4-párový, uložení v trubce</t>
  </si>
  <si>
    <t>vodič flexibilní, H05VV-F 3 G 1,5, 500 V</t>
  </si>
  <si>
    <t>kryt komunikační přímý pro zásuvku pod om.</t>
  </si>
  <si>
    <t>víčko na krabici odbočnou, průměr 80 mm, trn 40 mm, materiál PVC samozhášivé</t>
  </si>
  <si>
    <t>kabel HDMI, 40 m, propojovací, se zesilovačem, konektory: HDMI A M - HDMI A M, typ: High Speed HDMI,, Cable</t>
  </si>
  <si>
    <t>kabel VGA 15p, 20 m, propojovací, konektory: Canon 15p WGA M - Canon 15p WGA M</t>
  </si>
  <si>
    <t>konektor, 230 V, 6 A, F IEC C13</t>
  </si>
  <si>
    <t>zásuvka VGA Canon 15p F, tělo do krabice přístrojové, šroubové svorky</t>
  </si>
  <si>
    <t>kabel datový flexibilní SF/UTP, Cat.5e, 4x2xAWG26, plášť polyolefin</t>
  </si>
  <si>
    <t>konektor RJ-45-8, nestíněný, pro flexibilní kulatý kabel</t>
  </si>
  <si>
    <t>krabice pod omítku, přístrojová, průměr 73x68 mm, možnost vytvoření souvislé řady s osovou roztečí,, 71 mm, materiál PVC samozhášivé</t>
  </si>
  <si>
    <t>trubka ohebná, 320 N/5 cm, 29 mm průměr vnitřní, materiál PVC samozhášivé</t>
  </si>
  <si>
    <t>kabel HDMI,  7 m, propojovací, konektory: HDMI A M - HDMI A M, typ: High Speed HDMI Cable</t>
  </si>
  <si>
    <t>210010272</t>
  </si>
  <si>
    <t>trubka ohebná ocelová průměr do 35 mm, uložené pevné</t>
  </si>
  <si>
    <t>210010312</t>
  </si>
  <si>
    <t>krabice odbočná pod om., kruhová do 110 mm</t>
  </si>
  <si>
    <t>210111012</t>
  </si>
  <si>
    <t>zás.polozap./zapuštěné 10/16A 250V 2P+Z průb.mont.</t>
  </si>
  <si>
    <t>210810045</t>
  </si>
  <si>
    <t>montáž kabel silový Cu  3x  1,5 mm2, 750 V, uložení pevné</t>
  </si>
  <si>
    <t>210810058</t>
  </si>
  <si>
    <t>kabel silový Cu  7x  1,5 mm2, 750 V, uložení pevné</t>
  </si>
  <si>
    <t>kabel ovládací, 7x1,5 -J, 500 V, jádro Cu lanka, izolace PVC, číslované žíly, plášť PVC</t>
  </si>
  <si>
    <t>10051448</t>
  </si>
  <si>
    <t>kabel silový, Cu RE,  3x1,5 -J, 750 V, izolace PVC, výplňová guma, plášť PVC</t>
  </si>
  <si>
    <t>10074601</t>
  </si>
  <si>
    <t>trubka ohebná kovová, 750 N/5 cm, 23 mm průměr vnitřní</t>
  </si>
  <si>
    <t>10078927</t>
  </si>
  <si>
    <t>krabice pod omítku, odbočná, průměr 103x50 mm, materiál PVC samozhášivé</t>
  </si>
  <si>
    <t>10081243</t>
  </si>
  <si>
    <t>zásuvka 230 V, tělo do krabice přístrojové, šroubové svorky</t>
  </si>
  <si>
    <t>montáž trubka ohebná elektroinst. průměr 16 mm, uložení pod omítku</t>
  </si>
  <si>
    <t>montáž (bez zapojení) krabice přístrojová pod om.</t>
  </si>
  <si>
    <t>montáž, zapojení krabice požárně odolná</t>
  </si>
  <si>
    <t>montáž kabel ovládací Cu  4x  1 mm, 250 V, uložení pevné</t>
  </si>
  <si>
    <t>vybourání rýh, průrazů a kapes</t>
  </si>
  <si>
    <t>nastavení a programování systém EPS</t>
  </si>
  <si>
    <t>měření dosahu bezdrátových hlásičů, určení umístění radiomodulu</t>
  </si>
  <si>
    <t>revize systém EPS</t>
  </si>
  <si>
    <t>montáž, zapojení a programování hlásič EPS automatický</t>
  </si>
  <si>
    <t>montáž, zapojení hlásič EPS tlačítkový</t>
  </si>
  <si>
    <t>montáž, zapojení hlásič EPS automatický bezdrátový</t>
  </si>
  <si>
    <t>montáž, zapojení, nastavení brána radiová pro bezdrátové hlásiče EPS</t>
  </si>
  <si>
    <t>testovací sada pro ověření dosahu - pronájem</t>
  </si>
  <si>
    <t>rozšíření, úprava a připojení ZDP na PCO HZS PK</t>
  </si>
  <si>
    <t>testování na HZS Plzeňského kraje EPS a ZDP</t>
  </si>
  <si>
    <t>koordinační práce EPS, ZDP, PBS, HZS PK</t>
  </si>
  <si>
    <t>proškolení obsluhy EPS</t>
  </si>
  <si>
    <t>montáž, zapojení zvon požární</t>
  </si>
  <si>
    <t>montáž, zapojení patice hlásič EPS automatický</t>
  </si>
  <si>
    <t>montáž, zapojení a programování modul ústředny EPS</t>
  </si>
  <si>
    <t>dokumentace skutečného provedení stavby (DSPS) EPS. ZDP</t>
  </si>
  <si>
    <t>POL13_0</t>
  </si>
  <si>
    <t>10152076</t>
  </si>
  <si>
    <t>trubka ohebná, 125 N/5 cm, 20 mm průměr vnější, materiál PVC samozhášivé</t>
  </si>
  <si>
    <t>10802107</t>
  </si>
  <si>
    <t>kabel silový, Cu RE,  2x2x0,8, 225 V, FE 180, E90, třída reakce na oheň B2ca,s1,d0, izolace, silikonový kaučuk, dielektr. separ. páska, lamin. Al folie, výplňová FRNC guma, plášť FRNC polymer</t>
  </si>
  <si>
    <t>krabice na omítku, požárně odolná P120-R, IP54, 167x167x78 mm, pro datové kabely, svork. keram. 12x, 4 mm2, membránové průchodky, materiál PP bezhalogen., samozhášivý, barva oranžová RAL 2004</t>
  </si>
  <si>
    <t>karta smyčková analogová, pro 2 kruhové linky nebo 4 přímé linky, kompatibilní s ústřednou</t>
  </si>
  <si>
    <t>modul bezdrátový, do brány radiové, kompatibilní s radiovou bránou</t>
  </si>
  <si>
    <t>brána radiová pro bezdrátové hlásiče, do kruhové linky, max. 30 hlásičů, IP54, 20-27 V DC, 0,95 mA,, kompatibilní s ústřednou</t>
  </si>
  <si>
    <t>hlásič bezdrátový opticko-kouřový, včetně soklu a 2 ks 9 V lith. baterií (životnost 5 let), IP44,, 868-870 MHz, 5 mW, kompatibilní s radiovou bránou</t>
  </si>
  <si>
    <t>baterie pro bránu radiovou nebo hlásič bezdrátový, 9 V, 1200 mAh, lithiová, dlouhoživotnostní</t>
  </si>
  <si>
    <t>hlásič tlačítkový, pod omítku, do kruhové linky, IP24, 15-30 V DC, 0,5 mA, 89x93x27,5 mm,, kompatibilní s ústřednou</t>
  </si>
  <si>
    <t>hlásič multisenzorový (opticko-kouřový + teplotní), do kruhové linky, 16-30 V DC, 0,2-20 mA, průměr, 118x67,5 mm, kompatibilní s ústřednou</t>
  </si>
  <si>
    <t>patice standardní pro hlásič multisenzorový</t>
  </si>
  <si>
    <t>montáž trubka ohebná elektroinst. průměr 23 mm, uložení pod omítku</t>
  </si>
  <si>
    <t>13</t>
  </si>
  <si>
    <t>montáž panel vyvazovací 19" 1U</t>
  </si>
  <si>
    <t>14</t>
  </si>
  <si>
    <t>montáž háček pro vedení kabelů 80x80 mm, kovový</t>
  </si>
  <si>
    <t>15</t>
  </si>
  <si>
    <t>montáž polička šroubovací, 19", 1U, perforovaná, hloubka 350 mm, max. zatížení 50 kg</t>
  </si>
  <si>
    <t>17</t>
  </si>
  <si>
    <t>montáž rozváděč optický kompletní včetně navaření 8 vláken</t>
  </si>
  <si>
    <t>18</t>
  </si>
  <si>
    <t>montáž ochrana sváru</t>
  </si>
  <si>
    <t>19</t>
  </si>
  <si>
    <t>montáž trubka ochranná průměr do 47 mm, uložení volné, trasa: DR 2NP – DR 1 PP</t>
  </si>
  <si>
    <t>20</t>
  </si>
  <si>
    <t>21</t>
  </si>
  <si>
    <t>22</t>
  </si>
  <si>
    <t>24</t>
  </si>
  <si>
    <t>montáž UPS - záložní zdroj</t>
  </si>
  <si>
    <t>25</t>
  </si>
  <si>
    <t>montáž 19" rozvodný panel 5x220V-3m</t>
  </si>
  <si>
    <t>26</t>
  </si>
  <si>
    <t>montáž protipožární ucpávky a těsnění</t>
  </si>
  <si>
    <t>28</t>
  </si>
  <si>
    <t>nastavení systém CCTV a propojení s LAN</t>
  </si>
  <si>
    <t>montáž kabel datový S/FTP, Cat.7, tř.F, 1000 MHz, 4x2xAWG23, plášť LSOH</t>
  </si>
  <si>
    <t>32</t>
  </si>
  <si>
    <t>propojení a instalace CCTV na MP Klatovy</t>
  </si>
  <si>
    <t>34</t>
  </si>
  <si>
    <t>montáž drobného instalačního materiálu, stahovací a izolační pásky, bužírka, vruty , hmoždinky,, svorky, podložky, hmoždinky do sádrokartonu, sádra,……………..</t>
  </si>
  <si>
    <t>35</t>
  </si>
  <si>
    <t>doprava a ostatní náklady</t>
  </si>
  <si>
    <t>montáž kabel optický univerzální, 9/125 um, 8 vláken, s volnou sekundární ochranou, gelová výplň</t>
  </si>
  <si>
    <t>montáž kabel opticky, uložení v trubce</t>
  </si>
  <si>
    <t>8</t>
  </si>
  <si>
    <t>montáž krabice montážní pro kamera venkovní</t>
  </si>
  <si>
    <t>montáž, zapojení síťového videorekordéru</t>
  </si>
  <si>
    <t>montáž, zapojení přídavného HDD</t>
  </si>
  <si>
    <t>12</t>
  </si>
  <si>
    <t>montáž, zapojení a konfigurace switch</t>
  </si>
  <si>
    <t>16</t>
  </si>
  <si>
    <t>montážrozvaděč 19", výška 21U, nástěnný, odklápěcí, IP30, šířka 600 mm, hloubka 615 mm, výška 1035, mm</t>
  </si>
  <si>
    <t>23</t>
  </si>
  <si>
    <t>27</t>
  </si>
  <si>
    <t>29</t>
  </si>
  <si>
    <t>práce ve výšce</t>
  </si>
  <si>
    <t>30</t>
  </si>
  <si>
    <t>plošina nůžková vč.manipulaci</t>
  </si>
  <si>
    <t>31</t>
  </si>
  <si>
    <t>zkouška, revize systém CCTV</t>
  </si>
  <si>
    <t>33</t>
  </si>
  <si>
    <t>proškolení obsluhy CCTV</t>
  </si>
  <si>
    <t>7</t>
  </si>
  <si>
    <t>montáž, zapojení kamera venkovní</t>
  </si>
  <si>
    <t>montáž, zapojení kamera vnitřní</t>
  </si>
  <si>
    <t>37</t>
  </si>
  <si>
    <t>ochrana sváru 60 mm</t>
  </si>
  <si>
    <t>POL1_9</t>
  </si>
  <si>
    <t>38</t>
  </si>
  <si>
    <t>56</t>
  </si>
  <si>
    <t>protipožární ucpávky a těsnění</t>
  </si>
  <si>
    <t>panel vyvazovací, 19", 1U, kovový, 5x velké kovové oko</t>
  </si>
  <si>
    <t>háček pro vedení kabelů 80x80 mm, kovový</t>
  </si>
  <si>
    <t>polička šroubovací, 19", 1U, perforovaná, hloubka 350 mm, max. zatížení 50 kg</t>
  </si>
  <si>
    <t>36</t>
  </si>
  <si>
    <t>rozvaděč 19", výška 21U, nástěnný, odklápěcí, IP30, šířka 600 mm, hloubka 615 mm, výška 1035 mm</t>
  </si>
  <si>
    <t>39</t>
  </si>
  <si>
    <t>kabel optický univerzální, 9/125 um, 8 vláken, s volnou sekundární ochranou, gelová výplň</t>
  </si>
  <si>
    <t>40</t>
  </si>
  <si>
    <t>41</t>
  </si>
  <si>
    <t>chránička, 750 N/20 cm,  33-35/40 mm průměr vnitřní/vnější, ohebná jednoplášťová, pro opt. kabely,, materiál HDPE, trasa: DR 2NP – DR 1 PP</t>
  </si>
  <si>
    <t>42</t>
  </si>
  <si>
    <t>rozváděč optický, 8x 9/125 um, konektory SC, 19", 1U, kompletní, obsahuje: kazetu s víčkem, držáky, pro ochrany svárů, pigtaily, konektory</t>
  </si>
  <si>
    <t>44</t>
  </si>
  <si>
    <t>kabel optický, 2 m, singlemode 9/125 um, konektory LC/PC - SC/PC, simplex, propojovací</t>
  </si>
  <si>
    <t>45</t>
  </si>
  <si>
    <t>46</t>
  </si>
  <si>
    <t>47</t>
  </si>
  <si>
    <t>16 kanálový síťový 4K digitální videorekordér, záznam video&amp;audio, komprese H.264,  vstupní/odchozí, šířka pásma 160M/256Mbps, 4K HDMI výstup monitoru: 4K (3840×2160)/60Hz, HDMI a VGA výstup na hlavní</t>
  </si>
  <si>
    <t>monitor, podpora 4x HDD o kapacitě 6TB, 2*USB 2.0, 1*USB 3.0, RS485. RS232, 2* Gigabit NIC, bez HDD, Poplachový I/O: 16/4, lokalizace v čj., napájení: 220V AC / 80W, 1.5U/19"</t>
  </si>
  <si>
    <t>48</t>
  </si>
  <si>
    <t>4.0 Megapixelová R6, IP vnitřní miniDome s integrovaným IR přísvitem, 1/3” progressive scan CMOS,, komprese H.264/MJPEG/H.264+, max. rozlišení: 2688×1520/20fps, objektiv: 4mm@F2.0 (6mm volitelně),</t>
  </si>
  <si>
    <t>úhel zobrazení: 83°(4mm), 55.4°(6mm), citlivost: 0.01 lux@F1.2, AGC zap, 0 lux s IR, 3D-DNR, WDR 120dB, Dosah IR 10M, Bez poplachového I/O, Slot na SD/SDHC/SDXC kartu až 128GB, Napájení: DC12V/416mA, PoE (802.3af, Power over Ethernet), Antivandal krytí: IEC60068-275Eh,</t>
  </si>
  <si>
    <t>49</t>
  </si>
  <si>
    <t>4.0 Megapixelová, R6, IP venkovní válečková kamera s vylepšeným EXIR IR přísvitem a WDR 120dB,1/3”, Progressive Scan CMOS, komprese H.264/MJPEG/H.264+, max.rozlišení: 20fps (2688×1520),</t>
  </si>
  <si>
    <t>25fps(1920×1080), 25fps(1280×720), objektiv: 6mm @ F2.5 (volitelně 12 a 16mm), úhel zobrazení: 55.4°(6mm), 24.7°(12mm), 19.1°(16mm), Citlivost: 0.01Lux @(F1.2,AGC zap.) 0 LUX s IR, Den &amp; Noc:ICR automaticky, WDR 120dB, 3D-DNR, Napájení: DC12V±10%/834mA, PoE (802.3af, Power over Ethernet), Pracovní rozsah: -30°C ~ 60°C, Dosah IR: 80m, Krytí: IP66, včetně montážní krabice</t>
  </si>
  <si>
    <t>50</t>
  </si>
  <si>
    <t>SW pro monitorování a správu IP kamer</t>
  </si>
  <si>
    <t>51</t>
  </si>
  <si>
    <t>HDD bez šuplíku, 2000GB,vhodný pro DVR HikVision, SATA II RED edice</t>
  </si>
  <si>
    <t>52</t>
  </si>
  <si>
    <t>Switch 24x 10 / 100 Smart Switch with 4 Gigabit Ports and 24 Ports PoE</t>
  </si>
  <si>
    <t>53</t>
  </si>
  <si>
    <t>Switch 8x 10 / 100 / 1000 ports with PoE, and 2 SFP</t>
  </si>
  <si>
    <t>54</t>
  </si>
  <si>
    <t>OEM SFP modul 1000Baee-SX</t>
  </si>
  <si>
    <t>55</t>
  </si>
  <si>
    <t>UPS 3000VA/2700W, 5 min, 1/1f,VI-sin</t>
  </si>
  <si>
    <t>57</t>
  </si>
  <si>
    <t>19" rozvodný panel 5x220V-3m</t>
  </si>
  <si>
    <t>58</t>
  </si>
  <si>
    <t>instalační materiál, stahovací a izolační pásky, bužírka, vruty , hmoždinky, svorky, podložky,, hmoždinky do sádrokartonu, sádra,……………..</t>
  </si>
  <si>
    <t>327121111</t>
  </si>
  <si>
    <t>Osazení plechového rámu s dvířky</t>
  </si>
  <si>
    <t>dodávka</t>
  </si>
  <si>
    <t>Pechový rám s dvířky 900/850 mm</t>
  </si>
  <si>
    <t>783225100</t>
  </si>
  <si>
    <t>Nátěr syntetický KDK 2+1E</t>
  </si>
  <si>
    <t>783424340</t>
  </si>
  <si>
    <t>Nátěr syntetický potrubí  Z+ 2+1E</t>
  </si>
  <si>
    <t>230011008</t>
  </si>
  <si>
    <t>MTZ potrubí ocelového DN 15</t>
  </si>
  <si>
    <t>230011020</t>
  </si>
  <si>
    <t>MTZ potrubí ocelového DN 25</t>
  </si>
  <si>
    <t>230011031</t>
  </si>
  <si>
    <t>MTZ potrubí ocelového DN 40</t>
  </si>
  <si>
    <t>230011040</t>
  </si>
  <si>
    <t>MTZ potrubí ocelového DN 50</t>
  </si>
  <si>
    <t>230011047</t>
  </si>
  <si>
    <t>MTZ potrubí ocelového DN 65</t>
  </si>
  <si>
    <t>230021020</t>
  </si>
  <si>
    <t>MTZ trubních dílů přivařovacích DN 25</t>
  </si>
  <si>
    <t>230021029</t>
  </si>
  <si>
    <t>MTZ trubních dílů přivařovacích DN 40</t>
  </si>
  <si>
    <t>230021038</t>
  </si>
  <si>
    <t>MTZ trubních dílů přivařovacích DN 50</t>
  </si>
  <si>
    <t>230030004</t>
  </si>
  <si>
    <t>MTZ plynoměru včetně vodivé rozpěrky 280 mm</t>
  </si>
  <si>
    <t>230040004</t>
  </si>
  <si>
    <t>MTZ trubních dílů závitových 1/2"</t>
  </si>
  <si>
    <t>230040005</t>
  </si>
  <si>
    <t>MTZ trubních dílů závitových 3/4"</t>
  </si>
  <si>
    <t>230040006</t>
  </si>
  <si>
    <t>MTZ trubních dílů závitových 1"</t>
  </si>
  <si>
    <t>230040008</t>
  </si>
  <si>
    <t>MTZ trubních dílů závitových 6/4"</t>
  </si>
  <si>
    <t>230040011</t>
  </si>
  <si>
    <t>MTZ trubních dílů závitových 2"</t>
  </si>
  <si>
    <t>230050031</t>
  </si>
  <si>
    <t>Doplňkové konstrukce MTZ</t>
  </si>
  <si>
    <t>230170013</t>
  </si>
  <si>
    <t>tlaková zkouška těsnosti potrubí</t>
  </si>
  <si>
    <t>Trubková redukce 25/20</t>
  </si>
  <si>
    <t>"T" kus DN 40</t>
  </si>
  <si>
    <t>Trubkový oblouk 1,5xd, 90°, DN 40</t>
  </si>
  <si>
    <t>Trubka ocelová černá DN 65 ČSN EN 10 208-1, chránička</t>
  </si>
  <si>
    <t>Trubka ocelová, černá DN 50 ČSN EN 10 208-1,</t>
  </si>
  <si>
    <t>Trubka ocelová, černá DN40 ČSN EN 10 208-1</t>
  </si>
  <si>
    <t>Trubka ocelová, černá DN 25 ČSN EN 10 208-1,</t>
  </si>
  <si>
    <t>Trubka ocelová, černá DN 15 ČSN EN 10 208-1</t>
  </si>
  <si>
    <t>třmeny ,šroubové spoje,podpěry</t>
  </si>
  <si>
    <t>Elektromagnetický ventil DN 50</t>
  </si>
  <si>
    <t>kohout kulový DN 40</t>
  </si>
  <si>
    <t>nátrubek plynoměru, DN 40</t>
  </si>
  <si>
    <t>kohout kulový DN 25</t>
  </si>
  <si>
    <t>Pružná vlnovcová trubka DN 20 dl. 500 mm</t>
  </si>
  <si>
    <t>kohout kulový DN 15</t>
  </si>
  <si>
    <t>Zátka DN 15</t>
  </si>
  <si>
    <t>Dno klenuté DN 50</t>
  </si>
  <si>
    <t>Trubkový oblouk 1,5xd, 90°, DN 50.</t>
  </si>
  <si>
    <t>Revize</t>
  </si>
  <si>
    <t>čistění potrubí</t>
  </si>
  <si>
    <t>Trubková redukce DN 50/40</t>
  </si>
  <si>
    <t>360230881</t>
  </si>
  <si>
    <t>MTZ ventilu do 2 kg</t>
  </si>
  <si>
    <t>360410072</t>
  </si>
  <si>
    <t>MTZ manometru</t>
  </si>
  <si>
    <t>manometr  pr.160mm, 0-6 kPa</t>
  </si>
  <si>
    <t>kohout tlakoměr. M 20x1,5</t>
  </si>
  <si>
    <t>118</t>
  </si>
  <si>
    <t>Potrubí 1000x400/400</t>
  </si>
  <si>
    <t>120</t>
  </si>
  <si>
    <t>Potrubí 400x500 vč. 50% tvarovek</t>
  </si>
  <si>
    <t>122</t>
  </si>
  <si>
    <t>Potrubí 560x315 vč. 20% tvarovek</t>
  </si>
  <si>
    <t>123</t>
  </si>
  <si>
    <t>Potrubí 450x315 vč. 10% tvarovek</t>
  </si>
  <si>
    <t>124</t>
  </si>
  <si>
    <t>Potrubí 280x315 vč. 20% tvarovek</t>
  </si>
  <si>
    <t>125</t>
  </si>
  <si>
    <t>Potrubí 200x160 vč. 20% tvarovek</t>
  </si>
  <si>
    <t>126</t>
  </si>
  <si>
    <t>Potrubí 250x200 vč. 20% tvarovek</t>
  </si>
  <si>
    <t>127</t>
  </si>
  <si>
    <t>Potrubí 280x200 vč. 40% tvarovek</t>
  </si>
  <si>
    <t>128</t>
  </si>
  <si>
    <t>Potrubí 300x200 vč. 40% tvarovek</t>
  </si>
  <si>
    <t>12c</t>
  </si>
  <si>
    <t>Potrubí chladiva</t>
  </si>
  <si>
    <t>130</t>
  </si>
  <si>
    <t>Potrubí 300x600 vč. 60% tvarovek</t>
  </si>
  <si>
    <t>133</t>
  </si>
  <si>
    <t>Potrubí 280x250 vč. 50% tvarovek</t>
  </si>
  <si>
    <t>135</t>
  </si>
  <si>
    <t>Potrubí 200x200 vč. 20% tvarovek</t>
  </si>
  <si>
    <t>136</t>
  </si>
  <si>
    <t>Potrubí 400x250 vč. 10% tvarovek</t>
  </si>
  <si>
    <t>137</t>
  </si>
  <si>
    <t>138</t>
  </si>
  <si>
    <t>139</t>
  </si>
  <si>
    <t>Potrubí 450x400</t>
  </si>
  <si>
    <t>140</t>
  </si>
  <si>
    <t>Potrubí 625x325 vč. 50% tvarovek</t>
  </si>
  <si>
    <t>141</t>
  </si>
  <si>
    <t>Potrubí 250x200 vč. 30% tvarovek</t>
  </si>
  <si>
    <t>VZT jednotka s rot. rekup. (3900 m3/h, 400Pa) vč. směš. a chlaz. Vyspecifikovaná v TZ</t>
  </si>
  <si>
    <t>110</t>
  </si>
  <si>
    <t>Regulační klapka těsná pro plynulou regulaci objemového průtoku vzduchu 280x200-S</t>
  </si>
  <si>
    <t>111</t>
  </si>
  <si>
    <t>Regulační klapka těsná pro plynulou regulaci objemového průtoku vzduchu 250x200-S</t>
  </si>
  <si>
    <t>112</t>
  </si>
  <si>
    <t>Tlumič hluku 400x500x1500</t>
  </si>
  <si>
    <t>113</t>
  </si>
  <si>
    <t>Atyp. tlumič hluku 315x560x1000</t>
  </si>
  <si>
    <t>114</t>
  </si>
  <si>
    <t>Atyp. tlumič hluku 315x560x2000</t>
  </si>
  <si>
    <t>119</t>
  </si>
  <si>
    <t>Přechod 1000x400 – 500x400/750</t>
  </si>
  <si>
    <t>121</t>
  </si>
  <si>
    <t>Oblouk 400x540/980x540 – 100% tvarovka</t>
  </si>
  <si>
    <t>129</t>
  </si>
  <si>
    <t>Oblouk 200x300/600x300 – tvarovka</t>
  </si>
  <si>
    <t>12a</t>
  </si>
  <si>
    <t>Kondenzační jednotka Qch (max.) = 23 kW vč. náplně R410A</t>
  </si>
  <si>
    <t>12b</t>
  </si>
  <si>
    <t>Řídící box pro napojení kond. Jednotky</t>
  </si>
  <si>
    <t>Kouřové spouštěcí zařízení Detektor kouře  vč. trafa CTE 12/15W DC</t>
  </si>
  <si>
    <t>134</t>
  </si>
  <si>
    <t>Sací box 425x325/650</t>
  </si>
  <si>
    <t>Čidlo CO2 – Prostorové čidlo pro sledování-CO2/RH</t>
  </si>
  <si>
    <t>142</t>
  </si>
  <si>
    <t>Tepelná izolace: minerální izolační desky 4 cm + Al folie</t>
  </si>
  <si>
    <t>Stěnová mřížka-600x300-2řad. s upín.rámečkem a reg. R1, 17,5-0</t>
  </si>
  <si>
    <t>Stěnová mřížka-425x325-1řad. s upín.rámečkem a reg. R1, 17,5-0</t>
  </si>
  <si>
    <t>Protidešťová žaluzie pozink. pl.-1000x400-S</t>
  </si>
  <si>
    <t>Regulační klapka těsná pro plynulou regulaci objemového průtoku vzduchu 450x315-S</t>
  </si>
  <si>
    <t>Zpětná klapka 200 pro kruhové potrubí motýlová z galv. oceli</t>
  </si>
  <si>
    <t>Diag. ventilátor 800/200 (635 m3/h, 140 Pa) + čas. Doběh</t>
  </si>
  <si>
    <t>Ventil plastový talířový univerzální 150</t>
  </si>
  <si>
    <t>Ventil plastový talířový univerzální 100</t>
  </si>
  <si>
    <t>Hadice ALUFLEX 102</t>
  </si>
  <si>
    <t>26a</t>
  </si>
  <si>
    <t>SPIRO 100 vč. vsuvek</t>
  </si>
  <si>
    <t>26b</t>
  </si>
  <si>
    <t>Odbočka OBJ 100-100</t>
  </si>
  <si>
    <t>27a</t>
  </si>
  <si>
    <t>SPIRO 125 vč. vsuvek</t>
  </si>
  <si>
    <t>27b</t>
  </si>
  <si>
    <t>Odbočka OBJ 125-100</t>
  </si>
  <si>
    <t>27c</t>
  </si>
  <si>
    <t>Odbočka OBD 125-100</t>
  </si>
  <si>
    <t>27d</t>
  </si>
  <si>
    <t>Koncový kryt DF 125</t>
  </si>
  <si>
    <t>28a</t>
  </si>
  <si>
    <t>SPIRO 160 vč. vsuvek</t>
  </si>
  <si>
    <t>28b</t>
  </si>
  <si>
    <t>Oblouk OS 90° 160</t>
  </si>
  <si>
    <t>28c</t>
  </si>
  <si>
    <t>Odbočka OBJ 160-100</t>
  </si>
  <si>
    <t>29a</t>
  </si>
  <si>
    <t>SPIRO 200 vč. vsuvek</t>
  </si>
  <si>
    <t>29b</t>
  </si>
  <si>
    <t>Přechod PRO 200-160</t>
  </si>
  <si>
    <t>29c</t>
  </si>
  <si>
    <t>Odbočka OBD 200-125</t>
  </si>
  <si>
    <t>29d</t>
  </si>
  <si>
    <t>Oblouk OS 45° 200</t>
  </si>
  <si>
    <t>Diag. ventilátor 800/200 (585 m3/h, 170 Pa) + čas. Doběh</t>
  </si>
  <si>
    <t>Ventil plastový talířový univerzální 200</t>
  </si>
  <si>
    <t>36a</t>
  </si>
  <si>
    <t>36b</t>
  </si>
  <si>
    <t>Odbočka OBD 200-200</t>
  </si>
  <si>
    <t>36c</t>
  </si>
  <si>
    <t>Odbočka OBD 200-100</t>
  </si>
  <si>
    <t>36d</t>
  </si>
  <si>
    <t>Odbočka OBJ 200-100</t>
  </si>
  <si>
    <t>36e</t>
  </si>
  <si>
    <t>Oblouk OS 90° 200</t>
  </si>
  <si>
    <t>36f</t>
  </si>
  <si>
    <t>Oblouk OS 60° 200</t>
  </si>
  <si>
    <t>36g</t>
  </si>
  <si>
    <t>Oblouk OS 30° 200</t>
  </si>
  <si>
    <t>Ax. ventilátor (150 m3/h)</t>
  </si>
  <si>
    <t>52a</t>
  </si>
  <si>
    <t>52b</t>
  </si>
  <si>
    <t>Oblouk OS 60° 125</t>
  </si>
  <si>
    <t>Elektrody RV</t>
  </si>
  <si>
    <t>Mraz.termostat</t>
  </si>
  <si>
    <t>Tepl. cidlo příložné Pt1000</t>
  </si>
  <si>
    <t>Reg.tlaku 63-630 kPa</t>
  </si>
  <si>
    <t>Detektror plynu  (CO)</t>
  </si>
  <si>
    <t>Čidlo -detekce plynu</t>
  </si>
  <si>
    <t>Regulátor teploty příložný 20-90°C</t>
  </si>
  <si>
    <t>Reg. teploty prostorový 20-60°C</t>
  </si>
  <si>
    <t>Zdroj k detekci plynu</t>
  </si>
  <si>
    <t>čidlo teploty venkovní Pt1000</t>
  </si>
  <si>
    <t>SNIMAC TEPLOTY KANALOVY Pt1000</t>
  </si>
  <si>
    <t>Cidlo rychl.proud.vzd.</t>
  </si>
  <si>
    <t>snímač dif. tl. 20-300Pa</t>
  </si>
  <si>
    <t>GCA Pohon klapky (0-10V)</t>
  </si>
  <si>
    <t>Pohon klap.GLB     (0-10V)</t>
  </si>
  <si>
    <t>pokojové čidlo teploty Pt1000</t>
  </si>
  <si>
    <t>Montážní práce-rozvaděč MaR</t>
  </si>
  <si>
    <t>hod</t>
  </si>
  <si>
    <t>Vyp.S32/1101-D6</t>
  </si>
  <si>
    <t>Switch</t>
  </si>
  <si>
    <t>PC+tiskárna</t>
  </si>
  <si>
    <t>Skříň rozvaděče  1000x800x300</t>
  </si>
  <si>
    <t>Program. regulátor + Ai, AO, DO modul , ovl, terminál</t>
  </si>
  <si>
    <t>Radova svorka</t>
  </si>
  <si>
    <t>Rad.svorka do 15 mm2 +zapoj.</t>
  </si>
  <si>
    <t>Tesnici vyvodka P 13,5-P 16</t>
  </si>
  <si>
    <t>Kab.žlab TIPO 30-25L</t>
  </si>
  <si>
    <t>bm</t>
  </si>
  <si>
    <t>Zasuvka na DIN lištu TS35  ZS20</t>
  </si>
  <si>
    <t>Pojistkovy drzak WAGO vc.pojistky</t>
  </si>
  <si>
    <t>Kontrolka IS-95 W 220V AC</t>
  </si>
  <si>
    <t>Transformator 220/24Vst,50Hz,185VA</t>
  </si>
  <si>
    <t>Lišta DIN  TS35</t>
  </si>
  <si>
    <t>Proud.chránič FL7-6/N/003/B</t>
  </si>
  <si>
    <t>Jistič L7-10/1/D</t>
  </si>
  <si>
    <t>Jistic L7-2/1/C</t>
  </si>
  <si>
    <t>Jistič L7-6/1/B</t>
  </si>
  <si>
    <t>GSM modul  +zdroj</t>
  </si>
  <si>
    <t>rámeček-montáž do dveří rozvaděče</t>
  </si>
  <si>
    <t>Inst.relé Z7-RN20/SS   (24V AC)</t>
  </si>
  <si>
    <t>Přep. ochr. SLP-275V/+1</t>
  </si>
  <si>
    <t>4xAO -modul</t>
  </si>
  <si>
    <t>Kabel.zlab</t>
  </si>
  <si>
    <t>Vodič CY 4 zlutozelene</t>
  </si>
  <si>
    <t>Celoplast.kab.CYKY2Dx1,5</t>
  </si>
  <si>
    <t>CYKY5Cx1,5</t>
  </si>
  <si>
    <t>CXTH-R4x6</t>
  </si>
  <si>
    <t>Stitek popisny</t>
  </si>
  <si>
    <t>Celoplast.kab.JYTY 4*1</t>
  </si>
  <si>
    <t>Kabel JYTY 2*1</t>
  </si>
  <si>
    <t>Kabel CYKY 3*2,5</t>
  </si>
  <si>
    <t>Kabel CYKY3Jx1,5</t>
  </si>
  <si>
    <t>Kabel CYKY 4B*2,5</t>
  </si>
  <si>
    <t>Propj.vodič CY  10</t>
  </si>
  <si>
    <t>Lista el.instal L 40</t>
  </si>
  <si>
    <t>Datový kabel F/UTP4xAWG24</t>
  </si>
  <si>
    <t>montaz CYKY 3*1.5 - pevne</t>
  </si>
  <si>
    <t>montaz CYKY 3x2,5- pevne</t>
  </si>
  <si>
    <t>Lista el.instal.L 40 pevne uloz.</t>
  </si>
  <si>
    <t>Kab.zlab  vc.vika a p.</t>
  </si>
  <si>
    <t>Ukonc.a zapoj.vod.v rozv.do 2,5mm2</t>
  </si>
  <si>
    <t>Ukonc.stineni kab.v plasti vc.zap.</t>
  </si>
  <si>
    <t>Kabel JYTY 4*1 pevne ulozeny</t>
  </si>
  <si>
    <t>Kabel JYTY 2*1 pevně</t>
  </si>
  <si>
    <t>Oznac.stitek pro pr.v rozadec</t>
  </si>
  <si>
    <t>Vodic CY 10</t>
  </si>
  <si>
    <t>Vodic CY 4</t>
  </si>
  <si>
    <t>Podruž. materiál</t>
  </si>
  <si>
    <t>Montáž nasten.rozvadece</t>
  </si>
  <si>
    <t>Montaz cidla TV,TVZ,TVA</t>
  </si>
  <si>
    <t>SERIZENI GSM</t>
  </si>
  <si>
    <t>montaz protimraz. ochrany</t>
  </si>
  <si>
    <t>Mont.el.servopohonu</t>
  </si>
  <si>
    <t>Mont.reg.tepl.prostor.</t>
  </si>
  <si>
    <t>Montáž detektoru kouře</t>
  </si>
  <si>
    <t>Montáž detekce CO2</t>
  </si>
  <si>
    <t>Zákaz.SW pro jeden dat.bod</t>
  </si>
  <si>
    <t>Vyvrtani otvoru do zdiva</t>
  </si>
  <si>
    <t>Upevnovaci bod hmozdinkou</t>
  </si>
  <si>
    <t>Mont.reg.tlaku (dif.) mikrosp.</t>
  </si>
  <si>
    <t>Cidlo rychlosti vzduchu -montaz</t>
  </si>
  <si>
    <t>Disp.program RCWare Vision+implementace</t>
  </si>
  <si>
    <t>Kabelový prostup z PVC  15 mm</t>
  </si>
  <si>
    <t>Pruraz zdivem-cihla,tl.60 cm</t>
  </si>
  <si>
    <t>Pruraz zdivem-cihla,tl.30 cm</t>
  </si>
  <si>
    <t>00603</t>
  </si>
  <si>
    <t>Dvouvrstvá štuková omítka s jádrem z vápenné malty - dodávka a montáž</t>
  </si>
  <si>
    <t>00607</t>
  </si>
  <si>
    <t>Oprava detailu ukončení parapetů a stěny</t>
  </si>
  <si>
    <t>319201321</t>
  </si>
  <si>
    <t>Vyrovnání nerovného povrchu zdiva tl do 30 mm maltou</t>
  </si>
  <si>
    <t>628195001</t>
  </si>
  <si>
    <t>Očištění zdiva nebo betonu zdí a valů před započetím oprav ručně</t>
  </si>
  <si>
    <t>00601</t>
  </si>
  <si>
    <t>Sanace trhlin aktivovanou maltou</t>
  </si>
  <si>
    <t>00602</t>
  </si>
  <si>
    <t>Podříznutí fasády</t>
  </si>
  <si>
    <t xml:space="preserve">39,8*1,1 : </t>
  </si>
  <si>
    <t>43,78</t>
  </si>
  <si>
    <t>00606</t>
  </si>
  <si>
    <t>Fasádní nátěr difuzní z minerálních barev vč.očištění stávající omítky a penetrace - dodávka a, montáž, včetně hydrofobního bezbarvého nátěru do v. 30 cm u chodníku</t>
  </si>
  <si>
    <t xml:space="preserve">(39,8-5,4)*5,1*1,1 : </t>
  </si>
  <si>
    <t xml:space="preserve">5,4*6,5 : </t>
  </si>
  <si>
    <t xml:space="preserve">1,5*4 : </t>
  </si>
  <si>
    <t xml:space="preserve">-2,3*4-1,5*2,8*2-1,2*2,1-1,2*1,6-1,5*3,3*4 : </t>
  </si>
  <si>
    <t xml:space="preserve">odpočet sloupy : </t>
  </si>
  <si>
    <t xml:space="preserve">-0,6*4*16 : </t>
  </si>
  <si>
    <t>153,844</t>
  </si>
  <si>
    <t>00902</t>
  </si>
  <si>
    <t>Zakrytí stávajícího terénu (chodníku) před úpravami - montáž a demontáž</t>
  </si>
  <si>
    <t xml:space="preserve">40*3 : </t>
  </si>
  <si>
    <t xml:space="preserve">2*3 : </t>
  </si>
  <si>
    <t>619991011</t>
  </si>
  <si>
    <t>Obalení konstrukcí a prvků fólií přilepenou lepící páskou</t>
  </si>
  <si>
    <t>629991011</t>
  </si>
  <si>
    <t>Zakrytí výplní otvorů a svislých ploch fólií přilepenou lepící páskou</t>
  </si>
  <si>
    <t>00901</t>
  </si>
  <si>
    <t>Staveništní úklid po provedených pracích</t>
  </si>
  <si>
    <t>Kč</t>
  </si>
  <si>
    <t>941111131</t>
  </si>
  <si>
    <t>Montáž lešení řadového trubkového lehkého s podlahami zatížení do 200 kg/m2 š do 1,5 m v do 10 m</t>
  </si>
  <si>
    <t xml:space="preserve">(40+1,5*2)*5 : </t>
  </si>
  <si>
    <t xml:space="preserve">5,4*2 : </t>
  </si>
  <si>
    <t>225,8</t>
  </si>
  <si>
    <t>941111231</t>
  </si>
  <si>
    <t>Příplatek k lešení řadovému trubkovému lehkému s podlahami š 1,5 m v 10 m za první a ZKD den použití</t>
  </si>
  <si>
    <t>941111831</t>
  </si>
  <si>
    <t>Demontáž lešení řadového trubkového lehkého s podlahami zatížení do 200 kg/m2 š do 1,5 m v do 10 m</t>
  </si>
  <si>
    <t>944511111</t>
  </si>
  <si>
    <t>Montáž ochranné sítě z textilie z umělých vláken</t>
  </si>
  <si>
    <t>944511211</t>
  </si>
  <si>
    <t>Příplatek k ochranné síti za první a ZKD den použití</t>
  </si>
  <si>
    <t>944511811</t>
  </si>
  <si>
    <t>Demontáž ochranné sítě z textilie z umělých vláken</t>
  </si>
  <si>
    <t>978019391</t>
  </si>
  <si>
    <t>Otlučení vnější vápenné nebo vápenocementové vnější omítky stupně členitosti 3 až 5  rozsahu do 100%</t>
  </si>
  <si>
    <t xml:space="preserve">(39,8-5,39)*1*1,1 : </t>
  </si>
  <si>
    <t xml:space="preserve">1,8*2,3 : </t>
  </si>
  <si>
    <t xml:space="preserve">1,1*2,3 : </t>
  </si>
  <si>
    <t xml:space="preserve">-1,2*0,3*2 : </t>
  </si>
  <si>
    <t>43,801</t>
  </si>
  <si>
    <t>985141111</t>
  </si>
  <si>
    <t>Vyčištění trhlin a dutin ve zdivu š do 30 mm hl do 150 mm</t>
  </si>
  <si>
    <t>985141211</t>
  </si>
  <si>
    <t>Vyčištění trhlin a dutin ve zdivu š do 50 mm hl do 150 mm</t>
  </si>
  <si>
    <t>997013213</t>
  </si>
  <si>
    <t>Vnitrostaveništní doprava suti a vybouraných hmot pro budovy v do 12 m ručně</t>
  </si>
  <si>
    <t>997013501</t>
  </si>
  <si>
    <t>Odvoz suti a vybouraných hmot na skládku nebo meziskládku do 1 km se složením</t>
  </si>
  <si>
    <t>997013509</t>
  </si>
  <si>
    <t>Příplatek k odvozu suti a vybouraných hmot na skládku ZKD 1 km přes 1 km</t>
  </si>
  <si>
    <t>997013801</t>
  </si>
  <si>
    <t>Poplatek za uložení stavebního betonového odpadu na skládce (skládkovné)</t>
  </si>
  <si>
    <t>997221612</t>
  </si>
  <si>
    <t>Nakládání vybouraných hmot na dopravní prostředky pro vodorovnou dopravu</t>
  </si>
  <si>
    <t>998018002</t>
  </si>
  <si>
    <t>Přesun hmot ruční pro budovy v do 12 m</t>
  </si>
  <si>
    <t>P778201</t>
  </si>
  <si>
    <t>Kamenické práce</t>
  </si>
  <si>
    <t>78301</t>
  </si>
  <si>
    <t>Nátěr oken - očištění,obroušení,2xnátěr lazurovací dle projektu -  m2 pohledové plochy</t>
  </si>
  <si>
    <t xml:space="preserve">1,2*2,1 : </t>
  </si>
  <si>
    <t xml:space="preserve">1,2*1,6 : </t>
  </si>
  <si>
    <t xml:space="preserve">1,4*3*4 : </t>
  </si>
  <si>
    <t>21,24</t>
  </si>
  <si>
    <t>78302</t>
  </si>
  <si>
    <t>Nátěr mříží - očištění,obroušení,oprava kotvení,antikorozní nátěr dle projektu - uvedeny m2, pohledové plochy mříže</t>
  </si>
  <si>
    <t xml:space="preserve">21,24 : </t>
  </si>
  <si>
    <t xml:space="preserve">1,2*0,5*2 : </t>
  </si>
  <si>
    <t xml:space="preserve">3,14*1,2*1,2*0,5 : </t>
  </si>
  <si>
    <t>24,7008</t>
  </si>
  <si>
    <t>78303</t>
  </si>
  <si>
    <t>Nátěr vstupních dveří - očištění,obroušení,2x nátěr dle projektu</t>
  </si>
  <si>
    <t xml:space="preserve">1,5*3*2*2 : </t>
  </si>
  <si>
    <t xml:space="preserve">2,6*4*2 : </t>
  </si>
  <si>
    <t>38,8</t>
  </si>
  <si>
    <t>ON7</t>
  </si>
  <si>
    <t>Území se ztíženými výrobními podmínkami</t>
  </si>
  <si>
    <t>00605</t>
  </si>
  <si>
    <t>Oprava římsy - dodávka a montáž</t>
  </si>
  <si>
    <t>Fasádní nátěr difuzní z minerálních barev vč.očištění stávající omítky a penetrace - dodávka a, montáž,včetně hydrofobního bezbarvého nátěru do v. 30 cm u chodníku</t>
  </si>
  <si>
    <t xml:space="preserve">12*5 : </t>
  </si>
  <si>
    <t xml:space="preserve">(11,3+3*3)*3 : </t>
  </si>
  <si>
    <t xml:space="preserve">(5+3)*5,6 : </t>
  </si>
  <si>
    <t xml:space="preserve">římsa : </t>
  </si>
  <si>
    <t xml:space="preserve">8 : </t>
  </si>
  <si>
    <t>173,7</t>
  </si>
  <si>
    <t xml:space="preserve">24*3 : </t>
  </si>
  <si>
    <t xml:space="preserve">střecha : </t>
  </si>
  <si>
    <t xml:space="preserve">8*3 : </t>
  </si>
  <si>
    <t>156</t>
  </si>
  <si>
    <t>P8009101</t>
  </si>
  <si>
    <t>Lešení výškové - montáž + demontáž - pro opravu korunní římsy</t>
  </si>
  <si>
    <t xml:space="preserve">4*3 : </t>
  </si>
  <si>
    <t xml:space="preserve">6 : </t>
  </si>
  <si>
    <t xml:space="preserve">2 : </t>
  </si>
  <si>
    <t xml:space="preserve">2,5*2*5 : </t>
  </si>
  <si>
    <t xml:space="preserve">0,9*0,9*2 : </t>
  </si>
  <si>
    <t>1,62</t>
  </si>
  <si>
    <t>ON8</t>
  </si>
  <si>
    <t xml:space="preserve">25+7,5+4,5 : </t>
  </si>
  <si>
    <t xml:space="preserve">24,5*5,2 : </t>
  </si>
  <si>
    <t xml:space="preserve">7,5*5,5+3*1,4 : </t>
  </si>
  <si>
    <t xml:space="preserve">4,5*7,5 : </t>
  </si>
  <si>
    <t xml:space="preserve">-1,2*2*7 : </t>
  </si>
  <si>
    <t>189,8</t>
  </si>
  <si>
    <t xml:space="preserve">37*3 : </t>
  </si>
  <si>
    <t xml:space="preserve">1,2*2,1*8 : </t>
  </si>
  <si>
    <t>20,16</t>
  </si>
  <si>
    <t xml:space="preserve">(25+1,5*2)*5,5 : </t>
  </si>
  <si>
    <t xml:space="preserve">(7,5+4,5+1,5*2)*6,5 : </t>
  </si>
  <si>
    <t>251,5</t>
  </si>
  <si>
    <t>76405</t>
  </si>
  <si>
    <t>Oprava oplechování parapetu</t>
  </si>
  <si>
    <t xml:space="preserve">2*7+1,5 : </t>
  </si>
  <si>
    <t>15,5</t>
  </si>
  <si>
    <t xml:space="preserve">1,2*2,1*7 : </t>
  </si>
  <si>
    <t xml:space="preserve">1,5*1 : </t>
  </si>
  <si>
    <t>19,14</t>
  </si>
  <si>
    <t>ON9</t>
  </si>
  <si>
    <t>P2 : (130,76+4,65+2,12+13,32+9,95+30,75+32,14+31,0+32,32)*1,05*0,175</t>
  </si>
  <si>
    <t>kanalizace : 1,0</t>
  </si>
  <si>
    <t>P2 : (130,76+4,65+2,12+13,32+9,95+30,75+32,14+31,0+32,32)*1,05</t>
  </si>
  <si>
    <t>162201203  R00</t>
  </si>
  <si>
    <t>Vodorovné přemíst.výkopku, kolečko hor.1-4, do 10m, s naložením do složeného kontejneru</t>
  </si>
  <si>
    <t>162201210  R00</t>
  </si>
  <si>
    <t>Příplatek za dalš.10 m, kolečko, výkop. z hor.1- 4</t>
  </si>
  <si>
    <t>53,7381*2</t>
  </si>
  <si>
    <t>kanalozace : 1,0</t>
  </si>
  <si>
    <t>53,7381*1,8</t>
  </si>
  <si>
    <t>hydrant : 1,0*0,3*0,25</t>
  </si>
  <si>
    <t>342261112RT1</t>
  </si>
  <si>
    <t>Příčky z desek sádrokartonových jednoduché opláštění, jednoduchá konstrukce CW 75 tloušťka příčky 100 mm, desky tloušťky 12,5 mm, typ standard, tloušťka izolace 50 mm</t>
  </si>
  <si>
    <t>zřízení nosné konstrukce příčky, vložení tepelné izolace tl. do 5 cm, dodávka a montáž desek, přebroušení a tmelení spár a úprava rohů</t>
  </si>
  <si>
    <t>(1,3+2,55)*2,5</t>
  </si>
  <si>
    <t>(5,02*2+2,15*2+1,52+1,93+1,62*2)*2,77</t>
  </si>
  <si>
    <t>-0,7*2,12*8</t>
  </si>
  <si>
    <t>1,8*2,43</t>
  </si>
  <si>
    <t>(2,15*2+2,05)*0,8</t>
  </si>
  <si>
    <t>026 : 1</t>
  </si>
  <si>
    <t>sociálky WC : 1,0*2,77*2</t>
  </si>
  <si>
    <t>1,24*2,77</t>
  </si>
  <si>
    <t>342264051RT3</t>
  </si>
  <si>
    <t>Podhledy na kovové konstrukci opláštěné deskami sádrokartonovými nosná konstrukce z profilů CD s přímým uchycením 1x deska, tloušťky 12,5 mm, impregnovaná</t>
  </si>
  <si>
    <t>4,92*5,8</t>
  </si>
  <si>
    <t>31794 R</t>
  </si>
  <si>
    <t>Osazení ocelových válcovaných nosníků do č.12 včetně dodávky profilu L50/50/5</t>
  </si>
  <si>
    <t>dveře příčky : 1,0*2*8*0,00375</t>
  </si>
  <si>
    <t>hydrant : 1,0*2*0,00375</t>
  </si>
  <si>
    <t>(130,76+4,65+2,12+13,32+9,95+30,75+32,14+31,99+32,32)*1,57</t>
  </si>
  <si>
    <t xml:space="preserve">průměrná výška : </t>
  </si>
  <si>
    <t>025 : (33,67+3,54)*2*1,2</t>
  </si>
  <si>
    <t>026-033 : (5,84+4,94)*2*1,2*5</t>
  </si>
  <si>
    <t>035 : (4,98+3,85)*1,2</t>
  </si>
  <si>
    <t>1,15*2,0*6</t>
  </si>
  <si>
    <t>1,15*1,75*6</t>
  </si>
  <si>
    <t>027 : (1,57*1,35)*2,1</t>
  </si>
  <si>
    <t>028 : (2,42*2+1,93)*2,1</t>
  </si>
  <si>
    <t>(1,47*2+1,0)*2,1</t>
  </si>
  <si>
    <t>(1,47+1,0)*2,1</t>
  </si>
  <si>
    <t>029 : (2,4*2+1,93)*2,1</t>
  </si>
  <si>
    <t>1,7*2,1</t>
  </si>
  <si>
    <t>(1,24+1,57)*2,1</t>
  </si>
  <si>
    <t>(1,4+2,1)*2,1</t>
  </si>
  <si>
    <t>-0,7*1,97*5</t>
  </si>
  <si>
    <t>příčky : 1,7*2,26</t>
  </si>
  <si>
    <t>-1,7*0,6</t>
  </si>
  <si>
    <t>1,7*0,16</t>
  </si>
  <si>
    <t>(2,1+1,4+2,4*2+1,93+1,24+1,57+1,47*3+1,0*2)*0,4</t>
  </si>
  <si>
    <t>(2,42*2+1,93+1,57+1,35)*0,4</t>
  </si>
  <si>
    <t>(1,57*2+2,13)*2,5</t>
  </si>
  <si>
    <t>(2,1*2+1,85)*3,3</t>
  </si>
  <si>
    <t>612475121R00</t>
  </si>
  <si>
    <t>příčky porobeton : (1,24+1,0+1,0)*2,5</t>
  </si>
  <si>
    <t>61247-R</t>
  </si>
  <si>
    <t>Omítka sanační,postřik,vyrovnání,jádro,štuk</t>
  </si>
  <si>
    <t>025 : (33,67+3,54)*2*(2,5+2,8)/2</t>
  </si>
  <si>
    <t>-0,9*1,97*5</t>
  </si>
  <si>
    <t>-1,95*2,44</t>
  </si>
  <si>
    <t>-1,8*2,4</t>
  </si>
  <si>
    <t>-0,78*1,16*5</t>
  </si>
  <si>
    <t>-0,7*0,7</t>
  </si>
  <si>
    <t>-1,15*0,32*6</t>
  </si>
  <si>
    <t>1,3*2,8*2*6</t>
  </si>
  <si>
    <t>026-029 : (5,9+4,92)*2*0,4</t>
  </si>
  <si>
    <t>-0,1*0,4*9</t>
  </si>
  <si>
    <t>-1,85*0,4</t>
  </si>
  <si>
    <t>-1,64*0,4</t>
  </si>
  <si>
    <t>-1,7*0,16</t>
  </si>
  <si>
    <t>1,85*2,5</t>
  </si>
  <si>
    <t>2,03*2,5</t>
  </si>
  <si>
    <t>-1,15*1,52</t>
  </si>
  <si>
    <t>0,95*2,5*2</t>
  </si>
  <si>
    <t>1,1*2,5*2</t>
  </si>
  <si>
    <t>030-033 : (5,64+4,94)*2*2,5*4</t>
  </si>
  <si>
    <t>-0,9*1,97*4</t>
  </si>
  <si>
    <t>-1,15*1,52*4</t>
  </si>
  <si>
    <t>1,15*2,5*8</t>
  </si>
  <si>
    <t>0,9*2,5*8</t>
  </si>
  <si>
    <t>-0,9*2,0</t>
  </si>
  <si>
    <t>0,45*2,23*2</t>
  </si>
  <si>
    <t>0,3*1,1*4</t>
  </si>
  <si>
    <t>0,3*2,26*2</t>
  </si>
  <si>
    <t>-1,7*2,26</t>
  </si>
  <si>
    <t>035 : (4,98+3,84)*2,5</t>
  </si>
  <si>
    <t>-1,52*1,52</t>
  </si>
  <si>
    <t>1,15*2,5*2</t>
  </si>
  <si>
    <t>Zaomítnutí vnějších stěn - oprava po vrtání : (33,7+32,6)*0,15</t>
  </si>
  <si>
    <t xml:space="preserve">podkladní beton P1,P2 : </t>
  </si>
  <si>
    <t>P2 : (130,76+4,65+2,12+13,32+9,95+30,75+32,14+31,99+32,32)*1,05*0,1</t>
  </si>
  <si>
    <t>30,24</t>
  </si>
  <si>
    <t xml:space="preserve">dilatační spáry v ploše : </t>
  </si>
  <si>
    <t>P2 : (130,76+4,65+2,12+13,32+9,95+30,75+32,14+31,99+32,32)*1,05</t>
  </si>
  <si>
    <t>302,4+22,57</t>
  </si>
  <si>
    <t>1,1*2,1</t>
  </si>
  <si>
    <t>3,54*3,2*0,3</t>
  </si>
  <si>
    <t>3,14*1,72*1,72/2*0,3</t>
  </si>
  <si>
    <t>962036112R00</t>
  </si>
  <si>
    <t>Demontáž sádrokartonových, sádrovláknitých příček a předstěn příčka, sádrokartonová bez minerální izolace, jednoduchá ocelová konstrukce, 1xopláštěná deskou tl. 12,5 mm</t>
  </si>
  <si>
    <t>4,91*2,54</t>
  </si>
  <si>
    <t>4,91*2,455*2,455/2</t>
  </si>
  <si>
    <t>(1,5+3,2)*(4,71+2,54)/2</t>
  </si>
  <si>
    <t>(1,63+2,4)*(4,71+2,54)/2</t>
  </si>
  <si>
    <t>963016151R00</t>
  </si>
  <si>
    <t>Demontáž sádrokartonových a sádrovláknitých podhledů z desek bez minerální izolace, na dvouúrovňovém křížovém roštu, 1x opláštěné tl. 12,5 mm</t>
  </si>
  <si>
    <t>032 : 31,99*1,05</t>
  </si>
  <si>
    <t>302,4*0,1*2</t>
  </si>
  <si>
    <t>302,4</t>
  </si>
  <si>
    <t>0,9*1,97*4</t>
  </si>
  <si>
    <t>973031151R00</t>
  </si>
  <si>
    <t>Vysekání v cihelném zdivu výklenků a kapes výklenků_x000D_
 na jakoukoliv maltu vápennou nebo vápenocementovou, plochy větší než 0,25 m2</t>
  </si>
  <si>
    <t>hydrant : 0,7*0,7*0,3</t>
  </si>
  <si>
    <t>973031812R00</t>
  </si>
  <si>
    <t>Vysekání v cihelném zdivu výklenků a kapes kapes pro zavázání nových příček na jakoukoliv maltu vápennou nebo vápenocementovou, tloušťky do 100 mm</t>
  </si>
  <si>
    <t>2,77*9</t>
  </si>
  <si>
    <t>2,26*2</t>
  </si>
  <si>
    <t>974031664R00</t>
  </si>
  <si>
    <t>Vysekání rýh v jakémkoliv zdivu cihelném pro vtahování nosníků do zdí, před vybouráním otvorů_x000D_
 do hloubky 150 mm, při výšce nosníku do 150 mm</t>
  </si>
  <si>
    <t>1,0*2</t>
  </si>
  <si>
    <t>500,0316</t>
  </si>
  <si>
    <t>(1,7+0,25+0,25+0,25+1,57+1,24+1,35+1,57+1,93+1,0+1,0+1,47)*2,1</t>
  </si>
  <si>
    <t>324,97</t>
  </si>
  <si>
    <t>HZS, Výpomoce pro el. instalaci, slaboproud a VZT</t>
  </si>
  <si>
    <t xml:space="preserve">6,8,9,10,11,12,13,14,15,16,17,18,19,20,21,22,23,24,25,26,27,28,29,31,33,34,35,36,37,38,42,43,49,50, : </t>
  </si>
  <si>
    <t xml:space="preserve">52, : </t>
  </si>
  <si>
    <t>Součet: : 188,46100</t>
  </si>
  <si>
    <t>P2 : (130,76+4,66+2,12+13,32+9,95+30,75+32,14+31,99+32,32+22,57)*1,05</t>
  </si>
  <si>
    <t>(33,67+1,25*12)*0,1</t>
  </si>
  <si>
    <t>(33,67+1,25*6)*0,85/2</t>
  </si>
  <si>
    <t>(4,98+4,91+4,94+4,92+4,95+4,92)*0,5</t>
  </si>
  <si>
    <t>1,1*0,5*2*6</t>
  </si>
  <si>
    <t>33,67*0,1</t>
  </si>
  <si>
    <t>5,84*0,1*9</t>
  </si>
  <si>
    <t>(4,91+4,94+4,92+4,95+4,92)*0,1</t>
  </si>
  <si>
    <t>1,0*0,1*2*5</t>
  </si>
  <si>
    <t>pod obklady na stávajícím zdivu : 82,72-49,26295</t>
  </si>
  <si>
    <t>7119 R</t>
  </si>
  <si>
    <t>Izolace zdivo vrty+izol. náplň</t>
  </si>
  <si>
    <t>zdivo tl. 150 cm : (33,7-1,51*6)*1,5</t>
  </si>
  <si>
    <t>(32,6-1,34*6)*1,5</t>
  </si>
  <si>
    <t>zdivo tl.110 cm : (32,6-1,2*5+6,0)*1,1</t>
  </si>
  <si>
    <t>zdivo tl. 60 cm : (5,84*5-1,7-0,99-1,69-1,17)*0,6</t>
  </si>
  <si>
    <t>zdivo tl. 50 cm : 1,51*6*0,5</t>
  </si>
  <si>
    <t>1,34*6*0,5</t>
  </si>
  <si>
    <t xml:space="preserve">54,55,56, : </t>
  </si>
  <si>
    <t>Součet: : 3,37052</t>
  </si>
  <si>
    <t>P2 : 302,4</t>
  </si>
  <si>
    <t>025 : (33,87+3,54)*2</t>
  </si>
  <si>
    <t>1,0*2*6</t>
  </si>
  <si>
    <t>-1,95-1,8-0,9*5</t>
  </si>
  <si>
    <t>026 : (2,13+1,57)*2</t>
  </si>
  <si>
    <t>0,9*2</t>
  </si>
  <si>
    <t>-0,7*4-0,9</t>
  </si>
  <si>
    <t>027 : (1,57+1,35)*2</t>
  </si>
  <si>
    <t>028 : (2,42+1,93)*2</t>
  </si>
  <si>
    <t>(2,1+1,85)*2</t>
  </si>
  <si>
    <t>1,1*2</t>
  </si>
  <si>
    <t>(1,47+1,0)*2*2</t>
  </si>
  <si>
    <t>-0,7*5</t>
  </si>
  <si>
    <t>029 : (2,65+1,93)*2</t>
  </si>
  <si>
    <t>(1,24+1,57)*2</t>
  </si>
  <si>
    <t>(2,1+1,4)*2</t>
  </si>
  <si>
    <t>030 : (5,8+5,25)*2</t>
  </si>
  <si>
    <t>031 : (5,84+5,22)*2</t>
  </si>
  <si>
    <t>032 : (5,84+4,94)*2</t>
  </si>
  <si>
    <t>033 : (5,76+4,91)*2</t>
  </si>
  <si>
    <t>0,25*2</t>
  </si>
  <si>
    <t>0,3*2</t>
  </si>
  <si>
    <t>0,5*2</t>
  </si>
  <si>
    <t>-0,8-0,9</t>
  </si>
  <si>
    <t>232,09*1,05</t>
  </si>
  <si>
    <t>302,4*0,04*2*1,05</t>
  </si>
  <si>
    <t xml:space="preserve">60,62, : </t>
  </si>
  <si>
    <t>Součet: : 1,25798</t>
  </si>
  <si>
    <t>721176101R00</t>
  </si>
  <si>
    <t>Potrubí z plastových trub připojovací, d 32 mm</t>
  </si>
  <si>
    <t>1-1' : 1,2+1,2+0,5</t>
  </si>
  <si>
    <t>3-3' : 2,5</t>
  </si>
  <si>
    <t>1-1' : 9,0+2,0</t>
  </si>
  <si>
    <t>2-2' : 1,0</t>
  </si>
  <si>
    <t>1-1' : 3,3</t>
  </si>
  <si>
    <t>1-1' : 3,8</t>
  </si>
  <si>
    <t>2-2' : 27,0</t>
  </si>
  <si>
    <t>1-1' : 2,5</t>
  </si>
  <si>
    <t>2-2' : 3,1</t>
  </si>
  <si>
    <t>3-3' : 1,8</t>
  </si>
  <si>
    <t>1-1' : 1,2+3,8</t>
  </si>
  <si>
    <t>721176233R00</t>
  </si>
  <si>
    <t>Potrubí z plastových trub svodné (ležaté) zavěšené, d 125 mm</t>
  </si>
  <si>
    <t>1-1' : 9,5</t>
  </si>
  <si>
    <t>721176234R00</t>
  </si>
  <si>
    <t>Potrubí z plastových trub svodné (ležaté) zavěšené, d 160 mm</t>
  </si>
  <si>
    <t>1-1' : 1,5+10,9+2,8+3,3</t>
  </si>
  <si>
    <t>721194103R00</t>
  </si>
  <si>
    <t>Zřízení přípojek na potrubí D 32, materiál ve specifikaci</t>
  </si>
  <si>
    <t>721194105RM1</t>
  </si>
  <si>
    <t>Zřízení přípojek na potrubí D 50, včetně podomítkové zápachové uzávěrky</t>
  </si>
  <si>
    <t>3,0+6,8+0,5+8,5+1,5+2,0+5,4+1,0+12,0+5,5+30,8+7,4+5,0+9,5</t>
  </si>
  <si>
    <t>274245T10</t>
  </si>
  <si>
    <t>Ventilační střešní souprava HL souprava větrací hlavice PP HL810  DN 100</t>
  </si>
  <si>
    <t>274257T10</t>
  </si>
  <si>
    <t>Hzs - nezmeřitelné práce   čl.17-1a Výpomoce pro kanalizaci</t>
  </si>
  <si>
    <t xml:space="preserve">64,66,67,68,69,70,71,72,73,74,75,76,80,83,86, : </t>
  </si>
  <si>
    <t>Součet: : 0,31870</t>
  </si>
  <si>
    <t>722172311R00</t>
  </si>
  <si>
    <t>Potrubí z plastických hmot d 20 mm</t>
  </si>
  <si>
    <t>0,2+1,0</t>
  </si>
  <si>
    <t>0,2+0,2+0,2+0,5+1,4</t>
  </si>
  <si>
    <t>0,2*2+0,7</t>
  </si>
  <si>
    <t>1,2+0,2*4</t>
  </si>
  <si>
    <t>722172312R00</t>
  </si>
  <si>
    <t>Potrubí z plastických hmot d 25 mm</t>
  </si>
  <si>
    <t>1,5+0,8+1,9</t>
  </si>
  <si>
    <t>3,2+1,2</t>
  </si>
  <si>
    <t>1,5+0,5+2,7</t>
  </si>
  <si>
    <t>2,0+2,3+0,8</t>
  </si>
  <si>
    <t>1,3+2,5</t>
  </si>
  <si>
    <t>722172313R00</t>
  </si>
  <si>
    <t>Potrubí z plastických hmot d 32 mm</t>
  </si>
  <si>
    <t>2,8+1,3+4,0</t>
  </si>
  <si>
    <t>722172314R00</t>
  </si>
  <si>
    <t>Potrubí z plastických hmot d 40 mm</t>
  </si>
  <si>
    <t>1,0+0,5+1,4+2,8+9,0+3,3+2,2+1,8+3,7+8,7+1,5</t>
  </si>
  <si>
    <t>722172331R00</t>
  </si>
  <si>
    <t>0,2*6</t>
  </si>
  <si>
    <t>1,0+1,6+0,5+2,7+3,2+1,2+2,7+5,2+2,5+1,2</t>
  </si>
  <si>
    <t>722181211RT7</t>
  </si>
  <si>
    <t>Izolace vodovodního potrubí návleková trubice z pěnového polyetylenu, tloušťka stěny 6 mm, d 22 mm</t>
  </si>
  <si>
    <t>V položce je kalkulována dodávka izolační trubice, spon a lepicí pásky.</t>
  </si>
  <si>
    <t>722181211RT8</t>
  </si>
  <si>
    <t>Izolace vodovodního potrubí návleková trubice z pěnového polyetylenu, tloušťka stěny 6 mm, d 25 mm</t>
  </si>
  <si>
    <t>722181211RU1</t>
  </si>
  <si>
    <t>Izolace vodovodního potrubí návleková trubice z pěnového polyetylenu, tloušťka stěny 6 mm, d 32 mm</t>
  </si>
  <si>
    <t>722181214RT7</t>
  </si>
  <si>
    <t>Izolace vodovodního potrubí návleková trubice z pěnového polyetylenu, tloušťka stěny 20 mm, d 22 mm</t>
  </si>
  <si>
    <t>722181214RU4</t>
  </si>
  <si>
    <t>Izolace vodovodního potrubí návleková trubice z pěnového polyetylenu, tloušťka stěny 20 mm, d 42 mm</t>
  </si>
  <si>
    <t>RTS 13/ I</t>
  </si>
  <si>
    <t>WC : 3</t>
  </si>
  <si>
    <t>pisoár : 2</t>
  </si>
  <si>
    <t>zahradní kohout : 1</t>
  </si>
  <si>
    <t>722237121R00</t>
  </si>
  <si>
    <t>Armatury závitové se dvěma závity včetně dodávky materiálu kulový kohout, vnitřní-vnitřní závit, DN 15, PN 42, mosaz</t>
  </si>
  <si>
    <t>722237124R00</t>
  </si>
  <si>
    <t>Armatury závitové se dvěma závity včetně dodávky materiálu kulový kohout, vnitřní-vnitřní závit, DN 32, PN 35, mosaz</t>
  </si>
  <si>
    <t>722237134R00</t>
  </si>
  <si>
    <t>Armatury závitové se dvěma závity včetně dodávky materiálu kulový kohout s vypouštěním, vnitřní-vnitřní závit, DN 32, PN 35, mosaz</t>
  </si>
  <si>
    <t>6,8+22,2+8,1+35,9+23,0</t>
  </si>
  <si>
    <t>734245421R00</t>
  </si>
  <si>
    <t>Ventily a klapky zpětné závitové včetně dodávky materiálu zpětná klapka, DN 15, vnitřní-vnitřní závit, PN 16, mosaz</t>
  </si>
  <si>
    <t>274248T10</t>
  </si>
  <si>
    <t>Hzs - nezmeřitelné práce   čl.17-1a Výpomoce pro vodovod</t>
  </si>
  <si>
    <t xml:space="preserve">89,90,91,92,93,94,95,96,97,98,99,102,103,104,105,106,107,108,109,110, : </t>
  </si>
  <si>
    <t>Součet: : 0,53003</t>
  </si>
  <si>
    <t>725111263RT1</t>
  </si>
  <si>
    <t>Nádrže splachovací vestavěné</t>
  </si>
  <si>
    <t>RTS 15/ I</t>
  </si>
  <si>
    <t>725014131R00</t>
  </si>
  <si>
    <t>Klozetové mísy závěsné, bílé, včetně sedátka</t>
  </si>
  <si>
    <t>725016125R00</t>
  </si>
  <si>
    <t>Pisoárové záchodky Pisoáry (urinály) diturvit, bílý, odsávací, přívod vnitřní, zdroj napájení pro tři urinály (senzor)</t>
  </si>
  <si>
    <t>725017132R00</t>
  </si>
  <si>
    <t>Umyvadlo na šrouby, bílé, šířky 55 cm</t>
  </si>
  <si>
    <t>725017138R00</t>
  </si>
  <si>
    <t>Kryt sifonu keramický bílý</t>
  </si>
  <si>
    <t>725019101R00</t>
  </si>
  <si>
    <t>Výlevky diturvitové výlevka s plastovou mřížkou, stojící</t>
  </si>
  <si>
    <t>274254T10</t>
  </si>
  <si>
    <t>El ohřívač akum závěs vod 80l/2kW</t>
  </si>
  <si>
    <t>7259R</t>
  </si>
  <si>
    <t>725290020RA0</t>
  </si>
  <si>
    <t>Demontáž zařizovacích předmětů umyvadla včetně baterie a konzol</t>
  </si>
  <si>
    <t>Svislé přemístění ze 2. NP, nebo 1. PP, vodorovné vnitrostaveništní přemístění do 30 m, odvoz na skládku do 10 km. Bez poplatku za skládku.</t>
  </si>
  <si>
    <t xml:space="preserve">113,114,115,116,117,118,119,120,121,122,123,124,125,126,127,128,130, : </t>
  </si>
  <si>
    <t>Součet: : 0,30122</t>
  </si>
  <si>
    <t>900       RT2</t>
  </si>
  <si>
    <t>HZS, zednické výpomoce</t>
  </si>
  <si>
    <t>Odlučovač vzduchu  DN 5/4</t>
  </si>
  <si>
    <t>Čerpadlo  25/1-6,PN 10</t>
  </si>
  <si>
    <t xml:space="preserve">134,137, : </t>
  </si>
  <si>
    <t>Součet: : 0,00939</t>
  </si>
  <si>
    <t>722181213RT5</t>
  </si>
  <si>
    <t>Izolace vodovodního potrubí návleková trubice z pěnového polyetylenu, tloušťka stěny 13 mm, d 15 mm</t>
  </si>
  <si>
    <t>722181213RT6</t>
  </si>
  <si>
    <t>Izolace vodovodního potrubí návleková trubice z pěnového polyetylenu, tloušťka stěny 13 mm, d 18 mm</t>
  </si>
  <si>
    <t>722181214RT9</t>
  </si>
  <si>
    <t>Izolace vodovodního potrubí návleková trubice z pěnového polyetylenu, tloušťka stěny 20 mm, d 28 mm</t>
  </si>
  <si>
    <t>722181245RU2</t>
  </si>
  <si>
    <t>Izolace vodovodního potrubí návleková trubice z pěnového polyetylenu s povrchovou ochrannou polyetylenovou tkaninou, tloušťka stěny 25 mm, d 35 mm</t>
  </si>
  <si>
    <t>722181245RU4</t>
  </si>
  <si>
    <t>Izolace vodovodního potrubí návleková trubice z pěnového polyetylenu s povrchovou ochrannou polyetylenovou tkaninou, tloušťka stěny 25 mm, d 42 mm</t>
  </si>
  <si>
    <t>733161104R00</t>
  </si>
  <si>
    <t>Potrubí z trubek měděných včetně dodávky materiálu_x000D_
 polotvrdé, 15 x 1</t>
  </si>
  <si>
    <t>RTS 14/ II</t>
  </si>
  <si>
    <t>Potrubí včetně objímek, bez dodávky tvarovek. Včetně zednických výpomocí.</t>
  </si>
  <si>
    <t>733161106R00</t>
  </si>
  <si>
    <t>Potrubí z trubek měděných včetně dodávky materiálu_x000D_
 polotvrdé, 18 x 1 mm</t>
  </si>
  <si>
    <t>733161107R00</t>
  </si>
  <si>
    <t>Potrubí z trubek měděných včetně dodávky materiálu_x000D_
 polotvrdé, 22 x 1</t>
  </si>
  <si>
    <t>733161108R00</t>
  </si>
  <si>
    <t>Potrubí z trubek měděných včetně dodávky materiálu_x000D_
 tvrdé, 28 x 1,5 mm</t>
  </si>
  <si>
    <t>733161109R00</t>
  </si>
  <si>
    <t>Potrubí z trubek měděných včetně dodávky materiálu_x000D_
 tvrdé, 35 x 1,5 mm</t>
  </si>
  <si>
    <t>733161110R00</t>
  </si>
  <si>
    <t>Potrubí z trubek měděných včetně dodávky materiálu_x000D_
 tvrdé, 42 x 1,5 mm</t>
  </si>
  <si>
    <t>274203T10</t>
  </si>
  <si>
    <t>Zkouška těsnosti potrubí Cu -D 35</t>
  </si>
  <si>
    <t>53,0+80,0+32,0+38,0+14,0</t>
  </si>
  <si>
    <t>274206T10</t>
  </si>
  <si>
    <t>Zkouška těsnosti potrubí Cu -D 64</t>
  </si>
  <si>
    <t>48,0</t>
  </si>
  <si>
    <t>7331 R</t>
  </si>
  <si>
    <t>Iizolace návleková  tl. stěny 25 mm vnitřní průměr 35 mm</t>
  </si>
  <si>
    <t>7332 R</t>
  </si>
  <si>
    <t>Iizolace návleková  tl. stěny 25 mm vnitřní průměr 42 mm</t>
  </si>
  <si>
    <t xml:space="preserve">139,140,141,142,143,144,145,146,147,148,149,150,153,154, : </t>
  </si>
  <si>
    <t>Součet: : 1,75621</t>
  </si>
  <si>
    <t>722237224R00</t>
  </si>
  <si>
    <t>734265223R00</t>
  </si>
  <si>
    <t>Šroubení včetně dodávky materiálu uzavíratelné radiátorové šroubení regulační s vypouštěním, DN 20, přímé, PN 16, mosaz</t>
  </si>
  <si>
    <t>734265773R00</t>
  </si>
  <si>
    <t>Šroubení včetně dodávky materiálu svěrné šroubení pro měděné potrubí , d 18 x EK , přímé, PN 16, mosaz</t>
  </si>
  <si>
    <t>734295214R00</t>
  </si>
  <si>
    <t>Ostatní armatury filtry a kohouty kulové s filtrem závitové včetně dodávky materiálu filtr, DN 32, vnitřní-vnitřní závit, PN 20, mosaz</t>
  </si>
  <si>
    <t>73401 R</t>
  </si>
  <si>
    <t>Směšovací armatury trojcestné DN 25+ servopohon</t>
  </si>
  <si>
    <t>Hlavice ovládání ventilů termostat. s pojistkou proti odcizení</t>
  </si>
  <si>
    <t>7348 R</t>
  </si>
  <si>
    <t>Ventil zpětný  DN 32</t>
  </si>
  <si>
    <t>7349R</t>
  </si>
  <si>
    <t>Ventil term přímý G 3/4</t>
  </si>
  <si>
    <t xml:space="preserve">156,157,159,160,161,162,163,164,165,166, : </t>
  </si>
  <si>
    <t>Součet: : 0,01382</t>
  </si>
  <si>
    <t>73501</t>
  </si>
  <si>
    <t>Těleso Ventil Kompakt22 v/l 900/700</t>
  </si>
  <si>
    <t>73502</t>
  </si>
  <si>
    <t>Těleso Ventil Kompakt22 v/l600/1100</t>
  </si>
  <si>
    <t>73503</t>
  </si>
  <si>
    <t>Těleso Ventil Kompakt22 v/l600/1200</t>
  </si>
  <si>
    <t>73504</t>
  </si>
  <si>
    <t>Těleso Ventil Kompakt33 v/l600/1200</t>
  </si>
  <si>
    <t>73505</t>
  </si>
  <si>
    <t>Tělesa  Klasik33 v/l 600/1200</t>
  </si>
  <si>
    <t xml:space="preserve">168,169,170,171,172, : </t>
  </si>
  <si>
    <t>Součet: : 0,72465</t>
  </si>
  <si>
    <t>1109T</t>
  </si>
  <si>
    <t>Kuchyňská linka dl. 170 cm T11 lednička 120 l,2 plotynky</t>
  </si>
  <si>
    <t>1110T</t>
  </si>
  <si>
    <t>Dveře ,D6 90/197 cm jednokřídlé,kazetové plné D+M+osazení,dle výpisu dveří</t>
  </si>
  <si>
    <t xml:space="preserve">175, : </t>
  </si>
  <si>
    <t>Součet: : 0,14400</t>
  </si>
  <si>
    <t>130,76+4,65+2,12+13,32+9,95+30,75+32,14+31,99+32,32+22,57</t>
  </si>
  <si>
    <t>771577842R00</t>
  </si>
  <si>
    <t>Montáž podlah z dlaždic keramických Hrany schodů, dilatační, koutové, ukončovací a přechodové profily profily dilatační s bočními díly z tvrdého PVC, horní dilatační zóna je z měkké plastické hmoty a tvoří 10 mm širokou pohledovou plochu, výšky 8 mm</t>
  </si>
  <si>
    <t>3,54*5</t>
  </si>
  <si>
    <t>Montáž podlah z dlaždic keramických Příplatky k položkám montáže podlah keramických příplatek za diagonální kladení</t>
  </si>
  <si>
    <t>025 : 130,76</t>
  </si>
  <si>
    <t>030 : 30,75</t>
  </si>
  <si>
    <t>031 : 32,14</t>
  </si>
  <si>
    <t>032 : 31,99</t>
  </si>
  <si>
    <t>033 : 32,32</t>
  </si>
  <si>
    <t>035 : 22,57</t>
  </si>
  <si>
    <t>597 R</t>
  </si>
  <si>
    <t>Dlažba 30/30 ala terakota (dle stávající chodby,hnědá)</t>
  </si>
  <si>
    <t>310,57*1,05</t>
  </si>
  <si>
    <t xml:space="preserve">179,180,182,183,184, : </t>
  </si>
  <si>
    <t>Součet: : 7,12331</t>
  </si>
  <si>
    <t>Obklad pórovinový do tmele  do tmele, obklad ve specifikaci, tmel flexibilní, silikon</t>
  </si>
  <si>
    <t>(1,4+2,1)*2*2,1</t>
  </si>
  <si>
    <t>(1,32+1,0)*2*2,1*2</t>
  </si>
  <si>
    <t>(2,65+1,93)*2*2,1</t>
  </si>
  <si>
    <t>(2,42+1,93)*2*2,1</t>
  </si>
  <si>
    <t>(1,24+1,42)*2*2,1</t>
  </si>
  <si>
    <t>(1,57+1,35)*2*2,1</t>
  </si>
  <si>
    <t>-0,7*1,97*10</t>
  </si>
  <si>
    <t>(1,7+0,3*2)*0,6</t>
  </si>
  <si>
    <t>Obkládačka 20/20 bílá matná+ lišty</t>
  </si>
  <si>
    <t>82,72*1,05</t>
  </si>
  <si>
    <t xml:space="preserve">186,187, : </t>
  </si>
  <si>
    <t>Součet: : 1,32352</t>
  </si>
  <si>
    <t xml:space="preserve">028 : </t>
  </si>
  <si>
    <t>-0,7*3</t>
  </si>
  <si>
    <t>035 : (3,85+4,27)*2</t>
  </si>
  <si>
    <t>0,62*2</t>
  </si>
  <si>
    <t>-0,95-0,8*2</t>
  </si>
  <si>
    <t>274239T10</t>
  </si>
  <si>
    <t>452,16+229,26</t>
  </si>
  <si>
    <t>9,625*2+67,764</t>
  </si>
  <si>
    <t>8,9748+452,16+229,26+75,916+500,0316+40,995+8,1-82,72</t>
  </si>
  <si>
    <t xml:space="preserve">32,35,36,37,38,39,40,42,43,44,45,46,47,48,65,190, : </t>
  </si>
  <si>
    <t>Součet: : 193,54726</t>
  </si>
  <si>
    <t>979082111 R00</t>
  </si>
  <si>
    <t>Vnitrostaveništní doprava suti do 10 m, s naložením do kontejneru</t>
  </si>
  <si>
    <t>979082121 R00</t>
  </si>
  <si>
    <t>Příplatek k vnitrost. dopravě suti za dalších 5 m</t>
  </si>
  <si>
    <t>Součet: : 774,18904</t>
  </si>
  <si>
    <t>Skříň    4 řady /96 modulů</t>
  </si>
  <si>
    <t>Jistič B-10/1</t>
  </si>
  <si>
    <t>Jistič B-16/1</t>
  </si>
  <si>
    <t>Jistič B-10/3</t>
  </si>
  <si>
    <t>Přepěťová ochrana B+C/3+1</t>
  </si>
  <si>
    <t>Elektronický 3f. jednotarif. elektroměr do 63 A</t>
  </si>
  <si>
    <t>Proud. chránič 40/4/30</t>
  </si>
  <si>
    <t>Stykač 230 V</t>
  </si>
  <si>
    <t>Jistič B-2/1</t>
  </si>
  <si>
    <t>Jistič B-6/1</t>
  </si>
  <si>
    <t>Zářivkové stropní svítidlo 2 x 36 W / IP 65</t>
  </si>
  <si>
    <t>Lineární zářivkové svítidlo 1 x 36 W / IP 20</t>
  </si>
  <si>
    <t>Únikové svítidlo  IP 20</t>
  </si>
  <si>
    <t>Zářivkové vestavné svítidlo 2x18 W / IP 20</t>
  </si>
  <si>
    <t>Vestavné svítidlo IP 44</t>
  </si>
  <si>
    <t>Nástěnné svítidlo vzor E</t>
  </si>
  <si>
    <t>Jednopólový vypínač 10 A / IP 20</t>
  </si>
  <si>
    <t>Tlačítkový ovladač s kontrolkou 10 A / IP 40</t>
  </si>
  <si>
    <t>Uzamykatelný ovladač</t>
  </si>
  <si>
    <t>Kabel JZ500 7Cx1,5</t>
  </si>
  <si>
    <t>Pol_38</t>
  </si>
  <si>
    <t>Ukončení vodičů v rozvaděčích</t>
  </si>
  <si>
    <t>zásuvka 2x RCA cinch</t>
  </si>
  <si>
    <t>maska nosná 2x RCA cinch pro zásuvku pod. om.</t>
  </si>
  <si>
    <t>montáž, zapojení zásuvka USB 2.0</t>
  </si>
  <si>
    <t>kabel HDMI,  5 m, propojovací, konektory: HDMI A M - HDMI A M, typ: High Speed HDMI Cable</t>
  </si>
  <si>
    <t>kabel USB 2.0,  5 m, prodlužovací, konektory: USB 2.0 A M - USB 2.0 A F</t>
  </si>
  <si>
    <t>kabel VGA 15p,  5 m, propojovací, konektory: Canon 15p WGA M - Canon 15p WGA M</t>
  </si>
  <si>
    <t>zásuvka USB 2.0 A F, tělo do krabice přístrojové, šroubové svorky</t>
  </si>
  <si>
    <t>zásuvka HDMI A F, tělo do krabice přístrojové, šroubové svorky, typ: High Speed HDMI</t>
  </si>
  <si>
    <t>montáž, zapojení modul ústředny EPS</t>
  </si>
  <si>
    <t>zvon požární, 95 dB/1 m, 24 V FC, 25 mA, IP42, průměr 152x60 mm</t>
  </si>
  <si>
    <t>Zpětná klapka 160 pro kruhové potrubí motýlová z galv. oceli</t>
  </si>
  <si>
    <t>Diag. ventilátor 500/160 (350 m3/h, 160 Pa) + čas. Doběh</t>
  </si>
  <si>
    <t>45a</t>
  </si>
  <si>
    <t>45b</t>
  </si>
  <si>
    <t>Odbočka OBD 160-100</t>
  </si>
  <si>
    <t>46c</t>
  </si>
  <si>
    <t>46d</t>
  </si>
  <si>
    <t>46e</t>
  </si>
  <si>
    <t>Koncový kryt DF 160</t>
  </si>
  <si>
    <t>00604</t>
  </si>
  <si>
    <t>Lokální opravy bosáží - dodávka a montáž</t>
  </si>
  <si>
    <t xml:space="preserve">0,8*3,5*2 : </t>
  </si>
  <si>
    <t xml:space="preserve">2*2,5 : </t>
  </si>
  <si>
    <t xml:space="preserve">4*1,5 : </t>
  </si>
  <si>
    <t xml:space="preserve">3*0,7*3 : </t>
  </si>
  <si>
    <t>22,9</t>
  </si>
  <si>
    <t xml:space="preserve">45*5,3 : </t>
  </si>
  <si>
    <t xml:space="preserve">(9,3+0,6)*7 : </t>
  </si>
  <si>
    <t xml:space="preserve">= : </t>
  </si>
  <si>
    <t xml:space="preserve">příplatek na profilace bosáží : </t>
  </si>
  <si>
    <t xml:space="preserve">307,8*0,5 : </t>
  </si>
  <si>
    <t xml:space="preserve">50*0,9 : </t>
  </si>
  <si>
    <t>506,7</t>
  </si>
  <si>
    <t xml:space="preserve">1,2*1,9*8 : </t>
  </si>
  <si>
    <t xml:space="preserve">3*6 : </t>
  </si>
  <si>
    <t>36,24</t>
  </si>
  <si>
    <t>P00901</t>
  </si>
  <si>
    <t xml:space="preserve">45,7*2,8 : </t>
  </si>
  <si>
    <t xml:space="preserve">2,5*3 : </t>
  </si>
  <si>
    <t xml:space="preserve">2,6*4 : </t>
  </si>
  <si>
    <t xml:space="preserve">0,6*1*2 : </t>
  </si>
  <si>
    <t xml:space="preserve">22,9 : </t>
  </si>
  <si>
    <t>169,96</t>
  </si>
  <si>
    <t xml:space="preserve">1,8*7 : </t>
  </si>
  <si>
    <t>12,6</t>
  </si>
  <si>
    <t xml:space="preserve">2,2*3,9*2 : </t>
  </si>
  <si>
    <t>17,16</t>
  </si>
  <si>
    <t>78304</t>
  </si>
  <si>
    <t>Nátěr dřevěných prvků vstupních dveří - očištění,obroušení,2x nátěr dle projektu</t>
  </si>
  <si>
    <t>78305</t>
  </si>
  <si>
    <t>Nátěr skříněk elektro - očištění,obroušení,2x nátěr dle projektu</t>
  </si>
  <si>
    <t>ONPU</t>
  </si>
  <si>
    <t>00608</t>
  </si>
  <si>
    <t>Oprava fasády ve styku kámen sloup</t>
  </si>
  <si>
    <t xml:space="preserve">1,2*2+3*5 : </t>
  </si>
  <si>
    <t>17,4</t>
  </si>
  <si>
    <t xml:space="preserve">33*3 : </t>
  </si>
  <si>
    <t xml:space="preserve">32,8*1 : </t>
  </si>
  <si>
    <t xml:space="preserve">0,2*1*7 : </t>
  </si>
  <si>
    <t>34,2</t>
  </si>
  <si>
    <t xml:space="preserve">1,2*2,2*6 : </t>
  </si>
  <si>
    <t>15,84</t>
  </si>
  <si>
    <t xml:space="preserve">32,8*5*1,1 : </t>
  </si>
  <si>
    <t xml:space="preserve">-1,2*2,1*6 : </t>
  </si>
  <si>
    <t>165,28</t>
  </si>
  <si>
    <t xml:space="preserve">(33+1,5*2)*5 : </t>
  </si>
  <si>
    <t>180</t>
  </si>
  <si>
    <t xml:space="preserve">2*6 : </t>
  </si>
  <si>
    <t>P678201</t>
  </si>
  <si>
    <t xml:space="preserve">1,2*2,1*6*2 : </t>
  </si>
  <si>
    <t>ON6</t>
  </si>
  <si>
    <t xml:space="preserve">50*3+7*6 : </t>
  </si>
  <si>
    <t xml:space="preserve">príplatek bosáže : </t>
  </si>
  <si>
    <t xml:space="preserve">192*0,5 : </t>
  </si>
  <si>
    <t>288</t>
  </si>
  <si>
    <t xml:space="preserve">1,2*1,8*6 : </t>
  </si>
  <si>
    <t xml:space="preserve">5*4 : </t>
  </si>
  <si>
    <t>32,96</t>
  </si>
  <si>
    <t>P00902</t>
  </si>
  <si>
    <t>Montáž lešení trubkového lehkého s podlahami š. do 1,5 m v. 10 m</t>
  </si>
  <si>
    <t>50,0*3,0</t>
  </si>
  <si>
    <t>6,0*7,0</t>
  </si>
  <si>
    <t xml:space="preserve">30*1 : </t>
  </si>
  <si>
    <t xml:space="preserve">39,2 : </t>
  </si>
  <si>
    <t>69,2</t>
  </si>
  <si>
    <t>76401</t>
  </si>
  <si>
    <t>Demontáž stávajícího parapetu do suti</t>
  </si>
  <si>
    <t xml:space="preserve">6*1,21 : </t>
  </si>
  <si>
    <t>7,26</t>
  </si>
  <si>
    <t>76404</t>
  </si>
  <si>
    <t>Oplechování parapetu materiál Ti-Zn tl.0,7mm - dodávka a montáž</t>
  </si>
  <si>
    <t>76402</t>
  </si>
  <si>
    <t>Zaměření a výroba šablony oplechování parapetu</t>
  </si>
  <si>
    <t>76403</t>
  </si>
  <si>
    <t>Nový maltový klín pod parapetní plech</t>
  </si>
  <si>
    <t>P78202</t>
  </si>
  <si>
    <t xml:space="preserve">0,9*1,4*4 : </t>
  </si>
  <si>
    <t>5,04</t>
  </si>
  <si>
    <t xml:space="preserve">3*4,5*2 : </t>
  </si>
  <si>
    <t>ONPN</t>
  </si>
  <si>
    <t xml:space="preserve">17*1 : </t>
  </si>
  <si>
    <t xml:space="preserve">5*1,2 : </t>
  </si>
  <si>
    <t xml:space="preserve">23,65-2,6+0,3*2 : </t>
  </si>
  <si>
    <t>21,65</t>
  </si>
  <si>
    <t>72</t>
  </si>
  <si>
    <t xml:space="preserve">1,5*2,2*4 : </t>
  </si>
  <si>
    <t xml:space="preserve">5*3 : </t>
  </si>
  <si>
    <t>28,2</t>
  </si>
  <si>
    <t>P578201</t>
  </si>
  <si>
    <t xml:space="preserve">2,6*4,35*2 : </t>
  </si>
  <si>
    <t>22,62</t>
  </si>
  <si>
    <t>ON5</t>
  </si>
</sst>
</file>

<file path=xl/styles.xml><?xml version="1.0" encoding="utf-8"?>
<styleSheet xmlns="http://schemas.openxmlformats.org/spreadsheetml/2006/main">
  <numFmts count="1">
    <numFmt numFmtId="164" formatCode="#,##0.00000"/>
  </numFmts>
  <fonts count="2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9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rgb="FFDF7000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57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6" xfId="0" applyFont="1" applyBorder="1"/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6" xfId="0" applyFont="1" applyBorder="1" applyAlignment="1"/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8" fillId="0" borderId="6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Font="1" applyBorder="1" applyAlignment="1">
      <alignment horizontal="right" indent="1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right" vertical="center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righ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28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 wrapText="1"/>
    </xf>
    <xf numFmtId="3" fontId="10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3" fontId="0" fillId="0" borderId="31" xfId="0" applyNumberFormat="1" applyBorder="1" applyAlignment="1">
      <alignment vertical="center"/>
    </xf>
    <xf numFmtId="3" fontId="0" fillId="0" borderId="32" xfId="0" applyNumberFormat="1" applyBorder="1" applyAlignment="1">
      <alignment vertical="center"/>
    </xf>
    <xf numFmtId="3" fontId="0" fillId="0" borderId="32" xfId="0" applyNumberFormat="1" applyBorder="1" applyAlignment="1">
      <alignment vertical="center" wrapText="1"/>
    </xf>
    <xf numFmtId="3" fontId="3" fillId="0" borderId="33" xfId="0" applyNumberFormat="1" applyFont="1" applyBorder="1" applyAlignment="1">
      <alignment horizontal="right" vertical="center" wrapText="1" shrinkToFit="1"/>
    </xf>
    <xf numFmtId="3" fontId="3" fillId="0" borderId="33" xfId="0" applyNumberFormat="1" applyFont="1" applyBorder="1" applyAlignment="1">
      <alignment horizontal="right" vertical="center" shrinkToFit="1"/>
    </xf>
    <xf numFmtId="3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3" fontId="5" fillId="0" borderId="31" xfId="0" applyNumberFormat="1" applyFont="1" applyBorder="1" applyAlignment="1">
      <alignment vertical="center"/>
    </xf>
    <xf numFmtId="3" fontId="5" fillId="0" borderId="32" xfId="0" applyNumberFormat="1" applyFont="1" applyBorder="1" applyAlignment="1">
      <alignment vertical="center"/>
    </xf>
    <xf numFmtId="3" fontId="5" fillId="0" borderId="32" xfId="0" applyNumberFormat="1" applyFont="1" applyBorder="1" applyAlignment="1">
      <alignment vertical="center" wrapText="1"/>
    </xf>
    <xf numFmtId="3" fontId="5" fillId="0" borderId="33" xfId="0" applyNumberFormat="1" applyFont="1" applyBorder="1" applyAlignment="1">
      <alignment vertical="center" wrapText="1" shrinkToFit="1"/>
    </xf>
    <xf numFmtId="3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3" fontId="0" fillId="0" borderId="31" xfId="0" applyNumberFormat="1" applyBorder="1" applyAlignment="1">
      <alignment horizontal="left" vertical="center"/>
    </xf>
    <xf numFmtId="3" fontId="0" fillId="0" borderId="33" xfId="0" applyNumberFormat="1" applyBorder="1" applyAlignment="1">
      <alignment vertical="center" wrapText="1" shrinkToFit="1"/>
    </xf>
    <xf numFmtId="3" fontId="0" fillId="3" borderId="34" xfId="0" applyNumberFormat="1" applyFill="1" applyBorder="1" applyAlignment="1">
      <alignment vertical="center"/>
    </xf>
    <xf numFmtId="3" fontId="0" fillId="3" borderId="35" xfId="0" applyNumberFormat="1" applyFill="1" applyBorder="1" applyAlignment="1">
      <alignment vertical="center"/>
    </xf>
    <xf numFmtId="3" fontId="0" fillId="3" borderId="36" xfId="0" applyNumberFormat="1" applyFill="1" applyBorder="1" applyAlignment="1">
      <alignment vertical="center"/>
    </xf>
    <xf numFmtId="3" fontId="0" fillId="3" borderId="37" xfId="0" applyNumberFormat="1" applyFill="1" applyBorder="1" applyAlignment="1">
      <alignment vertical="center" wrapText="1" shrinkToFit="1"/>
    </xf>
    <xf numFmtId="3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4" fillId="0" borderId="0" xfId="0" applyFon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0" fontId="3" fillId="3" borderId="34" xfId="0" applyFont="1" applyFill="1" applyBorder="1" applyAlignment="1">
      <alignment vertical="center"/>
    </xf>
    <xf numFmtId="0" fontId="3" fillId="3" borderId="35" xfId="0" applyFont="1" applyFill="1" applyBorder="1" applyAlignment="1">
      <alignment vertical="center"/>
    </xf>
    <xf numFmtId="3" fontId="3" fillId="0" borderId="33" xfId="0" applyNumberFormat="1" applyFont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horizontal="center" vertical="center"/>
    </xf>
    <xf numFmtId="4" fontId="3" fillId="0" borderId="33" xfId="0" applyNumberFormat="1" applyFont="1" applyBorder="1" applyAlignment="1">
      <alignment vertical="center"/>
    </xf>
    <xf numFmtId="4" fontId="3" fillId="3" borderId="37" xfId="0" applyNumberFormat="1" applyFont="1" applyFill="1" applyBorder="1" applyAlignment="1">
      <alignment horizontal="center" vertical="center"/>
    </xf>
    <xf numFmtId="4" fontId="3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4" fontId="16" fillId="0" borderId="0" xfId="0" applyNumberFormat="1" applyFont="1" applyBorder="1" applyAlignment="1">
      <alignment vertical="top" shrinkToFit="1"/>
    </xf>
    <xf numFmtId="4" fontId="5" fillId="3" borderId="0" xfId="0" applyNumberFormat="1" applyFont="1" applyFill="1" applyBorder="1" applyAlignment="1">
      <alignment vertical="top" shrinkToFit="1"/>
    </xf>
    <xf numFmtId="0" fontId="5" fillId="3" borderId="27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4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38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4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8" fillId="0" borderId="0" xfId="0" applyNumberFormat="1" applyFont="1" applyAlignment="1">
      <alignment wrapText="1"/>
    </xf>
    <xf numFmtId="0" fontId="17" fillId="0" borderId="18" xfId="0" applyNumberFormat="1" applyFont="1" applyBorder="1" applyAlignment="1">
      <alignment vertical="top" wrapTex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4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19" fillId="0" borderId="0" xfId="0" applyNumberFormat="1" applyFont="1" applyBorder="1" applyAlignment="1">
      <alignment horizontal="center" vertical="top" wrapText="1" shrinkToFit="1"/>
    </xf>
    <xf numFmtId="0" fontId="19" fillId="0" borderId="0" xfId="0" applyNumberFormat="1" applyFont="1" applyBorder="1" applyAlignment="1">
      <alignment vertical="top" wrapText="1" shrinkToFit="1"/>
    </xf>
    <xf numFmtId="0" fontId="20" fillId="0" borderId="0" xfId="0" applyNumberFormat="1" applyFont="1" applyBorder="1" applyAlignment="1">
      <alignment horizontal="center" vertical="top" wrapText="1" shrinkToFit="1"/>
    </xf>
    <xf numFmtId="0" fontId="20" fillId="0" borderId="0" xfId="0" applyNumberFormat="1" applyFont="1" applyBorder="1" applyAlignment="1">
      <alignment vertical="top" wrapText="1" shrinkToFit="1"/>
    </xf>
    <xf numFmtId="0" fontId="16" fillId="0" borderId="18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vertical="top" wrapText="1"/>
    </xf>
    <xf numFmtId="0" fontId="16" fillId="0" borderId="18" xfId="0" applyNumberFormat="1" applyFont="1" applyBorder="1" applyAlignment="1">
      <alignment horizontal="left" vertical="top" wrapText="1"/>
    </xf>
    <xf numFmtId="0" fontId="19" fillId="0" borderId="0" xfId="0" quotePrefix="1" applyNumberFormat="1" applyFont="1" applyBorder="1" applyAlignment="1">
      <alignment horizontal="left" vertical="top" wrapText="1"/>
    </xf>
    <xf numFmtId="0" fontId="20" fillId="0" borderId="0" xfId="0" quotePrefix="1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"/>
  <sheetViews>
    <sheetView workbookViewId="0">
      <selection activeCell="A2" sqref="A2:G2"/>
    </sheetView>
  </sheetViews>
  <sheetFormatPr defaultRowHeight="12.75"/>
  <sheetData>
    <row r="1" spans="1:7">
      <c r="A1" s="36" t="s">
        <v>38</v>
      </c>
    </row>
    <row r="2" spans="1:7" ht="57.75" customHeight="1">
      <c r="A2" s="78" t="s">
        <v>39</v>
      </c>
      <c r="B2" s="78"/>
      <c r="C2" s="78"/>
      <c r="D2" s="78"/>
      <c r="E2" s="78"/>
      <c r="F2" s="78"/>
      <c r="G2" s="78"/>
    </row>
  </sheetData>
  <sheetProtection password="E7C2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54</v>
      </c>
      <c r="C3" s="195" t="s">
        <v>55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66</v>
      </c>
      <c r="C4" s="198" t="s">
        <v>67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111</v>
      </c>
      <c r="C8" s="240" t="s">
        <v>112</v>
      </c>
      <c r="D8" s="219"/>
      <c r="E8" s="220"/>
      <c r="F8" s="221"/>
      <c r="G8" s="221">
        <f>SUMIF(AG9:AG10,"&lt;&gt;NOR",G9:G10)</f>
        <v>0</v>
      </c>
      <c r="H8" s="221"/>
      <c r="I8" s="221">
        <f>SUM(I9:I10)</f>
        <v>0</v>
      </c>
      <c r="J8" s="221"/>
      <c r="K8" s="221">
        <f>SUM(K9:K10)</f>
        <v>0</v>
      </c>
      <c r="L8" s="221"/>
      <c r="M8" s="221">
        <f>SUM(M9:M10)</f>
        <v>0</v>
      </c>
      <c r="N8" s="221"/>
      <c r="O8" s="221">
        <f>SUM(O9:O10)</f>
        <v>0</v>
      </c>
      <c r="P8" s="221"/>
      <c r="Q8" s="221">
        <f>SUM(Q9:Q10)</f>
        <v>0</v>
      </c>
      <c r="R8" s="221"/>
      <c r="S8" s="221"/>
      <c r="T8" s="222"/>
      <c r="U8" s="216"/>
      <c r="V8" s="216">
        <f>SUM(V9:V10)</f>
        <v>0</v>
      </c>
      <c r="W8" s="216"/>
      <c r="AG8" t="s">
        <v>281</v>
      </c>
    </row>
    <row r="9" spans="1:60" outlineLevel="1">
      <c r="A9" s="232">
        <v>1</v>
      </c>
      <c r="B9" s="233" t="s">
        <v>2637</v>
      </c>
      <c r="C9" s="243" t="s">
        <v>2638</v>
      </c>
      <c r="D9" s="234" t="s">
        <v>437</v>
      </c>
      <c r="E9" s="235">
        <v>1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2639</v>
      </c>
      <c r="C10" s="243" t="s">
        <v>2640</v>
      </c>
      <c r="D10" s="234" t="s">
        <v>437</v>
      </c>
      <c r="E10" s="235">
        <v>1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1980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>
      <c r="A11" s="217" t="s">
        <v>280</v>
      </c>
      <c r="B11" s="218" t="s">
        <v>163</v>
      </c>
      <c r="C11" s="240" t="s">
        <v>164</v>
      </c>
      <c r="D11" s="219"/>
      <c r="E11" s="220"/>
      <c r="F11" s="221"/>
      <c r="G11" s="221">
        <f>SUMIF(AG12:AG13,"&lt;&gt;NOR",G12:G13)</f>
        <v>0</v>
      </c>
      <c r="H11" s="221"/>
      <c r="I11" s="221">
        <f>SUM(I12:I13)</f>
        <v>0</v>
      </c>
      <c r="J11" s="221"/>
      <c r="K11" s="221">
        <f>SUM(K12:K13)</f>
        <v>0</v>
      </c>
      <c r="L11" s="221"/>
      <c r="M11" s="221">
        <f>SUM(M12:M13)</f>
        <v>0</v>
      </c>
      <c r="N11" s="221"/>
      <c r="O11" s="221">
        <f>SUM(O12:O13)</f>
        <v>0</v>
      </c>
      <c r="P11" s="221"/>
      <c r="Q11" s="221">
        <f>SUM(Q12:Q13)</f>
        <v>0</v>
      </c>
      <c r="R11" s="221"/>
      <c r="S11" s="221"/>
      <c r="T11" s="222"/>
      <c r="U11" s="216"/>
      <c r="V11" s="216">
        <f>SUM(V12:V13)</f>
        <v>0</v>
      </c>
      <c r="W11" s="216"/>
      <c r="AG11" t="s">
        <v>281</v>
      </c>
    </row>
    <row r="12" spans="1:60" outlineLevel="1">
      <c r="A12" s="232">
        <v>3</v>
      </c>
      <c r="B12" s="233" t="s">
        <v>2641</v>
      </c>
      <c r="C12" s="243" t="s">
        <v>2642</v>
      </c>
      <c r="D12" s="234" t="s">
        <v>368</v>
      </c>
      <c r="E12" s="235">
        <v>1.65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4</v>
      </c>
      <c r="B13" s="233" t="s">
        <v>2643</v>
      </c>
      <c r="C13" s="243" t="s">
        <v>2644</v>
      </c>
      <c r="D13" s="234" t="s">
        <v>557</v>
      </c>
      <c r="E13" s="235">
        <v>25.5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323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>
      <c r="A14" s="217" t="s">
        <v>280</v>
      </c>
      <c r="B14" s="218" t="s">
        <v>225</v>
      </c>
      <c r="C14" s="240" t="s">
        <v>226</v>
      </c>
      <c r="D14" s="219"/>
      <c r="E14" s="220"/>
      <c r="F14" s="221"/>
      <c r="G14" s="221">
        <f>SUMIF(AG15:AG51,"&lt;&gt;NOR",G15:G51)</f>
        <v>0</v>
      </c>
      <c r="H14" s="221"/>
      <c r="I14" s="221">
        <f>SUM(I15:I51)</f>
        <v>0</v>
      </c>
      <c r="J14" s="221"/>
      <c r="K14" s="221">
        <f>SUM(K15:K51)</f>
        <v>0</v>
      </c>
      <c r="L14" s="221"/>
      <c r="M14" s="221">
        <f>SUM(M15:M51)</f>
        <v>0</v>
      </c>
      <c r="N14" s="221"/>
      <c r="O14" s="221">
        <f>SUM(O15:O51)</f>
        <v>0</v>
      </c>
      <c r="P14" s="221"/>
      <c r="Q14" s="221">
        <f>SUM(Q15:Q51)</f>
        <v>0</v>
      </c>
      <c r="R14" s="221"/>
      <c r="S14" s="221"/>
      <c r="T14" s="222"/>
      <c r="U14" s="216"/>
      <c r="V14" s="216">
        <f>SUM(V15:V51)</f>
        <v>0</v>
      </c>
      <c r="W14" s="216"/>
      <c r="AG14" t="s">
        <v>281</v>
      </c>
    </row>
    <row r="15" spans="1:60" outlineLevel="1">
      <c r="A15" s="232">
        <v>5</v>
      </c>
      <c r="B15" s="233" t="s">
        <v>2645</v>
      </c>
      <c r="C15" s="243" t="s">
        <v>2646</v>
      </c>
      <c r="D15" s="234" t="s">
        <v>557</v>
      </c>
      <c r="E15" s="235">
        <v>0.5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323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6</v>
      </c>
      <c r="B16" s="233" t="s">
        <v>2647</v>
      </c>
      <c r="C16" s="243" t="s">
        <v>2648</v>
      </c>
      <c r="D16" s="234" t="s">
        <v>557</v>
      </c>
      <c r="E16" s="235">
        <v>1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323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32">
        <v>7</v>
      </c>
      <c r="B17" s="233" t="s">
        <v>2649</v>
      </c>
      <c r="C17" s="243" t="s">
        <v>2650</v>
      </c>
      <c r="D17" s="234" t="s">
        <v>557</v>
      </c>
      <c r="E17" s="235">
        <v>2</v>
      </c>
      <c r="F17" s="236"/>
      <c r="G17" s="237">
        <f>ROUND(E17*F17,2)</f>
        <v>0</v>
      </c>
      <c r="H17" s="236"/>
      <c r="I17" s="237">
        <f>ROUND(E17*H17,2)</f>
        <v>0</v>
      </c>
      <c r="J17" s="236"/>
      <c r="K17" s="237">
        <f>ROUND(E17*J17,2)</f>
        <v>0</v>
      </c>
      <c r="L17" s="237">
        <v>21</v>
      </c>
      <c r="M17" s="237">
        <f>G17*(1+L17/100)</f>
        <v>0</v>
      </c>
      <c r="N17" s="237">
        <v>0</v>
      </c>
      <c r="O17" s="237">
        <f>ROUND(E17*N17,2)</f>
        <v>0</v>
      </c>
      <c r="P17" s="237">
        <v>0</v>
      </c>
      <c r="Q17" s="237">
        <f>ROUND(E17*P17,2)</f>
        <v>0</v>
      </c>
      <c r="R17" s="237"/>
      <c r="S17" s="237" t="s">
        <v>295</v>
      </c>
      <c r="T17" s="238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323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8</v>
      </c>
      <c r="B18" s="233" t="s">
        <v>2651</v>
      </c>
      <c r="C18" s="243" t="s">
        <v>2652</v>
      </c>
      <c r="D18" s="234" t="s">
        <v>557</v>
      </c>
      <c r="E18" s="235">
        <v>22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323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9</v>
      </c>
      <c r="B19" s="233" t="s">
        <v>2653</v>
      </c>
      <c r="C19" s="243" t="s">
        <v>2654</v>
      </c>
      <c r="D19" s="234" t="s">
        <v>557</v>
      </c>
      <c r="E19" s="235">
        <v>3.5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323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10</v>
      </c>
      <c r="B20" s="233" t="s">
        <v>2655</v>
      </c>
      <c r="C20" s="243" t="s">
        <v>2656</v>
      </c>
      <c r="D20" s="234" t="s">
        <v>437</v>
      </c>
      <c r="E20" s="235">
        <v>2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0</v>
      </c>
      <c r="O20" s="237">
        <f>ROUND(E20*N20,2)</f>
        <v>0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323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11</v>
      </c>
      <c r="B21" s="233" t="s">
        <v>2657</v>
      </c>
      <c r="C21" s="243" t="s">
        <v>2658</v>
      </c>
      <c r="D21" s="234" t="s">
        <v>437</v>
      </c>
      <c r="E21" s="235">
        <v>2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323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32">
        <v>12</v>
      </c>
      <c r="B22" s="233" t="s">
        <v>2659</v>
      </c>
      <c r="C22" s="243" t="s">
        <v>2660</v>
      </c>
      <c r="D22" s="234" t="s">
        <v>437</v>
      </c>
      <c r="E22" s="235">
        <v>13</v>
      </c>
      <c r="F22" s="236"/>
      <c r="G22" s="237">
        <f>ROUND(E22*F22,2)</f>
        <v>0</v>
      </c>
      <c r="H22" s="236"/>
      <c r="I22" s="237">
        <f>ROUND(E22*H22,2)</f>
        <v>0</v>
      </c>
      <c r="J22" s="236"/>
      <c r="K22" s="237">
        <f>ROUND(E22*J22,2)</f>
        <v>0</v>
      </c>
      <c r="L22" s="237">
        <v>21</v>
      </c>
      <c r="M22" s="237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7"/>
      <c r="S22" s="237" t="s">
        <v>295</v>
      </c>
      <c r="T22" s="238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323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32">
        <v>13</v>
      </c>
      <c r="B23" s="233" t="s">
        <v>2661</v>
      </c>
      <c r="C23" s="243" t="s">
        <v>2662</v>
      </c>
      <c r="D23" s="234" t="s">
        <v>437</v>
      </c>
      <c r="E23" s="235">
        <v>1</v>
      </c>
      <c r="F23" s="236"/>
      <c r="G23" s="237">
        <f>ROUND(E23*F23,2)</f>
        <v>0</v>
      </c>
      <c r="H23" s="236"/>
      <c r="I23" s="237">
        <f>ROUND(E23*H23,2)</f>
        <v>0</v>
      </c>
      <c r="J23" s="236"/>
      <c r="K23" s="237">
        <f>ROUND(E23*J23,2)</f>
        <v>0</v>
      </c>
      <c r="L23" s="237">
        <v>21</v>
      </c>
      <c r="M23" s="237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7"/>
      <c r="S23" s="237" t="s">
        <v>295</v>
      </c>
      <c r="T23" s="238" t="s">
        <v>286</v>
      </c>
      <c r="U23" s="215">
        <v>0</v>
      </c>
      <c r="V23" s="215">
        <f>ROUND(E23*U23,2)</f>
        <v>0</v>
      </c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323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32">
        <v>14</v>
      </c>
      <c r="B24" s="233" t="s">
        <v>2663</v>
      </c>
      <c r="C24" s="243" t="s">
        <v>2664</v>
      </c>
      <c r="D24" s="234" t="s">
        <v>437</v>
      </c>
      <c r="E24" s="235">
        <v>2</v>
      </c>
      <c r="F24" s="236"/>
      <c r="G24" s="237">
        <f>ROUND(E24*F24,2)</f>
        <v>0</v>
      </c>
      <c r="H24" s="236"/>
      <c r="I24" s="237">
        <f>ROUND(E24*H24,2)</f>
        <v>0</v>
      </c>
      <c r="J24" s="236"/>
      <c r="K24" s="237">
        <f>ROUND(E24*J24,2)</f>
        <v>0</v>
      </c>
      <c r="L24" s="237">
        <v>21</v>
      </c>
      <c r="M24" s="237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7"/>
      <c r="S24" s="237" t="s">
        <v>295</v>
      </c>
      <c r="T24" s="238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323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32">
        <v>15</v>
      </c>
      <c r="B25" s="233" t="s">
        <v>2665</v>
      </c>
      <c r="C25" s="243" t="s">
        <v>2666</v>
      </c>
      <c r="D25" s="234" t="s">
        <v>437</v>
      </c>
      <c r="E25" s="235">
        <v>2</v>
      </c>
      <c r="F25" s="236"/>
      <c r="G25" s="237">
        <f>ROUND(E25*F25,2)</f>
        <v>0</v>
      </c>
      <c r="H25" s="236"/>
      <c r="I25" s="237">
        <f>ROUND(E25*H25,2)</f>
        <v>0</v>
      </c>
      <c r="J25" s="236"/>
      <c r="K25" s="237">
        <f>ROUND(E25*J25,2)</f>
        <v>0</v>
      </c>
      <c r="L25" s="237">
        <v>21</v>
      </c>
      <c r="M25" s="237">
        <f>G25*(1+L25/100)</f>
        <v>0</v>
      </c>
      <c r="N25" s="237">
        <v>0</v>
      </c>
      <c r="O25" s="237">
        <f>ROUND(E25*N25,2)</f>
        <v>0</v>
      </c>
      <c r="P25" s="237">
        <v>0</v>
      </c>
      <c r="Q25" s="237">
        <f>ROUND(E25*P25,2)</f>
        <v>0</v>
      </c>
      <c r="R25" s="237"/>
      <c r="S25" s="237" t="s">
        <v>295</v>
      </c>
      <c r="T25" s="238" t="s">
        <v>286</v>
      </c>
      <c r="U25" s="215">
        <v>0</v>
      </c>
      <c r="V25" s="215">
        <f>ROUND(E25*U25,2)</f>
        <v>0</v>
      </c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323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32">
        <v>16</v>
      </c>
      <c r="B26" s="233" t="s">
        <v>2667</v>
      </c>
      <c r="C26" s="243" t="s">
        <v>2668</v>
      </c>
      <c r="D26" s="234" t="s">
        <v>437</v>
      </c>
      <c r="E26" s="235">
        <v>2</v>
      </c>
      <c r="F26" s="236"/>
      <c r="G26" s="237">
        <f>ROUND(E26*F26,2)</f>
        <v>0</v>
      </c>
      <c r="H26" s="236"/>
      <c r="I26" s="237">
        <f>ROUND(E26*H26,2)</f>
        <v>0</v>
      </c>
      <c r="J26" s="236"/>
      <c r="K26" s="237">
        <f>ROUND(E26*J26,2)</f>
        <v>0</v>
      </c>
      <c r="L26" s="237">
        <v>21</v>
      </c>
      <c r="M26" s="237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7"/>
      <c r="S26" s="237" t="s">
        <v>295</v>
      </c>
      <c r="T26" s="238" t="s">
        <v>286</v>
      </c>
      <c r="U26" s="215">
        <v>0</v>
      </c>
      <c r="V26" s="215">
        <f>ROUND(E26*U26,2)</f>
        <v>0</v>
      </c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323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32">
        <v>17</v>
      </c>
      <c r="B27" s="233" t="s">
        <v>2669</v>
      </c>
      <c r="C27" s="243" t="s">
        <v>2670</v>
      </c>
      <c r="D27" s="234" t="s">
        <v>437</v>
      </c>
      <c r="E27" s="235">
        <v>2</v>
      </c>
      <c r="F27" s="236"/>
      <c r="G27" s="237">
        <f>ROUND(E27*F27,2)</f>
        <v>0</v>
      </c>
      <c r="H27" s="236"/>
      <c r="I27" s="237">
        <f>ROUND(E27*H27,2)</f>
        <v>0</v>
      </c>
      <c r="J27" s="236"/>
      <c r="K27" s="237">
        <f>ROUND(E27*J27,2)</f>
        <v>0</v>
      </c>
      <c r="L27" s="237">
        <v>21</v>
      </c>
      <c r="M27" s="237">
        <f>G27*(1+L27/100)</f>
        <v>0</v>
      </c>
      <c r="N27" s="237">
        <v>0</v>
      </c>
      <c r="O27" s="237">
        <f>ROUND(E27*N27,2)</f>
        <v>0</v>
      </c>
      <c r="P27" s="237">
        <v>0</v>
      </c>
      <c r="Q27" s="237">
        <f>ROUND(E27*P27,2)</f>
        <v>0</v>
      </c>
      <c r="R27" s="237"/>
      <c r="S27" s="237" t="s">
        <v>295</v>
      </c>
      <c r="T27" s="238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323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32">
        <v>18</v>
      </c>
      <c r="B28" s="233" t="s">
        <v>2671</v>
      </c>
      <c r="C28" s="243" t="s">
        <v>2672</v>
      </c>
      <c r="D28" s="234" t="s">
        <v>437</v>
      </c>
      <c r="E28" s="235">
        <v>1</v>
      </c>
      <c r="F28" s="236"/>
      <c r="G28" s="237">
        <f>ROUND(E28*F28,2)</f>
        <v>0</v>
      </c>
      <c r="H28" s="236"/>
      <c r="I28" s="237">
        <f>ROUND(E28*H28,2)</f>
        <v>0</v>
      </c>
      <c r="J28" s="236"/>
      <c r="K28" s="237">
        <f>ROUND(E28*J28,2)</f>
        <v>0</v>
      </c>
      <c r="L28" s="237">
        <v>21</v>
      </c>
      <c r="M28" s="237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7"/>
      <c r="S28" s="237" t="s">
        <v>295</v>
      </c>
      <c r="T28" s="238" t="s">
        <v>286</v>
      </c>
      <c r="U28" s="215">
        <v>0</v>
      </c>
      <c r="V28" s="215">
        <f>ROUND(E28*U28,2)</f>
        <v>0</v>
      </c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323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32">
        <v>19</v>
      </c>
      <c r="B29" s="233" t="s">
        <v>2673</v>
      </c>
      <c r="C29" s="243" t="s">
        <v>2674</v>
      </c>
      <c r="D29" s="234" t="s">
        <v>1328</v>
      </c>
      <c r="E29" s="235">
        <v>30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323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32">
        <v>20</v>
      </c>
      <c r="B30" s="233" t="s">
        <v>2675</v>
      </c>
      <c r="C30" s="243" t="s">
        <v>2676</v>
      </c>
      <c r="D30" s="234" t="s">
        <v>557</v>
      </c>
      <c r="E30" s="235">
        <v>25.5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323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32">
        <v>21</v>
      </c>
      <c r="B31" s="233" t="s">
        <v>2639</v>
      </c>
      <c r="C31" s="243" t="s">
        <v>2677</v>
      </c>
      <c r="D31" s="234" t="s">
        <v>437</v>
      </c>
      <c r="E31" s="235">
        <v>2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323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32">
        <v>22</v>
      </c>
      <c r="B32" s="233" t="s">
        <v>2639</v>
      </c>
      <c r="C32" s="243" t="s">
        <v>2678</v>
      </c>
      <c r="D32" s="234" t="s">
        <v>437</v>
      </c>
      <c r="E32" s="235">
        <v>1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2206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32">
        <v>23</v>
      </c>
      <c r="B33" s="233" t="s">
        <v>2639</v>
      </c>
      <c r="C33" s="243" t="s">
        <v>2679</v>
      </c>
      <c r="D33" s="234" t="s">
        <v>437</v>
      </c>
      <c r="E33" s="235">
        <v>1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2206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32">
        <v>24</v>
      </c>
      <c r="B34" s="233" t="s">
        <v>2639</v>
      </c>
      <c r="C34" s="243" t="s">
        <v>2680</v>
      </c>
      <c r="D34" s="234" t="s">
        <v>557</v>
      </c>
      <c r="E34" s="235">
        <v>3.5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2206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32">
        <v>25</v>
      </c>
      <c r="B35" s="233" t="s">
        <v>2639</v>
      </c>
      <c r="C35" s="243" t="s">
        <v>2681</v>
      </c>
      <c r="D35" s="234" t="s">
        <v>557</v>
      </c>
      <c r="E35" s="235">
        <v>22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2206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32">
        <v>26</v>
      </c>
      <c r="B36" s="233" t="s">
        <v>2639</v>
      </c>
      <c r="C36" s="243" t="s">
        <v>2682</v>
      </c>
      <c r="D36" s="234" t="s">
        <v>557</v>
      </c>
      <c r="E36" s="235">
        <v>2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2206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32">
        <v>27</v>
      </c>
      <c r="B37" s="233" t="s">
        <v>2639</v>
      </c>
      <c r="C37" s="243" t="s">
        <v>2683</v>
      </c>
      <c r="D37" s="234" t="s">
        <v>557</v>
      </c>
      <c r="E37" s="235">
        <v>1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2206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32">
        <v>28</v>
      </c>
      <c r="B38" s="233" t="s">
        <v>2639</v>
      </c>
      <c r="C38" s="243" t="s">
        <v>2684</v>
      </c>
      <c r="D38" s="234" t="s">
        <v>557</v>
      </c>
      <c r="E38" s="235">
        <v>0.5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2206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32">
        <v>29</v>
      </c>
      <c r="B39" s="233" t="s">
        <v>2639</v>
      </c>
      <c r="C39" s="243" t="s">
        <v>2685</v>
      </c>
      <c r="D39" s="234" t="s">
        <v>1328</v>
      </c>
      <c r="E39" s="235">
        <v>30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2206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32">
        <v>30</v>
      </c>
      <c r="B40" s="233" t="s">
        <v>2639</v>
      </c>
      <c r="C40" s="243" t="s">
        <v>2686</v>
      </c>
      <c r="D40" s="234" t="s">
        <v>437</v>
      </c>
      <c r="E40" s="235">
        <v>1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2206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32">
        <v>31</v>
      </c>
      <c r="B41" s="233" t="s">
        <v>2639</v>
      </c>
      <c r="C41" s="243" t="s">
        <v>2687</v>
      </c>
      <c r="D41" s="234" t="s">
        <v>437</v>
      </c>
      <c r="E41" s="235">
        <v>2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2206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32">
        <v>32</v>
      </c>
      <c r="B42" s="233" t="s">
        <v>2639</v>
      </c>
      <c r="C42" s="243" t="s">
        <v>2688</v>
      </c>
      <c r="D42" s="234" t="s">
        <v>437</v>
      </c>
      <c r="E42" s="235">
        <v>2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2206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32">
        <v>33</v>
      </c>
      <c r="B43" s="233" t="s">
        <v>2639</v>
      </c>
      <c r="C43" s="243" t="s">
        <v>2689</v>
      </c>
      <c r="D43" s="234" t="s">
        <v>437</v>
      </c>
      <c r="E43" s="235">
        <v>2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2206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32">
        <v>34</v>
      </c>
      <c r="B44" s="233" t="s">
        <v>2639</v>
      </c>
      <c r="C44" s="243" t="s">
        <v>2690</v>
      </c>
      <c r="D44" s="234" t="s">
        <v>437</v>
      </c>
      <c r="E44" s="235">
        <v>2</v>
      </c>
      <c r="F44" s="236"/>
      <c r="G44" s="237">
        <f>ROUND(E44*F44,2)</f>
        <v>0</v>
      </c>
      <c r="H44" s="236"/>
      <c r="I44" s="237">
        <f>ROUND(E44*H44,2)</f>
        <v>0</v>
      </c>
      <c r="J44" s="236"/>
      <c r="K44" s="237">
        <f>ROUND(E44*J44,2)</f>
        <v>0</v>
      </c>
      <c r="L44" s="237">
        <v>21</v>
      </c>
      <c r="M44" s="237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7"/>
      <c r="S44" s="237" t="s">
        <v>295</v>
      </c>
      <c r="T44" s="238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2206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32">
        <v>35</v>
      </c>
      <c r="B45" s="233" t="s">
        <v>2639</v>
      </c>
      <c r="C45" s="243" t="s">
        <v>2691</v>
      </c>
      <c r="D45" s="234" t="s">
        <v>437</v>
      </c>
      <c r="E45" s="235">
        <v>1</v>
      </c>
      <c r="F45" s="236"/>
      <c r="G45" s="237">
        <f>ROUND(E45*F45,2)</f>
        <v>0</v>
      </c>
      <c r="H45" s="236"/>
      <c r="I45" s="237">
        <f>ROUND(E45*H45,2)</f>
        <v>0</v>
      </c>
      <c r="J45" s="236"/>
      <c r="K45" s="237">
        <f>ROUND(E45*J45,2)</f>
        <v>0</v>
      </c>
      <c r="L45" s="237">
        <v>21</v>
      </c>
      <c r="M45" s="237">
        <f>G45*(1+L45/100)</f>
        <v>0</v>
      </c>
      <c r="N45" s="237">
        <v>0</v>
      </c>
      <c r="O45" s="237">
        <f>ROUND(E45*N45,2)</f>
        <v>0</v>
      </c>
      <c r="P45" s="237">
        <v>0</v>
      </c>
      <c r="Q45" s="237">
        <f>ROUND(E45*P45,2)</f>
        <v>0</v>
      </c>
      <c r="R45" s="237"/>
      <c r="S45" s="237" t="s">
        <v>295</v>
      </c>
      <c r="T45" s="238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2206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32">
        <v>36</v>
      </c>
      <c r="B46" s="233" t="s">
        <v>2639</v>
      </c>
      <c r="C46" s="243" t="s">
        <v>2692</v>
      </c>
      <c r="D46" s="234" t="s">
        <v>437</v>
      </c>
      <c r="E46" s="235">
        <v>1</v>
      </c>
      <c r="F46" s="236"/>
      <c r="G46" s="237">
        <f>ROUND(E46*F46,2)</f>
        <v>0</v>
      </c>
      <c r="H46" s="236"/>
      <c r="I46" s="237">
        <f>ROUND(E46*H46,2)</f>
        <v>0</v>
      </c>
      <c r="J46" s="236"/>
      <c r="K46" s="237">
        <f>ROUND(E46*J46,2)</f>
        <v>0</v>
      </c>
      <c r="L46" s="237">
        <v>21</v>
      </c>
      <c r="M46" s="237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7"/>
      <c r="S46" s="237" t="s">
        <v>295</v>
      </c>
      <c r="T46" s="238" t="s">
        <v>286</v>
      </c>
      <c r="U46" s="215">
        <v>0</v>
      </c>
      <c r="V46" s="215">
        <f>ROUND(E46*U46,2)</f>
        <v>0</v>
      </c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2206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32">
        <v>37</v>
      </c>
      <c r="B47" s="233" t="s">
        <v>2639</v>
      </c>
      <c r="C47" s="243" t="s">
        <v>2693</v>
      </c>
      <c r="D47" s="234" t="s">
        <v>437</v>
      </c>
      <c r="E47" s="235">
        <v>1</v>
      </c>
      <c r="F47" s="236"/>
      <c r="G47" s="237">
        <f>ROUND(E47*F47,2)</f>
        <v>0</v>
      </c>
      <c r="H47" s="236"/>
      <c r="I47" s="237">
        <f>ROUND(E47*H47,2)</f>
        <v>0</v>
      </c>
      <c r="J47" s="236"/>
      <c r="K47" s="237">
        <f>ROUND(E47*J47,2)</f>
        <v>0</v>
      </c>
      <c r="L47" s="237">
        <v>21</v>
      </c>
      <c r="M47" s="237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7"/>
      <c r="S47" s="237" t="s">
        <v>295</v>
      </c>
      <c r="T47" s="238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2206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32">
        <v>38</v>
      </c>
      <c r="B48" s="233" t="s">
        <v>2639</v>
      </c>
      <c r="C48" s="243" t="s">
        <v>2694</v>
      </c>
      <c r="D48" s="234" t="s">
        <v>437</v>
      </c>
      <c r="E48" s="235">
        <v>11</v>
      </c>
      <c r="F48" s="236"/>
      <c r="G48" s="237">
        <f>ROUND(E48*F48,2)</f>
        <v>0</v>
      </c>
      <c r="H48" s="236"/>
      <c r="I48" s="237">
        <f>ROUND(E48*H48,2)</f>
        <v>0</v>
      </c>
      <c r="J48" s="236"/>
      <c r="K48" s="237">
        <f>ROUND(E48*J48,2)</f>
        <v>0</v>
      </c>
      <c r="L48" s="237">
        <v>21</v>
      </c>
      <c r="M48" s="237">
        <f>G48*(1+L48/100)</f>
        <v>0</v>
      </c>
      <c r="N48" s="237">
        <v>0</v>
      </c>
      <c r="O48" s="237">
        <f>ROUND(E48*N48,2)</f>
        <v>0</v>
      </c>
      <c r="P48" s="237">
        <v>0</v>
      </c>
      <c r="Q48" s="237">
        <f>ROUND(E48*P48,2)</f>
        <v>0</v>
      </c>
      <c r="R48" s="237"/>
      <c r="S48" s="237" t="s">
        <v>295</v>
      </c>
      <c r="T48" s="238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2206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32">
        <v>39</v>
      </c>
      <c r="B49" s="233" t="s">
        <v>2063</v>
      </c>
      <c r="C49" s="243" t="s">
        <v>2695</v>
      </c>
      <c r="D49" s="234" t="s">
        <v>437</v>
      </c>
      <c r="E49" s="235">
        <v>1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1184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32">
        <v>40</v>
      </c>
      <c r="B50" s="233" t="s">
        <v>2675</v>
      </c>
      <c r="C50" s="243" t="s">
        <v>2696</v>
      </c>
      <c r="D50" s="234" t="s">
        <v>557</v>
      </c>
      <c r="E50" s="235">
        <v>25.5</v>
      </c>
      <c r="F50" s="236"/>
      <c r="G50" s="237">
        <f>ROUND(E50*F50,2)</f>
        <v>0</v>
      </c>
      <c r="H50" s="236"/>
      <c r="I50" s="237">
        <f>ROUND(E50*H50,2)</f>
        <v>0</v>
      </c>
      <c r="J50" s="236"/>
      <c r="K50" s="237">
        <f>ROUND(E50*J50,2)</f>
        <v>0</v>
      </c>
      <c r="L50" s="237">
        <v>21</v>
      </c>
      <c r="M50" s="237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7"/>
      <c r="S50" s="237" t="s">
        <v>295</v>
      </c>
      <c r="T50" s="238" t="s">
        <v>286</v>
      </c>
      <c r="U50" s="215">
        <v>0</v>
      </c>
      <c r="V50" s="215">
        <f>ROUND(E50*U50,2)</f>
        <v>0</v>
      </c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2280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>
      <c r="A51" s="232">
        <v>41</v>
      </c>
      <c r="B51" s="233" t="s">
        <v>2639</v>
      </c>
      <c r="C51" s="243" t="s">
        <v>2697</v>
      </c>
      <c r="D51" s="234" t="s">
        <v>437</v>
      </c>
      <c r="E51" s="235">
        <v>1</v>
      </c>
      <c r="F51" s="236"/>
      <c r="G51" s="237">
        <f>ROUND(E51*F51,2)</f>
        <v>0</v>
      </c>
      <c r="H51" s="236"/>
      <c r="I51" s="237">
        <f>ROUND(E51*H51,2)</f>
        <v>0</v>
      </c>
      <c r="J51" s="236"/>
      <c r="K51" s="237">
        <f>ROUND(E51*J51,2)</f>
        <v>0</v>
      </c>
      <c r="L51" s="237">
        <v>21</v>
      </c>
      <c r="M51" s="237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7"/>
      <c r="S51" s="237" t="s">
        <v>295</v>
      </c>
      <c r="T51" s="238" t="s">
        <v>286</v>
      </c>
      <c r="U51" s="215">
        <v>0</v>
      </c>
      <c r="V51" s="215">
        <f>ROUND(E51*U51,2)</f>
        <v>0</v>
      </c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2280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>
      <c r="A52" s="217" t="s">
        <v>280</v>
      </c>
      <c r="B52" s="218" t="s">
        <v>235</v>
      </c>
      <c r="C52" s="240" t="s">
        <v>236</v>
      </c>
      <c r="D52" s="219"/>
      <c r="E52" s="220"/>
      <c r="F52" s="221"/>
      <c r="G52" s="221">
        <f>SUMIF(AG53:AG56,"&lt;&gt;NOR",G53:G56)</f>
        <v>0</v>
      </c>
      <c r="H52" s="221"/>
      <c r="I52" s="221">
        <f>SUM(I53:I56)</f>
        <v>0</v>
      </c>
      <c r="J52" s="221"/>
      <c r="K52" s="221">
        <f>SUM(K53:K56)</f>
        <v>0</v>
      </c>
      <c r="L52" s="221"/>
      <c r="M52" s="221">
        <f>SUM(M53:M56)</f>
        <v>0</v>
      </c>
      <c r="N52" s="221"/>
      <c r="O52" s="221">
        <f>SUM(O53:O56)</f>
        <v>0</v>
      </c>
      <c r="P52" s="221"/>
      <c r="Q52" s="221">
        <f>SUM(Q53:Q56)</f>
        <v>0</v>
      </c>
      <c r="R52" s="221"/>
      <c r="S52" s="221"/>
      <c r="T52" s="222"/>
      <c r="U52" s="216"/>
      <c r="V52" s="216">
        <f>SUM(V53:V56)</f>
        <v>0</v>
      </c>
      <c r="W52" s="216"/>
      <c r="AG52" t="s">
        <v>281</v>
      </c>
    </row>
    <row r="53" spans="1:60" outlineLevel="1">
      <c r="A53" s="232">
        <v>42</v>
      </c>
      <c r="B53" s="233" t="s">
        <v>2698</v>
      </c>
      <c r="C53" s="243" t="s">
        <v>2699</v>
      </c>
      <c r="D53" s="234" t="s">
        <v>437</v>
      </c>
      <c r="E53" s="235">
        <v>1</v>
      </c>
      <c r="F53" s="236"/>
      <c r="G53" s="237">
        <f>ROUND(E53*F53,2)</f>
        <v>0</v>
      </c>
      <c r="H53" s="236"/>
      <c r="I53" s="237">
        <f>ROUND(E53*H53,2)</f>
        <v>0</v>
      </c>
      <c r="J53" s="236"/>
      <c r="K53" s="237">
        <f>ROUND(E53*J53,2)</f>
        <v>0</v>
      </c>
      <c r="L53" s="237">
        <v>21</v>
      </c>
      <c r="M53" s="237">
        <f>G53*(1+L53/100)</f>
        <v>0</v>
      </c>
      <c r="N53" s="237">
        <v>0</v>
      </c>
      <c r="O53" s="237">
        <f>ROUND(E53*N53,2)</f>
        <v>0</v>
      </c>
      <c r="P53" s="237">
        <v>0</v>
      </c>
      <c r="Q53" s="237">
        <f>ROUND(E53*P53,2)</f>
        <v>0</v>
      </c>
      <c r="R53" s="237"/>
      <c r="S53" s="237" t="s">
        <v>295</v>
      </c>
      <c r="T53" s="238" t="s">
        <v>286</v>
      </c>
      <c r="U53" s="215">
        <v>0</v>
      </c>
      <c r="V53" s="215">
        <f>ROUND(E53*U53,2)</f>
        <v>0</v>
      </c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323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32">
        <v>43</v>
      </c>
      <c r="B54" s="233" t="s">
        <v>2700</v>
      </c>
      <c r="C54" s="243" t="s">
        <v>2701</v>
      </c>
      <c r="D54" s="234" t="s">
        <v>437</v>
      </c>
      <c r="E54" s="235">
        <v>1</v>
      </c>
      <c r="F54" s="236"/>
      <c r="G54" s="237">
        <f>ROUND(E54*F54,2)</f>
        <v>0</v>
      </c>
      <c r="H54" s="236"/>
      <c r="I54" s="237">
        <f>ROUND(E54*H54,2)</f>
        <v>0</v>
      </c>
      <c r="J54" s="236"/>
      <c r="K54" s="237">
        <f>ROUND(E54*J54,2)</f>
        <v>0</v>
      </c>
      <c r="L54" s="237">
        <v>21</v>
      </c>
      <c r="M54" s="237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7"/>
      <c r="S54" s="237" t="s">
        <v>295</v>
      </c>
      <c r="T54" s="238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323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32">
        <v>44</v>
      </c>
      <c r="B55" s="233" t="s">
        <v>2639</v>
      </c>
      <c r="C55" s="243" t="s">
        <v>2702</v>
      </c>
      <c r="D55" s="234" t="s">
        <v>437</v>
      </c>
      <c r="E55" s="235">
        <v>1</v>
      </c>
      <c r="F55" s="236"/>
      <c r="G55" s="237">
        <f>ROUND(E55*F55,2)</f>
        <v>0</v>
      </c>
      <c r="H55" s="236"/>
      <c r="I55" s="237">
        <f>ROUND(E55*H55,2)</f>
        <v>0</v>
      </c>
      <c r="J55" s="236"/>
      <c r="K55" s="237">
        <f>ROUND(E55*J55,2)</f>
        <v>0</v>
      </c>
      <c r="L55" s="237">
        <v>21</v>
      </c>
      <c r="M55" s="237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7"/>
      <c r="S55" s="237" t="s">
        <v>295</v>
      </c>
      <c r="T55" s="238" t="s">
        <v>286</v>
      </c>
      <c r="U55" s="215">
        <v>0</v>
      </c>
      <c r="V55" s="215">
        <f>ROUND(E55*U55,2)</f>
        <v>0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2206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23">
        <v>45</v>
      </c>
      <c r="B56" s="224" t="s">
        <v>2639</v>
      </c>
      <c r="C56" s="241" t="s">
        <v>2703</v>
      </c>
      <c r="D56" s="225" t="s">
        <v>437</v>
      </c>
      <c r="E56" s="226">
        <v>1</v>
      </c>
      <c r="F56" s="227"/>
      <c r="G56" s="228">
        <f>ROUND(E56*F56,2)</f>
        <v>0</v>
      </c>
      <c r="H56" s="227"/>
      <c r="I56" s="228">
        <f>ROUND(E56*H56,2)</f>
        <v>0</v>
      </c>
      <c r="J56" s="227"/>
      <c r="K56" s="228">
        <f>ROUND(E56*J56,2)</f>
        <v>0</v>
      </c>
      <c r="L56" s="228">
        <v>21</v>
      </c>
      <c r="M56" s="228">
        <f>G56*(1+L56/100)</f>
        <v>0</v>
      </c>
      <c r="N56" s="228">
        <v>0</v>
      </c>
      <c r="O56" s="228">
        <f>ROUND(E56*N56,2)</f>
        <v>0</v>
      </c>
      <c r="P56" s="228">
        <v>0</v>
      </c>
      <c r="Q56" s="228">
        <f>ROUND(E56*P56,2)</f>
        <v>0</v>
      </c>
      <c r="R56" s="228"/>
      <c r="S56" s="228" t="s">
        <v>295</v>
      </c>
      <c r="T56" s="229" t="s">
        <v>286</v>
      </c>
      <c r="U56" s="215">
        <v>0</v>
      </c>
      <c r="V56" s="215">
        <f>ROUND(E56*U56,2)</f>
        <v>0</v>
      </c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2206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>
      <c r="A57" s="5"/>
      <c r="B57" s="6"/>
      <c r="C57" s="244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AE57">
        <v>15</v>
      </c>
      <c r="AF57">
        <v>21</v>
      </c>
    </row>
    <row r="58" spans="1:60">
      <c r="A58" s="209"/>
      <c r="B58" s="210" t="s">
        <v>29</v>
      </c>
      <c r="C58" s="245"/>
      <c r="D58" s="211"/>
      <c r="E58" s="212"/>
      <c r="F58" s="212"/>
      <c r="G58" s="239">
        <f>G8+G11+G14+G52</f>
        <v>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E58">
        <f>SUMIF(L7:L56,AE57,G7:G56)</f>
        <v>0</v>
      </c>
      <c r="AF58">
        <f>SUMIF(L7:L56,AF57,G7:G56)</f>
        <v>0</v>
      </c>
      <c r="AG58" t="s">
        <v>315</v>
      </c>
    </row>
    <row r="59" spans="1:60">
      <c r="C59" s="246"/>
      <c r="D59" s="190"/>
      <c r="AG59" t="s">
        <v>316</v>
      </c>
    </row>
    <row r="60" spans="1:60">
      <c r="D60" s="190"/>
    </row>
    <row r="61" spans="1:60">
      <c r="D61" s="190"/>
    </row>
    <row r="62" spans="1:60">
      <c r="D62" s="190"/>
    </row>
    <row r="63" spans="1:60">
      <c r="D63" s="190"/>
    </row>
    <row r="64" spans="1:60">
      <c r="D64" s="190"/>
    </row>
    <row r="65" spans="4:4">
      <c r="D65" s="190"/>
    </row>
    <row r="66" spans="4:4">
      <c r="D66" s="190"/>
    </row>
    <row r="67" spans="4:4">
      <c r="D67" s="190"/>
    </row>
    <row r="68" spans="4:4">
      <c r="D68" s="190"/>
    </row>
    <row r="69" spans="4:4">
      <c r="D69" s="190"/>
    </row>
    <row r="70" spans="4:4">
      <c r="D70" s="190"/>
    </row>
    <row r="71" spans="4:4">
      <c r="D71" s="190"/>
    </row>
    <row r="72" spans="4:4">
      <c r="D72" s="190"/>
    </row>
    <row r="73" spans="4:4">
      <c r="D73" s="190"/>
    </row>
    <row r="74" spans="4:4">
      <c r="D74" s="190"/>
    </row>
    <row r="75" spans="4:4">
      <c r="D75" s="190"/>
    </row>
    <row r="76" spans="4:4">
      <c r="D76" s="190"/>
    </row>
    <row r="77" spans="4:4">
      <c r="D77" s="190"/>
    </row>
    <row r="78" spans="4:4">
      <c r="D78" s="190"/>
    </row>
    <row r="79" spans="4:4">
      <c r="D79" s="190"/>
    </row>
    <row r="80" spans="4:4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54</v>
      </c>
      <c r="C3" s="195" t="s">
        <v>55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68</v>
      </c>
      <c r="C4" s="198" t="s">
        <v>69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227</v>
      </c>
      <c r="C8" s="240" t="s">
        <v>228</v>
      </c>
      <c r="D8" s="219"/>
      <c r="E8" s="220"/>
      <c r="F8" s="221"/>
      <c r="G8" s="221">
        <f>SUMIF(AG9:AG47,"&lt;&gt;NOR",G9:G47)</f>
        <v>0</v>
      </c>
      <c r="H8" s="221"/>
      <c r="I8" s="221">
        <f>SUM(I9:I47)</f>
        <v>0</v>
      </c>
      <c r="J8" s="221"/>
      <c r="K8" s="221">
        <f>SUM(K9:K47)</f>
        <v>0</v>
      </c>
      <c r="L8" s="221"/>
      <c r="M8" s="221">
        <f>SUM(M9:M47)</f>
        <v>0</v>
      </c>
      <c r="N8" s="221"/>
      <c r="O8" s="221">
        <f>SUM(O9:O47)</f>
        <v>0</v>
      </c>
      <c r="P8" s="221"/>
      <c r="Q8" s="221">
        <f>SUM(Q9:Q47)</f>
        <v>0</v>
      </c>
      <c r="R8" s="221"/>
      <c r="S8" s="221"/>
      <c r="T8" s="222"/>
      <c r="U8" s="216"/>
      <c r="V8" s="216">
        <f>SUM(V9:V47)</f>
        <v>0</v>
      </c>
      <c r="W8" s="216"/>
      <c r="AG8" t="s">
        <v>281</v>
      </c>
    </row>
    <row r="9" spans="1:60" outlineLevel="1">
      <c r="A9" s="232">
        <v>1</v>
      </c>
      <c r="B9" s="233" t="s">
        <v>2704</v>
      </c>
      <c r="C9" s="243" t="s">
        <v>2705</v>
      </c>
      <c r="D9" s="234" t="s">
        <v>298</v>
      </c>
      <c r="E9" s="235">
        <v>1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2706</v>
      </c>
      <c r="C10" s="243" t="s">
        <v>2707</v>
      </c>
      <c r="D10" s="234" t="s">
        <v>557</v>
      </c>
      <c r="E10" s="235">
        <v>8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2708</v>
      </c>
      <c r="C11" s="243" t="s">
        <v>2709</v>
      </c>
      <c r="D11" s="234" t="s">
        <v>557</v>
      </c>
      <c r="E11" s="235">
        <v>14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</v>
      </c>
      <c r="O11" s="237">
        <f>ROUND(E11*N11,2)</f>
        <v>0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2710</v>
      </c>
      <c r="C12" s="243" t="s">
        <v>2711</v>
      </c>
      <c r="D12" s="234" t="s">
        <v>557</v>
      </c>
      <c r="E12" s="235">
        <v>14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2712</v>
      </c>
      <c r="C13" s="243" t="s">
        <v>2713</v>
      </c>
      <c r="D13" s="234" t="s">
        <v>557</v>
      </c>
      <c r="E13" s="235">
        <v>3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323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2714</v>
      </c>
      <c r="C14" s="243" t="s">
        <v>2715</v>
      </c>
      <c r="D14" s="234" t="s">
        <v>557</v>
      </c>
      <c r="E14" s="235">
        <v>20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323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2716</v>
      </c>
      <c r="C15" s="243" t="s">
        <v>2717</v>
      </c>
      <c r="D15" s="234" t="s">
        <v>557</v>
      </c>
      <c r="E15" s="235">
        <v>9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323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2718</v>
      </c>
      <c r="C16" s="243" t="s">
        <v>2719</v>
      </c>
      <c r="D16" s="234" t="s">
        <v>557</v>
      </c>
      <c r="E16" s="235">
        <v>3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323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32">
        <v>9</v>
      </c>
      <c r="B17" s="233" t="s">
        <v>2720</v>
      </c>
      <c r="C17" s="243" t="s">
        <v>2721</v>
      </c>
      <c r="D17" s="234" t="s">
        <v>557</v>
      </c>
      <c r="E17" s="235">
        <v>2</v>
      </c>
      <c r="F17" s="236"/>
      <c r="G17" s="237">
        <f>ROUND(E17*F17,2)</f>
        <v>0</v>
      </c>
      <c r="H17" s="236"/>
      <c r="I17" s="237">
        <f>ROUND(E17*H17,2)</f>
        <v>0</v>
      </c>
      <c r="J17" s="236"/>
      <c r="K17" s="237">
        <f>ROUND(E17*J17,2)</f>
        <v>0</v>
      </c>
      <c r="L17" s="237">
        <v>21</v>
      </c>
      <c r="M17" s="237">
        <f>G17*(1+L17/100)</f>
        <v>0</v>
      </c>
      <c r="N17" s="237">
        <v>0</v>
      </c>
      <c r="O17" s="237">
        <f>ROUND(E17*N17,2)</f>
        <v>0</v>
      </c>
      <c r="P17" s="237">
        <v>0</v>
      </c>
      <c r="Q17" s="237">
        <f>ROUND(E17*P17,2)</f>
        <v>0</v>
      </c>
      <c r="R17" s="237"/>
      <c r="S17" s="237" t="s">
        <v>295</v>
      </c>
      <c r="T17" s="238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323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10</v>
      </c>
      <c r="B18" s="233" t="s">
        <v>2722</v>
      </c>
      <c r="C18" s="243" t="s">
        <v>2723</v>
      </c>
      <c r="D18" s="234" t="s">
        <v>557</v>
      </c>
      <c r="E18" s="235">
        <v>14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323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11</v>
      </c>
      <c r="B19" s="233" t="s">
        <v>2724</v>
      </c>
      <c r="C19" s="243" t="s">
        <v>2725</v>
      </c>
      <c r="D19" s="234" t="s">
        <v>557</v>
      </c>
      <c r="E19" s="235">
        <v>6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323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12</v>
      </c>
      <c r="B20" s="233" t="s">
        <v>2726</v>
      </c>
      <c r="C20" s="243" t="s">
        <v>2727</v>
      </c>
      <c r="D20" s="234" t="s">
        <v>557</v>
      </c>
      <c r="E20" s="235">
        <v>4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0</v>
      </c>
      <c r="O20" s="237">
        <f>ROUND(E20*N20,2)</f>
        <v>0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323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13</v>
      </c>
      <c r="B21" s="233" t="s">
        <v>2728</v>
      </c>
      <c r="C21" s="243" t="s">
        <v>2729</v>
      </c>
      <c r="D21" s="234" t="s">
        <v>557</v>
      </c>
      <c r="E21" s="235">
        <v>16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323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32">
        <v>14</v>
      </c>
      <c r="B22" s="233" t="s">
        <v>2730</v>
      </c>
      <c r="C22" s="243" t="s">
        <v>2731</v>
      </c>
      <c r="D22" s="234" t="s">
        <v>557</v>
      </c>
      <c r="E22" s="235">
        <v>15</v>
      </c>
      <c r="F22" s="236"/>
      <c r="G22" s="237">
        <f>ROUND(E22*F22,2)</f>
        <v>0</v>
      </c>
      <c r="H22" s="236"/>
      <c r="I22" s="237">
        <f>ROUND(E22*H22,2)</f>
        <v>0</v>
      </c>
      <c r="J22" s="236"/>
      <c r="K22" s="237">
        <f>ROUND(E22*J22,2)</f>
        <v>0</v>
      </c>
      <c r="L22" s="237">
        <v>21</v>
      </c>
      <c r="M22" s="237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7"/>
      <c r="S22" s="237" t="s">
        <v>295</v>
      </c>
      <c r="T22" s="238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323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32">
        <v>15</v>
      </c>
      <c r="B23" s="233" t="s">
        <v>2732</v>
      </c>
      <c r="C23" s="243" t="s">
        <v>2711</v>
      </c>
      <c r="D23" s="234" t="s">
        <v>557</v>
      </c>
      <c r="E23" s="235">
        <v>20</v>
      </c>
      <c r="F23" s="236"/>
      <c r="G23" s="237">
        <f>ROUND(E23*F23,2)</f>
        <v>0</v>
      </c>
      <c r="H23" s="236"/>
      <c r="I23" s="237">
        <f>ROUND(E23*H23,2)</f>
        <v>0</v>
      </c>
      <c r="J23" s="236"/>
      <c r="K23" s="237">
        <f>ROUND(E23*J23,2)</f>
        <v>0</v>
      </c>
      <c r="L23" s="237">
        <v>21</v>
      </c>
      <c r="M23" s="237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7"/>
      <c r="S23" s="237" t="s">
        <v>295</v>
      </c>
      <c r="T23" s="238" t="s">
        <v>286</v>
      </c>
      <c r="U23" s="215">
        <v>0</v>
      </c>
      <c r="V23" s="215">
        <f>ROUND(E23*U23,2)</f>
        <v>0</v>
      </c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323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32">
        <v>16</v>
      </c>
      <c r="B24" s="233" t="s">
        <v>2733</v>
      </c>
      <c r="C24" s="243" t="s">
        <v>2709</v>
      </c>
      <c r="D24" s="234" t="s">
        <v>557</v>
      </c>
      <c r="E24" s="235">
        <v>25</v>
      </c>
      <c r="F24" s="236"/>
      <c r="G24" s="237">
        <f>ROUND(E24*F24,2)</f>
        <v>0</v>
      </c>
      <c r="H24" s="236"/>
      <c r="I24" s="237">
        <f>ROUND(E24*H24,2)</f>
        <v>0</v>
      </c>
      <c r="J24" s="236"/>
      <c r="K24" s="237">
        <f>ROUND(E24*J24,2)</f>
        <v>0</v>
      </c>
      <c r="L24" s="237">
        <v>21</v>
      </c>
      <c r="M24" s="237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7"/>
      <c r="S24" s="237" t="s">
        <v>295</v>
      </c>
      <c r="T24" s="238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323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32">
        <v>17</v>
      </c>
      <c r="B25" s="233" t="s">
        <v>2734</v>
      </c>
      <c r="C25" s="243" t="s">
        <v>2735</v>
      </c>
      <c r="D25" s="234" t="s">
        <v>557</v>
      </c>
      <c r="E25" s="235">
        <v>0.4</v>
      </c>
      <c r="F25" s="236"/>
      <c r="G25" s="237">
        <f>ROUND(E25*F25,2)</f>
        <v>0</v>
      </c>
      <c r="H25" s="236"/>
      <c r="I25" s="237">
        <f>ROUND(E25*H25,2)</f>
        <v>0</v>
      </c>
      <c r="J25" s="236"/>
      <c r="K25" s="237">
        <f>ROUND(E25*J25,2)</f>
        <v>0</v>
      </c>
      <c r="L25" s="237">
        <v>21</v>
      </c>
      <c r="M25" s="237">
        <f>G25*(1+L25/100)</f>
        <v>0</v>
      </c>
      <c r="N25" s="237">
        <v>0</v>
      </c>
      <c r="O25" s="237">
        <f>ROUND(E25*N25,2)</f>
        <v>0</v>
      </c>
      <c r="P25" s="237">
        <v>0</v>
      </c>
      <c r="Q25" s="237">
        <f>ROUND(E25*P25,2)</f>
        <v>0</v>
      </c>
      <c r="R25" s="237"/>
      <c r="S25" s="237" t="s">
        <v>295</v>
      </c>
      <c r="T25" s="238" t="s">
        <v>286</v>
      </c>
      <c r="U25" s="215">
        <v>0</v>
      </c>
      <c r="V25" s="215">
        <f>ROUND(E25*U25,2)</f>
        <v>0</v>
      </c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323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32">
        <v>18</v>
      </c>
      <c r="B26" s="233" t="s">
        <v>2736</v>
      </c>
      <c r="C26" s="243" t="s">
        <v>2737</v>
      </c>
      <c r="D26" s="234" t="s">
        <v>557</v>
      </c>
      <c r="E26" s="235">
        <v>1</v>
      </c>
      <c r="F26" s="236"/>
      <c r="G26" s="237">
        <f>ROUND(E26*F26,2)</f>
        <v>0</v>
      </c>
      <c r="H26" s="236"/>
      <c r="I26" s="237">
        <f>ROUND(E26*H26,2)</f>
        <v>0</v>
      </c>
      <c r="J26" s="236"/>
      <c r="K26" s="237">
        <f>ROUND(E26*J26,2)</f>
        <v>0</v>
      </c>
      <c r="L26" s="237">
        <v>21</v>
      </c>
      <c r="M26" s="237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7"/>
      <c r="S26" s="237" t="s">
        <v>295</v>
      </c>
      <c r="T26" s="238" t="s">
        <v>286</v>
      </c>
      <c r="U26" s="215">
        <v>0</v>
      </c>
      <c r="V26" s="215">
        <f>ROUND(E26*U26,2)</f>
        <v>0</v>
      </c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323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32">
        <v>19</v>
      </c>
      <c r="B27" s="233" t="s">
        <v>2738</v>
      </c>
      <c r="C27" s="243" t="s">
        <v>2739</v>
      </c>
      <c r="D27" s="234" t="s">
        <v>557</v>
      </c>
      <c r="E27" s="235">
        <v>5</v>
      </c>
      <c r="F27" s="236"/>
      <c r="G27" s="237">
        <f>ROUND(E27*F27,2)</f>
        <v>0</v>
      </c>
      <c r="H27" s="236"/>
      <c r="I27" s="237">
        <f>ROUND(E27*H27,2)</f>
        <v>0</v>
      </c>
      <c r="J27" s="236"/>
      <c r="K27" s="237">
        <f>ROUND(E27*J27,2)</f>
        <v>0</v>
      </c>
      <c r="L27" s="237">
        <v>21</v>
      </c>
      <c r="M27" s="237">
        <f>G27*(1+L27/100)</f>
        <v>0</v>
      </c>
      <c r="N27" s="237">
        <v>0</v>
      </c>
      <c r="O27" s="237">
        <f>ROUND(E27*N27,2)</f>
        <v>0</v>
      </c>
      <c r="P27" s="237">
        <v>0</v>
      </c>
      <c r="Q27" s="237">
        <f>ROUND(E27*P27,2)</f>
        <v>0</v>
      </c>
      <c r="R27" s="237"/>
      <c r="S27" s="237" t="s">
        <v>295</v>
      </c>
      <c r="T27" s="238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323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32">
        <v>20</v>
      </c>
      <c r="B28" s="233" t="s">
        <v>76</v>
      </c>
      <c r="C28" s="243" t="s">
        <v>2740</v>
      </c>
      <c r="D28" s="234" t="s">
        <v>298</v>
      </c>
      <c r="E28" s="235">
        <v>1</v>
      </c>
      <c r="F28" s="236"/>
      <c r="G28" s="237">
        <f>ROUND(E28*F28,2)</f>
        <v>0</v>
      </c>
      <c r="H28" s="236"/>
      <c r="I28" s="237">
        <f>ROUND(E28*H28,2)</f>
        <v>0</v>
      </c>
      <c r="J28" s="236"/>
      <c r="K28" s="237">
        <f>ROUND(E28*J28,2)</f>
        <v>0</v>
      </c>
      <c r="L28" s="237">
        <v>21</v>
      </c>
      <c r="M28" s="237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7"/>
      <c r="S28" s="237" t="s">
        <v>295</v>
      </c>
      <c r="T28" s="238" t="s">
        <v>286</v>
      </c>
      <c r="U28" s="215">
        <v>0</v>
      </c>
      <c r="V28" s="215">
        <f>ROUND(E28*U28,2)</f>
        <v>0</v>
      </c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1980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32">
        <v>21</v>
      </c>
      <c r="B29" s="233" t="s">
        <v>2741</v>
      </c>
      <c r="C29" s="243" t="s">
        <v>2742</v>
      </c>
      <c r="D29" s="234" t="s">
        <v>298</v>
      </c>
      <c r="E29" s="235">
        <v>1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1980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32">
        <v>22</v>
      </c>
      <c r="B30" s="233" t="s">
        <v>2743</v>
      </c>
      <c r="C30" s="243" t="s">
        <v>2744</v>
      </c>
      <c r="D30" s="234" t="s">
        <v>298</v>
      </c>
      <c r="E30" s="235">
        <v>1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1980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32">
        <v>23</v>
      </c>
      <c r="B31" s="233" t="s">
        <v>2745</v>
      </c>
      <c r="C31" s="243" t="s">
        <v>2746</v>
      </c>
      <c r="D31" s="234" t="s">
        <v>298</v>
      </c>
      <c r="E31" s="235">
        <v>1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1980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32">
        <v>24</v>
      </c>
      <c r="B32" s="233" t="s">
        <v>2747</v>
      </c>
      <c r="C32" s="243" t="s">
        <v>2748</v>
      </c>
      <c r="D32" s="234" t="s">
        <v>298</v>
      </c>
      <c r="E32" s="235">
        <v>2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1980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32">
        <v>25</v>
      </c>
      <c r="B33" s="233" t="s">
        <v>2749</v>
      </c>
      <c r="C33" s="243" t="s">
        <v>2750</v>
      </c>
      <c r="D33" s="234" t="s">
        <v>298</v>
      </c>
      <c r="E33" s="235">
        <v>1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1980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32">
        <v>26</v>
      </c>
      <c r="B34" s="233" t="s">
        <v>2751</v>
      </c>
      <c r="C34" s="243" t="s">
        <v>2752</v>
      </c>
      <c r="D34" s="234" t="s">
        <v>298</v>
      </c>
      <c r="E34" s="235">
        <v>1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1980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32">
        <v>27</v>
      </c>
      <c r="B35" s="233" t="s">
        <v>2753</v>
      </c>
      <c r="C35" s="243" t="s">
        <v>2754</v>
      </c>
      <c r="D35" s="234" t="s">
        <v>298</v>
      </c>
      <c r="E35" s="235">
        <v>1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1980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32">
        <v>28</v>
      </c>
      <c r="B36" s="233" t="s">
        <v>2755</v>
      </c>
      <c r="C36" s="243" t="s">
        <v>2756</v>
      </c>
      <c r="D36" s="234" t="s">
        <v>298</v>
      </c>
      <c r="E36" s="235">
        <v>2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1980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32">
        <v>29</v>
      </c>
      <c r="B37" s="233" t="s">
        <v>2757</v>
      </c>
      <c r="C37" s="243" t="s">
        <v>2758</v>
      </c>
      <c r="D37" s="234" t="s">
        <v>298</v>
      </c>
      <c r="E37" s="235">
        <v>1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1980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32">
        <v>30</v>
      </c>
      <c r="B38" s="233" t="s">
        <v>2759</v>
      </c>
      <c r="C38" s="243" t="s">
        <v>2760</v>
      </c>
      <c r="D38" s="234" t="s">
        <v>298</v>
      </c>
      <c r="E38" s="235">
        <v>1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1980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32">
        <v>31</v>
      </c>
      <c r="B39" s="233" t="s">
        <v>2537</v>
      </c>
      <c r="C39" s="243" t="s">
        <v>2761</v>
      </c>
      <c r="D39" s="234" t="s">
        <v>298</v>
      </c>
      <c r="E39" s="235">
        <v>1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1980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32">
        <v>32</v>
      </c>
      <c r="B40" s="233" t="s">
        <v>2762</v>
      </c>
      <c r="C40" s="243" t="s">
        <v>2763</v>
      </c>
      <c r="D40" s="234" t="s">
        <v>298</v>
      </c>
      <c r="E40" s="235">
        <v>3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1980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32">
        <v>33</v>
      </c>
      <c r="B41" s="233" t="s">
        <v>2539</v>
      </c>
      <c r="C41" s="243" t="s">
        <v>2764</v>
      </c>
      <c r="D41" s="234" t="s">
        <v>298</v>
      </c>
      <c r="E41" s="235">
        <v>1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1980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32">
        <v>34</v>
      </c>
      <c r="B42" s="233" t="s">
        <v>2765</v>
      </c>
      <c r="C42" s="243" t="s">
        <v>2766</v>
      </c>
      <c r="D42" s="234" t="s">
        <v>368</v>
      </c>
      <c r="E42" s="235">
        <v>200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1980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32">
        <v>35</v>
      </c>
      <c r="B43" s="233" t="s">
        <v>2541</v>
      </c>
      <c r="C43" s="243" t="s">
        <v>2767</v>
      </c>
      <c r="D43" s="234" t="s">
        <v>298</v>
      </c>
      <c r="E43" s="235">
        <v>8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1980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32">
        <v>36</v>
      </c>
      <c r="B44" s="233" t="s">
        <v>2575</v>
      </c>
      <c r="C44" s="243" t="s">
        <v>2768</v>
      </c>
      <c r="D44" s="234" t="s">
        <v>298</v>
      </c>
      <c r="E44" s="235">
        <v>5</v>
      </c>
      <c r="F44" s="236"/>
      <c r="G44" s="237">
        <f>ROUND(E44*F44,2)</f>
        <v>0</v>
      </c>
      <c r="H44" s="236"/>
      <c r="I44" s="237">
        <f>ROUND(E44*H44,2)</f>
        <v>0</v>
      </c>
      <c r="J44" s="236"/>
      <c r="K44" s="237">
        <f>ROUND(E44*J44,2)</f>
        <v>0</v>
      </c>
      <c r="L44" s="237">
        <v>21</v>
      </c>
      <c r="M44" s="237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7"/>
      <c r="S44" s="237" t="s">
        <v>295</v>
      </c>
      <c r="T44" s="238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1980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32">
        <v>37</v>
      </c>
      <c r="B45" s="233" t="s">
        <v>2543</v>
      </c>
      <c r="C45" s="243" t="s">
        <v>2768</v>
      </c>
      <c r="D45" s="234" t="s">
        <v>298</v>
      </c>
      <c r="E45" s="235">
        <v>1</v>
      </c>
      <c r="F45" s="236"/>
      <c r="G45" s="237">
        <f>ROUND(E45*F45,2)</f>
        <v>0</v>
      </c>
      <c r="H45" s="236"/>
      <c r="I45" s="237">
        <f>ROUND(E45*H45,2)</f>
        <v>0</v>
      </c>
      <c r="J45" s="236"/>
      <c r="K45" s="237">
        <f>ROUND(E45*J45,2)</f>
        <v>0</v>
      </c>
      <c r="L45" s="237">
        <v>21</v>
      </c>
      <c r="M45" s="237">
        <f>G45*(1+L45/100)</f>
        <v>0</v>
      </c>
      <c r="N45" s="237">
        <v>0</v>
      </c>
      <c r="O45" s="237">
        <f>ROUND(E45*N45,2)</f>
        <v>0</v>
      </c>
      <c r="P45" s="237">
        <v>0</v>
      </c>
      <c r="Q45" s="237">
        <f>ROUND(E45*P45,2)</f>
        <v>0</v>
      </c>
      <c r="R45" s="237"/>
      <c r="S45" s="237" t="s">
        <v>295</v>
      </c>
      <c r="T45" s="238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1980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32">
        <v>38</v>
      </c>
      <c r="B46" s="233" t="s">
        <v>2545</v>
      </c>
      <c r="C46" s="243" t="s">
        <v>2769</v>
      </c>
      <c r="D46" s="234" t="s">
        <v>298</v>
      </c>
      <c r="E46" s="235">
        <v>1</v>
      </c>
      <c r="F46" s="236"/>
      <c r="G46" s="237">
        <f>ROUND(E46*F46,2)</f>
        <v>0</v>
      </c>
      <c r="H46" s="236"/>
      <c r="I46" s="237">
        <f>ROUND(E46*H46,2)</f>
        <v>0</v>
      </c>
      <c r="J46" s="236"/>
      <c r="K46" s="237">
        <f>ROUND(E46*J46,2)</f>
        <v>0</v>
      </c>
      <c r="L46" s="237">
        <v>21</v>
      </c>
      <c r="M46" s="237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7"/>
      <c r="S46" s="237" t="s">
        <v>295</v>
      </c>
      <c r="T46" s="238" t="s">
        <v>286</v>
      </c>
      <c r="U46" s="215">
        <v>0</v>
      </c>
      <c r="V46" s="215">
        <f>ROUND(E46*U46,2)</f>
        <v>0</v>
      </c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1980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32">
        <v>39</v>
      </c>
      <c r="B47" s="233" t="s">
        <v>2547</v>
      </c>
      <c r="C47" s="243" t="s">
        <v>2770</v>
      </c>
      <c r="D47" s="234" t="s">
        <v>298</v>
      </c>
      <c r="E47" s="235">
        <v>2</v>
      </c>
      <c r="F47" s="236"/>
      <c r="G47" s="237">
        <f>ROUND(E47*F47,2)</f>
        <v>0</v>
      </c>
      <c r="H47" s="236"/>
      <c r="I47" s="237">
        <f>ROUND(E47*H47,2)</f>
        <v>0</v>
      </c>
      <c r="J47" s="236"/>
      <c r="K47" s="237">
        <f>ROUND(E47*J47,2)</f>
        <v>0</v>
      </c>
      <c r="L47" s="237">
        <v>21</v>
      </c>
      <c r="M47" s="237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7"/>
      <c r="S47" s="237" t="s">
        <v>295</v>
      </c>
      <c r="T47" s="238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1980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>
      <c r="A48" s="217" t="s">
        <v>280</v>
      </c>
      <c r="B48" s="218" t="s">
        <v>229</v>
      </c>
      <c r="C48" s="240" t="s">
        <v>230</v>
      </c>
      <c r="D48" s="219"/>
      <c r="E48" s="220"/>
      <c r="F48" s="221"/>
      <c r="G48" s="221">
        <f>SUMIF(AG49:AG66,"&lt;&gt;NOR",G49:G66)</f>
        <v>0</v>
      </c>
      <c r="H48" s="221"/>
      <c r="I48" s="221">
        <f>SUM(I49:I66)</f>
        <v>0</v>
      </c>
      <c r="J48" s="221"/>
      <c r="K48" s="221">
        <f>SUM(K49:K66)</f>
        <v>0</v>
      </c>
      <c r="L48" s="221"/>
      <c r="M48" s="221">
        <f>SUM(M49:M66)</f>
        <v>0</v>
      </c>
      <c r="N48" s="221"/>
      <c r="O48" s="221">
        <f>SUM(O49:O66)</f>
        <v>0</v>
      </c>
      <c r="P48" s="221"/>
      <c r="Q48" s="221">
        <f>SUM(Q49:Q66)</f>
        <v>0</v>
      </c>
      <c r="R48" s="221"/>
      <c r="S48" s="221"/>
      <c r="T48" s="222"/>
      <c r="U48" s="216"/>
      <c r="V48" s="216">
        <f>SUM(V49:V66)</f>
        <v>0</v>
      </c>
      <c r="W48" s="216"/>
      <c r="AG48" t="s">
        <v>281</v>
      </c>
    </row>
    <row r="49" spans="1:60" outlineLevel="1">
      <c r="A49" s="232">
        <v>40</v>
      </c>
      <c r="B49" s="233" t="s">
        <v>2551</v>
      </c>
      <c r="C49" s="243" t="s">
        <v>2771</v>
      </c>
      <c r="D49" s="234" t="s">
        <v>298</v>
      </c>
      <c r="E49" s="235">
        <v>1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323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32">
        <v>41</v>
      </c>
      <c r="B50" s="233" t="s">
        <v>2550</v>
      </c>
      <c r="C50" s="243" t="s">
        <v>2772</v>
      </c>
      <c r="D50" s="234" t="s">
        <v>298</v>
      </c>
      <c r="E50" s="235">
        <v>1</v>
      </c>
      <c r="F50" s="236"/>
      <c r="G50" s="237">
        <f>ROUND(E50*F50,2)</f>
        <v>0</v>
      </c>
      <c r="H50" s="236"/>
      <c r="I50" s="237">
        <f>ROUND(E50*H50,2)</f>
        <v>0</v>
      </c>
      <c r="J50" s="236"/>
      <c r="K50" s="237">
        <f>ROUND(E50*J50,2)</f>
        <v>0</v>
      </c>
      <c r="L50" s="237">
        <v>21</v>
      </c>
      <c r="M50" s="237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7"/>
      <c r="S50" s="237" t="s">
        <v>295</v>
      </c>
      <c r="T50" s="238" t="s">
        <v>286</v>
      </c>
      <c r="U50" s="215">
        <v>0</v>
      </c>
      <c r="V50" s="215">
        <f>ROUND(E50*U50,2)</f>
        <v>0</v>
      </c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1980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>
      <c r="A51" s="232">
        <v>42</v>
      </c>
      <c r="B51" s="233" t="s">
        <v>2577</v>
      </c>
      <c r="C51" s="243" t="s">
        <v>2773</v>
      </c>
      <c r="D51" s="234" t="s">
        <v>298</v>
      </c>
      <c r="E51" s="235">
        <v>1</v>
      </c>
      <c r="F51" s="236"/>
      <c r="G51" s="237">
        <f>ROUND(E51*F51,2)</f>
        <v>0</v>
      </c>
      <c r="H51" s="236"/>
      <c r="I51" s="237">
        <f>ROUND(E51*H51,2)</f>
        <v>0</v>
      </c>
      <c r="J51" s="236"/>
      <c r="K51" s="237">
        <f>ROUND(E51*J51,2)</f>
        <v>0</v>
      </c>
      <c r="L51" s="237">
        <v>21</v>
      </c>
      <c r="M51" s="237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7"/>
      <c r="S51" s="237" t="s">
        <v>295</v>
      </c>
      <c r="T51" s="238" t="s">
        <v>286</v>
      </c>
      <c r="U51" s="215">
        <v>0</v>
      </c>
      <c r="V51" s="215">
        <f>ROUND(E51*U51,2)</f>
        <v>0</v>
      </c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1980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>
      <c r="A52" s="232">
        <v>43</v>
      </c>
      <c r="B52" s="233" t="s">
        <v>2552</v>
      </c>
      <c r="C52" s="243" t="s">
        <v>2774</v>
      </c>
      <c r="D52" s="234" t="s">
        <v>298</v>
      </c>
      <c r="E52" s="235">
        <v>9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1980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32">
        <v>44</v>
      </c>
      <c r="B53" s="233" t="s">
        <v>2554</v>
      </c>
      <c r="C53" s="243" t="s">
        <v>2775</v>
      </c>
      <c r="D53" s="234" t="s">
        <v>557</v>
      </c>
      <c r="E53" s="235">
        <v>14</v>
      </c>
      <c r="F53" s="236"/>
      <c r="G53" s="237">
        <f>ROUND(E53*F53,2)</f>
        <v>0</v>
      </c>
      <c r="H53" s="236"/>
      <c r="I53" s="237">
        <f>ROUND(E53*H53,2)</f>
        <v>0</v>
      </c>
      <c r="J53" s="236"/>
      <c r="K53" s="237">
        <f>ROUND(E53*J53,2)</f>
        <v>0</v>
      </c>
      <c r="L53" s="237">
        <v>21</v>
      </c>
      <c r="M53" s="237">
        <f>G53*(1+L53/100)</f>
        <v>0</v>
      </c>
      <c r="N53" s="237">
        <v>0</v>
      </c>
      <c r="O53" s="237">
        <f>ROUND(E53*N53,2)</f>
        <v>0</v>
      </c>
      <c r="P53" s="237">
        <v>0</v>
      </c>
      <c r="Q53" s="237">
        <f>ROUND(E53*P53,2)</f>
        <v>0</v>
      </c>
      <c r="R53" s="237"/>
      <c r="S53" s="237" t="s">
        <v>295</v>
      </c>
      <c r="T53" s="238" t="s">
        <v>286</v>
      </c>
      <c r="U53" s="215">
        <v>0</v>
      </c>
      <c r="V53" s="215">
        <f>ROUND(E53*U53,2)</f>
        <v>0</v>
      </c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1980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32">
        <v>45</v>
      </c>
      <c r="B54" s="233" t="s">
        <v>2776</v>
      </c>
      <c r="C54" s="243" t="s">
        <v>2777</v>
      </c>
      <c r="D54" s="234" t="s">
        <v>557</v>
      </c>
      <c r="E54" s="235">
        <v>2.1</v>
      </c>
      <c r="F54" s="236"/>
      <c r="G54" s="237">
        <f>ROUND(E54*F54,2)</f>
        <v>0</v>
      </c>
      <c r="H54" s="236"/>
      <c r="I54" s="237">
        <f>ROUND(E54*H54,2)</f>
        <v>0</v>
      </c>
      <c r="J54" s="236"/>
      <c r="K54" s="237">
        <f>ROUND(E54*J54,2)</f>
        <v>0</v>
      </c>
      <c r="L54" s="237">
        <v>21</v>
      </c>
      <c r="M54" s="237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7"/>
      <c r="S54" s="237" t="s">
        <v>295</v>
      </c>
      <c r="T54" s="238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1980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32">
        <v>46</v>
      </c>
      <c r="B55" s="233" t="s">
        <v>2778</v>
      </c>
      <c r="C55" s="243" t="s">
        <v>2779</v>
      </c>
      <c r="D55" s="234" t="s">
        <v>298</v>
      </c>
      <c r="E55" s="235">
        <v>1</v>
      </c>
      <c r="F55" s="236"/>
      <c r="G55" s="237">
        <f>ROUND(E55*F55,2)</f>
        <v>0</v>
      </c>
      <c r="H55" s="236"/>
      <c r="I55" s="237">
        <f>ROUND(E55*H55,2)</f>
        <v>0</v>
      </c>
      <c r="J55" s="236"/>
      <c r="K55" s="237">
        <f>ROUND(E55*J55,2)</f>
        <v>0</v>
      </c>
      <c r="L55" s="237">
        <v>21</v>
      </c>
      <c r="M55" s="237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7"/>
      <c r="S55" s="237" t="s">
        <v>295</v>
      </c>
      <c r="T55" s="238" t="s">
        <v>286</v>
      </c>
      <c r="U55" s="215">
        <v>0</v>
      </c>
      <c r="V55" s="215">
        <f>ROUND(E55*U55,2)</f>
        <v>0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1980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32">
        <v>47</v>
      </c>
      <c r="B56" s="233" t="s">
        <v>2780</v>
      </c>
      <c r="C56" s="243" t="s">
        <v>2781</v>
      </c>
      <c r="D56" s="234" t="s">
        <v>557</v>
      </c>
      <c r="E56" s="235">
        <v>5</v>
      </c>
      <c r="F56" s="236"/>
      <c r="G56" s="237">
        <f>ROUND(E56*F56,2)</f>
        <v>0</v>
      </c>
      <c r="H56" s="236"/>
      <c r="I56" s="237">
        <f>ROUND(E56*H56,2)</f>
        <v>0</v>
      </c>
      <c r="J56" s="236"/>
      <c r="K56" s="237">
        <f>ROUND(E56*J56,2)</f>
        <v>0</v>
      </c>
      <c r="L56" s="237">
        <v>21</v>
      </c>
      <c r="M56" s="237">
        <f>G56*(1+L56/100)</f>
        <v>0</v>
      </c>
      <c r="N56" s="237">
        <v>0</v>
      </c>
      <c r="O56" s="237">
        <f>ROUND(E56*N56,2)</f>
        <v>0</v>
      </c>
      <c r="P56" s="237">
        <v>0</v>
      </c>
      <c r="Q56" s="237">
        <f>ROUND(E56*P56,2)</f>
        <v>0</v>
      </c>
      <c r="R56" s="237"/>
      <c r="S56" s="237" t="s">
        <v>295</v>
      </c>
      <c r="T56" s="238" t="s">
        <v>286</v>
      </c>
      <c r="U56" s="215">
        <v>0</v>
      </c>
      <c r="V56" s="215">
        <f>ROUND(E56*U56,2)</f>
        <v>0</v>
      </c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1980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32">
        <v>48</v>
      </c>
      <c r="B57" s="233" t="s">
        <v>2782</v>
      </c>
      <c r="C57" s="243" t="s">
        <v>2783</v>
      </c>
      <c r="D57" s="234" t="s">
        <v>298</v>
      </c>
      <c r="E57" s="235">
        <v>1</v>
      </c>
      <c r="F57" s="236"/>
      <c r="G57" s="237">
        <f>ROUND(E57*F57,2)</f>
        <v>0</v>
      </c>
      <c r="H57" s="236"/>
      <c r="I57" s="237">
        <f>ROUND(E57*H57,2)</f>
        <v>0</v>
      </c>
      <c r="J57" s="236"/>
      <c r="K57" s="237">
        <f>ROUND(E57*J57,2)</f>
        <v>0</v>
      </c>
      <c r="L57" s="237">
        <v>21</v>
      </c>
      <c r="M57" s="237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7"/>
      <c r="S57" s="237" t="s">
        <v>295</v>
      </c>
      <c r="T57" s="238" t="s">
        <v>286</v>
      </c>
      <c r="U57" s="215">
        <v>0</v>
      </c>
      <c r="V57" s="215">
        <f>ROUND(E57*U57,2)</f>
        <v>0</v>
      </c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1980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32">
        <v>49</v>
      </c>
      <c r="B58" s="233" t="s">
        <v>2784</v>
      </c>
      <c r="C58" s="243" t="s">
        <v>2785</v>
      </c>
      <c r="D58" s="234" t="s">
        <v>298</v>
      </c>
      <c r="E58" s="235">
        <v>1</v>
      </c>
      <c r="F58" s="236"/>
      <c r="G58" s="237">
        <f>ROUND(E58*F58,2)</f>
        <v>0</v>
      </c>
      <c r="H58" s="236"/>
      <c r="I58" s="237">
        <f>ROUND(E58*H58,2)</f>
        <v>0</v>
      </c>
      <c r="J58" s="236"/>
      <c r="K58" s="237">
        <f>ROUND(E58*J58,2)</f>
        <v>0</v>
      </c>
      <c r="L58" s="237">
        <v>21</v>
      </c>
      <c r="M58" s="237">
        <f>G58*(1+L58/100)</f>
        <v>0</v>
      </c>
      <c r="N58" s="237">
        <v>0</v>
      </c>
      <c r="O58" s="237">
        <f>ROUND(E58*N58,2)</f>
        <v>0</v>
      </c>
      <c r="P58" s="237">
        <v>0</v>
      </c>
      <c r="Q58" s="237">
        <f>ROUND(E58*P58,2)</f>
        <v>0</v>
      </c>
      <c r="R58" s="237"/>
      <c r="S58" s="237" t="s">
        <v>295</v>
      </c>
      <c r="T58" s="238" t="s">
        <v>286</v>
      </c>
      <c r="U58" s="215">
        <v>0</v>
      </c>
      <c r="V58" s="215">
        <f>ROUND(E58*U58,2)</f>
        <v>0</v>
      </c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1980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32">
        <v>50</v>
      </c>
      <c r="B59" s="233" t="s">
        <v>2786</v>
      </c>
      <c r="C59" s="243" t="s">
        <v>2787</v>
      </c>
      <c r="D59" s="234" t="s">
        <v>298</v>
      </c>
      <c r="E59" s="235">
        <v>1</v>
      </c>
      <c r="F59" s="236"/>
      <c r="G59" s="237">
        <f>ROUND(E59*F59,2)</f>
        <v>0</v>
      </c>
      <c r="H59" s="236"/>
      <c r="I59" s="237">
        <f>ROUND(E59*H59,2)</f>
        <v>0</v>
      </c>
      <c r="J59" s="236"/>
      <c r="K59" s="237">
        <f>ROUND(E59*J59,2)</f>
        <v>0</v>
      </c>
      <c r="L59" s="237">
        <v>21</v>
      </c>
      <c r="M59" s="237">
        <f>G59*(1+L59/100)</f>
        <v>0</v>
      </c>
      <c r="N59" s="237">
        <v>0</v>
      </c>
      <c r="O59" s="237">
        <f>ROUND(E59*N59,2)</f>
        <v>0</v>
      </c>
      <c r="P59" s="237">
        <v>0</v>
      </c>
      <c r="Q59" s="237">
        <f>ROUND(E59*P59,2)</f>
        <v>0</v>
      </c>
      <c r="R59" s="237"/>
      <c r="S59" s="237" t="s">
        <v>295</v>
      </c>
      <c r="T59" s="238" t="s">
        <v>286</v>
      </c>
      <c r="U59" s="215">
        <v>0</v>
      </c>
      <c r="V59" s="215">
        <f>ROUND(E59*U59,2)</f>
        <v>0</v>
      </c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1980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>
      <c r="A60" s="232">
        <v>51</v>
      </c>
      <c r="B60" s="233" t="s">
        <v>2788</v>
      </c>
      <c r="C60" s="243" t="s">
        <v>2789</v>
      </c>
      <c r="D60" s="234" t="s">
        <v>557</v>
      </c>
      <c r="E60" s="235">
        <v>7</v>
      </c>
      <c r="F60" s="236"/>
      <c r="G60" s="237">
        <f>ROUND(E60*F60,2)</f>
        <v>0</v>
      </c>
      <c r="H60" s="236"/>
      <c r="I60" s="237">
        <f>ROUND(E60*H60,2)</f>
        <v>0</v>
      </c>
      <c r="J60" s="236"/>
      <c r="K60" s="237">
        <f>ROUND(E60*J60,2)</f>
        <v>0</v>
      </c>
      <c r="L60" s="237">
        <v>21</v>
      </c>
      <c r="M60" s="237">
        <f>G60*(1+L60/100)</f>
        <v>0</v>
      </c>
      <c r="N60" s="237">
        <v>0</v>
      </c>
      <c r="O60" s="237">
        <f>ROUND(E60*N60,2)</f>
        <v>0</v>
      </c>
      <c r="P60" s="237">
        <v>0</v>
      </c>
      <c r="Q60" s="237">
        <f>ROUND(E60*P60,2)</f>
        <v>0</v>
      </c>
      <c r="R60" s="237"/>
      <c r="S60" s="237" t="s">
        <v>295</v>
      </c>
      <c r="T60" s="238" t="s">
        <v>286</v>
      </c>
      <c r="U60" s="215">
        <v>0</v>
      </c>
      <c r="V60" s="215">
        <f>ROUND(E60*U60,2)</f>
        <v>0</v>
      </c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1980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>
      <c r="A61" s="232">
        <v>52</v>
      </c>
      <c r="B61" s="233" t="s">
        <v>2790</v>
      </c>
      <c r="C61" s="243" t="s">
        <v>2791</v>
      </c>
      <c r="D61" s="234" t="s">
        <v>298</v>
      </c>
      <c r="E61" s="235">
        <v>1</v>
      </c>
      <c r="F61" s="236"/>
      <c r="G61" s="237">
        <f>ROUND(E61*F61,2)</f>
        <v>0</v>
      </c>
      <c r="H61" s="236"/>
      <c r="I61" s="237">
        <f>ROUND(E61*H61,2)</f>
        <v>0</v>
      </c>
      <c r="J61" s="236"/>
      <c r="K61" s="237">
        <f>ROUND(E61*J61,2)</f>
        <v>0</v>
      </c>
      <c r="L61" s="237">
        <v>21</v>
      </c>
      <c r="M61" s="237">
        <f>G61*(1+L61/100)</f>
        <v>0</v>
      </c>
      <c r="N61" s="237">
        <v>0</v>
      </c>
      <c r="O61" s="237">
        <f>ROUND(E61*N61,2)</f>
        <v>0</v>
      </c>
      <c r="P61" s="237">
        <v>0</v>
      </c>
      <c r="Q61" s="237">
        <f>ROUND(E61*P61,2)</f>
        <v>0</v>
      </c>
      <c r="R61" s="237"/>
      <c r="S61" s="237" t="s">
        <v>295</v>
      </c>
      <c r="T61" s="238" t="s">
        <v>286</v>
      </c>
      <c r="U61" s="215">
        <v>0</v>
      </c>
      <c r="V61" s="215">
        <f>ROUND(E61*U61,2)</f>
        <v>0</v>
      </c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1980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>
      <c r="A62" s="232">
        <v>53</v>
      </c>
      <c r="B62" s="233" t="s">
        <v>2792</v>
      </c>
      <c r="C62" s="243" t="s">
        <v>2793</v>
      </c>
      <c r="D62" s="234" t="s">
        <v>298</v>
      </c>
      <c r="E62" s="235">
        <v>3</v>
      </c>
      <c r="F62" s="236"/>
      <c r="G62" s="237">
        <f>ROUND(E62*F62,2)</f>
        <v>0</v>
      </c>
      <c r="H62" s="236"/>
      <c r="I62" s="237">
        <f>ROUND(E62*H62,2)</f>
        <v>0</v>
      </c>
      <c r="J62" s="236"/>
      <c r="K62" s="237">
        <f>ROUND(E62*J62,2)</f>
        <v>0</v>
      </c>
      <c r="L62" s="237">
        <v>21</v>
      </c>
      <c r="M62" s="237">
        <f>G62*(1+L62/100)</f>
        <v>0</v>
      </c>
      <c r="N62" s="237">
        <v>0</v>
      </c>
      <c r="O62" s="237">
        <f>ROUND(E62*N62,2)</f>
        <v>0</v>
      </c>
      <c r="P62" s="237">
        <v>0</v>
      </c>
      <c r="Q62" s="237">
        <f>ROUND(E62*P62,2)</f>
        <v>0</v>
      </c>
      <c r="R62" s="237"/>
      <c r="S62" s="237" t="s">
        <v>295</v>
      </c>
      <c r="T62" s="238" t="s">
        <v>286</v>
      </c>
      <c r="U62" s="215">
        <v>0</v>
      </c>
      <c r="V62" s="215">
        <f>ROUND(E62*U62,2)</f>
        <v>0</v>
      </c>
      <c r="W62" s="21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1980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>
      <c r="A63" s="232">
        <v>54</v>
      </c>
      <c r="B63" s="233" t="s">
        <v>2794</v>
      </c>
      <c r="C63" s="243" t="s">
        <v>2795</v>
      </c>
      <c r="D63" s="234" t="s">
        <v>557</v>
      </c>
      <c r="E63" s="235">
        <v>6</v>
      </c>
      <c r="F63" s="236"/>
      <c r="G63" s="237">
        <f>ROUND(E63*F63,2)</f>
        <v>0</v>
      </c>
      <c r="H63" s="236"/>
      <c r="I63" s="237">
        <f>ROUND(E63*H63,2)</f>
        <v>0</v>
      </c>
      <c r="J63" s="236"/>
      <c r="K63" s="237">
        <f>ROUND(E63*J63,2)</f>
        <v>0</v>
      </c>
      <c r="L63" s="237">
        <v>21</v>
      </c>
      <c r="M63" s="237">
        <f>G63*(1+L63/100)</f>
        <v>0</v>
      </c>
      <c r="N63" s="237">
        <v>0</v>
      </c>
      <c r="O63" s="237">
        <f>ROUND(E63*N63,2)</f>
        <v>0</v>
      </c>
      <c r="P63" s="237">
        <v>0</v>
      </c>
      <c r="Q63" s="237">
        <f>ROUND(E63*P63,2)</f>
        <v>0</v>
      </c>
      <c r="R63" s="237"/>
      <c r="S63" s="237" t="s">
        <v>295</v>
      </c>
      <c r="T63" s="238" t="s">
        <v>286</v>
      </c>
      <c r="U63" s="215">
        <v>0</v>
      </c>
      <c r="V63" s="215">
        <f>ROUND(E63*U63,2)</f>
        <v>0</v>
      </c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1980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>
      <c r="A64" s="232">
        <v>55</v>
      </c>
      <c r="B64" s="233" t="s">
        <v>2796</v>
      </c>
      <c r="C64" s="243" t="s">
        <v>2797</v>
      </c>
      <c r="D64" s="234" t="s">
        <v>298</v>
      </c>
      <c r="E64" s="235">
        <v>1</v>
      </c>
      <c r="F64" s="236"/>
      <c r="G64" s="237">
        <f>ROUND(E64*F64,2)</f>
        <v>0</v>
      </c>
      <c r="H64" s="236"/>
      <c r="I64" s="237">
        <f>ROUND(E64*H64,2)</f>
        <v>0</v>
      </c>
      <c r="J64" s="236"/>
      <c r="K64" s="237">
        <f>ROUND(E64*J64,2)</f>
        <v>0</v>
      </c>
      <c r="L64" s="237">
        <v>21</v>
      </c>
      <c r="M64" s="237">
        <f>G64*(1+L64/100)</f>
        <v>0</v>
      </c>
      <c r="N64" s="237">
        <v>0</v>
      </c>
      <c r="O64" s="237">
        <f>ROUND(E64*N64,2)</f>
        <v>0</v>
      </c>
      <c r="P64" s="237">
        <v>0</v>
      </c>
      <c r="Q64" s="237">
        <f>ROUND(E64*P64,2)</f>
        <v>0</v>
      </c>
      <c r="R64" s="237"/>
      <c r="S64" s="237" t="s">
        <v>295</v>
      </c>
      <c r="T64" s="238" t="s">
        <v>286</v>
      </c>
      <c r="U64" s="215">
        <v>0</v>
      </c>
      <c r="V64" s="215">
        <f>ROUND(E64*U64,2)</f>
        <v>0</v>
      </c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1980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>
      <c r="A65" s="232">
        <v>56</v>
      </c>
      <c r="B65" s="233" t="s">
        <v>2798</v>
      </c>
      <c r="C65" s="243" t="s">
        <v>2799</v>
      </c>
      <c r="D65" s="234" t="s">
        <v>298</v>
      </c>
      <c r="E65" s="235">
        <v>1</v>
      </c>
      <c r="F65" s="236"/>
      <c r="G65" s="237">
        <f>ROUND(E65*F65,2)</f>
        <v>0</v>
      </c>
      <c r="H65" s="236"/>
      <c r="I65" s="237">
        <f>ROUND(E65*H65,2)</f>
        <v>0</v>
      </c>
      <c r="J65" s="236"/>
      <c r="K65" s="237">
        <f>ROUND(E65*J65,2)</f>
        <v>0</v>
      </c>
      <c r="L65" s="237">
        <v>21</v>
      </c>
      <c r="M65" s="237">
        <f>G65*(1+L65/100)</f>
        <v>0</v>
      </c>
      <c r="N65" s="237">
        <v>0</v>
      </c>
      <c r="O65" s="237">
        <f>ROUND(E65*N65,2)</f>
        <v>0</v>
      </c>
      <c r="P65" s="237">
        <v>0</v>
      </c>
      <c r="Q65" s="237">
        <f>ROUND(E65*P65,2)</f>
        <v>0</v>
      </c>
      <c r="R65" s="237"/>
      <c r="S65" s="237" t="s">
        <v>295</v>
      </c>
      <c r="T65" s="238" t="s">
        <v>286</v>
      </c>
      <c r="U65" s="215">
        <v>0</v>
      </c>
      <c r="V65" s="215">
        <f>ROUND(E65*U65,2)</f>
        <v>0</v>
      </c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1980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>
      <c r="A66" s="232">
        <v>57</v>
      </c>
      <c r="B66" s="233" t="s">
        <v>2800</v>
      </c>
      <c r="C66" s="243" t="s">
        <v>2801</v>
      </c>
      <c r="D66" s="234" t="s">
        <v>298</v>
      </c>
      <c r="E66" s="235">
        <v>1</v>
      </c>
      <c r="F66" s="236"/>
      <c r="G66" s="237">
        <f>ROUND(E66*F66,2)</f>
        <v>0</v>
      </c>
      <c r="H66" s="236"/>
      <c r="I66" s="237">
        <f>ROUND(E66*H66,2)</f>
        <v>0</v>
      </c>
      <c r="J66" s="236"/>
      <c r="K66" s="237">
        <f>ROUND(E66*J66,2)</f>
        <v>0</v>
      </c>
      <c r="L66" s="237">
        <v>21</v>
      </c>
      <c r="M66" s="237">
        <f>G66*(1+L66/100)</f>
        <v>0</v>
      </c>
      <c r="N66" s="237">
        <v>0</v>
      </c>
      <c r="O66" s="237">
        <f>ROUND(E66*N66,2)</f>
        <v>0</v>
      </c>
      <c r="P66" s="237">
        <v>0</v>
      </c>
      <c r="Q66" s="237">
        <f>ROUND(E66*P66,2)</f>
        <v>0</v>
      </c>
      <c r="R66" s="237"/>
      <c r="S66" s="237" t="s">
        <v>295</v>
      </c>
      <c r="T66" s="238" t="s">
        <v>286</v>
      </c>
      <c r="U66" s="215">
        <v>0</v>
      </c>
      <c r="V66" s="215">
        <f>ROUND(E66*U66,2)</f>
        <v>0</v>
      </c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1980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>
      <c r="A67" s="217" t="s">
        <v>280</v>
      </c>
      <c r="B67" s="218" t="s">
        <v>231</v>
      </c>
      <c r="C67" s="240" t="s">
        <v>232</v>
      </c>
      <c r="D67" s="219"/>
      <c r="E67" s="220"/>
      <c r="F67" s="221"/>
      <c r="G67" s="221">
        <f>SUMIF(AG68:AG79,"&lt;&gt;NOR",G68:G79)</f>
        <v>0</v>
      </c>
      <c r="H67" s="221"/>
      <c r="I67" s="221">
        <f>SUM(I68:I79)</f>
        <v>0</v>
      </c>
      <c r="J67" s="221"/>
      <c r="K67" s="221">
        <f>SUM(K68:K79)</f>
        <v>0</v>
      </c>
      <c r="L67" s="221"/>
      <c r="M67" s="221">
        <f>SUM(M68:M79)</f>
        <v>0</v>
      </c>
      <c r="N67" s="221"/>
      <c r="O67" s="221">
        <f>SUM(O68:O79)</f>
        <v>0</v>
      </c>
      <c r="P67" s="221"/>
      <c r="Q67" s="221">
        <f>SUM(Q68:Q79)</f>
        <v>0</v>
      </c>
      <c r="R67" s="221"/>
      <c r="S67" s="221"/>
      <c r="T67" s="222"/>
      <c r="U67" s="216"/>
      <c r="V67" s="216">
        <f>SUM(V68:V79)</f>
        <v>0</v>
      </c>
      <c r="W67" s="216"/>
      <c r="AG67" t="s">
        <v>281</v>
      </c>
    </row>
    <row r="68" spans="1:60" outlineLevel="1">
      <c r="A68" s="232">
        <v>58</v>
      </c>
      <c r="B68" s="233" t="s">
        <v>2561</v>
      </c>
      <c r="C68" s="243" t="s">
        <v>2771</v>
      </c>
      <c r="D68" s="234" t="s">
        <v>298</v>
      </c>
      <c r="E68" s="235">
        <v>1</v>
      </c>
      <c r="F68" s="236"/>
      <c r="G68" s="237">
        <f>ROUND(E68*F68,2)</f>
        <v>0</v>
      </c>
      <c r="H68" s="236"/>
      <c r="I68" s="237">
        <f>ROUND(E68*H68,2)</f>
        <v>0</v>
      </c>
      <c r="J68" s="236"/>
      <c r="K68" s="237">
        <f>ROUND(E68*J68,2)</f>
        <v>0</v>
      </c>
      <c r="L68" s="237">
        <v>21</v>
      </c>
      <c r="M68" s="237">
        <f>G68*(1+L68/100)</f>
        <v>0</v>
      </c>
      <c r="N68" s="237">
        <v>0</v>
      </c>
      <c r="O68" s="237">
        <f>ROUND(E68*N68,2)</f>
        <v>0</v>
      </c>
      <c r="P68" s="237">
        <v>0</v>
      </c>
      <c r="Q68" s="237">
        <f>ROUND(E68*P68,2)</f>
        <v>0</v>
      </c>
      <c r="R68" s="237"/>
      <c r="S68" s="237" t="s">
        <v>295</v>
      </c>
      <c r="T68" s="238" t="s">
        <v>286</v>
      </c>
      <c r="U68" s="215">
        <v>0</v>
      </c>
      <c r="V68" s="215">
        <f>ROUND(E68*U68,2)</f>
        <v>0</v>
      </c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323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>
      <c r="A69" s="232">
        <v>59</v>
      </c>
      <c r="B69" s="233" t="s">
        <v>2583</v>
      </c>
      <c r="C69" s="243" t="s">
        <v>2802</v>
      </c>
      <c r="D69" s="234" t="s">
        <v>298</v>
      </c>
      <c r="E69" s="235">
        <v>1</v>
      </c>
      <c r="F69" s="236"/>
      <c r="G69" s="237">
        <f>ROUND(E69*F69,2)</f>
        <v>0</v>
      </c>
      <c r="H69" s="236"/>
      <c r="I69" s="237">
        <f>ROUND(E69*H69,2)</f>
        <v>0</v>
      </c>
      <c r="J69" s="236"/>
      <c r="K69" s="237">
        <f>ROUND(E69*J69,2)</f>
        <v>0</v>
      </c>
      <c r="L69" s="237">
        <v>21</v>
      </c>
      <c r="M69" s="237">
        <f>G69*(1+L69/100)</f>
        <v>0</v>
      </c>
      <c r="N69" s="237">
        <v>0</v>
      </c>
      <c r="O69" s="237">
        <f>ROUND(E69*N69,2)</f>
        <v>0</v>
      </c>
      <c r="P69" s="237">
        <v>0</v>
      </c>
      <c r="Q69" s="237">
        <f>ROUND(E69*P69,2)</f>
        <v>0</v>
      </c>
      <c r="R69" s="237"/>
      <c r="S69" s="237" t="s">
        <v>295</v>
      </c>
      <c r="T69" s="238" t="s">
        <v>286</v>
      </c>
      <c r="U69" s="215">
        <v>0</v>
      </c>
      <c r="V69" s="215">
        <f>ROUND(E69*U69,2)</f>
        <v>0</v>
      </c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1980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>
      <c r="A70" s="232">
        <v>60</v>
      </c>
      <c r="B70" s="233" t="s">
        <v>2585</v>
      </c>
      <c r="C70" s="243" t="s">
        <v>2803</v>
      </c>
      <c r="D70" s="234" t="s">
        <v>298</v>
      </c>
      <c r="E70" s="235">
        <v>2</v>
      </c>
      <c r="F70" s="236"/>
      <c r="G70" s="237">
        <f>ROUND(E70*F70,2)</f>
        <v>0</v>
      </c>
      <c r="H70" s="236"/>
      <c r="I70" s="237">
        <f>ROUND(E70*H70,2)</f>
        <v>0</v>
      </c>
      <c r="J70" s="236"/>
      <c r="K70" s="237">
        <f>ROUND(E70*J70,2)</f>
        <v>0</v>
      </c>
      <c r="L70" s="237">
        <v>21</v>
      </c>
      <c r="M70" s="237">
        <f>G70*(1+L70/100)</f>
        <v>0</v>
      </c>
      <c r="N70" s="237">
        <v>0</v>
      </c>
      <c r="O70" s="237">
        <f>ROUND(E70*N70,2)</f>
        <v>0</v>
      </c>
      <c r="P70" s="237">
        <v>0</v>
      </c>
      <c r="Q70" s="237">
        <f>ROUND(E70*P70,2)</f>
        <v>0</v>
      </c>
      <c r="R70" s="237"/>
      <c r="S70" s="237" t="s">
        <v>295</v>
      </c>
      <c r="T70" s="238" t="s">
        <v>286</v>
      </c>
      <c r="U70" s="215">
        <v>0</v>
      </c>
      <c r="V70" s="215">
        <f>ROUND(E70*U70,2)</f>
        <v>0</v>
      </c>
      <c r="W70" s="21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1980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>
      <c r="A71" s="232">
        <v>61</v>
      </c>
      <c r="B71" s="233" t="s">
        <v>2563</v>
      </c>
      <c r="C71" s="243" t="s">
        <v>2774</v>
      </c>
      <c r="D71" s="234" t="s">
        <v>298</v>
      </c>
      <c r="E71" s="235">
        <v>5</v>
      </c>
      <c r="F71" s="236"/>
      <c r="G71" s="237">
        <f>ROUND(E71*F71,2)</f>
        <v>0</v>
      </c>
      <c r="H71" s="236"/>
      <c r="I71" s="237">
        <f>ROUND(E71*H71,2)</f>
        <v>0</v>
      </c>
      <c r="J71" s="236"/>
      <c r="K71" s="237">
        <f>ROUND(E71*J71,2)</f>
        <v>0</v>
      </c>
      <c r="L71" s="237">
        <v>21</v>
      </c>
      <c r="M71" s="237">
        <f>G71*(1+L71/100)</f>
        <v>0</v>
      </c>
      <c r="N71" s="237">
        <v>0</v>
      </c>
      <c r="O71" s="237">
        <f>ROUND(E71*N71,2)</f>
        <v>0</v>
      </c>
      <c r="P71" s="237">
        <v>0</v>
      </c>
      <c r="Q71" s="237">
        <f>ROUND(E71*P71,2)</f>
        <v>0</v>
      </c>
      <c r="R71" s="237"/>
      <c r="S71" s="237" t="s">
        <v>295</v>
      </c>
      <c r="T71" s="238" t="s">
        <v>286</v>
      </c>
      <c r="U71" s="215">
        <v>0</v>
      </c>
      <c r="V71" s="215">
        <f>ROUND(E71*U71,2)</f>
        <v>0</v>
      </c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1980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>
      <c r="A72" s="232">
        <v>62</v>
      </c>
      <c r="B72" s="233" t="s">
        <v>2565</v>
      </c>
      <c r="C72" s="243" t="s">
        <v>2775</v>
      </c>
      <c r="D72" s="234" t="s">
        <v>557</v>
      </c>
      <c r="E72" s="235">
        <v>8</v>
      </c>
      <c r="F72" s="236"/>
      <c r="G72" s="237">
        <f>ROUND(E72*F72,2)</f>
        <v>0</v>
      </c>
      <c r="H72" s="236"/>
      <c r="I72" s="237">
        <f>ROUND(E72*H72,2)</f>
        <v>0</v>
      </c>
      <c r="J72" s="236"/>
      <c r="K72" s="237">
        <f>ROUND(E72*J72,2)</f>
        <v>0</v>
      </c>
      <c r="L72" s="237">
        <v>21</v>
      </c>
      <c r="M72" s="237">
        <f>G72*(1+L72/100)</f>
        <v>0</v>
      </c>
      <c r="N72" s="237">
        <v>0</v>
      </c>
      <c r="O72" s="237">
        <f>ROUND(E72*N72,2)</f>
        <v>0</v>
      </c>
      <c r="P72" s="237">
        <v>0</v>
      </c>
      <c r="Q72" s="237">
        <f>ROUND(E72*P72,2)</f>
        <v>0</v>
      </c>
      <c r="R72" s="237"/>
      <c r="S72" s="237" t="s">
        <v>295</v>
      </c>
      <c r="T72" s="238" t="s">
        <v>286</v>
      </c>
      <c r="U72" s="215">
        <v>0</v>
      </c>
      <c r="V72" s="215">
        <f>ROUND(E72*U72,2)</f>
        <v>0</v>
      </c>
      <c r="W72" s="21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1980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>
      <c r="A73" s="232">
        <v>63</v>
      </c>
      <c r="B73" s="233" t="s">
        <v>2804</v>
      </c>
      <c r="C73" s="243" t="s">
        <v>2795</v>
      </c>
      <c r="D73" s="234" t="s">
        <v>557</v>
      </c>
      <c r="E73" s="235">
        <v>15</v>
      </c>
      <c r="F73" s="236"/>
      <c r="G73" s="237">
        <f>ROUND(E73*F73,2)</f>
        <v>0</v>
      </c>
      <c r="H73" s="236"/>
      <c r="I73" s="237">
        <f>ROUND(E73*H73,2)</f>
        <v>0</v>
      </c>
      <c r="J73" s="236"/>
      <c r="K73" s="237">
        <f>ROUND(E73*J73,2)</f>
        <v>0</v>
      </c>
      <c r="L73" s="237">
        <v>21</v>
      </c>
      <c r="M73" s="237">
        <f>G73*(1+L73/100)</f>
        <v>0</v>
      </c>
      <c r="N73" s="237">
        <v>0</v>
      </c>
      <c r="O73" s="237">
        <f>ROUND(E73*N73,2)</f>
        <v>0</v>
      </c>
      <c r="P73" s="237">
        <v>0</v>
      </c>
      <c r="Q73" s="237">
        <f>ROUND(E73*P73,2)</f>
        <v>0</v>
      </c>
      <c r="R73" s="237"/>
      <c r="S73" s="237" t="s">
        <v>295</v>
      </c>
      <c r="T73" s="238" t="s">
        <v>286</v>
      </c>
      <c r="U73" s="215">
        <v>0</v>
      </c>
      <c r="V73" s="215">
        <f>ROUND(E73*U73,2)</f>
        <v>0</v>
      </c>
      <c r="W73" s="21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1980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>
      <c r="A74" s="232">
        <v>64</v>
      </c>
      <c r="B74" s="233" t="s">
        <v>2805</v>
      </c>
      <c r="C74" s="243" t="s">
        <v>2806</v>
      </c>
      <c r="D74" s="234" t="s">
        <v>298</v>
      </c>
      <c r="E74" s="235">
        <v>1</v>
      </c>
      <c r="F74" s="236"/>
      <c r="G74" s="237">
        <f>ROUND(E74*F74,2)</f>
        <v>0</v>
      </c>
      <c r="H74" s="236"/>
      <c r="I74" s="237">
        <f>ROUND(E74*H74,2)</f>
        <v>0</v>
      </c>
      <c r="J74" s="236"/>
      <c r="K74" s="237">
        <f>ROUND(E74*J74,2)</f>
        <v>0</v>
      </c>
      <c r="L74" s="237">
        <v>21</v>
      </c>
      <c r="M74" s="237">
        <f>G74*(1+L74/100)</f>
        <v>0</v>
      </c>
      <c r="N74" s="237">
        <v>0</v>
      </c>
      <c r="O74" s="237">
        <f>ROUND(E74*N74,2)</f>
        <v>0</v>
      </c>
      <c r="P74" s="237">
        <v>0</v>
      </c>
      <c r="Q74" s="237">
        <f>ROUND(E74*P74,2)</f>
        <v>0</v>
      </c>
      <c r="R74" s="237"/>
      <c r="S74" s="237" t="s">
        <v>295</v>
      </c>
      <c r="T74" s="238" t="s">
        <v>286</v>
      </c>
      <c r="U74" s="215">
        <v>0</v>
      </c>
      <c r="V74" s="215">
        <f>ROUND(E74*U74,2)</f>
        <v>0</v>
      </c>
      <c r="W74" s="21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1980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>
      <c r="A75" s="232">
        <v>65</v>
      </c>
      <c r="B75" s="233" t="s">
        <v>2807</v>
      </c>
      <c r="C75" s="243" t="s">
        <v>2808</v>
      </c>
      <c r="D75" s="234" t="s">
        <v>298</v>
      </c>
      <c r="E75" s="235">
        <v>2</v>
      </c>
      <c r="F75" s="236"/>
      <c r="G75" s="237">
        <f>ROUND(E75*F75,2)</f>
        <v>0</v>
      </c>
      <c r="H75" s="236"/>
      <c r="I75" s="237">
        <f>ROUND(E75*H75,2)</f>
        <v>0</v>
      </c>
      <c r="J75" s="236"/>
      <c r="K75" s="237">
        <f>ROUND(E75*J75,2)</f>
        <v>0</v>
      </c>
      <c r="L75" s="237">
        <v>21</v>
      </c>
      <c r="M75" s="237">
        <f>G75*(1+L75/100)</f>
        <v>0</v>
      </c>
      <c r="N75" s="237">
        <v>0</v>
      </c>
      <c r="O75" s="237">
        <f>ROUND(E75*N75,2)</f>
        <v>0</v>
      </c>
      <c r="P75" s="237">
        <v>0</v>
      </c>
      <c r="Q75" s="237">
        <f>ROUND(E75*P75,2)</f>
        <v>0</v>
      </c>
      <c r="R75" s="237"/>
      <c r="S75" s="237" t="s">
        <v>295</v>
      </c>
      <c r="T75" s="238" t="s">
        <v>286</v>
      </c>
      <c r="U75" s="215">
        <v>0</v>
      </c>
      <c r="V75" s="215">
        <f>ROUND(E75*U75,2)</f>
        <v>0</v>
      </c>
      <c r="W75" s="21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1980</v>
      </c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>
      <c r="A76" s="232">
        <v>66</v>
      </c>
      <c r="B76" s="233" t="s">
        <v>2809</v>
      </c>
      <c r="C76" s="243" t="s">
        <v>2810</v>
      </c>
      <c r="D76" s="234" t="s">
        <v>298</v>
      </c>
      <c r="E76" s="235">
        <v>1</v>
      </c>
      <c r="F76" s="236"/>
      <c r="G76" s="237">
        <f>ROUND(E76*F76,2)</f>
        <v>0</v>
      </c>
      <c r="H76" s="236"/>
      <c r="I76" s="237">
        <f>ROUND(E76*H76,2)</f>
        <v>0</v>
      </c>
      <c r="J76" s="236"/>
      <c r="K76" s="237">
        <f>ROUND(E76*J76,2)</f>
        <v>0</v>
      </c>
      <c r="L76" s="237">
        <v>21</v>
      </c>
      <c r="M76" s="237">
        <f>G76*(1+L76/100)</f>
        <v>0</v>
      </c>
      <c r="N76" s="237">
        <v>0</v>
      </c>
      <c r="O76" s="237">
        <f>ROUND(E76*N76,2)</f>
        <v>0</v>
      </c>
      <c r="P76" s="237">
        <v>0</v>
      </c>
      <c r="Q76" s="237">
        <f>ROUND(E76*P76,2)</f>
        <v>0</v>
      </c>
      <c r="R76" s="237"/>
      <c r="S76" s="237" t="s">
        <v>295</v>
      </c>
      <c r="T76" s="238" t="s">
        <v>286</v>
      </c>
      <c r="U76" s="215">
        <v>0</v>
      </c>
      <c r="V76" s="215">
        <f>ROUND(E76*U76,2)</f>
        <v>0</v>
      </c>
      <c r="W76" s="21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1980</v>
      </c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>
      <c r="A77" s="232">
        <v>67</v>
      </c>
      <c r="B77" s="233" t="s">
        <v>2811</v>
      </c>
      <c r="C77" s="243" t="s">
        <v>2812</v>
      </c>
      <c r="D77" s="234" t="s">
        <v>298</v>
      </c>
      <c r="E77" s="235">
        <v>3</v>
      </c>
      <c r="F77" s="236"/>
      <c r="G77" s="237">
        <f>ROUND(E77*F77,2)</f>
        <v>0</v>
      </c>
      <c r="H77" s="236"/>
      <c r="I77" s="237">
        <f>ROUND(E77*H77,2)</f>
        <v>0</v>
      </c>
      <c r="J77" s="236"/>
      <c r="K77" s="237">
        <f>ROUND(E77*J77,2)</f>
        <v>0</v>
      </c>
      <c r="L77" s="237">
        <v>21</v>
      </c>
      <c r="M77" s="237">
        <f>G77*(1+L77/100)</f>
        <v>0</v>
      </c>
      <c r="N77" s="237">
        <v>0</v>
      </c>
      <c r="O77" s="237">
        <f>ROUND(E77*N77,2)</f>
        <v>0</v>
      </c>
      <c r="P77" s="237">
        <v>0</v>
      </c>
      <c r="Q77" s="237">
        <f>ROUND(E77*P77,2)</f>
        <v>0</v>
      </c>
      <c r="R77" s="237"/>
      <c r="S77" s="237" t="s">
        <v>295</v>
      </c>
      <c r="T77" s="238" t="s">
        <v>286</v>
      </c>
      <c r="U77" s="215">
        <v>0</v>
      </c>
      <c r="V77" s="215">
        <f>ROUND(E77*U77,2)</f>
        <v>0</v>
      </c>
      <c r="W77" s="21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1980</v>
      </c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>
      <c r="A78" s="232">
        <v>68</v>
      </c>
      <c r="B78" s="233" t="s">
        <v>2813</v>
      </c>
      <c r="C78" s="243" t="s">
        <v>2814</v>
      </c>
      <c r="D78" s="234" t="s">
        <v>298</v>
      </c>
      <c r="E78" s="235">
        <v>1</v>
      </c>
      <c r="F78" s="236"/>
      <c r="G78" s="237">
        <f>ROUND(E78*F78,2)</f>
        <v>0</v>
      </c>
      <c r="H78" s="236"/>
      <c r="I78" s="237">
        <f>ROUND(E78*H78,2)</f>
        <v>0</v>
      </c>
      <c r="J78" s="236"/>
      <c r="K78" s="237">
        <f>ROUND(E78*J78,2)</f>
        <v>0</v>
      </c>
      <c r="L78" s="237">
        <v>21</v>
      </c>
      <c r="M78" s="237">
        <f>G78*(1+L78/100)</f>
        <v>0</v>
      </c>
      <c r="N78" s="237">
        <v>0</v>
      </c>
      <c r="O78" s="237">
        <f>ROUND(E78*N78,2)</f>
        <v>0</v>
      </c>
      <c r="P78" s="237">
        <v>0</v>
      </c>
      <c r="Q78" s="237">
        <f>ROUND(E78*P78,2)</f>
        <v>0</v>
      </c>
      <c r="R78" s="237"/>
      <c r="S78" s="237" t="s">
        <v>295</v>
      </c>
      <c r="T78" s="238" t="s">
        <v>286</v>
      </c>
      <c r="U78" s="215">
        <v>0</v>
      </c>
      <c r="V78" s="215">
        <f>ROUND(E78*U78,2)</f>
        <v>0</v>
      </c>
      <c r="W78" s="21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1980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>
      <c r="A79" s="232">
        <v>69</v>
      </c>
      <c r="B79" s="233" t="s">
        <v>2815</v>
      </c>
      <c r="C79" s="243" t="s">
        <v>2816</v>
      </c>
      <c r="D79" s="234" t="s">
        <v>298</v>
      </c>
      <c r="E79" s="235">
        <v>1</v>
      </c>
      <c r="F79" s="236"/>
      <c r="G79" s="237">
        <f>ROUND(E79*F79,2)</f>
        <v>0</v>
      </c>
      <c r="H79" s="236"/>
      <c r="I79" s="237">
        <f>ROUND(E79*H79,2)</f>
        <v>0</v>
      </c>
      <c r="J79" s="236"/>
      <c r="K79" s="237">
        <f>ROUND(E79*J79,2)</f>
        <v>0</v>
      </c>
      <c r="L79" s="237">
        <v>21</v>
      </c>
      <c r="M79" s="237">
        <f>G79*(1+L79/100)</f>
        <v>0</v>
      </c>
      <c r="N79" s="237">
        <v>0</v>
      </c>
      <c r="O79" s="237">
        <f>ROUND(E79*N79,2)</f>
        <v>0</v>
      </c>
      <c r="P79" s="237">
        <v>0</v>
      </c>
      <c r="Q79" s="237">
        <f>ROUND(E79*P79,2)</f>
        <v>0</v>
      </c>
      <c r="R79" s="237"/>
      <c r="S79" s="237" t="s">
        <v>295</v>
      </c>
      <c r="T79" s="238" t="s">
        <v>286</v>
      </c>
      <c r="U79" s="215">
        <v>0</v>
      </c>
      <c r="V79" s="215">
        <f>ROUND(E79*U79,2)</f>
        <v>0</v>
      </c>
      <c r="W79" s="21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1980</v>
      </c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>
      <c r="A80" s="217" t="s">
        <v>280</v>
      </c>
      <c r="B80" s="218" t="s">
        <v>233</v>
      </c>
      <c r="C80" s="240" t="s">
        <v>234</v>
      </c>
      <c r="D80" s="219"/>
      <c r="E80" s="220"/>
      <c r="F80" s="221"/>
      <c r="G80" s="221">
        <f>SUMIF(AG81:AG83,"&lt;&gt;NOR",G81:G83)</f>
        <v>0</v>
      </c>
      <c r="H80" s="221"/>
      <c r="I80" s="221">
        <f>SUM(I81:I83)</f>
        <v>0</v>
      </c>
      <c r="J80" s="221"/>
      <c r="K80" s="221">
        <f>SUM(K81:K83)</f>
        <v>0</v>
      </c>
      <c r="L80" s="221"/>
      <c r="M80" s="221">
        <f>SUM(M81:M83)</f>
        <v>0</v>
      </c>
      <c r="N80" s="221"/>
      <c r="O80" s="221">
        <f>SUM(O81:O83)</f>
        <v>0</v>
      </c>
      <c r="P80" s="221"/>
      <c r="Q80" s="221">
        <f>SUM(Q81:Q83)</f>
        <v>0</v>
      </c>
      <c r="R80" s="221"/>
      <c r="S80" s="221"/>
      <c r="T80" s="222"/>
      <c r="U80" s="216"/>
      <c r="V80" s="216">
        <f>SUM(V81:V83)</f>
        <v>0</v>
      </c>
      <c r="W80" s="216"/>
      <c r="AG80" t="s">
        <v>281</v>
      </c>
    </row>
    <row r="81" spans="1:60" outlineLevel="1">
      <c r="A81" s="232">
        <v>70</v>
      </c>
      <c r="B81" s="233" t="s">
        <v>2623</v>
      </c>
      <c r="C81" s="243" t="s">
        <v>2817</v>
      </c>
      <c r="D81" s="234" t="s">
        <v>298</v>
      </c>
      <c r="E81" s="235">
        <v>1</v>
      </c>
      <c r="F81" s="236"/>
      <c r="G81" s="237">
        <f>ROUND(E81*F81,2)</f>
        <v>0</v>
      </c>
      <c r="H81" s="236"/>
      <c r="I81" s="237">
        <f>ROUND(E81*H81,2)</f>
        <v>0</v>
      </c>
      <c r="J81" s="236"/>
      <c r="K81" s="237">
        <f>ROUND(E81*J81,2)</f>
        <v>0</v>
      </c>
      <c r="L81" s="237">
        <v>21</v>
      </c>
      <c r="M81" s="237">
        <f>G81*(1+L81/100)</f>
        <v>0</v>
      </c>
      <c r="N81" s="237">
        <v>0</v>
      </c>
      <c r="O81" s="237">
        <f>ROUND(E81*N81,2)</f>
        <v>0</v>
      </c>
      <c r="P81" s="237">
        <v>0</v>
      </c>
      <c r="Q81" s="237">
        <f>ROUND(E81*P81,2)</f>
        <v>0</v>
      </c>
      <c r="R81" s="237"/>
      <c r="S81" s="237" t="s">
        <v>295</v>
      </c>
      <c r="T81" s="238" t="s">
        <v>286</v>
      </c>
      <c r="U81" s="215">
        <v>0</v>
      </c>
      <c r="V81" s="215">
        <f>ROUND(E81*U81,2)</f>
        <v>0</v>
      </c>
      <c r="W81" s="21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1980</v>
      </c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>
      <c r="A82" s="232">
        <v>71</v>
      </c>
      <c r="B82" s="233" t="s">
        <v>2818</v>
      </c>
      <c r="C82" s="243" t="s">
        <v>2781</v>
      </c>
      <c r="D82" s="234" t="s">
        <v>557</v>
      </c>
      <c r="E82" s="235">
        <v>1</v>
      </c>
      <c r="F82" s="236"/>
      <c r="G82" s="237">
        <f>ROUND(E82*F82,2)</f>
        <v>0</v>
      </c>
      <c r="H82" s="236"/>
      <c r="I82" s="237">
        <f>ROUND(E82*H82,2)</f>
        <v>0</v>
      </c>
      <c r="J82" s="236"/>
      <c r="K82" s="237">
        <f>ROUND(E82*J82,2)</f>
        <v>0</v>
      </c>
      <c r="L82" s="237">
        <v>21</v>
      </c>
      <c r="M82" s="237">
        <f>G82*(1+L82/100)</f>
        <v>0</v>
      </c>
      <c r="N82" s="237">
        <v>0</v>
      </c>
      <c r="O82" s="237">
        <f>ROUND(E82*N82,2)</f>
        <v>0</v>
      </c>
      <c r="P82" s="237">
        <v>0</v>
      </c>
      <c r="Q82" s="237">
        <f>ROUND(E82*P82,2)</f>
        <v>0</v>
      </c>
      <c r="R82" s="237"/>
      <c r="S82" s="237" t="s">
        <v>295</v>
      </c>
      <c r="T82" s="238" t="s">
        <v>286</v>
      </c>
      <c r="U82" s="215">
        <v>0</v>
      </c>
      <c r="V82" s="215">
        <f>ROUND(E82*U82,2)</f>
        <v>0</v>
      </c>
      <c r="W82" s="21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1980</v>
      </c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>
      <c r="A83" s="223">
        <v>72</v>
      </c>
      <c r="B83" s="224" t="s">
        <v>2819</v>
      </c>
      <c r="C83" s="241" t="s">
        <v>2820</v>
      </c>
      <c r="D83" s="225" t="s">
        <v>298</v>
      </c>
      <c r="E83" s="226">
        <v>1</v>
      </c>
      <c r="F83" s="227"/>
      <c r="G83" s="228">
        <f>ROUND(E83*F83,2)</f>
        <v>0</v>
      </c>
      <c r="H83" s="227"/>
      <c r="I83" s="228">
        <f>ROUND(E83*H83,2)</f>
        <v>0</v>
      </c>
      <c r="J83" s="227"/>
      <c r="K83" s="228">
        <f>ROUND(E83*J83,2)</f>
        <v>0</v>
      </c>
      <c r="L83" s="228">
        <v>21</v>
      </c>
      <c r="M83" s="228">
        <f>G83*(1+L83/100)</f>
        <v>0</v>
      </c>
      <c r="N83" s="228">
        <v>0</v>
      </c>
      <c r="O83" s="228">
        <f>ROUND(E83*N83,2)</f>
        <v>0</v>
      </c>
      <c r="P83" s="228">
        <v>0</v>
      </c>
      <c r="Q83" s="228">
        <f>ROUND(E83*P83,2)</f>
        <v>0</v>
      </c>
      <c r="R83" s="228"/>
      <c r="S83" s="228" t="s">
        <v>295</v>
      </c>
      <c r="T83" s="229" t="s">
        <v>286</v>
      </c>
      <c r="U83" s="215">
        <v>0</v>
      </c>
      <c r="V83" s="215">
        <f>ROUND(E83*U83,2)</f>
        <v>0</v>
      </c>
      <c r="W83" s="21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1980</v>
      </c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>
      <c r="A84" s="5"/>
      <c r="B84" s="6"/>
      <c r="C84" s="244"/>
      <c r="D84" s="8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AE84">
        <v>15</v>
      </c>
      <c r="AF84">
        <v>21</v>
      </c>
    </row>
    <row r="85" spans="1:60">
      <c r="A85" s="209"/>
      <c r="B85" s="210" t="s">
        <v>29</v>
      </c>
      <c r="C85" s="245"/>
      <c r="D85" s="211"/>
      <c r="E85" s="212"/>
      <c r="F85" s="212"/>
      <c r="G85" s="239">
        <f>G8+G48+G67+G80</f>
        <v>0</v>
      </c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AE85">
        <f>SUMIF(L7:L83,AE84,G7:G83)</f>
        <v>0</v>
      </c>
      <c r="AF85">
        <f>SUMIF(L7:L83,AF84,G7:G83)</f>
        <v>0</v>
      </c>
      <c r="AG85" t="s">
        <v>315</v>
      </c>
    </row>
    <row r="86" spans="1:60">
      <c r="C86" s="246"/>
      <c r="D86" s="190"/>
      <c r="AG86" t="s">
        <v>316</v>
      </c>
    </row>
    <row r="87" spans="1:60">
      <c r="D87" s="190"/>
    </row>
    <row r="88" spans="1:60">
      <c r="D88" s="190"/>
    </row>
    <row r="89" spans="1:60">
      <c r="D89" s="190"/>
    </row>
    <row r="90" spans="1:60">
      <c r="D90" s="190"/>
    </row>
    <row r="91" spans="1:60">
      <c r="D91" s="190"/>
    </row>
    <row r="92" spans="1:60">
      <c r="D92" s="190"/>
    </row>
    <row r="93" spans="1:60">
      <c r="D93" s="190"/>
    </row>
    <row r="94" spans="1:60">
      <c r="D94" s="190"/>
    </row>
    <row r="95" spans="1:60">
      <c r="D95" s="190"/>
    </row>
    <row r="96" spans="1:60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54</v>
      </c>
      <c r="C3" s="195" t="s">
        <v>55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70</v>
      </c>
      <c r="C4" s="198" t="s">
        <v>71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237</v>
      </c>
      <c r="C8" s="240" t="s">
        <v>238</v>
      </c>
      <c r="D8" s="219"/>
      <c r="E8" s="220"/>
      <c r="F8" s="221"/>
      <c r="G8" s="221">
        <f>SUMIF(AG9:AG24,"&lt;&gt;NOR",G9:G24)</f>
        <v>0</v>
      </c>
      <c r="H8" s="221"/>
      <c r="I8" s="221">
        <f>SUM(I9:I24)</f>
        <v>0</v>
      </c>
      <c r="J8" s="221"/>
      <c r="K8" s="221">
        <f>SUM(K9:K24)</f>
        <v>0</v>
      </c>
      <c r="L8" s="221"/>
      <c r="M8" s="221">
        <f>SUM(M9:M24)</f>
        <v>0</v>
      </c>
      <c r="N8" s="221"/>
      <c r="O8" s="221">
        <f>SUM(O9:O24)</f>
        <v>0</v>
      </c>
      <c r="P8" s="221"/>
      <c r="Q8" s="221">
        <f>SUM(Q9:Q24)</f>
        <v>0</v>
      </c>
      <c r="R8" s="221"/>
      <c r="S8" s="221"/>
      <c r="T8" s="222"/>
      <c r="U8" s="216"/>
      <c r="V8" s="216">
        <f>SUM(V9:V24)</f>
        <v>0</v>
      </c>
      <c r="W8" s="216"/>
      <c r="AG8" t="s">
        <v>281</v>
      </c>
    </row>
    <row r="9" spans="1:60" outlineLevel="1">
      <c r="A9" s="232">
        <v>1</v>
      </c>
      <c r="B9" s="233" t="s">
        <v>2004</v>
      </c>
      <c r="C9" s="243" t="s">
        <v>2821</v>
      </c>
      <c r="D9" s="234" t="s">
        <v>298</v>
      </c>
      <c r="E9" s="235">
        <v>1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2210</v>
      </c>
      <c r="C10" s="243" t="s">
        <v>2822</v>
      </c>
      <c r="D10" s="234" t="s">
        <v>298</v>
      </c>
      <c r="E10" s="235">
        <v>1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2045</v>
      </c>
      <c r="C11" s="243" t="s">
        <v>2823</v>
      </c>
      <c r="D11" s="234" t="s">
        <v>298</v>
      </c>
      <c r="E11" s="235">
        <v>3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</v>
      </c>
      <c r="O11" s="237">
        <f>ROUND(E11*N11,2)</f>
        <v>0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1980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1996</v>
      </c>
      <c r="C12" s="243" t="s">
        <v>2824</v>
      </c>
      <c r="D12" s="234" t="s">
        <v>298</v>
      </c>
      <c r="E12" s="235">
        <v>2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1980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1998</v>
      </c>
      <c r="C13" s="243" t="s">
        <v>2825</v>
      </c>
      <c r="D13" s="234" t="s">
        <v>298</v>
      </c>
      <c r="E13" s="235">
        <v>1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1980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2000</v>
      </c>
      <c r="C14" s="243" t="s">
        <v>2826</v>
      </c>
      <c r="D14" s="234" t="s">
        <v>298</v>
      </c>
      <c r="E14" s="235">
        <v>2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1980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2002</v>
      </c>
      <c r="C15" s="243" t="s">
        <v>2827</v>
      </c>
      <c r="D15" s="234" t="s">
        <v>298</v>
      </c>
      <c r="E15" s="235">
        <v>1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1980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2006</v>
      </c>
      <c r="C16" s="243" t="s">
        <v>2828</v>
      </c>
      <c r="D16" s="234" t="s">
        <v>298</v>
      </c>
      <c r="E16" s="235">
        <v>1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1980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32">
        <v>9</v>
      </c>
      <c r="B17" s="233" t="s">
        <v>2008</v>
      </c>
      <c r="C17" s="243" t="s">
        <v>2829</v>
      </c>
      <c r="D17" s="234" t="s">
        <v>298</v>
      </c>
      <c r="E17" s="235">
        <v>1</v>
      </c>
      <c r="F17" s="236"/>
      <c r="G17" s="237">
        <f>ROUND(E17*F17,2)</f>
        <v>0</v>
      </c>
      <c r="H17" s="236"/>
      <c r="I17" s="237">
        <f>ROUND(E17*H17,2)</f>
        <v>0</v>
      </c>
      <c r="J17" s="236"/>
      <c r="K17" s="237">
        <f>ROUND(E17*J17,2)</f>
        <v>0</v>
      </c>
      <c r="L17" s="237">
        <v>21</v>
      </c>
      <c r="M17" s="237">
        <f>G17*(1+L17/100)</f>
        <v>0</v>
      </c>
      <c r="N17" s="237">
        <v>0</v>
      </c>
      <c r="O17" s="237">
        <f>ROUND(E17*N17,2)</f>
        <v>0</v>
      </c>
      <c r="P17" s="237">
        <v>0</v>
      </c>
      <c r="Q17" s="237">
        <f>ROUND(E17*P17,2)</f>
        <v>0</v>
      </c>
      <c r="R17" s="237"/>
      <c r="S17" s="237" t="s">
        <v>295</v>
      </c>
      <c r="T17" s="238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1980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10</v>
      </c>
      <c r="B18" s="233" t="s">
        <v>2047</v>
      </c>
      <c r="C18" s="243" t="s">
        <v>2830</v>
      </c>
      <c r="D18" s="234" t="s">
        <v>298</v>
      </c>
      <c r="E18" s="235">
        <v>1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1980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11</v>
      </c>
      <c r="B19" s="233" t="s">
        <v>2049</v>
      </c>
      <c r="C19" s="243" t="s">
        <v>2831</v>
      </c>
      <c r="D19" s="234" t="s">
        <v>298</v>
      </c>
      <c r="E19" s="235">
        <v>3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1980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12</v>
      </c>
      <c r="B20" s="233" t="s">
        <v>2051</v>
      </c>
      <c r="C20" s="243" t="s">
        <v>2832</v>
      </c>
      <c r="D20" s="234" t="s">
        <v>298</v>
      </c>
      <c r="E20" s="235">
        <v>2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0</v>
      </c>
      <c r="O20" s="237">
        <f>ROUND(E20*N20,2)</f>
        <v>0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1980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13</v>
      </c>
      <c r="B21" s="233" t="s">
        <v>2073</v>
      </c>
      <c r="C21" s="243" t="s">
        <v>2833</v>
      </c>
      <c r="D21" s="234" t="s">
        <v>298</v>
      </c>
      <c r="E21" s="235">
        <v>4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1980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32">
        <v>14</v>
      </c>
      <c r="B22" s="233" t="s">
        <v>2043</v>
      </c>
      <c r="C22" s="243" t="s">
        <v>2834</v>
      </c>
      <c r="D22" s="234" t="s">
        <v>298</v>
      </c>
      <c r="E22" s="235">
        <v>3</v>
      </c>
      <c r="F22" s="236"/>
      <c r="G22" s="237">
        <f>ROUND(E22*F22,2)</f>
        <v>0</v>
      </c>
      <c r="H22" s="236"/>
      <c r="I22" s="237">
        <f>ROUND(E22*H22,2)</f>
        <v>0</v>
      </c>
      <c r="J22" s="236"/>
      <c r="K22" s="237">
        <f>ROUND(E22*J22,2)</f>
        <v>0</v>
      </c>
      <c r="L22" s="237">
        <v>21</v>
      </c>
      <c r="M22" s="237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7"/>
      <c r="S22" s="237" t="s">
        <v>295</v>
      </c>
      <c r="T22" s="238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1980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32">
        <v>15</v>
      </c>
      <c r="B23" s="233" t="s">
        <v>2115</v>
      </c>
      <c r="C23" s="243" t="s">
        <v>2835</v>
      </c>
      <c r="D23" s="234" t="s">
        <v>298</v>
      </c>
      <c r="E23" s="235">
        <v>4</v>
      </c>
      <c r="F23" s="236"/>
      <c r="G23" s="237">
        <f>ROUND(E23*F23,2)</f>
        <v>0</v>
      </c>
      <c r="H23" s="236"/>
      <c r="I23" s="237">
        <f>ROUND(E23*H23,2)</f>
        <v>0</v>
      </c>
      <c r="J23" s="236"/>
      <c r="K23" s="237">
        <f>ROUND(E23*J23,2)</f>
        <v>0</v>
      </c>
      <c r="L23" s="237">
        <v>21</v>
      </c>
      <c r="M23" s="237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7"/>
      <c r="S23" s="237" t="s">
        <v>295</v>
      </c>
      <c r="T23" s="238" t="s">
        <v>286</v>
      </c>
      <c r="U23" s="215">
        <v>0</v>
      </c>
      <c r="V23" s="215">
        <f>ROUND(E23*U23,2)</f>
        <v>0</v>
      </c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1980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32">
        <v>16</v>
      </c>
      <c r="B24" s="233" t="s">
        <v>2209</v>
      </c>
      <c r="C24" s="243" t="s">
        <v>2836</v>
      </c>
      <c r="D24" s="234" t="s">
        <v>298</v>
      </c>
      <c r="E24" s="235">
        <v>6</v>
      </c>
      <c r="F24" s="236"/>
      <c r="G24" s="237">
        <f>ROUND(E24*F24,2)</f>
        <v>0</v>
      </c>
      <c r="H24" s="236"/>
      <c r="I24" s="237">
        <f>ROUND(E24*H24,2)</f>
        <v>0</v>
      </c>
      <c r="J24" s="236"/>
      <c r="K24" s="237">
        <f>ROUND(E24*J24,2)</f>
        <v>0</v>
      </c>
      <c r="L24" s="237">
        <v>21</v>
      </c>
      <c r="M24" s="237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7"/>
      <c r="S24" s="237" t="s">
        <v>295</v>
      </c>
      <c r="T24" s="238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1980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>
      <c r="A25" s="217" t="s">
        <v>280</v>
      </c>
      <c r="B25" s="218" t="s">
        <v>239</v>
      </c>
      <c r="C25" s="240" t="s">
        <v>240</v>
      </c>
      <c r="D25" s="219"/>
      <c r="E25" s="220"/>
      <c r="F25" s="221"/>
      <c r="G25" s="221">
        <f>SUMIF(AG26:AG49,"&lt;&gt;NOR",G26:G49)</f>
        <v>0</v>
      </c>
      <c r="H25" s="221"/>
      <c r="I25" s="221">
        <f>SUM(I26:I49)</f>
        <v>0</v>
      </c>
      <c r="J25" s="221"/>
      <c r="K25" s="221">
        <f>SUM(K26:K49)</f>
        <v>0</v>
      </c>
      <c r="L25" s="221"/>
      <c r="M25" s="221">
        <f>SUM(M26:M49)</f>
        <v>0</v>
      </c>
      <c r="N25" s="221"/>
      <c r="O25" s="221">
        <f>SUM(O26:O49)</f>
        <v>0</v>
      </c>
      <c r="P25" s="221"/>
      <c r="Q25" s="221">
        <f>SUM(Q26:Q49)</f>
        <v>0</v>
      </c>
      <c r="R25" s="221"/>
      <c r="S25" s="221"/>
      <c r="T25" s="222"/>
      <c r="U25" s="216"/>
      <c r="V25" s="216">
        <f>SUM(V26:V49)</f>
        <v>0</v>
      </c>
      <c r="W25" s="216"/>
      <c r="AG25" t="s">
        <v>281</v>
      </c>
    </row>
    <row r="26" spans="1:60" outlineLevel="1">
      <c r="A26" s="232">
        <v>17</v>
      </c>
      <c r="B26" s="233" t="s">
        <v>2012</v>
      </c>
      <c r="C26" s="243" t="s">
        <v>2837</v>
      </c>
      <c r="D26" s="234" t="s">
        <v>2838</v>
      </c>
      <c r="E26" s="235">
        <v>24</v>
      </c>
      <c r="F26" s="236"/>
      <c r="G26" s="237">
        <f>ROUND(E26*F26,2)</f>
        <v>0</v>
      </c>
      <c r="H26" s="236"/>
      <c r="I26" s="237">
        <f>ROUND(E26*H26,2)</f>
        <v>0</v>
      </c>
      <c r="J26" s="236"/>
      <c r="K26" s="237">
        <f>ROUND(E26*J26,2)</f>
        <v>0</v>
      </c>
      <c r="L26" s="237">
        <v>21</v>
      </c>
      <c r="M26" s="237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7"/>
      <c r="S26" s="237" t="s">
        <v>295</v>
      </c>
      <c r="T26" s="238" t="s">
        <v>286</v>
      </c>
      <c r="U26" s="215">
        <v>0</v>
      </c>
      <c r="V26" s="215">
        <f>ROUND(E26*U26,2)</f>
        <v>0</v>
      </c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323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32">
        <v>18</v>
      </c>
      <c r="B27" s="233" t="s">
        <v>2014</v>
      </c>
      <c r="C27" s="243" t="s">
        <v>2839</v>
      </c>
      <c r="D27" s="234" t="s">
        <v>298</v>
      </c>
      <c r="E27" s="235">
        <v>1</v>
      </c>
      <c r="F27" s="236"/>
      <c r="G27" s="237">
        <f>ROUND(E27*F27,2)</f>
        <v>0</v>
      </c>
      <c r="H27" s="236"/>
      <c r="I27" s="237">
        <f>ROUND(E27*H27,2)</f>
        <v>0</v>
      </c>
      <c r="J27" s="236"/>
      <c r="K27" s="237">
        <f>ROUND(E27*J27,2)</f>
        <v>0</v>
      </c>
      <c r="L27" s="237">
        <v>21</v>
      </c>
      <c r="M27" s="237">
        <f>G27*(1+L27/100)</f>
        <v>0</v>
      </c>
      <c r="N27" s="237">
        <v>0</v>
      </c>
      <c r="O27" s="237">
        <f>ROUND(E27*N27,2)</f>
        <v>0</v>
      </c>
      <c r="P27" s="237">
        <v>0</v>
      </c>
      <c r="Q27" s="237">
        <f>ROUND(E27*P27,2)</f>
        <v>0</v>
      </c>
      <c r="R27" s="237"/>
      <c r="S27" s="237" t="s">
        <v>295</v>
      </c>
      <c r="T27" s="238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323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32">
        <v>19</v>
      </c>
      <c r="B28" s="233" t="s">
        <v>2029</v>
      </c>
      <c r="C28" s="243" t="s">
        <v>2840</v>
      </c>
      <c r="D28" s="234" t="s">
        <v>298</v>
      </c>
      <c r="E28" s="235">
        <v>1</v>
      </c>
      <c r="F28" s="236"/>
      <c r="G28" s="237">
        <f>ROUND(E28*F28,2)</f>
        <v>0</v>
      </c>
      <c r="H28" s="236"/>
      <c r="I28" s="237">
        <f>ROUND(E28*H28,2)</f>
        <v>0</v>
      </c>
      <c r="J28" s="236"/>
      <c r="K28" s="237">
        <f>ROUND(E28*J28,2)</f>
        <v>0</v>
      </c>
      <c r="L28" s="237">
        <v>21</v>
      </c>
      <c r="M28" s="237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7"/>
      <c r="S28" s="237" t="s">
        <v>295</v>
      </c>
      <c r="T28" s="238" t="s">
        <v>286</v>
      </c>
      <c r="U28" s="215">
        <v>0</v>
      </c>
      <c r="V28" s="215">
        <f>ROUND(E28*U28,2)</f>
        <v>0</v>
      </c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323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32">
        <v>20</v>
      </c>
      <c r="B29" s="233" t="s">
        <v>2055</v>
      </c>
      <c r="C29" s="243" t="s">
        <v>2841</v>
      </c>
      <c r="D29" s="234" t="s">
        <v>298</v>
      </c>
      <c r="E29" s="235">
        <v>1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323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32">
        <v>21</v>
      </c>
      <c r="B30" s="233" t="s">
        <v>2010</v>
      </c>
      <c r="C30" s="243" t="s">
        <v>2842</v>
      </c>
      <c r="D30" s="234" t="s">
        <v>298</v>
      </c>
      <c r="E30" s="235">
        <v>1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1980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32">
        <v>22</v>
      </c>
      <c r="B31" s="233" t="s">
        <v>2013</v>
      </c>
      <c r="C31" s="243" t="s">
        <v>2843</v>
      </c>
      <c r="D31" s="234" t="s">
        <v>298</v>
      </c>
      <c r="E31" s="235">
        <v>1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1980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32">
        <v>23</v>
      </c>
      <c r="B32" s="233" t="s">
        <v>2015</v>
      </c>
      <c r="C32" s="243" t="s">
        <v>2844</v>
      </c>
      <c r="D32" s="234" t="s">
        <v>298</v>
      </c>
      <c r="E32" s="235">
        <v>100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1980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32">
        <v>24</v>
      </c>
      <c r="B33" s="233" t="s">
        <v>2017</v>
      </c>
      <c r="C33" s="243" t="s">
        <v>2845</v>
      </c>
      <c r="D33" s="234" t="s">
        <v>298</v>
      </c>
      <c r="E33" s="235">
        <v>10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1980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32">
        <v>25</v>
      </c>
      <c r="B34" s="233" t="s">
        <v>2018</v>
      </c>
      <c r="C34" s="243" t="s">
        <v>2846</v>
      </c>
      <c r="D34" s="234" t="s">
        <v>298</v>
      </c>
      <c r="E34" s="235">
        <v>80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1980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32">
        <v>26</v>
      </c>
      <c r="B35" s="233" t="s">
        <v>2020</v>
      </c>
      <c r="C35" s="243" t="s">
        <v>2847</v>
      </c>
      <c r="D35" s="234" t="s">
        <v>2848</v>
      </c>
      <c r="E35" s="235">
        <v>3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1980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32">
        <v>27</v>
      </c>
      <c r="B36" s="233" t="s">
        <v>2022</v>
      </c>
      <c r="C36" s="243" t="s">
        <v>2849</v>
      </c>
      <c r="D36" s="234" t="s">
        <v>298</v>
      </c>
      <c r="E36" s="235">
        <v>2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1980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32">
        <v>28</v>
      </c>
      <c r="B37" s="233" t="s">
        <v>2023</v>
      </c>
      <c r="C37" s="243" t="s">
        <v>2850</v>
      </c>
      <c r="D37" s="234" t="s">
        <v>298</v>
      </c>
      <c r="E37" s="235">
        <v>25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1980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32">
        <v>29</v>
      </c>
      <c r="B38" s="233" t="s">
        <v>2025</v>
      </c>
      <c r="C38" s="243" t="s">
        <v>2851</v>
      </c>
      <c r="D38" s="234" t="s">
        <v>298</v>
      </c>
      <c r="E38" s="235">
        <v>2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1980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32">
        <v>30</v>
      </c>
      <c r="B39" s="233" t="s">
        <v>2026</v>
      </c>
      <c r="C39" s="243" t="s">
        <v>2852</v>
      </c>
      <c r="D39" s="234" t="s">
        <v>298</v>
      </c>
      <c r="E39" s="235">
        <v>1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1980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32">
        <v>31</v>
      </c>
      <c r="B40" s="233" t="s">
        <v>2028</v>
      </c>
      <c r="C40" s="243" t="s">
        <v>2853</v>
      </c>
      <c r="D40" s="234" t="s">
        <v>557</v>
      </c>
      <c r="E40" s="235">
        <v>2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1980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32">
        <v>32</v>
      </c>
      <c r="B41" s="233" t="s">
        <v>2030</v>
      </c>
      <c r="C41" s="243" t="s">
        <v>2854</v>
      </c>
      <c r="D41" s="234" t="s">
        <v>298</v>
      </c>
      <c r="E41" s="235">
        <v>1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1980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32">
        <v>33</v>
      </c>
      <c r="B42" s="233" t="s">
        <v>2032</v>
      </c>
      <c r="C42" s="243" t="s">
        <v>2855</v>
      </c>
      <c r="D42" s="234" t="s">
        <v>298</v>
      </c>
      <c r="E42" s="235">
        <v>3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1980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32">
        <v>34</v>
      </c>
      <c r="B43" s="233" t="s">
        <v>2033</v>
      </c>
      <c r="C43" s="243" t="s">
        <v>2856</v>
      </c>
      <c r="D43" s="234" t="s">
        <v>298</v>
      </c>
      <c r="E43" s="235">
        <v>4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1980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32">
        <v>35</v>
      </c>
      <c r="B44" s="233" t="s">
        <v>2035</v>
      </c>
      <c r="C44" s="243" t="s">
        <v>2857</v>
      </c>
      <c r="D44" s="234" t="s">
        <v>298</v>
      </c>
      <c r="E44" s="235">
        <v>4</v>
      </c>
      <c r="F44" s="236"/>
      <c r="G44" s="237">
        <f>ROUND(E44*F44,2)</f>
        <v>0</v>
      </c>
      <c r="H44" s="236"/>
      <c r="I44" s="237">
        <f>ROUND(E44*H44,2)</f>
        <v>0</v>
      </c>
      <c r="J44" s="236"/>
      <c r="K44" s="237">
        <f>ROUND(E44*J44,2)</f>
        <v>0</v>
      </c>
      <c r="L44" s="237">
        <v>21</v>
      </c>
      <c r="M44" s="237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7"/>
      <c r="S44" s="237" t="s">
        <v>295</v>
      </c>
      <c r="T44" s="238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1980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32">
        <v>36</v>
      </c>
      <c r="B45" s="233" t="s">
        <v>2037</v>
      </c>
      <c r="C45" s="243" t="s">
        <v>2858</v>
      </c>
      <c r="D45" s="234" t="s">
        <v>298</v>
      </c>
      <c r="E45" s="235">
        <v>1</v>
      </c>
      <c r="F45" s="236"/>
      <c r="G45" s="237">
        <f>ROUND(E45*F45,2)</f>
        <v>0</v>
      </c>
      <c r="H45" s="236"/>
      <c r="I45" s="237">
        <f>ROUND(E45*H45,2)</f>
        <v>0</v>
      </c>
      <c r="J45" s="236"/>
      <c r="K45" s="237">
        <f>ROUND(E45*J45,2)</f>
        <v>0</v>
      </c>
      <c r="L45" s="237">
        <v>21</v>
      </c>
      <c r="M45" s="237">
        <f>G45*(1+L45/100)</f>
        <v>0</v>
      </c>
      <c r="N45" s="237">
        <v>0</v>
      </c>
      <c r="O45" s="237">
        <f>ROUND(E45*N45,2)</f>
        <v>0</v>
      </c>
      <c r="P45" s="237">
        <v>0</v>
      </c>
      <c r="Q45" s="237">
        <f>ROUND(E45*P45,2)</f>
        <v>0</v>
      </c>
      <c r="R45" s="237"/>
      <c r="S45" s="237" t="s">
        <v>295</v>
      </c>
      <c r="T45" s="238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1980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32">
        <v>37</v>
      </c>
      <c r="B46" s="233" t="s">
        <v>2038</v>
      </c>
      <c r="C46" s="243" t="s">
        <v>2859</v>
      </c>
      <c r="D46" s="234" t="s">
        <v>298</v>
      </c>
      <c r="E46" s="235">
        <v>1</v>
      </c>
      <c r="F46" s="236"/>
      <c r="G46" s="237">
        <f>ROUND(E46*F46,2)</f>
        <v>0</v>
      </c>
      <c r="H46" s="236"/>
      <c r="I46" s="237">
        <f>ROUND(E46*H46,2)</f>
        <v>0</v>
      </c>
      <c r="J46" s="236"/>
      <c r="K46" s="237">
        <f>ROUND(E46*J46,2)</f>
        <v>0</v>
      </c>
      <c r="L46" s="237">
        <v>21</v>
      </c>
      <c r="M46" s="237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7"/>
      <c r="S46" s="237" t="s">
        <v>295</v>
      </c>
      <c r="T46" s="238" t="s">
        <v>286</v>
      </c>
      <c r="U46" s="215">
        <v>0</v>
      </c>
      <c r="V46" s="215">
        <f>ROUND(E46*U46,2)</f>
        <v>0</v>
      </c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1980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32">
        <v>38</v>
      </c>
      <c r="B47" s="233" t="s">
        <v>2040</v>
      </c>
      <c r="C47" s="243" t="s">
        <v>2860</v>
      </c>
      <c r="D47" s="234" t="s">
        <v>298</v>
      </c>
      <c r="E47" s="235">
        <v>9</v>
      </c>
      <c r="F47" s="236"/>
      <c r="G47" s="237">
        <f>ROUND(E47*F47,2)</f>
        <v>0</v>
      </c>
      <c r="H47" s="236"/>
      <c r="I47" s="237">
        <f>ROUND(E47*H47,2)</f>
        <v>0</v>
      </c>
      <c r="J47" s="236"/>
      <c r="K47" s="237">
        <f>ROUND(E47*J47,2)</f>
        <v>0</v>
      </c>
      <c r="L47" s="237">
        <v>21</v>
      </c>
      <c r="M47" s="237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7"/>
      <c r="S47" s="237" t="s">
        <v>295</v>
      </c>
      <c r="T47" s="238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1980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32">
        <v>39</v>
      </c>
      <c r="B48" s="233" t="s">
        <v>2041</v>
      </c>
      <c r="C48" s="243" t="s">
        <v>2861</v>
      </c>
      <c r="D48" s="234" t="s">
        <v>298</v>
      </c>
      <c r="E48" s="235">
        <v>1</v>
      </c>
      <c r="F48" s="236"/>
      <c r="G48" s="237">
        <f>ROUND(E48*F48,2)</f>
        <v>0</v>
      </c>
      <c r="H48" s="236"/>
      <c r="I48" s="237">
        <f>ROUND(E48*H48,2)</f>
        <v>0</v>
      </c>
      <c r="J48" s="236"/>
      <c r="K48" s="237">
        <f>ROUND(E48*J48,2)</f>
        <v>0</v>
      </c>
      <c r="L48" s="237">
        <v>21</v>
      </c>
      <c r="M48" s="237">
        <f>G48*(1+L48/100)</f>
        <v>0</v>
      </c>
      <c r="N48" s="237">
        <v>0</v>
      </c>
      <c r="O48" s="237">
        <f>ROUND(E48*N48,2)</f>
        <v>0</v>
      </c>
      <c r="P48" s="237">
        <v>0</v>
      </c>
      <c r="Q48" s="237">
        <f>ROUND(E48*P48,2)</f>
        <v>0</v>
      </c>
      <c r="R48" s="237"/>
      <c r="S48" s="237" t="s">
        <v>295</v>
      </c>
      <c r="T48" s="238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1980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32">
        <v>40</v>
      </c>
      <c r="B49" s="233" t="s">
        <v>2042</v>
      </c>
      <c r="C49" s="243" t="s">
        <v>2862</v>
      </c>
      <c r="D49" s="234" t="s">
        <v>298</v>
      </c>
      <c r="E49" s="235">
        <v>1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1980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>
      <c r="A50" s="217" t="s">
        <v>280</v>
      </c>
      <c r="B50" s="218" t="s">
        <v>241</v>
      </c>
      <c r="C50" s="240" t="s">
        <v>242</v>
      </c>
      <c r="D50" s="219"/>
      <c r="E50" s="220"/>
      <c r="F50" s="221"/>
      <c r="G50" s="221">
        <f>SUMIF(AG51:AG64,"&lt;&gt;NOR",G51:G64)</f>
        <v>0</v>
      </c>
      <c r="H50" s="221"/>
      <c r="I50" s="221">
        <f>SUM(I51:I64)</f>
        <v>0</v>
      </c>
      <c r="J50" s="221"/>
      <c r="K50" s="221">
        <f>SUM(K51:K64)</f>
        <v>0</v>
      </c>
      <c r="L50" s="221"/>
      <c r="M50" s="221">
        <f>SUM(M51:M64)</f>
        <v>0</v>
      </c>
      <c r="N50" s="221"/>
      <c r="O50" s="221">
        <f>SUM(O51:O64)</f>
        <v>0</v>
      </c>
      <c r="P50" s="221"/>
      <c r="Q50" s="221">
        <f>SUM(Q51:Q64)</f>
        <v>0</v>
      </c>
      <c r="R50" s="221"/>
      <c r="S50" s="221"/>
      <c r="T50" s="222"/>
      <c r="U50" s="216"/>
      <c r="V50" s="216">
        <f>SUM(V51:V64)</f>
        <v>0</v>
      </c>
      <c r="W50" s="216"/>
      <c r="AG50" t="s">
        <v>281</v>
      </c>
    </row>
    <row r="51" spans="1:60" outlineLevel="1">
      <c r="A51" s="232">
        <v>41</v>
      </c>
      <c r="B51" s="233" t="s">
        <v>2042</v>
      </c>
      <c r="C51" s="243" t="s">
        <v>2863</v>
      </c>
      <c r="D51" s="234" t="s">
        <v>557</v>
      </c>
      <c r="E51" s="235">
        <v>25</v>
      </c>
      <c r="F51" s="236"/>
      <c r="G51" s="237">
        <f>ROUND(E51*F51,2)</f>
        <v>0</v>
      </c>
      <c r="H51" s="236"/>
      <c r="I51" s="237">
        <f>ROUND(E51*H51,2)</f>
        <v>0</v>
      </c>
      <c r="J51" s="236"/>
      <c r="K51" s="237">
        <f>ROUND(E51*J51,2)</f>
        <v>0</v>
      </c>
      <c r="L51" s="237">
        <v>21</v>
      </c>
      <c r="M51" s="237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7"/>
      <c r="S51" s="237" t="s">
        <v>295</v>
      </c>
      <c r="T51" s="238" t="s">
        <v>286</v>
      </c>
      <c r="U51" s="215">
        <v>0</v>
      </c>
      <c r="V51" s="215">
        <f>ROUND(E51*U51,2)</f>
        <v>0</v>
      </c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323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>
      <c r="A52" s="232">
        <v>42</v>
      </c>
      <c r="B52" s="233" t="s">
        <v>2061</v>
      </c>
      <c r="C52" s="243" t="s">
        <v>2864</v>
      </c>
      <c r="D52" s="234" t="s">
        <v>557</v>
      </c>
      <c r="E52" s="235">
        <v>15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323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32">
        <v>43</v>
      </c>
      <c r="B53" s="233" t="s">
        <v>2067</v>
      </c>
      <c r="C53" s="243" t="s">
        <v>2865</v>
      </c>
      <c r="D53" s="234" t="s">
        <v>557</v>
      </c>
      <c r="E53" s="235">
        <v>33</v>
      </c>
      <c r="F53" s="236"/>
      <c r="G53" s="237">
        <f>ROUND(E53*F53,2)</f>
        <v>0</v>
      </c>
      <c r="H53" s="236"/>
      <c r="I53" s="237">
        <f>ROUND(E53*H53,2)</f>
        <v>0</v>
      </c>
      <c r="J53" s="236"/>
      <c r="K53" s="237">
        <f>ROUND(E53*J53,2)</f>
        <v>0</v>
      </c>
      <c r="L53" s="237">
        <v>21</v>
      </c>
      <c r="M53" s="237">
        <f>G53*(1+L53/100)</f>
        <v>0</v>
      </c>
      <c r="N53" s="237">
        <v>0</v>
      </c>
      <c r="O53" s="237">
        <f>ROUND(E53*N53,2)</f>
        <v>0</v>
      </c>
      <c r="P53" s="237">
        <v>0</v>
      </c>
      <c r="Q53" s="237">
        <f>ROUND(E53*P53,2)</f>
        <v>0</v>
      </c>
      <c r="R53" s="237"/>
      <c r="S53" s="237" t="s">
        <v>295</v>
      </c>
      <c r="T53" s="238" t="s">
        <v>286</v>
      </c>
      <c r="U53" s="215">
        <v>0</v>
      </c>
      <c r="V53" s="215">
        <f>ROUND(E53*U53,2)</f>
        <v>0</v>
      </c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323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32">
        <v>44</v>
      </c>
      <c r="B54" s="233" t="s">
        <v>2069</v>
      </c>
      <c r="C54" s="243" t="s">
        <v>2866</v>
      </c>
      <c r="D54" s="234" t="s">
        <v>557</v>
      </c>
      <c r="E54" s="235">
        <v>12</v>
      </c>
      <c r="F54" s="236"/>
      <c r="G54" s="237">
        <f>ROUND(E54*F54,2)</f>
        <v>0</v>
      </c>
      <c r="H54" s="236"/>
      <c r="I54" s="237">
        <f>ROUND(E54*H54,2)</f>
        <v>0</v>
      </c>
      <c r="J54" s="236"/>
      <c r="K54" s="237">
        <f>ROUND(E54*J54,2)</f>
        <v>0</v>
      </c>
      <c r="L54" s="237">
        <v>21</v>
      </c>
      <c r="M54" s="237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7"/>
      <c r="S54" s="237" t="s">
        <v>295</v>
      </c>
      <c r="T54" s="238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323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32">
        <v>45</v>
      </c>
      <c r="B55" s="233" t="s">
        <v>2071</v>
      </c>
      <c r="C55" s="243" t="s">
        <v>2867</v>
      </c>
      <c r="D55" s="234" t="s">
        <v>557</v>
      </c>
      <c r="E55" s="235">
        <v>43</v>
      </c>
      <c r="F55" s="236"/>
      <c r="G55" s="237">
        <f>ROUND(E55*F55,2)</f>
        <v>0</v>
      </c>
      <c r="H55" s="236"/>
      <c r="I55" s="237">
        <f>ROUND(E55*H55,2)</f>
        <v>0</v>
      </c>
      <c r="J55" s="236"/>
      <c r="K55" s="237">
        <f>ROUND(E55*J55,2)</f>
        <v>0</v>
      </c>
      <c r="L55" s="237">
        <v>21</v>
      </c>
      <c r="M55" s="237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7"/>
      <c r="S55" s="237" t="s">
        <v>295</v>
      </c>
      <c r="T55" s="238" t="s">
        <v>286</v>
      </c>
      <c r="U55" s="215">
        <v>0</v>
      </c>
      <c r="V55" s="215">
        <f>ROUND(E55*U55,2)</f>
        <v>0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323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32">
        <v>46</v>
      </c>
      <c r="B56" s="233" t="s">
        <v>2038</v>
      </c>
      <c r="C56" s="243" t="s">
        <v>2868</v>
      </c>
      <c r="D56" s="234" t="s">
        <v>298</v>
      </c>
      <c r="E56" s="235">
        <v>172</v>
      </c>
      <c r="F56" s="236"/>
      <c r="G56" s="237">
        <f>ROUND(E56*F56,2)</f>
        <v>0</v>
      </c>
      <c r="H56" s="236"/>
      <c r="I56" s="237">
        <f>ROUND(E56*H56,2)</f>
        <v>0</v>
      </c>
      <c r="J56" s="236"/>
      <c r="K56" s="237">
        <f>ROUND(E56*J56,2)</f>
        <v>0</v>
      </c>
      <c r="L56" s="237">
        <v>21</v>
      </c>
      <c r="M56" s="237">
        <f>G56*(1+L56/100)</f>
        <v>0</v>
      </c>
      <c r="N56" s="237">
        <v>0</v>
      </c>
      <c r="O56" s="237">
        <f>ROUND(E56*N56,2)</f>
        <v>0</v>
      </c>
      <c r="P56" s="237">
        <v>0</v>
      </c>
      <c r="Q56" s="237">
        <f>ROUND(E56*P56,2)</f>
        <v>0</v>
      </c>
      <c r="R56" s="237"/>
      <c r="S56" s="237" t="s">
        <v>295</v>
      </c>
      <c r="T56" s="238" t="s">
        <v>286</v>
      </c>
      <c r="U56" s="215">
        <v>0</v>
      </c>
      <c r="V56" s="215">
        <f>ROUND(E56*U56,2)</f>
        <v>0</v>
      </c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2206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32">
        <v>47</v>
      </c>
      <c r="B57" s="233" t="s">
        <v>2040</v>
      </c>
      <c r="C57" s="243" t="s">
        <v>2869</v>
      </c>
      <c r="D57" s="234" t="s">
        <v>557</v>
      </c>
      <c r="E57" s="235">
        <v>405</v>
      </c>
      <c r="F57" s="236"/>
      <c r="G57" s="237">
        <f>ROUND(E57*F57,2)</f>
        <v>0</v>
      </c>
      <c r="H57" s="236"/>
      <c r="I57" s="237">
        <f>ROUND(E57*H57,2)</f>
        <v>0</v>
      </c>
      <c r="J57" s="236"/>
      <c r="K57" s="237">
        <f>ROUND(E57*J57,2)</f>
        <v>0</v>
      </c>
      <c r="L57" s="237">
        <v>21</v>
      </c>
      <c r="M57" s="237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7"/>
      <c r="S57" s="237" t="s">
        <v>295</v>
      </c>
      <c r="T57" s="238" t="s">
        <v>286</v>
      </c>
      <c r="U57" s="215">
        <v>0</v>
      </c>
      <c r="V57" s="215">
        <f>ROUND(E57*U57,2)</f>
        <v>0</v>
      </c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2206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32">
        <v>48</v>
      </c>
      <c r="B58" s="233" t="s">
        <v>2041</v>
      </c>
      <c r="C58" s="243" t="s">
        <v>2870</v>
      </c>
      <c r="D58" s="234" t="s">
        <v>557</v>
      </c>
      <c r="E58" s="235">
        <v>604</v>
      </c>
      <c r="F58" s="236"/>
      <c r="G58" s="237">
        <f>ROUND(E58*F58,2)</f>
        <v>0</v>
      </c>
      <c r="H58" s="236"/>
      <c r="I58" s="237">
        <f>ROUND(E58*H58,2)</f>
        <v>0</v>
      </c>
      <c r="J58" s="236"/>
      <c r="K58" s="237">
        <f>ROUND(E58*J58,2)</f>
        <v>0</v>
      </c>
      <c r="L58" s="237">
        <v>21</v>
      </c>
      <c r="M58" s="237">
        <f>G58*(1+L58/100)</f>
        <v>0</v>
      </c>
      <c r="N58" s="237">
        <v>0</v>
      </c>
      <c r="O58" s="237">
        <f>ROUND(E58*N58,2)</f>
        <v>0</v>
      </c>
      <c r="P58" s="237">
        <v>0</v>
      </c>
      <c r="Q58" s="237">
        <f>ROUND(E58*P58,2)</f>
        <v>0</v>
      </c>
      <c r="R58" s="237"/>
      <c r="S58" s="237" t="s">
        <v>295</v>
      </c>
      <c r="T58" s="238" t="s">
        <v>286</v>
      </c>
      <c r="U58" s="215">
        <v>0</v>
      </c>
      <c r="V58" s="215">
        <f>ROUND(E58*U58,2)</f>
        <v>0</v>
      </c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2206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32">
        <v>49</v>
      </c>
      <c r="B59" s="233" t="s">
        <v>2053</v>
      </c>
      <c r="C59" s="243" t="s">
        <v>2871</v>
      </c>
      <c r="D59" s="234" t="s">
        <v>557</v>
      </c>
      <c r="E59" s="235">
        <v>47</v>
      </c>
      <c r="F59" s="236"/>
      <c r="G59" s="237">
        <f>ROUND(E59*F59,2)</f>
        <v>0</v>
      </c>
      <c r="H59" s="236"/>
      <c r="I59" s="237">
        <f>ROUND(E59*H59,2)</f>
        <v>0</v>
      </c>
      <c r="J59" s="236"/>
      <c r="K59" s="237">
        <f>ROUND(E59*J59,2)</f>
        <v>0</v>
      </c>
      <c r="L59" s="237">
        <v>21</v>
      </c>
      <c r="M59" s="237">
        <f>G59*(1+L59/100)</f>
        <v>0</v>
      </c>
      <c r="N59" s="237">
        <v>0</v>
      </c>
      <c r="O59" s="237">
        <f>ROUND(E59*N59,2)</f>
        <v>0</v>
      </c>
      <c r="P59" s="237">
        <v>0</v>
      </c>
      <c r="Q59" s="237">
        <f>ROUND(E59*P59,2)</f>
        <v>0</v>
      </c>
      <c r="R59" s="237"/>
      <c r="S59" s="237" t="s">
        <v>295</v>
      </c>
      <c r="T59" s="238" t="s">
        <v>286</v>
      </c>
      <c r="U59" s="215">
        <v>0</v>
      </c>
      <c r="V59" s="215">
        <f>ROUND(E59*U59,2)</f>
        <v>0</v>
      </c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1980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>
      <c r="A60" s="232">
        <v>50</v>
      </c>
      <c r="B60" s="233" t="s">
        <v>2055</v>
      </c>
      <c r="C60" s="243" t="s">
        <v>2872</v>
      </c>
      <c r="D60" s="234" t="s">
        <v>557</v>
      </c>
      <c r="E60" s="235">
        <v>119</v>
      </c>
      <c r="F60" s="236"/>
      <c r="G60" s="237">
        <f>ROUND(E60*F60,2)</f>
        <v>0</v>
      </c>
      <c r="H60" s="236"/>
      <c r="I60" s="237">
        <f>ROUND(E60*H60,2)</f>
        <v>0</v>
      </c>
      <c r="J60" s="236"/>
      <c r="K60" s="237">
        <f>ROUND(E60*J60,2)</f>
        <v>0</v>
      </c>
      <c r="L60" s="237">
        <v>21</v>
      </c>
      <c r="M60" s="237">
        <f>G60*(1+L60/100)</f>
        <v>0</v>
      </c>
      <c r="N60" s="237">
        <v>0</v>
      </c>
      <c r="O60" s="237">
        <f>ROUND(E60*N60,2)</f>
        <v>0</v>
      </c>
      <c r="P60" s="237">
        <v>0</v>
      </c>
      <c r="Q60" s="237">
        <f>ROUND(E60*P60,2)</f>
        <v>0</v>
      </c>
      <c r="R60" s="237"/>
      <c r="S60" s="237" t="s">
        <v>295</v>
      </c>
      <c r="T60" s="238" t="s">
        <v>286</v>
      </c>
      <c r="U60" s="215">
        <v>0</v>
      </c>
      <c r="V60" s="215">
        <f>ROUND(E60*U60,2)</f>
        <v>0</v>
      </c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1980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>
      <c r="A61" s="232">
        <v>51</v>
      </c>
      <c r="B61" s="233" t="s">
        <v>2057</v>
      </c>
      <c r="C61" s="243" t="s">
        <v>2873</v>
      </c>
      <c r="D61" s="234" t="s">
        <v>557</v>
      </c>
      <c r="E61" s="235">
        <v>35</v>
      </c>
      <c r="F61" s="236"/>
      <c r="G61" s="237">
        <f>ROUND(E61*F61,2)</f>
        <v>0</v>
      </c>
      <c r="H61" s="236"/>
      <c r="I61" s="237">
        <f>ROUND(E61*H61,2)</f>
        <v>0</v>
      </c>
      <c r="J61" s="236"/>
      <c r="K61" s="237">
        <f>ROUND(E61*J61,2)</f>
        <v>0</v>
      </c>
      <c r="L61" s="237">
        <v>21</v>
      </c>
      <c r="M61" s="237">
        <f>G61*(1+L61/100)</f>
        <v>0</v>
      </c>
      <c r="N61" s="237">
        <v>0</v>
      </c>
      <c r="O61" s="237">
        <f>ROUND(E61*N61,2)</f>
        <v>0</v>
      </c>
      <c r="P61" s="237">
        <v>0</v>
      </c>
      <c r="Q61" s="237">
        <f>ROUND(E61*P61,2)</f>
        <v>0</v>
      </c>
      <c r="R61" s="237"/>
      <c r="S61" s="237" t="s">
        <v>295</v>
      </c>
      <c r="T61" s="238" t="s">
        <v>286</v>
      </c>
      <c r="U61" s="215">
        <v>0</v>
      </c>
      <c r="V61" s="215">
        <f>ROUND(E61*U61,2)</f>
        <v>0</v>
      </c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1980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>
      <c r="A62" s="232">
        <v>52</v>
      </c>
      <c r="B62" s="233" t="s">
        <v>2059</v>
      </c>
      <c r="C62" s="243" t="s">
        <v>2874</v>
      </c>
      <c r="D62" s="234" t="s">
        <v>557</v>
      </c>
      <c r="E62" s="235">
        <v>25</v>
      </c>
      <c r="F62" s="236"/>
      <c r="G62" s="237">
        <f>ROUND(E62*F62,2)</f>
        <v>0</v>
      </c>
      <c r="H62" s="236"/>
      <c r="I62" s="237">
        <f>ROUND(E62*H62,2)</f>
        <v>0</v>
      </c>
      <c r="J62" s="236"/>
      <c r="K62" s="237">
        <f>ROUND(E62*J62,2)</f>
        <v>0</v>
      </c>
      <c r="L62" s="237">
        <v>21</v>
      </c>
      <c r="M62" s="237">
        <f>G62*(1+L62/100)</f>
        <v>0</v>
      </c>
      <c r="N62" s="237">
        <v>0</v>
      </c>
      <c r="O62" s="237">
        <f>ROUND(E62*N62,2)</f>
        <v>0</v>
      </c>
      <c r="P62" s="237">
        <v>0</v>
      </c>
      <c r="Q62" s="237">
        <f>ROUND(E62*P62,2)</f>
        <v>0</v>
      </c>
      <c r="R62" s="237"/>
      <c r="S62" s="237" t="s">
        <v>295</v>
      </c>
      <c r="T62" s="238" t="s">
        <v>286</v>
      </c>
      <c r="U62" s="215">
        <v>0</v>
      </c>
      <c r="V62" s="215">
        <f>ROUND(E62*U62,2)</f>
        <v>0</v>
      </c>
      <c r="W62" s="21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1980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>
      <c r="A63" s="232">
        <v>53</v>
      </c>
      <c r="B63" s="233" t="s">
        <v>2063</v>
      </c>
      <c r="C63" s="243" t="s">
        <v>2875</v>
      </c>
      <c r="D63" s="234" t="s">
        <v>557</v>
      </c>
      <c r="E63" s="235">
        <v>70</v>
      </c>
      <c r="F63" s="236"/>
      <c r="G63" s="237">
        <f>ROUND(E63*F63,2)</f>
        <v>0</v>
      </c>
      <c r="H63" s="236"/>
      <c r="I63" s="237">
        <f>ROUND(E63*H63,2)</f>
        <v>0</v>
      </c>
      <c r="J63" s="236"/>
      <c r="K63" s="237">
        <f>ROUND(E63*J63,2)</f>
        <v>0</v>
      </c>
      <c r="L63" s="237">
        <v>21</v>
      </c>
      <c r="M63" s="237">
        <f>G63*(1+L63/100)</f>
        <v>0</v>
      </c>
      <c r="N63" s="237">
        <v>0</v>
      </c>
      <c r="O63" s="237">
        <f>ROUND(E63*N63,2)</f>
        <v>0</v>
      </c>
      <c r="P63" s="237">
        <v>0</v>
      </c>
      <c r="Q63" s="237">
        <f>ROUND(E63*P63,2)</f>
        <v>0</v>
      </c>
      <c r="R63" s="237"/>
      <c r="S63" s="237" t="s">
        <v>295</v>
      </c>
      <c r="T63" s="238" t="s">
        <v>286</v>
      </c>
      <c r="U63" s="215">
        <v>0</v>
      </c>
      <c r="V63" s="215">
        <f>ROUND(E63*U63,2)</f>
        <v>0</v>
      </c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1980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>
      <c r="A64" s="232">
        <v>54</v>
      </c>
      <c r="B64" s="233" t="s">
        <v>2065</v>
      </c>
      <c r="C64" s="243" t="s">
        <v>2876</v>
      </c>
      <c r="D64" s="234" t="s">
        <v>557</v>
      </c>
      <c r="E64" s="235">
        <v>75</v>
      </c>
      <c r="F64" s="236"/>
      <c r="G64" s="237">
        <f>ROUND(E64*F64,2)</f>
        <v>0</v>
      </c>
      <c r="H64" s="236"/>
      <c r="I64" s="237">
        <f>ROUND(E64*H64,2)</f>
        <v>0</v>
      </c>
      <c r="J64" s="236"/>
      <c r="K64" s="237">
        <f>ROUND(E64*J64,2)</f>
        <v>0</v>
      </c>
      <c r="L64" s="237">
        <v>21</v>
      </c>
      <c r="M64" s="237">
        <f>G64*(1+L64/100)</f>
        <v>0</v>
      </c>
      <c r="N64" s="237">
        <v>0</v>
      </c>
      <c r="O64" s="237">
        <f>ROUND(E64*N64,2)</f>
        <v>0</v>
      </c>
      <c r="P64" s="237">
        <v>0</v>
      </c>
      <c r="Q64" s="237">
        <f>ROUND(E64*P64,2)</f>
        <v>0</v>
      </c>
      <c r="R64" s="237"/>
      <c r="S64" s="237" t="s">
        <v>295</v>
      </c>
      <c r="T64" s="238" t="s">
        <v>286</v>
      </c>
      <c r="U64" s="215">
        <v>0</v>
      </c>
      <c r="V64" s="215">
        <f>ROUND(E64*U64,2)</f>
        <v>0</v>
      </c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1980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>
      <c r="A65" s="217" t="s">
        <v>280</v>
      </c>
      <c r="B65" s="218" t="s">
        <v>243</v>
      </c>
      <c r="C65" s="240" t="s">
        <v>244</v>
      </c>
      <c r="D65" s="219"/>
      <c r="E65" s="220"/>
      <c r="F65" s="221"/>
      <c r="G65" s="221">
        <f>SUMIF(AG66:AG81,"&lt;&gt;NOR",G66:G81)</f>
        <v>0</v>
      </c>
      <c r="H65" s="221"/>
      <c r="I65" s="221">
        <f>SUM(I66:I81)</f>
        <v>0</v>
      </c>
      <c r="J65" s="221"/>
      <c r="K65" s="221">
        <f>SUM(K66:K81)</f>
        <v>0</v>
      </c>
      <c r="L65" s="221"/>
      <c r="M65" s="221">
        <f>SUM(M66:M81)</f>
        <v>0</v>
      </c>
      <c r="N65" s="221"/>
      <c r="O65" s="221">
        <f>SUM(O66:O81)</f>
        <v>0</v>
      </c>
      <c r="P65" s="221"/>
      <c r="Q65" s="221">
        <f>SUM(Q66:Q81)</f>
        <v>0</v>
      </c>
      <c r="R65" s="221"/>
      <c r="S65" s="221"/>
      <c r="T65" s="222"/>
      <c r="U65" s="216"/>
      <c r="V65" s="216">
        <f>SUM(V66:V81)</f>
        <v>0</v>
      </c>
      <c r="W65" s="216"/>
      <c r="AG65" t="s">
        <v>281</v>
      </c>
    </row>
    <row r="66" spans="1:60" outlineLevel="1">
      <c r="A66" s="232">
        <v>55</v>
      </c>
      <c r="B66" s="233" t="s">
        <v>2091</v>
      </c>
      <c r="C66" s="243" t="s">
        <v>2877</v>
      </c>
      <c r="D66" s="234" t="s">
        <v>557</v>
      </c>
      <c r="E66" s="235">
        <v>119</v>
      </c>
      <c r="F66" s="236"/>
      <c r="G66" s="237">
        <f>ROUND(E66*F66,2)</f>
        <v>0</v>
      </c>
      <c r="H66" s="236"/>
      <c r="I66" s="237">
        <f>ROUND(E66*H66,2)</f>
        <v>0</v>
      </c>
      <c r="J66" s="236"/>
      <c r="K66" s="237">
        <f>ROUND(E66*J66,2)</f>
        <v>0</v>
      </c>
      <c r="L66" s="237">
        <v>21</v>
      </c>
      <c r="M66" s="237">
        <f>G66*(1+L66/100)</f>
        <v>0</v>
      </c>
      <c r="N66" s="237">
        <v>0</v>
      </c>
      <c r="O66" s="237">
        <f>ROUND(E66*N66,2)</f>
        <v>0</v>
      </c>
      <c r="P66" s="237">
        <v>0</v>
      </c>
      <c r="Q66" s="237">
        <f>ROUND(E66*P66,2)</f>
        <v>0</v>
      </c>
      <c r="R66" s="237"/>
      <c r="S66" s="237" t="s">
        <v>295</v>
      </c>
      <c r="T66" s="238" t="s">
        <v>286</v>
      </c>
      <c r="U66" s="215">
        <v>0</v>
      </c>
      <c r="V66" s="215">
        <f>ROUND(E66*U66,2)</f>
        <v>0</v>
      </c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323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>
      <c r="A67" s="232">
        <v>56</v>
      </c>
      <c r="B67" s="233" t="s">
        <v>2095</v>
      </c>
      <c r="C67" s="243" t="s">
        <v>2878</v>
      </c>
      <c r="D67" s="234" t="s">
        <v>557</v>
      </c>
      <c r="E67" s="235">
        <v>47</v>
      </c>
      <c r="F67" s="236"/>
      <c r="G67" s="237">
        <f>ROUND(E67*F67,2)</f>
        <v>0</v>
      </c>
      <c r="H67" s="236"/>
      <c r="I67" s="237">
        <f>ROUND(E67*H67,2)</f>
        <v>0</v>
      </c>
      <c r="J67" s="236"/>
      <c r="K67" s="237">
        <f>ROUND(E67*J67,2)</f>
        <v>0</v>
      </c>
      <c r="L67" s="237">
        <v>21</v>
      </c>
      <c r="M67" s="237">
        <f>G67*(1+L67/100)</f>
        <v>0</v>
      </c>
      <c r="N67" s="237">
        <v>0</v>
      </c>
      <c r="O67" s="237">
        <f>ROUND(E67*N67,2)</f>
        <v>0</v>
      </c>
      <c r="P67" s="237">
        <v>0</v>
      </c>
      <c r="Q67" s="237">
        <f>ROUND(E67*P67,2)</f>
        <v>0</v>
      </c>
      <c r="R67" s="237"/>
      <c r="S67" s="237" t="s">
        <v>295</v>
      </c>
      <c r="T67" s="238" t="s">
        <v>286</v>
      </c>
      <c r="U67" s="215">
        <v>0</v>
      </c>
      <c r="V67" s="215">
        <f>ROUND(E67*U67,2)</f>
        <v>0</v>
      </c>
      <c r="W67" s="21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323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>
      <c r="A68" s="232">
        <v>57</v>
      </c>
      <c r="B68" s="233" t="s">
        <v>2117</v>
      </c>
      <c r="C68" s="243" t="s">
        <v>2865</v>
      </c>
      <c r="D68" s="234" t="s">
        <v>557</v>
      </c>
      <c r="E68" s="235">
        <v>33</v>
      </c>
      <c r="F68" s="236"/>
      <c r="G68" s="237">
        <f>ROUND(E68*F68,2)</f>
        <v>0</v>
      </c>
      <c r="H68" s="236"/>
      <c r="I68" s="237">
        <f>ROUND(E68*H68,2)</f>
        <v>0</v>
      </c>
      <c r="J68" s="236"/>
      <c r="K68" s="237">
        <f>ROUND(E68*J68,2)</f>
        <v>0</v>
      </c>
      <c r="L68" s="237">
        <v>21</v>
      </c>
      <c r="M68" s="237">
        <f>G68*(1+L68/100)</f>
        <v>0</v>
      </c>
      <c r="N68" s="237">
        <v>0</v>
      </c>
      <c r="O68" s="237">
        <f>ROUND(E68*N68,2)</f>
        <v>0</v>
      </c>
      <c r="P68" s="237">
        <v>0</v>
      </c>
      <c r="Q68" s="237">
        <f>ROUND(E68*P68,2)</f>
        <v>0</v>
      </c>
      <c r="R68" s="237"/>
      <c r="S68" s="237" t="s">
        <v>295</v>
      </c>
      <c r="T68" s="238" t="s">
        <v>286</v>
      </c>
      <c r="U68" s="215">
        <v>0</v>
      </c>
      <c r="V68" s="215">
        <f>ROUND(E68*U68,2)</f>
        <v>0</v>
      </c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323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>
      <c r="A69" s="232">
        <v>58</v>
      </c>
      <c r="B69" s="233" t="s">
        <v>2119</v>
      </c>
      <c r="C69" s="243" t="s">
        <v>2866</v>
      </c>
      <c r="D69" s="234" t="s">
        <v>557</v>
      </c>
      <c r="E69" s="235">
        <v>12</v>
      </c>
      <c r="F69" s="236"/>
      <c r="G69" s="237">
        <f>ROUND(E69*F69,2)</f>
        <v>0</v>
      </c>
      <c r="H69" s="236"/>
      <c r="I69" s="237">
        <f>ROUND(E69*H69,2)</f>
        <v>0</v>
      </c>
      <c r="J69" s="236"/>
      <c r="K69" s="237">
        <f>ROUND(E69*J69,2)</f>
        <v>0</v>
      </c>
      <c r="L69" s="237">
        <v>21</v>
      </c>
      <c r="M69" s="237">
        <f>G69*(1+L69/100)</f>
        <v>0</v>
      </c>
      <c r="N69" s="237">
        <v>0</v>
      </c>
      <c r="O69" s="237">
        <f>ROUND(E69*N69,2)</f>
        <v>0</v>
      </c>
      <c r="P69" s="237">
        <v>0</v>
      </c>
      <c r="Q69" s="237">
        <f>ROUND(E69*P69,2)</f>
        <v>0</v>
      </c>
      <c r="R69" s="237"/>
      <c r="S69" s="237" t="s">
        <v>295</v>
      </c>
      <c r="T69" s="238" t="s">
        <v>286</v>
      </c>
      <c r="U69" s="215">
        <v>0</v>
      </c>
      <c r="V69" s="215">
        <f>ROUND(E69*U69,2)</f>
        <v>0</v>
      </c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323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>
      <c r="A70" s="232">
        <v>59</v>
      </c>
      <c r="B70" s="233" t="s">
        <v>2121</v>
      </c>
      <c r="C70" s="243" t="s">
        <v>2867</v>
      </c>
      <c r="D70" s="234" t="s">
        <v>557</v>
      </c>
      <c r="E70" s="235">
        <v>43</v>
      </c>
      <c r="F70" s="236"/>
      <c r="G70" s="237">
        <f>ROUND(E70*F70,2)</f>
        <v>0</v>
      </c>
      <c r="H70" s="236"/>
      <c r="I70" s="237">
        <f>ROUND(E70*H70,2)</f>
        <v>0</v>
      </c>
      <c r="J70" s="236"/>
      <c r="K70" s="237">
        <f>ROUND(E70*J70,2)</f>
        <v>0</v>
      </c>
      <c r="L70" s="237">
        <v>21</v>
      </c>
      <c r="M70" s="237">
        <f>G70*(1+L70/100)</f>
        <v>0</v>
      </c>
      <c r="N70" s="237">
        <v>0</v>
      </c>
      <c r="O70" s="237">
        <f>ROUND(E70*N70,2)</f>
        <v>0</v>
      </c>
      <c r="P70" s="237">
        <v>0</v>
      </c>
      <c r="Q70" s="237">
        <f>ROUND(E70*P70,2)</f>
        <v>0</v>
      </c>
      <c r="R70" s="237"/>
      <c r="S70" s="237" t="s">
        <v>295</v>
      </c>
      <c r="T70" s="238" t="s">
        <v>286</v>
      </c>
      <c r="U70" s="215">
        <v>0</v>
      </c>
      <c r="V70" s="215">
        <f>ROUND(E70*U70,2)</f>
        <v>0</v>
      </c>
      <c r="W70" s="21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323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>
      <c r="A71" s="232">
        <v>60</v>
      </c>
      <c r="B71" s="233" t="s">
        <v>2089</v>
      </c>
      <c r="C71" s="243" t="s">
        <v>2879</v>
      </c>
      <c r="D71" s="234" t="s">
        <v>557</v>
      </c>
      <c r="E71" s="235">
        <v>70</v>
      </c>
      <c r="F71" s="236"/>
      <c r="G71" s="237">
        <f>ROUND(E71*F71,2)</f>
        <v>0</v>
      </c>
      <c r="H71" s="236"/>
      <c r="I71" s="237">
        <f>ROUND(E71*H71,2)</f>
        <v>0</v>
      </c>
      <c r="J71" s="236"/>
      <c r="K71" s="237">
        <f>ROUND(E71*J71,2)</f>
        <v>0</v>
      </c>
      <c r="L71" s="237">
        <v>21</v>
      </c>
      <c r="M71" s="237">
        <f>G71*(1+L71/100)</f>
        <v>0</v>
      </c>
      <c r="N71" s="237">
        <v>0</v>
      </c>
      <c r="O71" s="237">
        <f>ROUND(E71*N71,2)</f>
        <v>0</v>
      </c>
      <c r="P71" s="237">
        <v>0</v>
      </c>
      <c r="Q71" s="237">
        <f>ROUND(E71*P71,2)</f>
        <v>0</v>
      </c>
      <c r="R71" s="237"/>
      <c r="S71" s="237" t="s">
        <v>295</v>
      </c>
      <c r="T71" s="238" t="s">
        <v>286</v>
      </c>
      <c r="U71" s="215">
        <v>0</v>
      </c>
      <c r="V71" s="215">
        <f>ROUND(E71*U71,2)</f>
        <v>0</v>
      </c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1980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>
      <c r="A72" s="232">
        <v>61</v>
      </c>
      <c r="B72" s="233" t="s">
        <v>2093</v>
      </c>
      <c r="C72" s="243" t="s">
        <v>2880</v>
      </c>
      <c r="D72" s="234" t="s">
        <v>557</v>
      </c>
      <c r="E72" s="235">
        <v>25</v>
      </c>
      <c r="F72" s="236"/>
      <c r="G72" s="237">
        <f>ROUND(E72*F72,2)</f>
        <v>0</v>
      </c>
      <c r="H72" s="236"/>
      <c r="I72" s="237">
        <f>ROUND(E72*H72,2)</f>
        <v>0</v>
      </c>
      <c r="J72" s="236"/>
      <c r="K72" s="237">
        <f>ROUND(E72*J72,2)</f>
        <v>0</v>
      </c>
      <c r="L72" s="237">
        <v>21</v>
      </c>
      <c r="M72" s="237">
        <f>G72*(1+L72/100)</f>
        <v>0</v>
      </c>
      <c r="N72" s="237">
        <v>0</v>
      </c>
      <c r="O72" s="237">
        <f>ROUND(E72*N72,2)</f>
        <v>0</v>
      </c>
      <c r="P72" s="237">
        <v>0</v>
      </c>
      <c r="Q72" s="237">
        <f>ROUND(E72*P72,2)</f>
        <v>0</v>
      </c>
      <c r="R72" s="237"/>
      <c r="S72" s="237" t="s">
        <v>295</v>
      </c>
      <c r="T72" s="238" t="s">
        <v>286</v>
      </c>
      <c r="U72" s="215">
        <v>0</v>
      </c>
      <c r="V72" s="215">
        <f>ROUND(E72*U72,2)</f>
        <v>0</v>
      </c>
      <c r="W72" s="21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1980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>
      <c r="A73" s="232">
        <v>62</v>
      </c>
      <c r="B73" s="233" t="s">
        <v>2097</v>
      </c>
      <c r="C73" s="243" t="s">
        <v>2881</v>
      </c>
      <c r="D73" s="234" t="s">
        <v>298</v>
      </c>
      <c r="E73" s="235">
        <v>56</v>
      </c>
      <c r="F73" s="236"/>
      <c r="G73" s="237">
        <f>ROUND(E73*F73,2)</f>
        <v>0</v>
      </c>
      <c r="H73" s="236"/>
      <c r="I73" s="237">
        <f>ROUND(E73*H73,2)</f>
        <v>0</v>
      </c>
      <c r="J73" s="236"/>
      <c r="K73" s="237">
        <f>ROUND(E73*J73,2)</f>
        <v>0</v>
      </c>
      <c r="L73" s="237">
        <v>21</v>
      </c>
      <c r="M73" s="237">
        <f>G73*(1+L73/100)</f>
        <v>0</v>
      </c>
      <c r="N73" s="237">
        <v>0</v>
      </c>
      <c r="O73" s="237">
        <f>ROUND(E73*N73,2)</f>
        <v>0</v>
      </c>
      <c r="P73" s="237">
        <v>0</v>
      </c>
      <c r="Q73" s="237">
        <f>ROUND(E73*P73,2)</f>
        <v>0</v>
      </c>
      <c r="R73" s="237"/>
      <c r="S73" s="237" t="s">
        <v>295</v>
      </c>
      <c r="T73" s="238" t="s">
        <v>286</v>
      </c>
      <c r="U73" s="215">
        <v>0</v>
      </c>
      <c r="V73" s="215">
        <f>ROUND(E73*U73,2)</f>
        <v>0</v>
      </c>
      <c r="W73" s="21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1980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>
      <c r="A74" s="232">
        <v>63</v>
      </c>
      <c r="B74" s="233" t="s">
        <v>2099</v>
      </c>
      <c r="C74" s="243" t="s">
        <v>2882</v>
      </c>
      <c r="D74" s="234" t="s">
        <v>298</v>
      </c>
      <c r="E74" s="235">
        <v>114</v>
      </c>
      <c r="F74" s="236"/>
      <c r="G74" s="237">
        <f>ROUND(E74*F74,2)</f>
        <v>0</v>
      </c>
      <c r="H74" s="236"/>
      <c r="I74" s="237">
        <f>ROUND(E74*H74,2)</f>
        <v>0</v>
      </c>
      <c r="J74" s="236"/>
      <c r="K74" s="237">
        <f>ROUND(E74*J74,2)</f>
        <v>0</v>
      </c>
      <c r="L74" s="237">
        <v>21</v>
      </c>
      <c r="M74" s="237">
        <f>G74*(1+L74/100)</f>
        <v>0</v>
      </c>
      <c r="N74" s="237">
        <v>0</v>
      </c>
      <c r="O74" s="237">
        <f>ROUND(E74*N74,2)</f>
        <v>0</v>
      </c>
      <c r="P74" s="237">
        <v>0</v>
      </c>
      <c r="Q74" s="237">
        <f>ROUND(E74*P74,2)</f>
        <v>0</v>
      </c>
      <c r="R74" s="237"/>
      <c r="S74" s="237" t="s">
        <v>295</v>
      </c>
      <c r="T74" s="238" t="s">
        <v>286</v>
      </c>
      <c r="U74" s="215">
        <v>0</v>
      </c>
      <c r="V74" s="215">
        <f>ROUND(E74*U74,2)</f>
        <v>0</v>
      </c>
      <c r="W74" s="21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1980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>
      <c r="A75" s="232">
        <v>64</v>
      </c>
      <c r="B75" s="233" t="s">
        <v>2101</v>
      </c>
      <c r="C75" s="243" t="s">
        <v>2883</v>
      </c>
      <c r="D75" s="234" t="s">
        <v>557</v>
      </c>
      <c r="E75" s="235">
        <v>405</v>
      </c>
      <c r="F75" s="236"/>
      <c r="G75" s="237">
        <f>ROUND(E75*F75,2)</f>
        <v>0</v>
      </c>
      <c r="H75" s="236"/>
      <c r="I75" s="237">
        <f>ROUND(E75*H75,2)</f>
        <v>0</v>
      </c>
      <c r="J75" s="236"/>
      <c r="K75" s="237">
        <f>ROUND(E75*J75,2)</f>
        <v>0</v>
      </c>
      <c r="L75" s="237">
        <v>21</v>
      </c>
      <c r="M75" s="237">
        <f>G75*(1+L75/100)</f>
        <v>0</v>
      </c>
      <c r="N75" s="237">
        <v>0</v>
      </c>
      <c r="O75" s="237">
        <f>ROUND(E75*N75,2)</f>
        <v>0</v>
      </c>
      <c r="P75" s="237">
        <v>0</v>
      </c>
      <c r="Q75" s="237">
        <f>ROUND(E75*P75,2)</f>
        <v>0</v>
      </c>
      <c r="R75" s="237"/>
      <c r="S75" s="237" t="s">
        <v>295</v>
      </c>
      <c r="T75" s="238" t="s">
        <v>286</v>
      </c>
      <c r="U75" s="215">
        <v>0</v>
      </c>
      <c r="V75" s="215">
        <f>ROUND(E75*U75,2)</f>
        <v>0</v>
      </c>
      <c r="W75" s="21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1980</v>
      </c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>
      <c r="A76" s="232">
        <v>65</v>
      </c>
      <c r="B76" s="233" t="s">
        <v>2103</v>
      </c>
      <c r="C76" s="243" t="s">
        <v>2884</v>
      </c>
      <c r="D76" s="234" t="s">
        <v>557</v>
      </c>
      <c r="E76" s="235">
        <v>604</v>
      </c>
      <c r="F76" s="236"/>
      <c r="G76" s="237">
        <f>ROUND(E76*F76,2)</f>
        <v>0</v>
      </c>
      <c r="H76" s="236"/>
      <c r="I76" s="237">
        <f>ROUND(E76*H76,2)</f>
        <v>0</v>
      </c>
      <c r="J76" s="236"/>
      <c r="K76" s="237">
        <f>ROUND(E76*J76,2)</f>
        <v>0</v>
      </c>
      <c r="L76" s="237">
        <v>21</v>
      </c>
      <c r="M76" s="237">
        <f>G76*(1+L76/100)</f>
        <v>0</v>
      </c>
      <c r="N76" s="237">
        <v>0</v>
      </c>
      <c r="O76" s="237">
        <f>ROUND(E76*N76,2)</f>
        <v>0</v>
      </c>
      <c r="P76" s="237">
        <v>0</v>
      </c>
      <c r="Q76" s="237">
        <f>ROUND(E76*P76,2)</f>
        <v>0</v>
      </c>
      <c r="R76" s="237"/>
      <c r="S76" s="237" t="s">
        <v>295</v>
      </c>
      <c r="T76" s="238" t="s">
        <v>286</v>
      </c>
      <c r="U76" s="215">
        <v>0</v>
      </c>
      <c r="V76" s="215">
        <f>ROUND(E76*U76,2)</f>
        <v>0</v>
      </c>
      <c r="W76" s="21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1980</v>
      </c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>
      <c r="A77" s="232">
        <v>66</v>
      </c>
      <c r="B77" s="233" t="s">
        <v>2105</v>
      </c>
      <c r="C77" s="243" t="s">
        <v>2885</v>
      </c>
      <c r="D77" s="234" t="s">
        <v>298</v>
      </c>
      <c r="E77" s="235">
        <v>172</v>
      </c>
      <c r="F77" s="236"/>
      <c r="G77" s="237">
        <f>ROUND(E77*F77,2)</f>
        <v>0</v>
      </c>
      <c r="H77" s="236"/>
      <c r="I77" s="237">
        <f>ROUND(E77*H77,2)</f>
        <v>0</v>
      </c>
      <c r="J77" s="236"/>
      <c r="K77" s="237">
        <f>ROUND(E77*J77,2)</f>
        <v>0</v>
      </c>
      <c r="L77" s="237">
        <v>21</v>
      </c>
      <c r="M77" s="237">
        <f>G77*(1+L77/100)</f>
        <v>0</v>
      </c>
      <c r="N77" s="237">
        <v>0</v>
      </c>
      <c r="O77" s="237">
        <f>ROUND(E77*N77,2)</f>
        <v>0</v>
      </c>
      <c r="P77" s="237">
        <v>0</v>
      </c>
      <c r="Q77" s="237">
        <f>ROUND(E77*P77,2)</f>
        <v>0</v>
      </c>
      <c r="R77" s="237"/>
      <c r="S77" s="237" t="s">
        <v>295</v>
      </c>
      <c r="T77" s="238" t="s">
        <v>286</v>
      </c>
      <c r="U77" s="215">
        <v>0</v>
      </c>
      <c r="V77" s="215">
        <f>ROUND(E77*U77,2)</f>
        <v>0</v>
      </c>
      <c r="W77" s="21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1980</v>
      </c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>
      <c r="A78" s="232">
        <v>67</v>
      </c>
      <c r="B78" s="233" t="s">
        <v>2107</v>
      </c>
      <c r="C78" s="243" t="s">
        <v>2886</v>
      </c>
      <c r="D78" s="234" t="s">
        <v>557</v>
      </c>
      <c r="E78" s="235">
        <v>25</v>
      </c>
      <c r="F78" s="236"/>
      <c r="G78" s="237">
        <f>ROUND(E78*F78,2)</f>
        <v>0</v>
      </c>
      <c r="H78" s="236"/>
      <c r="I78" s="237">
        <f>ROUND(E78*H78,2)</f>
        <v>0</v>
      </c>
      <c r="J78" s="236"/>
      <c r="K78" s="237">
        <f>ROUND(E78*J78,2)</f>
        <v>0</v>
      </c>
      <c r="L78" s="237">
        <v>21</v>
      </c>
      <c r="M78" s="237">
        <f>G78*(1+L78/100)</f>
        <v>0</v>
      </c>
      <c r="N78" s="237">
        <v>0</v>
      </c>
      <c r="O78" s="237">
        <f>ROUND(E78*N78,2)</f>
        <v>0</v>
      </c>
      <c r="P78" s="237">
        <v>0</v>
      </c>
      <c r="Q78" s="237">
        <f>ROUND(E78*P78,2)</f>
        <v>0</v>
      </c>
      <c r="R78" s="237"/>
      <c r="S78" s="237" t="s">
        <v>295</v>
      </c>
      <c r="T78" s="238" t="s">
        <v>286</v>
      </c>
      <c r="U78" s="215">
        <v>0</v>
      </c>
      <c r="V78" s="215">
        <f>ROUND(E78*U78,2)</f>
        <v>0</v>
      </c>
      <c r="W78" s="21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1980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>
      <c r="A79" s="232">
        <v>68</v>
      </c>
      <c r="B79" s="233" t="s">
        <v>2109</v>
      </c>
      <c r="C79" s="243" t="s">
        <v>2887</v>
      </c>
      <c r="D79" s="234" t="s">
        <v>557</v>
      </c>
      <c r="E79" s="235">
        <v>15</v>
      </c>
      <c r="F79" s="236"/>
      <c r="G79" s="237">
        <f>ROUND(E79*F79,2)</f>
        <v>0</v>
      </c>
      <c r="H79" s="236"/>
      <c r="I79" s="237">
        <f>ROUND(E79*H79,2)</f>
        <v>0</v>
      </c>
      <c r="J79" s="236"/>
      <c r="K79" s="237">
        <f>ROUND(E79*J79,2)</f>
        <v>0</v>
      </c>
      <c r="L79" s="237">
        <v>21</v>
      </c>
      <c r="M79" s="237">
        <f>G79*(1+L79/100)</f>
        <v>0</v>
      </c>
      <c r="N79" s="237">
        <v>0</v>
      </c>
      <c r="O79" s="237">
        <f>ROUND(E79*N79,2)</f>
        <v>0</v>
      </c>
      <c r="P79" s="237">
        <v>0</v>
      </c>
      <c r="Q79" s="237">
        <f>ROUND(E79*P79,2)</f>
        <v>0</v>
      </c>
      <c r="R79" s="237"/>
      <c r="S79" s="237" t="s">
        <v>295</v>
      </c>
      <c r="T79" s="238" t="s">
        <v>286</v>
      </c>
      <c r="U79" s="215">
        <v>0</v>
      </c>
      <c r="V79" s="215">
        <f>ROUND(E79*U79,2)</f>
        <v>0</v>
      </c>
      <c r="W79" s="21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1980</v>
      </c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outlineLevel="1">
      <c r="A80" s="232">
        <v>69</v>
      </c>
      <c r="B80" s="233" t="s">
        <v>2111</v>
      </c>
      <c r="C80" s="243" t="s">
        <v>2888</v>
      </c>
      <c r="D80" s="234" t="s">
        <v>298</v>
      </c>
      <c r="E80" s="235">
        <v>1</v>
      </c>
      <c r="F80" s="236"/>
      <c r="G80" s="237">
        <f>ROUND(E80*F80,2)</f>
        <v>0</v>
      </c>
      <c r="H80" s="236"/>
      <c r="I80" s="237">
        <f>ROUND(E80*H80,2)</f>
        <v>0</v>
      </c>
      <c r="J80" s="236"/>
      <c r="K80" s="237">
        <f>ROUND(E80*J80,2)</f>
        <v>0</v>
      </c>
      <c r="L80" s="237">
        <v>21</v>
      </c>
      <c r="M80" s="237">
        <f>G80*(1+L80/100)</f>
        <v>0</v>
      </c>
      <c r="N80" s="237">
        <v>0</v>
      </c>
      <c r="O80" s="237">
        <f>ROUND(E80*N80,2)</f>
        <v>0</v>
      </c>
      <c r="P80" s="237">
        <v>0</v>
      </c>
      <c r="Q80" s="237">
        <f>ROUND(E80*P80,2)</f>
        <v>0</v>
      </c>
      <c r="R80" s="237"/>
      <c r="S80" s="237" t="s">
        <v>295</v>
      </c>
      <c r="T80" s="238" t="s">
        <v>286</v>
      </c>
      <c r="U80" s="215">
        <v>0</v>
      </c>
      <c r="V80" s="215">
        <f>ROUND(E80*U80,2)</f>
        <v>0</v>
      </c>
      <c r="W80" s="21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1980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>
      <c r="A81" s="232">
        <v>70</v>
      </c>
      <c r="B81" s="233" t="s">
        <v>2113</v>
      </c>
      <c r="C81" s="243" t="s">
        <v>2876</v>
      </c>
      <c r="D81" s="234" t="s">
        <v>557</v>
      </c>
      <c r="E81" s="235">
        <v>75</v>
      </c>
      <c r="F81" s="236"/>
      <c r="G81" s="237">
        <f>ROUND(E81*F81,2)</f>
        <v>0</v>
      </c>
      <c r="H81" s="236"/>
      <c r="I81" s="237">
        <f>ROUND(E81*H81,2)</f>
        <v>0</v>
      </c>
      <c r="J81" s="236"/>
      <c r="K81" s="237">
        <f>ROUND(E81*J81,2)</f>
        <v>0</v>
      </c>
      <c r="L81" s="237">
        <v>21</v>
      </c>
      <c r="M81" s="237">
        <f>G81*(1+L81/100)</f>
        <v>0</v>
      </c>
      <c r="N81" s="237">
        <v>0</v>
      </c>
      <c r="O81" s="237">
        <f>ROUND(E81*N81,2)</f>
        <v>0</v>
      </c>
      <c r="P81" s="237">
        <v>0</v>
      </c>
      <c r="Q81" s="237">
        <f>ROUND(E81*P81,2)</f>
        <v>0</v>
      </c>
      <c r="R81" s="237"/>
      <c r="S81" s="237" t="s">
        <v>295</v>
      </c>
      <c r="T81" s="238" t="s">
        <v>286</v>
      </c>
      <c r="U81" s="215">
        <v>0</v>
      </c>
      <c r="V81" s="215">
        <f>ROUND(E81*U81,2)</f>
        <v>0</v>
      </c>
      <c r="W81" s="21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1980</v>
      </c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>
      <c r="A82" s="217" t="s">
        <v>280</v>
      </c>
      <c r="B82" s="218" t="s">
        <v>245</v>
      </c>
      <c r="C82" s="240" t="s">
        <v>246</v>
      </c>
      <c r="D82" s="219"/>
      <c r="E82" s="220"/>
      <c r="F82" s="221"/>
      <c r="G82" s="221">
        <f>SUMIF(AG83:AG96,"&lt;&gt;NOR",G83:G96)</f>
        <v>0</v>
      </c>
      <c r="H82" s="221"/>
      <c r="I82" s="221">
        <f>SUM(I83:I96)</f>
        <v>0</v>
      </c>
      <c r="J82" s="221"/>
      <c r="K82" s="221">
        <f>SUM(K83:K96)</f>
        <v>0</v>
      </c>
      <c r="L82" s="221"/>
      <c r="M82" s="221">
        <f>SUM(M83:M96)</f>
        <v>0</v>
      </c>
      <c r="N82" s="221"/>
      <c r="O82" s="221">
        <f>SUM(O83:O96)</f>
        <v>0</v>
      </c>
      <c r="P82" s="221"/>
      <c r="Q82" s="221">
        <f>SUM(Q83:Q96)</f>
        <v>0</v>
      </c>
      <c r="R82" s="221"/>
      <c r="S82" s="221"/>
      <c r="T82" s="222"/>
      <c r="U82" s="216"/>
      <c r="V82" s="216">
        <f>SUM(V83:V96)</f>
        <v>0</v>
      </c>
      <c r="W82" s="216"/>
      <c r="AG82" t="s">
        <v>281</v>
      </c>
    </row>
    <row r="83" spans="1:60" outlineLevel="1">
      <c r="A83" s="232">
        <v>71</v>
      </c>
      <c r="B83" s="233" t="s">
        <v>2132</v>
      </c>
      <c r="C83" s="243" t="s">
        <v>2889</v>
      </c>
      <c r="D83" s="234" t="s">
        <v>298</v>
      </c>
      <c r="E83" s="235">
        <v>1</v>
      </c>
      <c r="F83" s="236"/>
      <c r="G83" s="237">
        <f>ROUND(E83*F83,2)</f>
        <v>0</v>
      </c>
      <c r="H83" s="236"/>
      <c r="I83" s="237">
        <f>ROUND(E83*H83,2)</f>
        <v>0</v>
      </c>
      <c r="J83" s="236"/>
      <c r="K83" s="237">
        <f>ROUND(E83*J83,2)</f>
        <v>0</v>
      </c>
      <c r="L83" s="237">
        <v>21</v>
      </c>
      <c r="M83" s="237">
        <f>G83*(1+L83/100)</f>
        <v>0</v>
      </c>
      <c r="N83" s="237">
        <v>0</v>
      </c>
      <c r="O83" s="237">
        <f>ROUND(E83*N83,2)</f>
        <v>0</v>
      </c>
      <c r="P83" s="237">
        <v>0</v>
      </c>
      <c r="Q83" s="237">
        <f>ROUND(E83*P83,2)</f>
        <v>0</v>
      </c>
      <c r="R83" s="237"/>
      <c r="S83" s="237" t="s">
        <v>295</v>
      </c>
      <c r="T83" s="238" t="s">
        <v>286</v>
      </c>
      <c r="U83" s="215">
        <v>0</v>
      </c>
      <c r="V83" s="215">
        <f>ROUND(E83*U83,2)</f>
        <v>0</v>
      </c>
      <c r="W83" s="21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323</v>
      </c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>
      <c r="A84" s="232">
        <v>72</v>
      </c>
      <c r="B84" s="233" t="s">
        <v>2135</v>
      </c>
      <c r="C84" s="243" t="s">
        <v>2890</v>
      </c>
      <c r="D84" s="234" t="s">
        <v>298</v>
      </c>
      <c r="E84" s="235">
        <v>13</v>
      </c>
      <c r="F84" s="236"/>
      <c r="G84" s="237">
        <f>ROUND(E84*F84,2)</f>
        <v>0</v>
      </c>
      <c r="H84" s="236"/>
      <c r="I84" s="237">
        <f>ROUND(E84*H84,2)</f>
        <v>0</v>
      </c>
      <c r="J84" s="236"/>
      <c r="K84" s="237">
        <f>ROUND(E84*J84,2)</f>
        <v>0</v>
      </c>
      <c r="L84" s="237">
        <v>21</v>
      </c>
      <c r="M84" s="237">
        <f>G84*(1+L84/100)</f>
        <v>0</v>
      </c>
      <c r="N84" s="237">
        <v>0</v>
      </c>
      <c r="O84" s="237">
        <f>ROUND(E84*N84,2)</f>
        <v>0</v>
      </c>
      <c r="P84" s="237">
        <v>0</v>
      </c>
      <c r="Q84" s="237">
        <f>ROUND(E84*P84,2)</f>
        <v>0</v>
      </c>
      <c r="R84" s="237"/>
      <c r="S84" s="237" t="s">
        <v>295</v>
      </c>
      <c r="T84" s="238" t="s">
        <v>286</v>
      </c>
      <c r="U84" s="215">
        <v>0</v>
      </c>
      <c r="V84" s="215">
        <f>ROUND(E84*U84,2)</f>
        <v>0</v>
      </c>
      <c r="W84" s="21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323</v>
      </c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>
      <c r="A85" s="232">
        <v>73</v>
      </c>
      <c r="B85" s="233" t="s">
        <v>2136</v>
      </c>
      <c r="C85" s="243" t="s">
        <v>2891</v>
      </c>
      <c r="D85" s="234" t="s">
        <v>298</v>
      </c>
      <c r="E85" s="235">
        <v>1</v>
      </c>
      <c r="F85" s="236"/>
      <c r="G85" s="237">
        <f>ROUND(E85*F85,2)</f>
        <v>0</v>
      </c>
      <c r="H85" s="236"/>
      <c r="I85" s="237">
        <f>ROUND(E85*H85,2)</f>
        <v>0</v>
      </c>
      <c r="J85" s="236"/>
      <c r="K85" s="237">
        <f>ROUND(E85*J85,2)</f>
        <v>0</v>
      </c>
      <c r="L85" s="237">
        <v>21</v>
      </c>
      <c r="M85" s="237">
        <f>G85*(1+L85/100)</f>
        <v>0</v>
      </c>
      <c r="N85" s="237">
        <v>0</v>
      </c>
      <c r="O85" s="237">
        <f>ROUND(E85*N85,2)</f>
        <v>0</v>
      </c>
      <c r="P85" s="237">
        <v>0</v>
      </c>
      <c r="Q85" s="237">
        <f>ROUND(E85*P85,2)</f>
        <v>0</v>
      </c>
      <c r="R85" s="237"/>
      <c r="S85" s="237" t="s">
        <v>295</v>
      </c>
      <c r="T85" s="238" t="s">
        <v>286</v>
      </c>
      <c r="U85" s="215">
        <v>0</v>
      </c>
      <c r="V85" s="215">
        <f>ROUND(E85*U85,2)</f>
        <v>0</v>
      </c>
      <c r="W85" s="21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323</v>
      </c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>
      <c r="A86" s="232">
        <v>74</v>
      </c>
      <c r="B86" s="233" t="s">
        <v>2138</v>
      </c>
      <c r="C86" s="243" t="s">
        <v>2892</v>
      </c>
      <c r="D86" s="234" t="s">
        <v>298</v>
      </c>
      <c r="E86" s="235">
        <v>1</v>
      </c>
      <c r="F86" s="236"/>
      <c r="G86" s="237">
        <f>ROUND(E86*F86,2)</f>
        <v>0</v>
      </c>
      <c r="H86" s="236"/>
      <c r="I86" s="237">
        <f>ROUND(E86*H86,2)</f>
        <v>0</v>
      </c>
      <c r="J86" s="236"/>
      <c r="K86" s="237">
        <f>ROUND(E86*J86,2)</f>
        <v>0</v>
      </c>
      <c r="L86" s="237">
        <v>21</v>
      </c>
      <c r="M86" s="237">
        <f>G86*(1+L86/100)</f>
        <v>0</v>
      </c>
      <c r="N86" s="237">
        <v>0</v>
      </c>
      <c r="O86" s="237">
        <f>ROUND(E86*N86,2)</f>
        <v>0</v>
      </c>
      <c r="P86" s="237">
        <v>0</v>
      </c>
      <c r="Q86" s="237">
        <f>ROUND(E86*P86,2)</f>
        <v>0</v>
      </c>
      <c r="R86" s="237"/>
      <c r="S86" s="237" t="s">
        <v>295</v>
      </c>
      <c r="T86" s="238" t="s">
        <v>286</v>
      </c>
      <c r="U86" s="215">
        <v>0</v>
      </c>
      <c r="V86" s="215">
        <f>ROUND(E86*U86,2)</f>
        <v>0</v>
      </c>
      <c r="W86" s="21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323</v>
      </c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>
      <c r="A87" s="232">
        <v>75</v>
      </c>
      <c r="B87" s="233" t="s">
        <v>2140</v>
      </c>
      <c r="C87" s="243" t="s">
        <v>2893</v>
      </c>
      <c r="D87" s="234" t="s">
        <v>298</v>
      </c>
      <c r="E87" s="235">
        <v>13</v>
      </c>
      <c r="F87" s="236"/>
      <c r="G87" s="237">
        <f>ROUND(E87*F87,2)</f>
        <v>0</v>
      </c>
      <c r="H87" s="236"/>
      <c r="I87" s="237">
        <f>ROUND(E87*H87,2)</f>
        <v>0</v>
      </c>
      <c r="J87" s="236"/>
      <c r="K87" s="237">
        <f>ROUND(E87*J87,2)</f>
        <v>0</v>
      </c>
      <c r="L87" s="237">
        <v>21</v>
      </c>
      <c r="M87" s="237">
        <f>G87*(1+L87/100)</f>
        <v>0</v>
      </c>
      <c r="N87" s="237">
        <v>0</v>
      </c>
      <c r="O87" s="237">
        <f>ROUND(E87*N87,2)</f>
        <v>0</v>
      </c>
      <c r="P87" s="237">
        <v>0</v>
      </c>
      <c r="Q87" s="237">
        <f>ROUND(E87*P87,2)</f>
        <v>0</v>
      </c>
      <c r="R87" s="237"/>
      <c r="S87" s="237" t="s">
        <v>295</v>
      </c>
      <c r="T87" s="238" t="s">
        <v>286</v>
      </c>
      <c r="U87" s="215">
        <v>0</v>
      </c>
      <c r="V87" s="215">
        <f>ROUND(E87*U87,2)</f>
        <v>0</v>
      </c>
      <c r="W87" s="21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323</v>
      </c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>
      <c r="A88" s="232">
        <v>76</v>
      </c>
      <c r="B88" s="233" t="s">
        <v>2144</v>
      </c>
      <c r="C88" s="243" t="s">
        <v>2894</v>
      </c>
      <c r="D88" s="234" t="s">
        <v>298</v>
      </c>
      <c r="E88" s="235">
        <v>1</v>
      </c>
      <c r="F88" s="236"/>
      <c r="G88" s="237">
        <f>ROUND(E88*F88,2)</f>
        <v>0</v>
      </c>
      <c r="H88" s="236"/>
      <c r="I88" s="237">
        <f>ROUND(E88*H88,2)</f>
        <v>0</v>
      </c>
      <c r="J88" s="236"/>
      <c r="K88" s="237">
        <f>ROUND(E88*J88,2)</f>
        <v>0</v>
      </c>
      <c r="L88" s="237">
        <v>21</v>
      </c>
      <c r="M88" s="237">
        <f>G88*(1+L88/100)</f>
        <v>0</v>
      </c>
      <c r="N88" s="237">
        <v>0</v>
      </c>
      <c r="O88" s="237">
        <f>ROUND(E88*N88,2)</f>
        <v>0</v>
      </c>
      <c r="P88" s="237">
        <v>0</v>
      </c>
      <c r="Q88" s="237">
        <f>ROUND(E88*P88,2)</f>
        <v>0</v>
      </c>
      <c r="R88" s="237"/>
      <c r="S88" s="237" t="s">
        <v>295</v>
      </c>
      <c r="T88" s="238" t="s">
        <v>286</v>
      </c>
      <c r="U88" s="215">
        <v>0</v>
      </c>
      <c r="V88" s="215">
        <f>ROUND(E88*U88,2)</f>
        <v>0</v>
      </c>
      <c r="W88" s="21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323</v>
      </c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>
      <c r="A89" s="232">
        <v>77</v>
      </c>
      <c r="B89" s="233" t="s">
        <v>2146</v>
      </c>
      <c r="C89" s="243" t="s">
        <v>2895</v>
      </c>
      <c r="D89" s="234" t="s">
        <v>298</v>
      </c>
      <c r="E89" s="235">
        <v>1</v>
      </c>
      <c r="F89" s="236"/>
      <c r="G89" s="237">
        <f>ROUND(E89*F89,2)</f>
        <v>0</v>
      </c>
      <c r="H89" s="236"/>
      <c r="I89" s="237">
        <f>ROUND(E89*H89,2)</f>
        <v>0</v>
      </c>
      <c r="J89" s="236"/>
      <c r="K89" s="237">
        <f>ROUND(E89*J89,2)</f>
        <v>0</v>
      </c>
      <c r="L89" s="237">
        <v>21</v>
      </c>
      <c r="M89" s="237">
        <f>G89*(1+L89/100)</f>
        <v>0</v>
      </c>
      <c r="N89" s="237">
        <v>0</v>
      </c>
      <c r="O89" s="237">
        <f>ROUND(E89*N89,2)</f>
        <v>0</v>
      </c>
      <c r="P89" s="237">
        <v>0</v>
      </c>
      <c r="Q89" s="237">
        <f>ROUND(E89*P89,2)</f>
        <v>0</v>
      </c>
      <c r="R89" s="237"/>
      <c r="S89" s="237" t="s">
        <v>295</v>
      </c>
      <c r="T89" s="238" t="s">
        <v>286</v>
      </c>
      <c r="U89" s="215">
        <v>0</v>
      </c>
      <c r="V89" s="215">
        <f>ROUND(E89*U89,2)</f>
        <v>0</v>
      </c>
      <c r="W89" s="21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323</v>
      </c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>
      <c r="A90" s="232">
        <v>78</v>
      </c>
      <c r="B90" s="233" t="s">
        <v>2148</v>
      </c>
      <c r="C90" s="243" t="s">
        <v>2896</v>
      </c>
      <c r="D90" s="234" t="s">
        <v>298</v>
      </c>
      <c r="E90" s="235">
        <v>1</v>
      </c>
      <c r="F90" s="236"/>
      <c r="G90" s="237">
        <f>ROUND(E90*F90,2)</f>
        <v>0</v>
      </c>
      <c r="H90" s="236"/>
      <c r="I90" s="237">
        <f>ROUND(E90*H90,2)</f>
        <v>0</v>
      </c>
      <c r="J90" s="236"/>
      <c r="K90" s="237">
        <f>ROUND(E90*J90,2)</f>
        <v>0</v>
      </c>
      <c r="L90" s="237">
        <v>21</v>
      </c>
      <c r="M90" s="237">
        <f>G90*(1+L90/100)</f>
        <v>0</v>
      </c>
      <c r="N90" s="237">
        <v>0</v>
      </c>
      <c r="O90" s="237">
        <f>ROUND(E90*N90,2)</f>
        <v>0</v>
      </c>
      <c r="P90" s="237">
        <v>0</v>
      </c>
      <c r="Q90" s="237">
        <f>ROUND(E90*P90,2)</f>
        <v>0</v>
      </c>
      <c r="R90" s="237"/>
      <c r="S90" s="237" t="s">
        <v>295</v>
      </c>
      <c r="T90" s="238" t="s">
        <v>286</v>
      </c>
      <c r="U90" s="215">
        <v>0</v>
      </c>
      <c r="V90" s="215">
        <f>ROUND(E90*U90,2)</f>
        <v>0</v>
      </c>
      <c r="W90" s="21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323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>
      <c r="A91" s="232">
        <v>79</v>
      </c>
      <c r="B91" s="233" t="s">
        <v>2128</v>
      </c>
      <c r="C91" s="243" t="s">
        <v>2897</v>
      </c>
      <c r="D91" s="234" t="s">
        <v>298</v>
      </c>
      <c r="E91" s="235">
        <v>66</v>
      </c>
      <c r="F91" s="236"/>
      <c r="G91" s="237">
        <f>ROUND(E91*F91,2)</f>
        <v>0</v>
      </c>
      <c r="H91" s="236"/>
      <c r="I91" s="237">
        <f>ROUND(E91*H91,2)</f>
        <v>0</v>
      </c>
      <c r="J91" s="236"/>
      <c r="K91" s="237">
        <f>ROUND(E91*J91,2)</f>
        <v>0</v>
      </c>
      <c r="L91" s="237">
        <v>21</v>
      </c>
      <c r="M91" s="237">
        <f>G91*(1+L91/100)</f>
        <v>0</v>
      </c>
      <c r="N91" s="237">
        <v>0</v>
      </c>
      <c r="O91" s="237">
        <f>ROUND(E91*N91,2)</f>
        <v>0</v>
      </c>
      <c r="P91" s="237">
        <v>0</v>
      </c>
      <c r="Q91" s="237">
        <f>ROUND(E91*P91,2)</f>
        <v>0</v>
      </c>
      <c r="R91" s="237"/>
      <c r="S91" s="237" t="s">
        <v>295</v>
      </c>
      <c r="T91" s="238" t="s">
        <v>286</v>
      </c>
      <c r="U91" s="215">
        <v>0</v>
      </c>
      <c r="V91" s="215">
        <f>ROUND(E91*U91,2)</f>
        <v>0</v>
      </c>
      <c r="W91" s="21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1980</v>
      </c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outlineLevel="1">
      <c r="A92" s="232">
        <v>80</v>
      </c>
      <c r="B92" s="233" t="s">
        <v>2129</v>
      </c>
      <c r="C92" s="243" t="s">
        <v>2898</v>
      </c>
      <c r="D92" s="234" t="s">
        <v>298</v>
      </c>
      <c r="E92" s="235">
        <v>520</v>
      </c>
      <c r="F92" s="236"/>
      <c r="G92" s="237">
        <f>ROUND(E92*F92,2)</f>
        <v>0</v>
      </c>
      <c r="H92" s="236"/>
      <c r="I92" s="237">
        <f>ROUND(E92*H92,2)</f>
        <v>0</v>
      </c>
      <c r="J92" s="236"/>
      <c r="K92" s="237">
        <f>ROUND(E92*J92,2)</f>
        <v>0</v>
      </c>
      <c r="L92" s="237">
        <v>21</v>
      </c>
      <c r="M92" s="237">
        <f>G92*(1+L92/100)</f>
        <v>0</v>
      </c>
      <c r="N92" s="237">
        <v>0</v>
      </c>
      <c r="O92" s="237">
        <f>ROUND(E92*N92,2)</f>
        <v>0</v>
      </c>
      <c r="P92" s="237">
        <v>0</v>
      </c>
      <c r="Q92" s="237">
        <f>ROUND(E92*P92,2)</f>
        <v>0</v>
      </c>
      <c r="R92" s="237"/>
      <c r="S92" s="237" t="s">
        <v>295</v>
      </c>
      <c r="T92" s="238" t="s">
        <v>286</v>
      </c>
      <c r="U92" s="215">
        <v>0</v>
      </c>
      <c r="V92" s="215">
        <f>ROUND(E92*U92,2)</f>
        <v>0</v>
      </c>
      <c r="W92" s="21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1980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>
      <c r="A93" s="232">
        <v>81</v>
      </c>
      <c r="B93" s="233" t="s">
        <v>2131</v>
      </c>
      <c r="C93" s="243" t="s">
        <v>2899</v>
      </c>
      <c r="D93" s="234" t="s">
        <v>298</v>
      </c>
      <c r="E93" s="235">
        <v>520</v>
      </c>
      <c r="F93" s="236"/>
      <c r="G93" s="237">
        <f>ROUND(E93*F93,2)</f>
        <v>0</v>
      </c>
      <c r="H93" s="236"/>
      <c r="I93" s="237">
        <f>ROUND(E93*H93,2)</f>
        <v>0</v>
      </c>
      <c r="J93" s="236"/>
      <c r="K93" s="237">
        <f>ROUND(E93*J93,2)</f>
        <v>0</v>
      </c>
      <c r="L93" s="237">
        <v>21</v>
      </c>
      <c r="M93" s="237">
        <f>G93*(1+L93/100)</f>
        <v>0</v>
      </c>
      <c r="N93" s="237">
        <v>0</v>
      </c>
      <c r="O93" s="237">
        <f>ROUND(E93*N93,2)</f>
        <v>0</v>
      </c>
      <c r="P93" s="237">
        <v>0</v>
      </c>
      <c r="Q93" s="237">
        <f>ROUND(E93*P93,2)</f>
        <v>0</v>
      </c>
      <c r="R93" s="237"/>
      <c r="S93" s="237" t="s">
        <v>295</v>
      </c>
      <c r="T93" s="238" t="s">
        <v>286</v>
      </c>
      <c r="U93" s="215">
        <v>0</v>
      </c>
      <c r="V93" s="215">
        <f>ROUND(E93*U93,2)</f>
        <v>0</v>
      </c>
      <c r="W93" s="21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1980</v>
      </c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>
      <c r="A94" s="232">
        <v>82</v>
      </c>
      <c r="B94" s="233" t="s">
        <v>2133</v>
      </c>
      <c r="C94" s="243" t="s">
        <v>2900</v>
      </c>
      <c r="D94" s="234" t="s">
        <v>298</v>
      </c>
      <c r="E94" s="235">
        <v>4</v>
      </c>
      <c r="F94" s="236"/>
      <c r="G94" s="237">
        <f>ROUND(E94*F94,2)</f>
        <v>0</v>
      </c>
      <c r="H94" s="236"/>
      <c r="I94" s="237">
        <f>ROUND(E94*H94,2)</f>
        <v>0</v>
      </c>
      <c r="J94" s="236"/>
      <c r="K94" s="237">
        <f>ROUND(E94*J94,2)</f>
        <v>0</v>
      </c>
      <c r="L94" s="237">
        <v>21</v>
      </c>
      <c r="M94" s="237">
        <f>G94*(1+L94/100)</f>
        <v>0</v>
      </c>
      <c r="N94" s="237">
        <v>0</v>
      </c>
      <c r="O94" s="237">
        <f>ROUND(E94*N94,2)</f>
        <v>0</v>
      </c>
      <c r="P94" s="237">
        <v>0</v>
      </c>
      <c r="Q94" s="237">
        <f>ROUND(E94*P94,2)</f>
        <v>0</v>
      </c>
      <c r="R94" s="237"/>
      <c r="S94" s="237" t="s">
        <v>295</v>
      </c>
      <c r="T94" s="238" t="s">
        <v>286</v>
      </c>
      <c r="U94" s="215">
        <v>0</v>
      </c>
      <c r="V94" s="215">
        <f>ROUND(E94*U94,2)</f>
        <v>0</v>
      </c>
      <c r="W94" s="21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1980</v>
      </c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>
      <c r="A95" s="232">
        <v>83</v>
      </c>
      <c r="B95" s="233" t="s">
        <v>2142</v>
      </c>
      <c r="C95" s="243" t="s">
        <v>2901</v>
      </c>
      <c r="D95" s="234" t="s">
        <v>298</v>
      </c>
      <c r="E95" s="235">
        <v>2</v>
      </c>
      <c r="F95" s="236"/>
      <c r="G95" s="237">
        <f>ROUND(E95*F95,2)</f>
        <v>0</v>
      </c>
      <c r="H95" s="236"/>
      <c r="I95" s="237">
        <f>ROUND(E95*H95,2)</f>
        <v>0</v>
      </c>
      <c r="J95" s="236"/>
      <c r="K95" s="237">
        <f>ROUND(E95*J95,2)</f>
        <v>0</v>
      </c>
      <c r="L95" s="237">
        <v>21</v>
      </c>
      <c r="M95" s="237">
        <f>G95*(1+L95/100)</f>
        <v>0</v>
      </c>
      <c r="N95" s="237">
        <v>0</v>
      </c>
      <c r="O95" s="237">
        <f>ROUND(E95*N95,2)</f>
        <v>0</v>
      </c>
      <c r="P95" s="237">
        <v>0</v>
      </c>
      <c r="Q95" s="237">
        <f>ROUND(E95*P95,2)</f>
        <v>0</v>
      </c>
      <c r="R95" s="237"/>
      <c r="S95" s="237" t="s">
        <v>295</v>
      </c>
      <c r="T95" s="238" t="s">
        <v>286</v>
      </c>
      <c r="U95" s="215">
        <v>0</v>
      </c>
      <c r="V95" s="215">
        <f>ROUND(E95*U95,2)</f>
        <v>0</v>
      </c>
      <c r="W95" s="21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1980</v>
      </c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>
      <c r="A96" s="232">
        <v>84</v>
      </c>
      <c r="B96" s="233" t="s">
        <v>2195</v>
      </c>
      <c r="C96" s="243" t="s">
        <v>2902</v>
      </c>
      <c r="D96" s="234" t="s">
        <v>298</v>
      </c>
      <c r="E96" s="235">
        <v>1</v>
      </c>
      <c r="F96" s="236"/>
      <c r="G96" s="237">
        <f>ROUND(E96*F96,2)</f>
        <v>0</v>
      </c>
      <c r="H96" s="236"/>
      <c r="I96" s="237">
        <f>ROUND(E96*H96,2)</f>
        <v>0</v>
      </c>
      <c r="J96" s="236"/>
      <c r="K96" s="237">
        <f>ROUND(E96*J96,2)</f>
        <v>0</v>
      </c>
      <c r="L96" s="237">
        <v>21</v>
      </c>
      <c r="M96" s="237">
        <f>G96*(1+L96/100)</f>
        <v>0</v>
      </c>
      <c r="N96" s="237">
        <v>0</v>
      </c>
      <c r="O96" s="237">
        <f>ROUND(E96*N96,2)</f>
        <v>0</v>
      </c>
      <c r="P96" s="237">
        <v>0</v>
      </c>
      <c r="Q96" s="237">
        <f>ROUND(E96*P96,2)</f>
        <v>0</v>
      </c>
      <c r="R96" s="237"/>
      <c r="S96" s="237" t="s">
        <v>295</v>
      </c>
      <c r="T96" s="238" t="s">
        <v>286</v>
      </c>
      <c r="U96" s="215">
        <v>0</v>
      </c>
      <c r="V96" s="215">
        <f>ROUND(E96*U96,2)</f>
        <v>0</v>
      </c>
      <c r="W96" s="21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1980</v>
      </c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>
      <c r="A97" s="217" t="s">
        <v>280</v>
      </c>
      <c r="B97" s="218" t="s">
        <v>247</v>
      </c>
      <c r="C97" s="240" t="s">
        <v>248</v>
      </c>
      <c r="D97" s="219"/>
      <c r="E97" s="220"/>
      <c r="F97" s="221"/>
      <c r="G97" s="221">
        <f>SUMIF(AG98:AG100,"&lt;&gt;NOR",G98:G100)</f>
        <v>0</v>
      </c>
      <c r="H97" s="221"/>
      <c r="I97" s="221">
        <f>SUM(I98:I100)</f>
        <v>0</v>
      </c>
      <c r="J97" s="221"/>
      <c r="K97" s="221">
        <f>SUM(K98:K100)</f>
        <v>0</v>
      </c>
      <c r="L97" s="221"/>
      <c r="M97" s="221">
        <f>SUM(M98:M100)</f>
        <v>0</v>
      </c>
      <c r="N97" s="221"/>
      <c r="O97" s="221">
        <f>SUM(O98:O100)</f>
        <v>0</v>
      </c>
      <c r="P97" s="221"/>
      <c r="Q97" s="221">
        <f>SUM(Q98:Q100)</f>
        <v>0</v>
      </c>
      <c r="R97" s="221"/>
      <c r="S97" s="221"/>
      <c r="T97" s="222"/>
      <c r="U97" s="216"/>
      <c r="V97" s="216">
        <f>SUM(V98:V100)</f>
        <v>0</v>
      </c>
      <c r="W97" s="216"/>
      <c r="AG97" t="s">
        <v>281</v>
      </c>
    </row>
    <row r="98" spans="1:60" outlineLevel="1">
      <c r="A98" s="232">
        <v>85</v>
      </c>
      <c r="B98" s="233" t="s">
        <v>2198</v>
      </c>
      <c r="C98" s="243" t="s">
        <v>2903</v>
      </c>
      <c r="D98" s="234" t="s">
        <v>298</v>
      </c>
      <c r="E98" s="235">
        <v>1</v>
      </c>
      <c r="F98" s="236"/>
      <c r="G98" s="237">
        <f>ROUND(E98*F98,2)</f>
        <v>0</v>
      </c>
      <c r="H98" s="236"/>
      <c r="I98" s="237">
        <f>ROUND(E98*H98,2)</f>
        <v>0</v>
      </c>
      <c r="J98" s="236"/>
      <c r="K98" s="237">
        <f>ROUND(E98*J98,2)</f>
        <v>0</v>
      </c>
      <c r="L98" s="237">
        <v>21</v>
      </c>
      <c r="M98" s="237">
        <f>G98*(1+L98/100)</f>
        <v>0</v>
      </c>
      <c r="N98" s="237">
        <v>0</v>
      </c>
      <c r="O98" s="237">
        <f>ROUND(E98*N98,2)</f>
        <v>0</v>
      </c>
      <c r="P98" s="237">
        <v>0</v>
      </c>
      <c r="Q98" s="237">
        <f>ROUND(E98*P98,2)</f>
        <v>0</v>
      </c>
      <c r="R98" s="237"/>
      <c r="S98" s="237" t="s">
        <v>295</v>
      </c>
      <c r="T98" s="238" t="s">
        <v>286</v>
      </c>
      <c r="U98" s="215">
        <v>0</v>
      </c>
      <c r="V98" s="215">
        <f>ROUND(E98*U98,2)</f>
        <v>0</v>
      </c>
      <c r="W98" s="21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323</v>
      </c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</row>
    <row r="99" spans="1:60" outlineLevel="1">
      <c r="A99" s="232">
        <v>86</v>
      </c>
      <c r="B99" s="233" t="s">
        <v>2196</v>
      </c>
      <c r="C99" s="243" t="s">
        <v>2904</v>
      </c>
      <c r="D99" s="234" t="s">
        <v>298</v>
      </c>
      <c r="E99" s="235">
        <v>1</v>
      </c>
      <c r="F99" s="236"/>
      <c r="G99" s="237">
        <f>ROUND(E99*F99,2)</f>
        <v>0</v>
      </c>
      <c r="H99" s="236"/>
      <c r="I99" s="237">
        <f>ROUND(E99*H99,2)</f>
        <v>0</v>
      </c>
      <c r="J99" s="236"/>
      <c r="K99" s="237">
        <f>ROUND(E99*J99,2)</f>
        <v>0</v>
      </c>
      <c r="L99" s="237">
        <v>21</v>
      </c>
      <c r="M99" s="237">
        <f>G99*(1+L99/100)</f>
        <v>0</v>
      </c>
      <c r="N99" s="237">
        <v>0</v>
      </c>
      <c r="O99" s="237">
        <f>ROUND(E99*N99,2)</f>
        <v>0</v>
      </c>
      <c r="P99" s="237">
        <v>0</v>
      </c>
      <c r="Q99" s="237">
        <f>ROUND(E99*P99,2)</f>
        <v>0</v>
      </c>
      <c r="R99" s="237"/>
      <c r="S99" s="237" t="s">
        <v>295</v>
      </c>
      <c r="T99" s="238" t="s">
        <v>286</v>
      </c>
      <c r="U99" s="215">
        <v>0</v>
      </c>
      <c r="V99" s="215">
        <f>ROUND(E99*U99,2)</f>
        <v>0</v>
      </c>
      <c r="W99" s="21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1980</v>
      </c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outlineLevel="1">
      <c r="A100" s="223">
        <v>87</v>
      </c>
      <c r="B100" s="224" t="s">
        <v>2197</v>
      </c>
      <c r="C100" s="241" t="s">
        <v>2905</v>
      </c>
      <c r="D100" s="225" t="s">
        <v>298</v>
      </c>
      <c r="E100" s="226">
        <v>2</v>
      </c>
      <c r="F100" s="227"/>
      <c r="G100" s="228">
        <f>ROUND(E100*F100,2)</f>
        <v>0</v>
      </c>
      <c r="H100" s="227"/>
      <c r="I100" s="228">
        <f>ROUND(E100*H100,2)</f>
        <v>0</v>
      </c>
      <c r="J100" s="227"/>
      <c r="K100" s="228">
        <f>ROUND(E100*J100,2)</f>
        <v>0</v>
      </c>
      <c r="L100" s="228">
        <v>21</v>
      </c>
      <c r="M100" s="228">
        <f>G100*(1+L100/100)</f>
        <v>0</v>
      </c>
      <c r="N100" s="228">
        <v>0</v>
      </c>
      <c r="O100" s="228">
        <f>ROUND(E100*N100,2)</f>
        <v>0</v>
      </c>
      <c r="P100" s="228">
        <v>0</v>
      </c>
      <c r="Q100" s="228">
        <f>ROUND(E100*P100,2)</f>
        <v>0</v>
      </c>
      <c r="R100" s="228"/>
      <c r="S100" s="228" t="s">
        <v>295</v>
      </c>
      <c r="T100" s="229" t="s">
        <v>286</v>
      </c>
      <c r="U100" s="215">
        <v>0</v>
      </c>
      <c r="V100" s="215">
        <f>ROUND(E100*U100,2)</f>
        <v>0</v>
      </c>
      <c r="W100" s="21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1980</v>
      </c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>
      <c r="A101" s="5"/>
      <c r="B101" s="6"/>
      <c r="C101" s="244"/>
      <c r="D101" s="8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AE101">
        <v>15</v>
      </c>
      <c r="AF101">
        <v>21</v>
      </c>
    </row>
    <row r="102" spans="1:60">
      <c r="A102" s="209"/>
      <c r="B102" s="210" t="s">
        <v>29</v>
      </c>
      <c r="C102" s="245"/>
      <c r="D102" s="211"/>
      <c r="E102" s="212"/>
      <c r="F102" s="212"/>
      <c r="G102" s="239">
        <f>G8+G25+G50+G65+G82+G97</f>
        <v>0</v>
      </c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AE102">
        <f>SUMIF(L7:L100,AE101,G7:G100)</f>
        <v>0</v>
      </c>
      <c r="AF102">
        <f>SUMIF(L7:L100,AF101,G7:G100)</f>
        <v>0</v>
      </c>
      <c r="AG102" t="s">
        <v>315</v>
      </c>
    </row>
    <row r="103" spans="1:60">
      <c r="C103" s="246"/>
      <c r="D103" s="190"/>
      <c r="AG103" t="s">
        <v>316</v>
      </c>
    </row>
    <row r="104" spans="1:60">
      <c r="D104" s="190"/>
    </row>
    <row r="105" spans="1:60">
      <c r="D105" s="190"/>
    </row>
    <row r="106" spans="1:60">
      <c r="D106" s="190"/>
    </row>
    <row r="107" spans="1:60">
      <c r="D107" s="190"/>
    </row>
    <row r="108" spans="1:60">
      <c r="D108" s="190"/>
    </row>
    <row r="109" spans="1:60">
      <c r="D109" s="190"/>
    </row>
    <row r="110" spans="1:60">
      <c r="D110" s="190"/>
    </row>
    <row r="111" spans="1:60">
      <c r="D111" s="190"/>
    </row>
    <row r="112" spans="1:60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54</v>
      </c>
      <c r="C3" s="195" t="s">
        <v>55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72</v>
      </c>
      <c r="C4" s="198" t="s">
        <v>73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89</v>
      </c>
      <c r="C8" s="240" t="s">
        <v>90</v>
      </c>
      <c r="D8" s="219"/>
      <c r="E8" s="220"/>
      <c r="F8" s="221"/>
      <c r="G8" s="221">
        <f>SUMIF(AG9:AG25,"&lt;&gt;NOR",G9:G25)</f>
        <v>0</v>
      </c>
      <c r="H8" s="221"/>
      <c r="I8" s="221">
        <f>SUM(I9:I25)</f>
        <v>0</v>
      </c>
      <c r="J8" s="221"/>
      <c r="K8" s="221">
        <f>SUM(K9:K25)</f>
        <v>0</v>
      </c>
      <c r="L8" s="221"/>
      <c r="M8" s="221">
        <f>SUM(M9:M25)</f>
        <v>0</v>
      </c>
      <c r="N8" s="221"/>
      <c r="O8" s="221">
        <f>SUM(O9:O25)</f>
        <v>7.3299999999999992</v>
      </c>
      <c r="P8" s="221"/>
      <c r="Q8" s="221">
        <f>SUM(Q9:Q25)</f>
        <v>0.04</v>
      </c>
      <c r="R8" s="221"/>
      <c r="S8" s="221"/>
      <c r="T8" s="222"/>
      <c r="U8" s="216"/>
      <c r="V8" s="216">
        <f>SUM(V9:V25)</f>
        <v>0</v>
      </c>
      <c r="W8" s="216"/>
      <c r="AG8" t="s">
        <v>281</v>
      </c>
    </row>
    <row r="9" spans="1:60" outlineLevel="1">
      <c r="A9" s="232">
        <v>1</v>
      </c>
      <c r="B9" s="233" t="s">
        <v>2906</v>
      </c>
      <c r="C9" s="243" t="s">
        <v>2907</v>
      </c>
      <c r="D9" s="234" t="s">
        <v>368</v>
      </c>
      <c r="E9" s="235">
        <v>43.801000000000002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0.1</v>
      </c>
      <c r="O9" s="237">
        <f>ROUND(E9*N9,2)</f>
        <v>4.38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2908</v>
      </c>
      <c r="C10" s="243" t="s">
        <v>2909</v>
      </c>
      <c r="D10" s="234" t="s">
        <v>437</v>
      </c>
      <c r="E10" s="235">
        <v>4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5.0000000000000001E-3</v>
      </c>
      <c r="O10" s="237">
        <f>ROUND(E10*N10,2)</f>
        <v>0.02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2910</v>
      </c>
      <c r="C11" s="243" t="s">
        <v>2911</v>
      </c>
      <c r="D11" s="234" t="s">
        <v>368</v>
      </c>
      <c r="E11" s="235">
        <v>43.801000000000002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2.8570000000000002E-2</v>
      </c>
      <c r="O11" s="237">
        <f>ROUND(E11*N11,2)</f>
        <v>1.25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2912</v>
      </c>
      <c r="C12" s="243" t="s">
        <v>2913</v>
      </c>
      <c r="D12" s="234" t="s">
        <v>368</v>
      </c>
      <c r="E12" s="235">
        <v>43.801000000000002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1E-3</v>
      </c>
      <c r="Q12" s="237">
        <f>ROUND(E12*P12,2)</f>
        <v>0.04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2914</v>
      </c>
      <c r="C13" s="243" t="s">
        <v>2915</v>
      </c>
      <c r="D13" s="234" t="s">
        <v>557</v>
      </c>
      <c r="E13" s="235">
        <v>36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4.0000000000000001E-3</v>
      </c>
      <c r="O13" s="237">
        <f>ROUND(E13*N13,2)</f>
        <v>0.14000000000000001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1980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23">
        <v>6</v>
      </c>
      <c r="B14" s="224" t="s">
        <v>2916</v>
      </c>
      <c r="C14" s="241" t="s">
        <v>2917</v>
      </c>
      <c r="D14" s="225" t="s">
        <v>557</v>
      </c>
      <c r="E14" s="226">
        <v>43.78</v>
      </c>
      <c r="F14" s="227"/>
      <c r="G14" s="228">
        <f>ROUND(E14*F14,2)</f>
        <v>0</v>
      </c>
      <c r="H14" s="227"/>
      <c r="I14" s="228">
        <f>ROUND(E14*H14,2)</f>
        <v>0</v>
      </c>
      <c r="J14" s="227"/>
      <c r="K14" s="228">
        <f>ROUND(E14*J14,2)</f>
        <v>0</v>
      </c>
      <c r="L14" s="228">
        <v>21</v>
      </c>
      <c r="M14" s="228">
        <f>G14*(1+L14/100)</f>
        <v>0</v>
      </c>
      <c r="N14" s="228">
        <v>0</v>
      </c>
      <c r="O14" s="228">
        <f>ROUND(E14*N14,2)</f>
        <v>0</v>
      </c>
      <c r="P14" s="228">
        <v>0</v>
      </c>
      <c r="Q14" s="228">
        <f>ROUND(E14*P14,2)</f>
        <v>0</v>
      </c>
      <c r="R14" s="228"/>
      <c r="S14" s="228" t="s">
        <v>295</v>
      </c>
      <c r="T14" s="229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1980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13"/>
      <c r="B15" s="214"/>
      <c r="C15" s="254" t="s">
        <v>2918</v>
      </c>
      <c r="D15" s="247"/>
      <c r="E15" s="248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327</v>
      </c>
      <c r="AH15" s="206">
        <v>0</v>
      </c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13"/>
      <c r="B16" s="214"/>
      <c r="C16" s="254" t="s">
        <v>2919</v>
      </c>
      <c r="D16" s="247"/>
      <c r="E16" s="248">
        <v>43.78</v>
      </c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327</v>
      </c>
      <c r="AH16" s="206">
        <v>0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ht="22.5" outlineLevel="1">
      <c r="A17" s="223">
        <v>7</v>
      </c>
      <c r="B17" s="224" t="s">
        <v>2920</v>
      </c>
      <c r="C17" s="241" t="s">
        <v>2921</v>
      </c>
      <c r="D17" s="225" t="s">
        <v>368</v>
      </c>
      <c r="E17" s="226">
        <v>153.84399999999999</v>
      </c>
      <c r="F17" s="227"/>
      <c r="G17" s="228">
        <f>ROUND(E17*F17,2)</f>
        <v>0</v>
      </c>
      <c r="H17" s="227"/>
      <c r="I17" s="228">
        <f>ROUND(E17*H17,2)</f>
        <v>0</v>
      </c>
      <c r="J17" s="227"/>
      <c r="K17" s="228">
        <f>ROUND(E17*J17,2)</f>
        <v>0</v>
      </c>
      <c r="L17" s="228">
        <v>21</v>
      </c>
      <c r="M17" s="228">
        <f>G17*(1+L17/100)</f>
        <v>0</v>
      </c>
      <c r="N17" s="228">
        <v>0.01</v>
      </c>
      <c r="O17" s="228">
        <f>ROUND(E17*N17,2)</f>
        <v>1.54</v>
      </c>
      <c r="P17" s="228">
        <v>0</v>
      </c>
      <c r="Q17" s="228">
        <f>ROUND(E17*P17,2)</f>
        <v>0</v>
      </c>
      <c r="R17" s="228"/>
      <c r="S17" s="228" t="s">
        <v>295</v>
      </c>
      <c r="T17" s="229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1980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13"/>
      <c r="B18" s="214"/>
      <c r="C18" s="254" t="s">
        <v>880</v>
      </c>
      <c r="D18" s="247"/>
      <c r="E18" s="248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327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13"/>
      <c r="B19" s="214"/>
      <c r="C19" s="254" t="s">
        <v>2922</v>
      </c>
      <c r="D19" s="247"/>
      <c r="E19" s="248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327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13"/>
      <c r="B20" s="214"/>
      <c r="C20" s="254" t="s">
        <v>2923</v>
      </c>
      <c r="D20" s="247"/>
      <c r="E20" s="248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327</v>
      </c>
      <c r="AH20" s="206">
        <v>0</v>
      </c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13"/>
      <c r="B21" s="214"/>
      <c r="C21" s="254" t="s">
        <v>2924</v>
      </c>
      <c r="D21" s="247"/>
      <c r="E21" s="248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327</v>
      </c>
      <c r="AH21" s="206">
        <v>0</v>
      </c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13"/>
      <c r="B22" s="214"/>
      <c r="C22" s="254" t="s">
        <v>2925</v>
      </c>
      <c r="D22" s="247"/>
      <c r="E22" s="248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327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13"/>
      <c r="B23" s="214"/>
      <c r="C23" s="254" t="s">
        <v>2926</v>
      </c>
      <c r="D23" s="247"/>
      <c r="E23" s="248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327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13"/>
      <c r="B24" s="214"/>
      <c r="C24" s="254" t="s">
        <v>2927</v>
      </c>
      <c r="D24" s="247"/>
      <c r="E24" s="248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327</v>
      </c>
      <c r="AH24" s="206">
        <v>0</v>
      </c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13"/>
      <c r="B25" s="214"/>
      <c r="C25" s="254" t="s">
        <v>2928</v>
      </c>
      <c r="D25" s="247"/>
      <c r="E25" s="248">
        <v>153.84399999999999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327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>
      <c r="A26" s="217" t="s">
        <v>280</v>
      </c>
      <c r="B26" s="218" t="s">
        <v>91</v>
      </c>
      <c r="C26" s="240" t="s">
        <v>92</v>
      </c>
      <c r="D26" s="219"/>
      <c r="E26" s="220"/>
      <c r="F26" s="221"/>
      <c r="G26" s="221">
        <f>SUMIF(AG27:AG33,"&lt;&gt;NOR",G27:G33)</f>
        <v>0</v>
      </c>
      <c r="H26" s="221"/>
      <c r="I26" s="221">
        <f>SUM(I27:I33)</f>
        <v>0</v>
      </c>
      <c r="J26" s="221"/>
      <c r="K26" s="221">
        <f>SUM(K27:K33)</f>
        <v>0</v>
      </c>
      <c r="L26" s="221"/>
      <c r="M26" s="221">
        <f>SUM(M27:M33)</f>
        <v>0</v>
      </c>
      <c r="N26" s="221"/>
      <c r="O26" s="221">
        <f>SUM(O27:O33)</f>
        <v>0.02</v>
      </c>
      <c r="P26" s="221"/>
      <c r="Q26" s="221">
        <f>SUM(Q27:Q33)</f>
        <v>0</v>
      </c>
      <c r="R26" s="221"/>
      <c r="S26" s="221"/>
      <c r="T26" s="222"/>
      <c r="U26" s="216"/>
      <c r="V26" s="216">
        <f>SUM(V27:V33)</f>
        <v>0</v>
      </c>
      <c r="W26" s="216"/>
      <c r="AG26" t="s">
        <v>281</v>
      </c>
    </row>
    <row r="27" spans="1:60" outlineLevel="1">
      <c r="A27" s="223">
        <v>8</v>
      </c>
      <c r="B27" s="224" t="s">
        <v>2929</v>
      </c>
      <c r="C27" s="241" t="s">
        <v>2930</v>
      </c>
      <c r="D27" s="225" t="s">
        <v>368</v>
      </c>
      <c r="E27" s="226">
        <v>126</v>
      </c>
      <c r="F27" s="227"/>
      <c r="G27" s="228">
        <f>ROUND(E27*F27,2)</f>
        <v>0</v>
      </c>
      <c r="H27" s="227"/>
      <c r="I27" s="228">
        <f>ROUND(E27*H27,2)</f>
        <v>0</v>
      </c>
      <c r="J27" s="227"/>
      <c r="K27" s="228">
        <f>ROUND(E27*J27,2)</f>
        <v>0</v>
      </c>
      <c r="L27" s="228">
        <v>21</v>
      </c>
      <c r="M27" s="228">
        <f>G27*(1+L27/100)</f>
        <v>0</v>
      </c>
      <c r="N27" s="228">
        <v>0</v>
      </c>
      <c r="O27" s="228">
        <f>ROUND(E27*N27,2)</f>
        <v>0</v>
      </c>
      <c r="P27" s="228">
        <v>0</v>
      </c>
      <c r="Q27" s="228">
        <f>ROUND(E27*P27,2)</f>
        <v>0</v>
      </c>
      <c r="R27" s="228"/>
      <c r="S27" s="228" t="s">
        <v>295</v>
      </c>
      <c r="T27" s="229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323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13"/>
      <c r="B28" s="214"/>
      <c r="C28" s="254" t="s">
        <v>2931</v>
      </c>
      <c r="D28" s="247"/>
      <c r="E28" s="248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327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13"/>
      <c r="B29" s="214"/>
      <c r="C29" s="254" t="s">
        <v>2932</v>
      </c>
      <c r="D29" s="247"/>
      <c r="E29" s="248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327</v>
      </c>
      <c r="AH29" s="206">
        <v>0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13"/>
      <c r="B30" s="214"/>
      <c r="C30" s="254" t="s">
        <v>2716</v>
      </c>
      <c r="D30" s="247"/>
      <c r="E30" s="248">
        <v>126</v>
      </c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327</v>
      </c>
      <c r="AH30" s="206">
        <v>0</v>
      </c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32">
        <v>9</v>
      </c>
      <c r="B31" s="233" t="s">
        <v>2933</v>
      </c>
      <c r="C31" s="243" t="s">
        <v>2934</v>
      </c>
      <c r="D31" s="234" t="s">
        <v>368</v>
      </c>
      <c r="E31" s="235">
        <v>52.3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2.4000000000000001E-4</v>
      </c>
      <c r="O31" s="237">
        <f>ROUND(E31*N31,2)</f>
        <v>0.01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323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32">
        <v>10</v>
      </c>
      <c r="B32" s="233" t="s">
        <v>2935</v>
      </c>
      <c r="C32" s="243" t="s">
        <v>2936</v>
      </c>
      <c r="D32" s="234" t="s">
        <v>368</v>
      </c>
      <c r="E32" s="235">
        <v>41.84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1.2E-4</v>
      </c>
      <c r="O32" s="237">
        <f>ROUND(E32*N32,2)</f>
        <v>0.01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323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32">
        <v>11</v>
      </c>
      <c r="B33" s="233" t="s">
        <v>2937</v>
      </c>
      <c r="C33" s="243" t="s">
        <v>2938</v>
      </c>
      <c r="D33" s="234" t="s">
        <v>2939</v>
      </c>
      <c r="E33" s="235">
        <v>1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2522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>
      <c r="A34" s="217" t="s">
        <v>280</v>
      </c>
      <c r="B34" s="218" t="s">
        <v>93</v>
      </c>
      <c r="C34" s="240" t="s">
        <v>94</v>
      </c>
      <c r="D34" s="219"/>
      <c r="E34" s="220"/>
      <c r="F34" s="221"/>
      <c r="G34" s="221">
        <f>SUMIF(AG35:AG43,"&lt;&gt;NOR",G35:G43)</f>
        <v>0</v>
      </c>
      <c r="H34" s="221"/>
      <c r="I34" s="221">
        <f>SUM(I35:I43)</f>
        <v>0</v>
      </c>
      <c r="J34" s="221"/>
      <c r="K34" s="221">
        <f>SUM(K35:K43)</f>
        <v>0</v>
      </c>
      <c r="L34" s="221"/>
      <c r="M34" s="221">
        <f>SUM(M35:M43)</f>
        <v>0</v>
      </c>
      <c r="N34" s="221"/>
      <c r="O34" s="221">
        <f>SUM(O35:O43)</f>
        <v>0</v>
      </c>
      <c r="P34" s="221"/>
      <c r="Q34" s="221">
        <f>SUM(Q35:Q43)</f>
        <v>0</v>
      </c>
      <c r="R34" s="221"/>
      <c r="S34" s="221"/>
      <c r="T34" s="222"/>
      <c r="U34" s="216"/>
      <c r="V34" s="216">
        <f>SUM(V35:V43)</f>
        <v>0</v>
      </c>
      <c r="W34" s="216"/>
      <c r="AG34" t="s">
        <v>281</v>
      </c>
    </row>
    <row r="35" spans="1:60" ht="22.5" outlineLevel="1">
      <c r="A35" s="223">
        <v>12</v>
      </c>
      <c r="B35" s="224" t="s">
        <v>2940</v>
      </c>
      <c r="C35" s="241" t="s">
        <v>2941</v>
      </c>
      <c r="D35" s="225" t="s">
        <v>368</v>
      </c>
      <c r="E35" s="226">
        <v>225.8</v>
      </c>
      <c r="F35" s="227"/>
      <c r="G35" s="228">
        <f>ROUND(E35*F35,2)</f>
        <v>0</v>
      </c>
      <c r="H35" s="227"/>
      <c r="I35" s="228">
        <f>ROUND(E35*H35,2)</f>
        <v>0</v>
      </c>
      <c r="J35" s="227"/>
      <c r="K35" s="228">
        <f>ROUND(E35*J35,2)</f>
        <v>0</v>
      </c>
      <c r="L35" s="228">
        <v>21</v>
      </c>
      <c r="M35" s="228">
        <f>G35*(1+L35/100)</f>
        <v>0</v>
      </c>
      <c r="N35" s="228">
        <v>0</v>
      </c>
      <c r="O35" s="228">
        <f>ROUND(E35*N35,2)</f>
        <v>0</v>
      </c>
      <c r="P35" s="228">
        <v>0</v>
      </c>
      <c r="Q35" s="228">
        <f>ROUND(E35*P35,2)</f>
        <v>0</v>
      </c>
      <c r="R35" s="228"/>
      <c r="S35" s="228" t="s">
        <v>295</v>
      </c>
      <c r="T35" s="229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323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13"/>
      <c r="B36" s="214"/>
      <c r="C36" s="254" t="s">
        <v>2942</v>
      </c>
      <c r="D36" s="247"/>
      <c r="E36" s="248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327</v>
      </c>
      <c r="AH36" s="206">
        <v>0</v>
      </c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13"/>
      <c r="B37" s="214"/>
      <c r="C37" s="254" t="s">
        <v>2943</v>
      </c>
      <c r="D37" s="247"/>
      <c r="E37" s="248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327</v>
      </c>
      <c r="AH37" s="206">
        <v>0</v>
      </c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13"/>
      <c r="B38" s="214"/>
      <c r="C38" s="254" t="s">
        <v>2944</v>
      </c>
      <c r="D38" s="247"/>
      <c r="E38" s="248">
        <v>225.8</v>
      </c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327</v>
      </c>
      <c r="AH38" s="206">
        <v>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ht="22.5" outlineLevel="1">
      <c r="A39" s="232">
        <v>13</v>
      </c>
      <c r="B39" s="233" t="s">
        <v>2945</v>
      </c>
      <c r="C39" s="243" t="s">
        <v>2946</v>
      </c>
      <c r="D39" s="234" t="s">
        <v>368</v>
      </c>
      <c r="E39" s="235">
        <v>6774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323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ht="22.5" outlineLevel="1">
      <c r="A40" s="232">
        <v>14</v>
      </c>
      <c r="B40" s="233" t="s">
        <v>2947</v>
      </c>
      <c r="C40" s="243" t="s">
        <v>2948</v>
      </c>
      <c r="D40" s="234" t="s">
        <v>368</v>
      </c>
      <c r="E40" s="235">
        <v>225.8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323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32">
        <v>15</v>
      </c>
      <c r="B41" s="233" t="s">
        <v>2949</v>
      </c>
      <c r="C41" s="243" t="s">
        <v>2950</v>
      </c>
      <c r="D41" s="234" t="s">
        <v>368</v>
      </c>
      <c r="E41" s="235">
        <v>225.8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323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32">
        <v>16</v>
      </c>
      <c r="B42" s="233" t="s">
        <v>2951</v>
      </c>
      <c r="C42" s="243" t="s">
        <v>2952</v>
      </c>
      <c r="D42" s="234" t="s">
        <v>368</v>
      </c>
      <c r="E42" s="235">
        <v>6774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323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32">
        <v>17</v>
      </c>
      <c r="B43" s="233" t="s">
        <v>2953</v>
      </c>
      <c r="C43" s="243" t="s">
        <v>2954</v>
      </c>
      <c r="D43" s="234" t="s">
        <v>368</v>
      </c>
      <c r="E43" s="235">
        <v>225.8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323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>
      <c r="A44" s="217" t="s">
        <v>280</v>
      </c>
      <c r="B44" s="218" t="s">
        <v>96</v>
      </c>
      <c r="C44" s="240" t="s">
        <v>95</v>
      </c>
      <c r="D44" s="219"/>
      <c r="E44" s="220"/>
      <c r="F44" s="221"/>
      <c r="G44" s="221">
        <f>SUMIF(AG45:AG57,"&lt;&gt;NOR",G45:G57)</f>
        <v>0</v>
      </c>
      <c r="H44" s="221"/>
      <c r="I44" s="221">
        <f>SUM(I45:I57)</f>
        <v>0</v>
      </c>
      <c r="J44" s="221"/>
      <c r="K44" s="221">
        <f>SUM(K45:K57)</f>
        <v>0</v>
      </c>
      <c r="L44" s="221"/>
      <c r="M44" s="221">
        <f>SUM(M45:M57)</f>
        <v>0</v>
      </c>
      <c r="N44" s="221"/>
      <c r="O44" s="221">
        <f>SUM(O45:O57)</f>
        <v>0</v>
      </c>
      <c r="P44" s="221"/>
      <c r="Q44" s="221">
        <f>SUM(Q45:Q57)</f>
        <v>3.15</v>
      </c>
      <c r="R44" s="221"/>
      <c r="S44" s="221"/>
      <c r="T44" s="222"/>
      <c r="U44" s="216"/>
      <c r="V44" s="216">
        <f>SUM(V45:V57)</f>
        <v>0</v>
      </c>
      <c r="W44" s="216"/>
      <c r="AG44" t="s">
        <v>281</v>
      </c>
    </row>
    <row r="45" spans="1:60" ht="22.5" outlineLevel="1">
      <c r="A45" s="223">
        <v>18</v>
      </c>
      <c r="B45" s="224" t="s">
        <v>2955</v>
      </c>
      <c r="C45" s="241" t="s">
        <v>2956</v>
      </c>
      <c r="D45" s="225" t="s">
        <v>368</v>
      </c>
      <c r="E45" s="226">
        <v>43.801000000000002</v>
      </c>
      <c r="F45" s="227"/>
      <c r="G45" s="228">
        <f>ROUND(E45*F45,2)</f>
        <v>0</v>
      </c>
      <c r="H45" s="227"/>
      <c r="I45" s="228">
        <f>ROUND(E45*H45,2)</f>
        <v>0</v>
      </c>
      <c r="J45" s="227"/>
      <c r="K45" s="228">
        <f>ROUND(E45*J45,2)</f>
        <v>0</v>
      </c>
      <c r="L45" s="228">
        <v>21</v>
      </c>
      <c r="M45" s="228">
        <f>G45*(1+L45/100)</f>
        <v>0</v>
      </c>
      <c r="N45" s="228">
        <v>0</v>
      </c>
      <c r="O45" s="228">
        <f>ROUND(E45*N45,2)</f>
        <v>0</v>
      </c>
      <c r="P45" s="228">
        <v>7.1999999999999995E-2</v>
      </c>
      <c r="Q45" s="228">
        <f>ROUND(E45*P45,2)</f>
        <v>3.15</v>
      </c>
      <c r="R45" s="228"/>
      <c r="S45" s="228" t="s">
        <v>295</v>
      </c>
      <c r="T45" s="229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323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13"/>
      <c r="B46" s="214"/>
      <c r="C46" s="254" t="s">
        <v>2957</v>
      </c>
      <c r="D46" s="247"/>
      <c r="E46" s="248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327</v>
      </c>
      <c r="AH46" s="206">
        <v>0</v>
      </c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13"/>
      <c r="B47" s="214"/>
      <c r="C47" s="254" t="s">
        <v>2958</v>
      </c>
      <c r="D47" s="247"/>
      <c r="E47" s="248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327</v>
      </c>
      <c r="AH47" s="206">
        <v>0</v>
      </c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13"/>
      <c r="B48" s="214"/>
      <c r="C48" s="254" t="s">
        <v>2959</v>
      </c>
      <c r="D48" s="247"/>
      <c r="E48" s="248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327</v>
      </c>
      <c r="AH48" s="206">
        <v>0</v>
      </c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13"/>
      <c r="B49" s="214"/>
      <c r="C49" s="254" t="s">
        <v>2960</v>
      </c>
      <c r="D49" s="247"/>
      <c r="E49" s="248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327</v>
      </c>
      <c r="AH49" s="206">
        <v>0</v>
      </c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13"/>
      <c r="B50" s="214"/>
      <c r="C50" s="254" t="s">
        <v>2961</v>
      </c>
      <c r="D50" s="247"/>
      <c r="E50" s="248">
        <v>43.801000000000002</v>
      </c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327</v>
      </c>
      <c r="AH50" s="206">
        <v>0</v>
      </c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>
      <c r="A51" s="232">
        <v>19</v>
      </c>
      <c r="B51" s="233" t="s">
        <v>2962</v>
      </c>
      <c r="C51" s="243" t="s">
        <v>2963</v>
      </c>
      <c r="D51" s="234" t="s">
        <v>557</v>
      </c>
      <c r="E51" s="235">
        <v>16</v>
      </c>
      <c r="F51" s="236"/>
      <c r="G51" s="237">
        <f>ROUND(E51*F51,2)</f>
        <v>0</v>
      </c>
      <c r="H51" s="236"/>
      <c r="I51" s="237">
        <f>ROUND(E51*H51,2)</f>
        <v>0</v>
      </c>
      <c r="J51" s="236"/>
      <c r="K51" s="237">
        <f>ROUND(E51*J51,2)</f>
        <v>0</v>
      </c>
      <c r="L51" s="237">
        <v>21</v>
      </c>
      <c r="M51" s="237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7"/>
      <c r="S51" s="237" t="s">
        <v>295</v>
      </c>
      <c r="T51" s="238" t="s">
        <v>286</v>
      </c>
      <c r="U51" s="215">
        <v>0</v>
      </c>
      <c r="V51" s="215">
        <f>ROUND(E51*U51,2)</f>
        <v>0</v>
      </c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323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>
      <c r="A52" s="232">
        <v>20</v>
      </c>
      <c r="B52" s="233" t="s">
        <v>2964</v>
      </c>
      <c r="C52" s="243" t="s">
        <v>2965</v>
      </c>
      <c r="D52" s="234" t="s">
        <v>557</v>
      </c>
      <c r="E52" s="235">
        <v>20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323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32">
        <v>21</v>
      </c>
      <c r="B53" s="233" t="s">
        <v>2966</v>
      </c>
      <c r="C53" s="243" t="s">
        <v>2967</v>
      </c>
      <c r="D53" s="234" t="s">
        <v>389</v>
      </c>
      <c r="E53" s="235">
        <v>3.15367</v>
      </c>
      <c r="F53" s="236"/>
      <c r="G53" s="237">
        <f>ROUND(E53*F53,2)</f>
        <v>0</v>
      </c>
      <c r="H53" s="236"/>
      <c r="I53" s="237">
        <f>ROUND(E53*H53,2)</f>
        <v>0</v>
      </c>
      <c r="J53" s="236"/>
      <c r="K53" s="237">
        <f>ROUND(E53*J53,2)</f>
        <v>0</v>
      </c>
      <c r="L53" s="237">
        <v>21</v>
      </c>
      <c r="M53" s="237">
        <f>G53*(1+L53/100)</f>
        <v>0</v>
      </c>
      <c r="N53" s="237">
        <v>0</v>
      </c>
      <c r="O53" s="237">
        <f>ROUND(E53*N53,2)</f>
        <v>0</v>
      </c>
      <c r="P53" s="237">
        <v>0</v>
      </c>
      <c r="Q53" s="237">
        <f>ROUND(E53*P53,2)</f>
        <v>0</v>
      </c>
      <c r="R53" s="237"/>
      <c r="S53" s="237" t="s">
        <v>295</v>
      </c>
      <c r="T53" s="238" t="s">
        <v>286</v>
      </c>
      <c r="U53" s="215">
        <v>0</v>
      </c>
      <c r="V53" s="215">
        <f>ROUND(E53*U53,2)</f>
        <v>0</v>
      </c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323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32">
        <v>22</v>
      </c>
      <c r="B54" s="233" t="s">
        <v>2968</v>
      </c>
      <c r="C54" s="243" t="s">
        <v>2969</v>
      </c>
      <c r="D54" s="234" t="s">
        <v>389</v>
      </c>
      <c r="E54" s="235">
        <v>3.15367</v>
      </c>
      <c r="F54" s="236"/>
      <c r="G54" s="237">
        <f>ROUND(E54*F54,2)</f>
        <v>0</v>
      </c>
      <c r="H54" s="236"/>
      <c r="I54" s="237">
        <f>ROUND(E54*H54,2)</f>
        <v>0</v>
      </c>
      <c r="J54" s="236"/>
      <c r="K54" s="237">
        <f>ROUND(E54*J54,2)</f>
        <v>0</v>
      </c>
      <c r="L54" s="237">
        <v>21</v>
      </c>
      <c r="M54" s="237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7"/>
      <c r="S54" s="237" t="s">
        <v>295</v>
      </c>
      <c r="T54" s="238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323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32">
        <v>23</v>
      </c>
      <c r="B55" s="233" t="s">
        <v>2970</v>
      </c>
      <c r="C55" s="243" t="s">
        <v>2971</v>
      </c>
      <c r="D55" s="234" t="s">
        <v>389</v>
      </c>
      <c r="E55" s="235">
        <v>31.54</v>
      </c>
      <c r="F55" s="236"/>
      <c r="G55" s="237">
        <f>ROUND(E55*F55,2)</f>
        <v>0</v>
      </c>
      <c r="H55" s="236"/>
      <c r="I55" s="237">
        <f>ROUND(E55*H55,2)</f>
        <v>0</v>
      </c>
      <c r="J55" s="236"/>
      <c r="K55" s="237">
        <f>ROUND(E55*J55,2)</f>
        <v>0</v>
      </c>
      <c r="L55" s="237">
        <v>21</v>
      </c>
      <c r="M55" s="237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7"/>
      <c r="S55" s="237" t="s">
        <v>295</v>
      </c>
      <c r="T55" s="238" t="s">
        <v>286</v>
      </c>
      <c r="U55" s="215">
        <v>0</v>
      </c>
      <c r="V55" s="215">
        <f>ROUND(E55*U55,2)</f>
        <v>0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323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32">
        <v>24</v>
      </c>
      <c r="B56" s="233" t="s">
        <v>2972</v>
      </c>
      <c r="C56" s="243" t="s">
        <v>2973</v>
      </c>
      <c r="D56" s="234" t="s">
        <v>389</v>
      </c>
      <c r="E56" s="235">
        <v>3.15367</v>
      </c>
      <c r="F56" s="236"/>
      <c r="G56" s="237">
        <f>ROUND(E56*F56,2)</f>
        <v>0</v>
      </c>
      <c r="H56" s="236"/>
      <c r="I56" s="237">
        <f>ROUND(E56*H56,2)</f>
        <v>0</v>
      </c>
      <c r="J56" s="236"/>
      <c r="K56" s="237">
        <f>ROUND(E56*J56,2)</f>
        <v>0</v>
      </c>
      <c r="L56" s="237">
        <v>21</v>
      </c>
      <c r="M56" s="237">
        <f>G56*(1+L56/100)</f>
        <v>0</v>
      </c>
      <c r="N56" s="237">
        <v>0</v>
      </c>
      <c r="O56" s="237">
        <f>ROUND(E56*N56,2)</f>
        <v>0</v>
      </c>
      <c r="P56" s="237">
        <v>0</v>
      </c>
      <c r="Q56" s="237">
        <f>ROUND(E56*P56,2)</f>
        <v>0</v>
      </c>
      <c r="R56" s="237"/>
      <c r="S56" s="237" t="s">
        <v>295</v>
      </c>
      <c r="T56" s="238" t="s">
        <v>286</v>
      </c>
      <c r="U56" s="215">
        <v>0</v>
      </c>
      <c r="V56" s="215">
        <f>ROUND(E56*U56,2)</f>
        <v>0</v>
      </c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323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32">
        <v>25</v>
      </c>
      <c r="B57" s="233" t="s">
        <v>2974</v>
      </c>
      <c r="C57" s="243" t="s">
        <v>2975</v>
      </c>
      <c r="D57" s="234" t="s">
        <v>389</v>
      </c>
      <c r="E57" s="235">
        <v>3.15367</v>
      </c>
      <c r="F57" s="236"/>
      <c r="G57" s="237">
        <f>ROUND(E57*F57,2)</f>
        <v>0</v>
      </c>
      <c r="H57" s="236"/>
      <c r="I57" s="237">
        <f>ROUND(E57*H57,2)</f>
        <v>0</v>
      </c>
      <c r="J57" s="236"/>
      <c r="K57" s="237">
        <f>ROUND(E57*J57,2)</f>
        <v>0</v>
      </c>
      <c r="L57" s="237">
        <v>21</v>
      </c>
      <c r="M57" s="237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7"/>
      <c r="S57" s="237" t="s">
        <v>295</v>
      </c>
      <c r="T57" s="238" t="s">
        <v>286</v>
      </c>
      <c r="U57" s="215">
        <v>0</v>
      </c>
      <c r="V57" s="215">
        <f>ROUND(E57*U57,2)</f>
        <v>0</v>
      </c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323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>
      <c r="A58" s="217" t="s">
        <v>280</v>
      </c>
      <c r="B58" s="218" t="s">
        <v>98</v>
      </c>
      <c r="C58" s="240" t="s">
        <v>97</v>
      </c>
      <c r="D58" s="219"/>
      <c r="E58" s="220"/>
      <c r="F58" s="221"/>
      <c r="G58" s="221">
        <f>SUMIF(AG59:AG59,"&lt;&gt;NOR",G59:G59)</f>
        <v>0</v>
      </c>
      <c r="H58" s="221"/>
      <c r="I58" s="221">
        <f>SUM(I59:I59)</f>
        <v>0</v>
      </c>
      <c r="J58" s="221"/>
      <c r="K58" s="221">
        <f>SUM(K59:K59)</f>
        <v>0</v>
      </c>
      <c r="L58" s="221"/>
      <c r="M58" s="221">
        <f>SUM(M59:M59)</f>
        <v>0</v>
      </c>
      <c r="N58" s="221"/>
      <c r="O58" s="221">
        <f>SUM(O59:O59)</f>
        <v>0</v>
      </c>
      <c r="P58" s="221"/>
      <c r="Q58" s="221">
        <f>SUM(Q59:Q59)</f>
        <v>0</v>
      </c>
      <c r="R58" s="221"/>
      <c r="S58" s="221"/>
      <c r="T58" s="222"/>
      <c r="U58" s="216"/>
      <c r="V58" s="216">
        <f>SUM(V59:V59)</f>
        <v>0</v>
      </c>
      <c r="W58" s="216"/>
      <c r="AG58" t="s">
        <v>281</v>
      </c>
    </row>
    <row r="59" spans="1:60" outlineLevel="1">
      <c r="A59" s="232">
        <v>26</v>
      </c>
      <c r="B59" s="233" t="s">
        <v>2976</v>
      </c>
      <c r="C59" s="243" t="s">
        <v>2977</v>
      </c>
      <c r="D59" s="234" t="s">
        <v>389</v>
      </c>
      <c r="E59" s="235">
        <v>7.3515100000000002</v>
      </c>
      <c r="F59" s="236"/>
      <c r="G59" s="237">
        <f>ROUND(E59*F59,2)</f>
        <v>0</v>
      </c>
      <c r="H59" s="236"/>
      <c r="I59" s="237">
        <f>ROUND(E59*H59,2)</f>
        <v>0</v>
      </c>
      <c r="J59" s="236"/>
      <c r="K59" s="237">
        <f>ROUND(E59*J59,2)</f>
        <v>0</v>
      </c>
      <c r="L59" s="237">
        <v>21</v>
      </c>
      <c r="M59" s="237">
        <f>G59*(1+L59/100)</f>
        <v>0</v>
      </c>
      <c r="N59" s="237">
        <v>0</v>
      </c>
      <c r="O59" s="237">
        <f>ROUND(E59*N59,2)</f>
        <v>0</v>
      </c>
      <c r="P59" s="237">
        <v>0</v>
      </c>
      <c r="Q59" s="237">
        <f>ROUND(E59*P59,2)</f>
        <v>0</v>
      </c>
      <c r="R59" s="237"/>
      <c r="S59" s="237" t="s">
        <v>295</v>
      </c>
      <c r="T59" s="238" t="s">
        <v>286</v>
      </c>
      <c r="U59" s="215">
        <v>0</v>
      </c>
      <c r="V59" s="215">
        <f>ROUND(E59*U59,2)</f>
        <v>0</v>
      </c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323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>
      <c r="A60" s="217" t="s">
        <v>280</v>
      </c>
      <c r="B60" s="218" t="s">
        <v>100</v>
      </c>
      <c r="C60" s="240" t="s">
        <v>99</v>
      </c>
      <c r="D60" s="219"/>
      <c r="E60" s="220"/>
      <c r="F60" s="221"/>
      <c r="G60" s="221">
        <f>SUMIF(AG61:AG61,"&lt;&gt;NOR",G61:G61)</f>
        <v>0</v>
      </c>
      <c r="H60" s="221"/>
      <c r="I60" s="221">
        <f>SUM(I61:I61)</f>
        <v>0</v>
      </c>
      <c r="J60" s="221"/>
      <c r="K60" s="221">
        <f>SUM(K61:K61)</f>
        <v>0</v>
      </c>
      <c r="L60" s="221"/>
      <c r="M60" s="221">
        <f>SUM(M61:M61)</f>
        <v>0</v>
      </c>
      <c r="N60" s="221"/>
      <c r="O60" s="221">
        <f>SUM(O61:O61)</f>
        <v>0</v>
      </c>
      <c r="P60" s="221"/>
      <c r="Q60" s="221">
        <f>SUM(Q61:Q61)</f>
        <v>0</v>
      </c>
      <c r="R60" s="221"/>
      <c r="S60" s="221"/>
      <c r="T60" s="222"/>
      <c r="U60" s="216"/>
      <c r="V60" s="216">
        <f>SUM(V61:V61)</f>
        <v>0</v>
      </c>
      <c r="W60" s="216"/>
      <c r="AG60" t="s">
        <v>281</v>
      </c>
    </row>
    <row r="61" spans="1:60" outlineLevel="1">
      <c r="A61" s="232">
        <v>27</v>
      </c>
      <c r="B61" s="233" t="s">
        <v>2978</v>
      </c>
      <c r="C61" s="243" t="s">
        <v>2979</v>
      </c>
      <c r="D61" s="234" t="s">
        <v>2939</v>
      </c>
      <c r="E61" s="235">
        <v>1</v>
      </c>
      <c r="F61" s="236"/>
      <c r="G61" s="237">
        <f>ROUND(E61*F61,2)</f>
        <v>0</v>
      </c>
      <c r="H61" s="236"/>
      <c r="I61" s="237">
        <f>ROUND(E61*H61,2)</f>
        <v>0</v>
      </c>
      <c r="J61" s="236"/>
      <c r="K61" s="237">
        <f>ROUND(E61*J61,2)</f>
        <v>0</v>
      </c>
      <c r="L61" s="237">
        <v>21</v>
      </c>
      <c r="M61" s="237">
        <f>G61*(1+L61/100)</f>
        <v>0</v>
      </c>
      <c r="N61" s="237">
        <v>0</v>
      </c>
      <c r="O61" s="237">
        <f>ROUND(E61*N61,2)</f>
        <v>0</v>
      </c>
      <c r="P61" s="237">
        <v>0</v>
      </c>
      <c r="Q61" s="237">
        <f>ROUND(E61*P61,2)</f>
        <v>0</v>
      </c>
      <c r="R61" s="237"/>
      <c r="S61" s="237" t="s">
        <v>295</v>
      </c>
      <c r="T61" s="238" t="s">
        <v>286</v>
      </c>
      <c r="U61" s="215">
        <v>0</v>
      </c>
      <c r="V61" s="215">
        <f>ROUND(E61*U61,2)</f>
        <v>0</v>
      </c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323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>
      <c r="A62" s="217" t="s">
        <v>280</v>
      </c>
      <c r="B62" s="218" t="s">
        <v>103</v>
      </c>
      <c r="C62" s="240" t="s">
        <v>102</v>
      </c>
      <c r="D62" s="219"/>
      <c r="E62" s="220"/>
      <c r="F62" s="221"/>
      <c r="G62" s="221">
        <f>SUMIF(AG63:AG76,"&lt;&gt;NOR",G63:G76)</f>
        <v>0</v>
      </c>
      <c r="H62" s="221"/>
      <c r="I62" s="221">
        <f>SUM(I63:I76)</f>
        <v>0</v>
      </c>
      <c r="J62" s="221"/>
      <c r="K62" s="221">
        <f>SUM(K63:K76)</f>
        <v>0</v>
      </c>
      <c r="L62" s="221"/>
      <c r="M62" s="221">
        <f>SUM(M63:M76)</f>
        <v>0</v>
      </c>
      <c r="N62" s="221"/>
      <c r="O62" s="221">
        <f>SUM(O63:O76)</f>
        <v>0</v>
      </c>
      <c r="P62" s="221"/>
      <c r="Q62" s="221">
        <f>SUM(Q63:Q76)</f>
        <v>0</v>
      </c>
      <c r="R62" s="221"/>
      <c r="S62" s="221"/>
      <c r="T62" s="222"/>
      <c r="U62" s="216"/>
      <c r="V62" s="216">
        <f>SUM(V63:V76)</f>
        <v>0</v>
      </c>
      <c r="W62" s="216"/>
      <c r="AG62" t="s">
        <v>281</v>
      </c>
    </row>
    <row r="63" spans="1:60" outlineLevel="1">
      <c r="A63" s="223">
        <v>28</v>
      </c>
      <c r="B63" s="224" t="s">
        <v>2980</v>
      </c>
      <c r="C63" s="241" t="s">
        <v>2981</v>
      </c>
      <c r="D63" s="225" t="s">
        <v>368</v>
      </c>
      <c r="E63" s="226">
        <v>21.24</v>
      </c>
      <c r="F63" s="227"/>
      <c r="G63" s="228">
        <f>ROUND(E63*F63,2)</f>
        <v>0</v>
      </c>
      <c r="H63" s="227"/>
      <c r="I63" s="228">
        <f>ROUND(E63*H63,2)</f>
        <v>0</v>
      </c>
      <c r="J63" s="227"/>
      <c r="K63" s="228">
        <f>ROUND(E63*J63,2)</f>
        <v>0</v>
      </c>
      <c r="L63" s="228">
        <v>21</v>
      </c>
      <c r="M63" s="228">
        <f>G63*(1+L63/100)</f>
        <v>0</v>
      </c>
      <c r="N63" s="228">
        <v>0</v>
      </c>
      <c r="O63" s="228">
        <f>ROUND(E63*N63,2)</f>
        <v>0</v>
      </c>
      <c r="P63" s="228">
        <v>0</v>
      </c>
      <c r="Q63" s="228">
        <f>ROUND(E63*P63,2)</f>
        <v>0</v>
      </c>
      <c r="R63" s="228"/>
      <c r="S63" s="228" t="s">
        <v>295</v>
      </c>
      <c r="T63" s="229" t="s">
        <v>286</v>
      </c>
      <c r="U63" s="215">
        <v>0</v>
      </c>
      <c r="V63" s="215">
        <f>ROUND(E63*U63,2)</f>
        <v>0</v>
      </c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323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>
      <c r="A64" s="213"/>
      <c r="B64" s="214"/>
      <c r="C64" s="254" t="s">
        <v>2982</v>
      </c>
      <c r="D64" s="247"/>
      <c r="E64" s="248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327</v>
      </c>
      <c r="AH64" s="206">
        <v>0</v>
      </c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>
      <c r="A65" s="213"/>
      <c r="B65" s="214"/>
      <c r="C65" s="254" t="s">
        <v>2983</v>
      </c>
      <c r="D65" s="247"/>
      <c r="E65" s="248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327</v>
      </c>
      <c r="AH65" s="206">
        <v>0</v>
      </c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>
      <c r="A66" s="213"/>
      <c r="B66" s="214"/>
      <c r="C66" s="254" t="s">
        <v>2984</v>
      </c>
      <c r="D66" s="247"/>
      <c r="E66" s="248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327</v>
      </c>
      <c r="AH66" s="206">
        <v>0</v>
      </c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>
      <c r="A67" s="213"/>
      <c r="B67" s="214"/>
      <c r="C67" s="254" t="s">
        <v>2985</v>
      </c>
      <c r="D67" s="247"/>
      <c r="E67" s="248">
        <v>21.24</v>
      </c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327</v>
      </c>
      <c r="AH67" s="206">
        <v>0</v>
      </c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ht="22.5" outlineLevel="1">
      <c r="A68" s="223">
        <v>29</v>
      </c>
      <c r="B68" s="224" t="s">
        <v>2986</v>
      </c>
      <c r="C68" s="241" t="s">
        <v>2987</v>
      </c>
      <c r="D68" s="225" t="s">
        <v>368</v>
      </c>
      <c r="E68" s="226">
        <v>24.700800000000001</v>
      </c>
      <c r="F68" s="227"/>
      <c r="G68" s="228">
        <f>ROUND(E68*F68,2)</f>
        <v>0</v>
      </c>
      <c r="H68" s="227"/>
      <c r="I68" s="228">
        <f>ROUND(E68*H68,2)</f>
        <v>0</v>
      </c>
      <c r="J68" s="227"/>
      <c r="K68" s="228">
        <f>ROUND(E68*J68,2)</f>
        <v>0</v>
      </c>
      <c r="L68" s="228">
        <v>21</v>
      </c>
      <c r="M68" s="228">
        <f>G68*(1+L68/100)</f>
        <v>0</v>
      </c>
      <c r="N68" s="228">
        <v>0</v>
      </c>
      <c r="O68" s="228">
        <f>ROUND(E68*N68,2)</f>
        <v>0</v>
      </c>
      <c r="P68" s="228">
        <v>0</v>
      </c>
      <c r="Q68" s="228">
        <f>ROUND(E68*P68,2)</f>
        <v>0</v>
      </c>
      <c r="R68" s="228"/>
      <c r="S68" s="228" t="s">
        <v>295</v>
      </c>
      <c r="T68" s="229" t="s">
        <v>286</v>
      </c>
      <c r="U68" s="215">
        <v>0</v>
      </c>
      <c r="V68" s="215">
        <f>ROUND(E68*U68,2)</f>
        <v>0</v>
      </c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323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>
      <c r="A69" s="213"/>
      <c r="B69" s="214"/>
      <c r="C69" s="254" t="s">
        <v>2988</v>
      </c>
      <c r="D69" s="247"/>
      <c r="E69" s="248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327</v>
      </c>
      <c r="AH69" s="206">
        <v>0</v>
      </c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>
      <c r="A70" s="213"/>
      <c r="B70" s="214"/>
      <c r="C70" s="254" t="s">
        <v>2989</v>
      </c>
      <c r="D70" s="247"/>
      <c r="E70" s="248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327</v>
      </c>
      <c r="AH70" s="206">
        <v>0</v>
      </c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>
      <c r="A71" s="213"/>
      <c r="B71" s="214"/>
      <c r="C71" s="254" t="s">
        <v>2990</v>
      </c>
      <c r="D71" s="247"/>
      <c r="E71" s="248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327</v>
      </c>
      <c r="AH71" s="206">
        <v>0</v>
      </c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>
      <c r="A72" s="213"/>
      <c r="B72" s="214"/>
      <c r="C72" s="254" t="s">
        <v>2991</v>
      </c>
      <c r="D72" s="247"/>
      <c r="E72" s="248">
        <v>24.700800000000001</v>
      </c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327</v>
      </c>
      <c r="AH72" s="206">
        <v>0</v>
      </c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>
      <c r="A73" s="223">
        <v>30</v>
      </c>
      <c r="B73" s="224" t="s">
        <v>2992</v>
      </c>
      <c r="C73" s="241" t="s">
        <v>2993</v>
      </c>
      <c r="D73" s="225" t="s">
        <v>368</v>
      </c>
      <c r="E73" s="226">
        <v>38.799999999999997</v>
      </c>
      <c r="F73" s="227"/>
      <c r="G73" s="228">
        <f>ROUND(E73*F73,2)</f>
        <v>0</v>
      </c>
      <c r="H73" s="227"/>
      <c r="I73" s="228">
        <f>ROUND(E73*H73,2)</f>
        <v>0</v>
      </c>
      <c r="J73" s="227"/>
      <c r="K73" s="228">
        <f>ROUND(E73*J73,2)</f>
        <v>0</v>
      </c>
      <c r="L73" s="228">
        <v>21</v>
      </c>
      <c r="M73" s="228">
        <f>G73*(1+L73/100)</f>
        <v>0</v>
      </c>
      <c r="N73" s="228">
        <v>0</v>
      </c>
      <c r="O73" s="228">
        <f>ROUND(E73*N73,2)</f>
        <v>0</v>
      </c>
      <c r="P73" s="228">
        <v>0</v>
      </c>
      <c r="Q73" s="228">
        <f>ROUND(E73*P73,2)</f>
        <v>0</v>
      </c>
      <c r="R73" s="228"/>
      <c r="S73" s="228" t="s">
        <v>295</v>
      </c>
      <c r="T73" s="229" t="s">
        <v>286</v>
      </c>
      <c r="U73" s="215">
        <v>0</v>
      </c>
      <c r="V73" s="215">
        <f>ROUND(E73*U73,2)</f>
        <v>0</v>
      </c>
      <c r="W73" s="21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323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>
      <c r="A74" s="213"/>
      <c r="B74" s="214"/>
      <c r="C74" s="254" t="s">
        <v>2994</v>
      </c>
      <c r="D74" s="247"/>
      <c r="E74" s="248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327</v>
      </c>
      <c r="AH74" s="206">
        <v>0</v>
      </c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>
      <c r="A75" s="213"/>
      <c r="B75" s="214"/>
      <c r="C75" s="254" t="s">
        <v>2995</v>
      </c>
      <c r="D75" s="247"/>
      <c r="E75" s="248"/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327</v>
      </c>
      <c r="AH75" s="206">
        <v>0</v>
      </c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>
      <c r="A76" s="213"/>
      <c r="B76" s="214"/>
      <c r="C76" s="254" t="s">
        <v>2996</v>
      </c>
      <c r="D76" s="247"/>
      <c r="E76" s="248">
        <v>38.799999999999997</v>
      </c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327</v>
      </c>
      <c r="AH76" s="206">
        <v>0</v>
      </c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>
      <c r="A77" s="217" t="s">
        <v>280</v>
      </c>
      <c r="B77" s="218" t="s">
        <v>105</v>
      </c>
      <c r="C77" s="240" t="s">
        <v>104</v>
      </c>
      <c r="D77" s="219"/>
      <c r="E77" s="220"/>
      <c r="F77" s="221"/>
      <c r="G77" s="221">
        <f>SUMIF(AG78:AG78,"&lt;&gt;NOR",G78:G78)</f>
        <v>0</v>
      </c>
      <c r="H77" s="221"/>
      <c r="I77" s="221">
        <f>SUM(I78:I78)</f>
        <v>0</v>
      </c>
      <c r="J77" s="221"/>
      <c r="K77" s="221">
        <f>SUM(K78:K78)</f>
        <v>0</v>
      </c>
      <c r="L77" s="221"/>
      <c r="M77" s="221">
        <f>SUM(M78:M78)</f>
        <v>0</v>
      </c>
      <c r="N77" s="221"/>
      <c r="O77" s="221">
        <f>SUM(O78:O78)</f>
        <v>0</v>
      </c>
      <c r="P77" s="221"/>
      <c r="Q77" s="221">
        <f>SUM(Q78:Q78)</f>
        <v>0</v>
      </c>
      <c r="R77" s="221"/>
      <c r="S77" s="221"/>
      <c r="T77" s="222"/>
      <c r="U77" s="216"/>
      <c r="V77" s="216">
        <f>SUM(V78:V78)</f>
        <v>0</v>
      </c>
      <c r="W77" s="216"/>
      <c r="AG77" t="s">
        <v>281</v>
      </c>
    </row>
    <row r="78" spans="1:60" outlineLevel="1">
      <c r="A78" s="223">
        <v>31</v>
      </c>
      <c r="B78" s="224" t="s">
        <v>2997</v>
      </c>
      <c r="C78" s="241" t="s">
        <v>2998</v>
      </c>
      <c r="D78" s="225" t="s">
        <v>2939</v>
      </c>
      <c r="E78" s="226">
        <v>1</v>
      </c>
      <c r="F78" s="227"/>
      <c r="G78" s="228">
        <f>ROUND(E78*F78,2)</f>
        <v>0</v>
      </c>
      <c r="H78" s="227"/>
      <c r="I78" s="228">
        <f>ROUND(E78*H78,2)</f>
        <v>0</v>
      </c>
      <c r="J78" s="227"/>
      <c r="K78" s="228">
        <f>ROUND(E78*J78,2)</f>
        <v>0</v>
      </c>
      <c r="L78" s="228">
        <v>21</v>
      </c>
      <c r="M78" s="228">
        <f>G78*(1+L78/100)</f>
        <v>0</v>
      </c>
      <c r="N78" s="228">
        <v>0</v>
      </c>
      <c r="O78" s="228">
        <f>ROUND(E78*N78,2)</f>
        <v>0</v>
      </c>
      <c r="P78" s="228">
        <v>0</v>
      </c>
      <c r="Q78" s="228">
        <f>ROUND(E78*P78,2)</f>
        <v>0</v>
      </c>
      <c r="R78" s="228"/>
      <c r="S78" s="228" t="s">
        <v>295</v>
      </c>
      <c r="T78" s="229" t="s">
        <v>286</v>
      </c>
      <c r="U78" s="215">
        <v>0</v>
      </c>
      <c r="V78" s="215">
        <f>ROUND(E78*U78,2)</f>
        <v>0</v>
      </c>
      <c r="W78" s="21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2522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>
      <c r="A79" s="5"/>
      <c r="B79" s="6"/>
      <c r="C79" s="244"/>
      <c r="D79" s="8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AE79">
        <v>15</v>
      </c>
      <c r="AF79">
        <v>21</v>
      </c>
    </row>
    <row r="80" spans="1:60">
      <c r="A80" s="209"/>
      <c r="B80" s="210" t="s">
        <v>29</v>
      </c>
      <c r="C80" s="245"/>
      <c r="D80" s="211"/>
      <c r="E80" s="212"/>
      <c r="F80" s="212"/>
      <c r="G80" s="239">
        <f>G8+G26+G34+G44+G58+G60+G62+G77</f>
        <v>0</v>
      </c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AE80">
        <f>SUMIF(L7:L78,AE79,G7:G78)</f>
        <v>0</v>
      </c>
      <c r="AF80">
        <f>SUMIF(L7:L78,AF79,G7:G78)</f>
        <v>0</v>
      </c>
      <c r="AG80" t="s">
        <v>315</v>
      </c>
    </row>
    <row r="81" spans="3:33">
      <c r="C81" s="246"/>
      <c r="D81" s="190"/>
      <c r="AG81" t="s">
        <v>316</v>
      </c>
    </row>
    <row r="82" spans="3:33">
      <c r="D82" s="190"/>
    </row>
    <row r="83" spans="3:33">
      <c r="D83" s="190"/>
    </row>
    <row r="84" spans="3:33">
      <c r="D84" s="190"/>
    </row>
    <row r="85" spans="3:33">
      <c r="D85" s="190"/>
    </row>
    <row r="86" spans="3:33">
      <c r="D86" s="190"/>
    </row>
    <row r="87" spans="3:33">
      <c r="D87" s="190"/>
    </row>
    <row r="88" spans="3:33">
      <c r="D88" s="190"/>
    </row>
    <row r="89" spans="3:33">
      <c r="D89" s="190"/>
    </row>
    <row r="90" spans="3:33">
      <c r="D90" s="190"/>
    </row>
    <row r="91" spans="3:33">
      <c r="D91" s="190"/>
    </row>
    <row r="92" spans="3:33">
      <c r="D92" s="190"/>
    </row>
    <row r="93" spans="3:33">
      <c r="D93" s="190"/>
    </row>
    <row r="94" spans="3:33">
      <c r="D94" s="190"/>
    </row>
    <row r="95" spans="3:33">
      <c r="D95" s="190"/>
    </row>
    <row r="96" spans="3:33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54</v>
      </c>
      <c r="C3" s="195" t="s">
        <v>55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74</v>
      </c>
      <c r="C4" s="198" t="s">
        <v>75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89</v>
      </c>
      <c r="C8" s="240" t="s">
        <v>90</v>
      </c>
      <c r="D8" s="219"/>
      <c r="E8" s="220"/>
      <c r="F8" s="221"/>
      <c r="G8" s="221">
        <f>SUMIF(AG9:AG22,"&lt;&gt;NOR",G9:G22)</f>
        <v>0</v>
      </c>
      <c r="H8" s="221"/>
      <c r="I8" s="221">
        <f>SUM(I9:I22)</f>
        <v>0</v>
      </c>
      <c r="J8" s="221"/>
      <c r="K8" s="221">
        <f>SUM(K9:K22)</f>
        <v>0</v>
      </c>
      <c r="L8" s="221"/>
      <c r="M8" s="221">
        <f>SUM(M9:M22)</f>
        <v>0</v>
      </c>
      <c r="N8" s="221"/>
      <c r="O8" s="221">
        <f>SUM(O9:O22)</f>
        <v>7.84</v>
      </c>
      <c r="P8" s="221"/>
      <c r="Q8" s="221">
        <f>SUM(Q9:Q22)</f>
        <v>0.05</v>
      </c>
      <c r="R8" s="221"/>
      <c r="S8" s="221"/>
      <c r="T8" s="222"/>
      <c r="U8" s="216"/>
      <c r="V8" s="216">
        <f>SUM(V9:V22)</f>
        <v>0</v>
      </c>
      <c r="W8" s="216"/>
      <c r="AG8" t="s">
        <v>281</v>
      </c>
    </row>
    <row r="9" spans="1:60" outlineLevel="1">
      <c r="A9" s="232">
        <v>1</v>
      </c>
      <c r="B9" s="233" t="s">
        <v>2906</v>
      </c>
      <c r="C9" s="243" t="s">
        <v>2907</v>
      </c>
      <c r="D9" s="234" t="s">
        <v>368</v>
      </c>
      <c r="E9" s="235">
        <v>45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0.1</v>
      </c>
      <c r="O9" s="237">
        <f>ROUND(E9*N9,2)</f>
        <v>4.5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2999</v>
      </c>
      <c r="C10" s="243" t="s">
        <v>3000</v>
      </c>
      <c r="D10" s="234" t="s">
        <v>557</v>
      </c>
      <c r="E10" s="235">
        <v>8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0.01</v>
      </c>
      <c r="O10" s="237">
        <f>ROUND(E10*N10,2)</f>
        <v>0.08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2908</v>
      </c>
      <c r="C11" s="243" t="s">
        <v>2909</v>
      </c>
      <c r="D11" s="234" t="s">
        <v>437</v>
      </c>
      <c r="E11" s="235">
        <v>2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5.0000000000000001E-3</v>
      </c>
      <c r="O11" s="237">
        <f>ROUND(E11*N11,2)</f>
        <v>0.01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2910</v>
      </c>
      <c r="C12" s="243" t="s">
        <v>2911</v>
      </c>
      <c r="D12" s="234" t="s">
        <v>368</v>
      </c>
      <c r="E12" s="235">
        <v>45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2.8570000000000002E-2</v>
      </c>
      <c r="O12" s="237">
        <f>ROUND(E12*N12,2)</f>
        <v>1.29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2912</v>
      </c>
      <c r="C13" s="243" t="s">
        <v>2913</v>
      </c>
      <c r="D13" s="234" t="s">
        <v>368</v>
      </c>
      <c r="E13" s="235">
        <v>45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1E-3</v>
      </c>
      <c r="Q13" s="237">
        <f>ROUND(E13*P13,2)</f>
        <v>0.05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323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2914</v>
      </c>
      <c r="C14" s="243" t="s">
        <v>2915</v>
      </c>
      <c r="D14" s="234" t="s">
        <v>557</v>
      </c>
      <c r="E14" s="235">
        <v>55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4.0000000000000001E-3</v>
      </c>
      <c r="O14" s="237">
        <f>ROUND(E14*N14,2)</f>
        <v>0.22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1980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2916</v>
      </c>
      <c r="C15" s="243" t="s">
        <v>2917</v>
      </c>
      <c r="D15" s="234" t="s">
        <v>557</v>
      </c>
      <c r="E15" s="235">
        <v>17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1980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ht="22.5" outlineLevel="1">
      <c r="A16" s="223">
        <v>8</v>
      </c>
      <c r="B16" s="224" t="s">
        <v>2920</v>
      </c>
      <c r="C16" s="241" t="s">
        <v>3001</v>
      </c>
      <c r="D16" s="225" t="s">
        <v>368</v>
      </c>
      <c r="E16" s="226">
        <v>173.7</v>
      </c>
      <c r="F16" s="227"/>
      <c r="G16" s="228">
        <f>ROUND(E16*F16,2)</f>
        <v>0</v>
      </c>
      <c r="H16" s="227"/>
      <c r="I16" s="228">
        <f>ROUND(E16*H16,2)</f>
        <v>0</v>
      </c>
      <c r="J16" s="227"/>
      <c r="K16" s="228">
        <f>ROUND(E16*J16,2)</f>
        <v>0</v>
      </c>
      <c r="L16" s="228">
        <v>21</v>
      </c>
      <c r="M16" s="228">
        <f>G16*(1+L16/100)</f>
        <v>0</v>
      </c>
      <c r="N16" s="228">
        <v>0.01</v>
      </c>
      <c r="O16" s="228">
        <f>ROUND(E16*N16,2)</f>
        <v>1.74</v>
      </c>
      <c r="P16" s="228">
        <v>0</v>
      </c>
      <c r="Q16" s="228">
        <f>ROUND(E16*P16,2)</f>
        <v>0</v>
      </c>
      <c r="R16" s="228"/>
      <c r="S16" s="228" t="s">
        <v>295</v>
      </c>
      <c r="T16" s="229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1980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13"/>
      <c r="B17" s="214"/>
      <c r="C17" s="254" t="s">
        <v>3002</v>
      </c>
      <c r="D17" s="247"/>
      <c r="E17" s="248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327</v>
      </c>
      <c r="AH17" s="206">
        <v>0</v>
      </c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13"/>
      <c r="B18" s="214"/>
      <c r="C18" s="254" t="s">
        <v>3003</v>
      </c>
      <c r="D18" s="247"/>
      <c r="E18" s="248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327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13"/>
      <c r="B19" s="214"/>
      <c r="C19" s="254" t="s">
        <v>3004</v>
      </c>
      <c r="D19" s="247"/>
      <c r="E19" s="248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327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13"/>
      <c r="B20" s="214"/>
      <c r="C20" s="254" t="s">
        <v>3005</v>
      </c>
      <c r="D20" s="247"/>
      <c r="E20" s="248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327</v>
      </c>
      <c r="AH20" s="206">
        <v>0</v>
      </c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13"/>
      <c r="B21" s="214"/>
      <c r="C21" s="254" t="s">
        <v>3006</v>
      </c>
      <c r="D21" s="247"/>
      <c r="E21" s="248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327</v>
      </c>
      <c r="AH21" s="206">
        <v>0</v>
      </c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13"/>
      <c r="B22" s="214"/>
      <c r="C22" s="254" t="s">
        <v>3007</v>
      </c>
      <c r="D22" s="247"/>
      <c r="E22" s="248">
        <v>173.7</v>
      </c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327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>
      <c r="A23" s="217" t="s">
        <v>280</v>
      </c>
      <c r="B23" s="218" t="s">
        <v>91</v>
      </c>
      <c r="C23" s="240" t="s">
        <v>92</v>
      </c>
      <c r="D23" s="219"/>
      <c r="E23" s="220"/>
      <c r="F23" s="221"/>
      <c r="G23" s="221">
        <f>SUMIF(AG24:AG32,"&lt;&gt;NOR",G24:G32)</f>
        <v>0</v>
      </c>
      <c r="H23" s="221"/>
      <c r="I23" s="221">
        <f>SUM(I24:I32)</f>
        <v>0</v>
      </c>
      <c r="J23" s="221"/>
      <c r="K23" s="221">
        <f>SUM(K24:K32)</f>
        <v>0</v>
      </c>
      <c r="L23" s="221"/>
      <c r="M23" s="221">
        <f>SUM(M24:M32)</f>
        <v>0</v>
      </c>
      <c r="N23" s="221"/>
      <c r="O23" s="221">
        <f>SUM(O24:O32)</f>
        <v>0</v>
      </c>
      <c r="P23" s="221"/>
      <c r="Q23" s="221">
        <f>SUM(Q24:Q32)</f>
        <v>0</v>
      </c>
      <c r="R23" s="221"/>
      <c r="S23" s="221"/>
      <c r="T23" s="222"/>
      <c r="U23" s="216"/>
      <c r="V23" s="216">
        <f>SUM(V24:V32)</f>
        <v>0</v>
      </c>
      <c r="W23" s="216"/>
      <c r="AG23" t="s">
        <v>281</v>
      </c>
    </row>
    <row r="24" spans="1:60" outlineLevel="1">
      <c r="A24" s="223">
        <v>9</v>
      </c>
      <c r="B24" s="224" t="s">
        <v>2929</v>
      </c>
      <c r="C24" s="241" t="s">
        <v>2930</v>
      </c>
      <c r="D24" s="225" t="s">
        <v>368</v>
      </c>
      <c r="E24" s="226">
        <v>156</v>
      </c>
      <c r="F24" s="227"/>
      <c r="G24" s="228">
        <f>ROUND(E24*F24,2)</f>
        <v>0</v>
      </c>
      <c r="H24" s="227"/>
      <c r="I24" s="228">
        <f>ROUND(E24*H24,2)</f>
        <v>0</v>
      </c>
      <c r="J24" s="227"/>
      <c r="K24" s="228">
        <f>ROUND(E24*J24,2)</f>
        <v>0</v>
      </c>
      <c r="L24" s="228">
        <v>21</v>
      </c>
      <c r="M24" s="228">
        <f>G24*(1+L24/100)</f>
        <v>0</v>
      </c>
      <c r="N24" s="228">
        <v>0</v>
      </c>
      <c r="O24" s="228">
        <f>ROUND(E24*N24,2)</f>
        <v>0</v>
      </c>
      <c r="P24" s="228">
        <v>0</v>
      </c>
      <c r="Q24" s="228">
        <f>ROUND(E24*P24,2)</f>
        <v>0</v>
      </c>
      <c r="R24" s="228"/>
      <c r="S24" s="228" t="s">
        <v>295</v>
      </c>
      <c r="T24" s="229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323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13"/>
      <c r="B25" s="214"/>
      <c r="C25" s="254" t="s">
        <v>3008</v>
      </c>
      <c r="D25" s="247"/>
      <c r="E25" s="248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327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13"/>
      <c r="B26" s="214"/>
      <c r="C26" s="254" t="s">
        <v>3009</v>
      </c>
      <c r="D26" s="247"/>
      <c r="E26" s="248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327</v>
      </c>
      <c r="AH26" s="206">
        <v>0</v>
      </c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13"/>
      <c r="B27" s="214"/>
      <c r="C27" s="254" t="s">
        <v>3002</v>
      </c>
      <c r="D27" s="247"/>
      <c r="E27" s="248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327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13"/>
      <c r="B28" s="214"/>
      <c r="C28" s="254" t="s">
        <v>3010</v>
      </c>
      <c r="D28" s="247"/>
      <c r="E28" s="248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327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13"/>
      <c r="B29" s="214"/>
      <c r="C29" s="254" t="s">
        <v>3011</v>
      </c>
      <c r="D29" s="247"/>
      <c r="E29" s="248">
        <v>156</v>
      </c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327</v>
      </c>
      <c r="AH29" s="206">
        <v>0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32">
        <v>10</v>
      </c>
      <c r="B30" s="233" t="s">
        <v>2933</v>
      </c>
      <c r="C30" s="243" t="s">
        <v>2934</v>
      </c>
      <c r="D30" s="234" t="s">
        <v>368</v>
      </c>
      <c r="E30" s="235">
        <v>2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2.4000000000000001E-4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323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32">
        <v>11</v>
      </c>
      <c r="B31" s="233" t="s">
        <v>2935</v>
      </c>
      <c r="C31" s="243" t="s">
        <v>2936</v>
      </c>
      <c r="D31" s="234" t="s">
        <v>368</v>
      </c>
      <c r="E31" s="235">
        <v>2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1.2E-4</v>
      </c>
      <c r="O31" s="237">
        <f>ROUND(E31*N31,2)</f>
        <v>0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323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32">
        <v>12</v>
      </c>
      <c r="B32" s="233" t="s">
        <v>2937</v>
      </c>
      <c r="C32" s="243" t="s">
        <v>2938</v>
      </c>
      <c r="D32" s="234" t="s">
        <v>2939</v>
      </c>
      <c r="E32" s="235">
        <v>1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2522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>
      <c r="A33" s="217" t="s">
        <v>280</v>
      </c>
      <c r="B33" s="218" t="s">
        <v>93</v>
      </c>
      <c r="C33" s="240" t="s">
        <v>92</v>
      </c>
      <c r="D33" s="219"/>
      <c r="E33" s="220"/>
      <c r="F33" s="221"/>
      <c r="G33" s="221">
        <f>SUMIF(AG34:AG40,"&lt;&gt;NOR",G34:G40)</f>
        <v>0</v>
      </c>
      <c r="H33" s="221"/>
      <c r="I33" s="221">
        <f>SUM(I34:I40)</f>
        <v>0</v>
      </c>
      <c r="J33" s="221"/>
      <c r="K33" s="221">
        <f>SUM(K34:K40)</f>
        <v>0</v>
      </c>
      <c r="L33" s="221"/>
      <c r="M33" s="221">
        <f>SUM(M34:M40)</f>
        <v>0</v>
      </c>
      <c r="N33" s="221"/>
      <c r="O33" s="221">
        <f>SUM(O34:O40)</f>
        <v>0</v>
      </c>
      <c r="P33" s="221"/>
      <c r="Q33" s="221">
        <f>SUM(Q34:Q40)</f>
        <v>0</v>
      </c>
      <c r="R33" s="221"/>
      <c r="S33" s="221"/>
      <c r="T33" s="222"/>
      <c r="U33" s="216"/>
      <c r="V33" s="216">
        <f>SUM(V34:V40)</f>
        <v>0</v>
      </c>
      <c r="W33" s="216"/>
      <c r="AG33" t="s">
        <v>281</v>
      </c>
    </row>
    <row r="34" spans="1:60" ht="22.5" outlineLevel="1">
      <c r="A34" s="232">
        <v>13</v>
      </c>
      <c r="B34" s="233" t="s">
        <v>2940</v>
      </c>
      <c r="C34" s="243" t="s">
        <v>2941</v>
      </c>
      <c r="D34" s="234" t="s">
        <v>368</v>
      </c>
      <c r="E34" s="235">
        <v>250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323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ht="22.5" outlineLevel="1">
      <c r="A35" s="232">
        <v>14</v>
      </c>
      <c r="B35" s="233" t="s">
        <v>2945</v>
      </c>
      <c r="C35" s="243" t="s">
        <v>2946</v>
      </c>
      <c r="D35" s="234" t="s">
        <v>368</v>
      </c>
      <c r="E35" s="235">
        <v>7500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323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ht="22.5" outlineLevel="1">
      <c r="A36" s="232">
        <v>15</v>
      </c>
      <c r="B36" s="233" t="s">
        <v>2947</v>
      </c>
      <c r="C36" s="243" t="s">
        <v>2948</v>
      </c>
      <c r="D36" s="234" t="s">
        <v>368</v>
      </c>
      <c r="E36" s="235">
        <v>250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323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32">
        <v>16</v>
      </c>
      <c r="B37" s="233" t="s">
        <v>2949</v>
      </c>
      <c r="C37" s="243" t="s">
        <v>2950</v>
      </c>
      <c r="D37" s="234" t="s">
        <v>368</v>
      </c>
      <c r="E37" s="235">
        <v>250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323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32">
        <v>17</v>
      </c>
      <c r="B38" s="233" t="s">
        <v>2951</v>
      </c>
      <c r="C38" s="243" t="s">
        <v>2952</v>
      </c>
      <c r="D38" s="234" t="s">
        <v>368</v>
      </c>
      <c r="E38" s="235">
        <v>7500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323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32">
        <v>18</v>
      </c>
      <c r="B39" s="233" t="s">
        <v>2953</v>
      </c>
      <c r="C39" s="243" t="s">
        <v>2954</v>
      </c>
      <c r="D39" s="234" t="s">
        <v>368</v>
      </c>
      <c r="E39" s="235">
        <v>250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323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32">
        <v>19</v>
      </c>
      <c r="B40" s="233" t="s">
        <v>3012</v>
      </c>
      <c r="C40" s="243" t="s">
        <v>3013</v>
      </c>
      <c r="D40" s="234" t="s">
        <v>2939</v>
      </c>
      <c r="E40" s="235">
        <v>1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2522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>
      <c r="A41" s="217" t="s">
        <v>280</v>
      </c>
      <c r="B41" s="218" t="s">
        <v>96</v>
      </c>
      <c r="C41" s="240" t="s">
        <v>94</v>
      </c>
      <c r="D41" s="219"/>
      <c r="E41" s="220"/>
      <c r="F41" s="221"/>
      <c r="G41" s="221">
        <f>SUMIF(AG42:AG54,"&lt;&gt;NOR",G42:G54)</f>
        <v>0</v>
      </c>
      <c r="H41" s="221"/>
      <c r="I41" s="221">
        <f>SUM(I42:I54)</f>
        <v>0</v>
      </c>
      <c r="J41" s="221"/>
      <c r="K41" s="221">
        <f>SUM(K42:K54)</f>
        <v>0</v>
      </c>
      <c r="L41" s="221"/>
      <c r="M41" s="221">
        <f>SUM(M42:M54)</f>
        <v>0</v>
      </c>
      <c r="N41" s="221"/>
      <c r="O41" s="221">
        <f>SUM(O42:O54)</f>
        <v>0</v>
      </c>
      <c r="P41" s="221"/>
      <c r="Q41" s="221">
        <f>SUM(Q42:Q54)</f>
        <v>3.24</v>
      </c>
      <c r="R41" s="221"/>
      <c r="S41" s="221"/>
      <c r="T41" s="222"/>
      <c r="U41" s="216"/>
      <c r="V41" s="216">
        <f>SUM(V42:V54)</f>
        <v>0</v>
      </c>
      <c r="W41" s="216"/>
      <c r="AG41" t="s">
        <v>281</v>
      </c>
    </row>
    <row r="42" spans="1:60" ht="22.5" outlineLevel="1">
      <c r="A42" s="223">
        <v>20</v>
      </c>
      <c r="B42" s="224" t="s">
        <v>2955</v>
      </c>
      <c r="C42" s="241" t="s">
        <v>2956</v>
      </c>
      <c r="D42" s="225" t="s">
        <v>368</v>
      </c>
      <c r="E42" s="226">
        <v>45</v>
      </c>
      <c r="F42" s="227"/>
      <c r="G42" s="228">
        <f>ROUND(E42*F42,2)</f>
        <v>0</v>
      </c>
      <c r="H42" s="227"/>
      <c r="I42" s="228">
        <f>ROUND(E42*H42,2)</f>
        <v>0</v>
      </c>
      <c r="J42" s="227"/>
      <c r="K42" s="228">
        <f>ROUND(E42*J42,2)</f>
        <v>0</v>
      </c>
      <c r="L42" s="228">
        <v>21</v>
      </c>
      <c r="M42" s="228">
        <f>G42*(1+L42/100)</f>
        <v>0</v>
      </c>
      <c r="N42" s="228">
        <v>0</v>
      </c>
      <c r="O42" s="228">
        <f>ROUND(E42*N42,2)</f>
        <v>0</v>
      </c>
      <c r="P42" s="228">
        <v>7.1999999999999995E-2</v>
      </c>
      <c r="Q42" s="228">
        <f>ROUND(E42*P42,2)</f>
        <v>3.24</v>
      </c>
      <c r="R42" s="228"/>
      <c r="S42" s="228" t="s">
        <v>295</v>
      </c>
      <c r="T42" s="229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323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13"/>
      <c r="B43" s="214"/>
      <c r="C43" s="254" t="s">
        <v>3014</v>
      </c>
      <c r="D43" s="247"/>
      <c r="E43" s="248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327</v>
      </c>
      <c r="AH43" s="206">
        <v>0</v>
      </c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13"/>
      <c r="B44" s="214"/>
      <c r="C44" s="254" t="s">
        <v>3015</v>
      </c>
      <c r="D44" s="247"/>
      <c r="E44" s="248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327</v>
      </c>
      <c r="AH44" s="206">
        <v>0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13"/>
      <c r="B45" s="214"/>
      <c r="C45" s="254" t="s">
        <v>3016</v>
      </c>
      <c r="D45" s="247"/>
      <c r="E45" s="248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327</v>
      </c>
      <c r="AH45" s="206">
        <v>0</v>
      </c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13"/>
      <c r="B46" s="214"/>
      <c r="C46" s="254" t="s">
        <v>3017</v>
      </c>
      <c r="D46" s="247"/>
      <c r="E46" s="248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327</v>
      </c>
      <c r="AH46" s="206">
        <v>0</v>
      </c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13"/>
      <c r="B47" s="214"/>
      <c r="C47" s="254" t="s">
        <v>2610</v>
      </c>
      <c r="D47" s="247"/>
      <c r="E47" s="248">
        <v>45</v>
      </c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327</v>
      </c>
      <c r="AH47" s="206">
        <v>0</v>
      </c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32">
        <v>21</v>
      </c>
      <c r="B48" s="233" t="s">
        <v>2962</v>
      </c>
      <c r="C48" s="243" t="s">
        <v>2963</v>
      </c>
      <c r="D48" s="234" t="s">
        <v>557</v>
      </c>
      <c r="E48" s="235">
        <v>25</v>
      </c>
      <c r="F48" s="236"/>
      <c r="G48" s="237">
        <f>ROUND(E48*F48,2)</f>
        <v>0</v>
      </c>
      <c r="H48" s="236"/>
      <c r="I48" s="237">
        <f>ROUND(E48*H48,2)</f>
        <v>0</v>
      </c>
      <c r="J48" s="236"/>
      <c r="K48" s="237">
        <f>ROUND(E48*J48,2)</f>
        <v>0</v>
      </c>
      <c r="L48" s="237">
        <v>21</v>
      </c>
      <c r="M48" s="237">
        <f>G48*(1+L48/100)</f>
        <v>0</v>
      </c>
      <c r="N48" s="237">
        <v>0</v>
      </c>
      <c r="O48" s="237">
        <f>ROUND(E48*N48,2)</f>
        <v>0</v>
      </c>
      <c r="P48" s="237">
        <v>0</v>
      </c>
      <c r="Q48" s="237">
        <f>ROUND(E48*P48,2)</f>
        <v>0</v>
      </c>
      <c r="R48" s="237"/>
      <c r="S48" s="237" t="s">
        <v>295</v>
      </c>
      <c r="T48" s="238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323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32">
        <v>22</v>
      </c>
      <c r="B49" s="233" t="s">
        <v>2964</v>
      </c>
      <c r="C49" s="243" t="s">
        <v>2965</v>
      </c>
      <c r="D49" s="234" t="s">
        <v>557</v>
      </c>
      <c r="E49" s="235">
        <v>32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323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32">
        <v>23</v>
      </c>
      <c r="B50" s="233" t="s">
        <v>2966</v>
      </c>
      <c r="C50" s="243" t="s">
        <v>2967</v>
      </c>
      <c r="D50" s="234" t="s">
        <v>389</v>
      </c>
      <c r="E50" s="235">
        <v>3.24</v>
      </c>
      <c r="F50" s="236"/>
      <c r="G50" s="237">
        <f>ROUND(E50*F50,2)</f>
        <v>0</v>
      </c>
      <c r="H50" s="236"/>
      <c r="I50" s="237">
        <f>ROUND(E50*H50,2)</f>
        <v>0</v>
      </c>
      <c r="J50" s="236"/>
      <c r="K50" s="237">
        <f>ROUND(E50*J50,2)</f>
        <v>0</v>
      </c>
      <c r="L50" s="237">
        <v>21</v>
      </c>
      <c r="M50" s="237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7"/>
      <c r="S50" s="237" t="s">
        <v>295</v>
      </c>
      <c r="T50" s="238" t="s">
        <v>286</v>
      </c>
      <c r="U50" s="215">
        <v>0</v>
      </c>
      <c r="V50" s="215">
        <f>ROUND(E50*U50,2)</f>
        <v>0</v>
      </c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323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>
      <c r="A51" s="232">
        <v>24</v>
      </c>
      <c r="B51" s="233" t="s">
        <v>2968</v>
      </c>
      <c r="C51" s="243" t="s">
        <v>2969</v>
      </c>
      <c r="D51" s="234" t="s">
        <v>389</v>
      </c>
      <c r="E51" s="235">
        <v>3.24</v>
      </c>
      <c r="F51" s="236"/>
      <c r="G51" s="237">
        <f>ROUND(E51*F51,2)</f>
        <v>0</v>
      </c>
      <c r="H51" s="236"/>
      <c r="I51" s="237">
        <f>ROUND(E51*H51,2)</f>
        <v>0</v>
      </c>
      <c r="J51" s="236"/>
      <c r="K51" s="237">
        <f>ROUND(E51*J51,2)</f>
        <v>0</v>
      </c>
      <c r="L51" s="237">
        <v>21</v>
      </c>
      <c r="M51" s="237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7"/>
      <c r="S51" s="237" t="s">
        <v>295</v>
      </c>
      <c r="T51" s="238" t="s">
        <v>286</v>
      </c>
      <c r="U51" s="215">
        <v>0</v>
      </c>
      <c r="V51" s="215">
        <f>ROUND(E51*U51,2)</f>
        <v>0</v>
      </c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323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>
      <c r="A52" s="232">
        <v>25</v>
      </c>
      <c r="B52" s="233" t="s">
        <v>2970</v>
      </c>
      <c r="C52" s="243" t="s">
        <v>2971</v>
      </c>
      <c r="D52" s="234" t="s">
        <v>389</v>
      </c>
      <c r="E52" s="235">
        <v>32.4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323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32">
        <v>26</v>
      </c>
      <c r="B53" s="233" t="s">
        <v>2972</v>
      </c>
      <c r="C53" s="243" t="s">
        <v>2973</v>
      </c>
      <c r="D53" s="234" t="s">
        <v>389</v>
      </c>
      <c r="E53" s="235">
        <v>3.24</v>
      </c>
      <c r="F53" s="236"/>
      <c r="G53" s="237">
        <f>ROUND(E53*F53,2)</f>
        <v>0</v>
      </c>
      <c r="H53" s="236"/>
      <c r="I53" s="237">
        <f>ROUND(E53*H53,2)</f>
        <v>0</v>
      </c>
      <c r="J53" s="236"/>
      <c r="K53" s="237">
        <f>ROUND(E53*J53,2)</f>
        <v>0</v>
      </c>
      <c r="L53" s="237">
        <v>21</v>
      </c>
      <c r="M53" s="237">
        <f>G53*(1+L53/100)</f>
        <v>0</v>
      </c>
      <c r="N53" s="237">
        <v>0</v>
      </c>
      <c r="O53" s="237">
        <f>ROUND(E53*N53,2)</f>
        <v>0</v>
      </c>
      <c r="P53" s="237">
        <v>0</v>
      </c>
      <c r="Q53" s="237">
        <f>ROUND(E53*P53,2)</f>
        <v>0</v>
      </c>
      <c r="R53" s="237"/>
      <c r="S53" s="237" t="s">
        <v>295</v>
      </c>
      <c r="T53" s="238" t="s">
        <v>286</v>
      </c>
      <c r="U53" s="215">
        <v>0</v>
      </c>
      <c r="V53" s="215">
        <f>ROUND(E53*U53,2)</f>
        <v>0</v>
      </c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323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32">
        <v>27</v>
      </c>
      <c r="B54" s="233" t="s">
        <v>2974</v>
      </c>
      <c r="C54" s="243" t="s">
        <v>2975</v>
      </c>
      <c r="D54" s="234" t="s">
        <v>389</v>
      </c>
      <c r="E54" s="235">
        <v>3.24</v>
      </c>
      <c r="F54" s="236"/>
      <c r="G54" s="237">
        <f>ROUND(E54*F54,2)</f>
        <v>0</v>
      </c>
      <c r="H54" s="236"/>
      <c r="I54" s="237">
        <f>ROUND(E54*H54,2)</f>
        <v>0</v>
      </c>
      <c r="J54" s="236"/>
      <c r="K54" s="237">
        <f>ROUND(E54*J54,2)</f>
        <v>0</v>
      </c>
      <c r="L54" s="237">
        <v>21</v>
      </c>
      <c r="M54" s="237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7"/>
      <c r="S54" s="237" t="s">
        <v>295</v>
      </c>
      <c r="T54" s="238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323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>
      <c r="A55" s="217" t="s">
        <v>280</v>
      </c>
      <c r="B55" s="218" t="s">
        <v>98</v>
      </c>
      <c r="C55" s="240" t="s">
        <v>95</v>
      </c>
      <c r="D55" s="219"/>
      <c r="E55" s="220"/>
      <c r="F55" s="221"/>
      <c r="G55" s="221">
        <f>SUMIF(AG56:AG56,"&lt;&gt;NOR",G56:G56)</f>
        <v>0</v>
      </c>
      <c r="H55" s="221"/>
      <c r="I55" s="221">
        <f>SUM(I56:I56)</f>
        <v>0</v>
      </c>
      <c r="J55" s="221"/>
      <c r="K55" s="221">
        <f>SUM(K56:K56)</f>
        <v>0</v>
      </c>
      <c r="L55" s="221"/>
      <c r="M55" s="221">
        <f>SUM(M56:M56)</f>
        <v>0</v>
      </c>
      <c r="N55" s="221"/>
      <c r="O55" s="221">
        <f>SUM(O56:O56)</f>
        <v>0</v>
      </c>
      <c r="P55" s="221"/>
      <c r="Q55" s="221">
        <f>SUM(Q56:Q56)</f>
        <v>0</v>
      </c>
      <c r="R55" s="221"/>
      <c r="S55" s="221"/>
      <c r="T55" s="222"/>
      <c r="U55" s="216"/>
      <c r="V55" s="216">
        <f>SUM(V56:V56)</f>
        <v>0</v>
      </c>
      <c r="W55" s="216"/>
      <c r="AG55" t="s">
        <v>281</v>
      </c>
    </row>
    <row r="56" spans="1:60" outlineLevel="1">
      <c r="A56" s="232">
        <v>28</v>
      </c>
      <c r="B56" s="233" t="s">
        <v>2976</v>
      </c>
      <c r="C56" s="243" t="s">
        <v>2977</v>
      </c>
      <c r="D56" s="234" t="s">
        <v>389</v>
      </c>
      <c r="E56" s="235">
        <v>7.8333700000000004</v>
      </c>
      <c r="F56" s="236"/>
      <c r="G56" s="237">
        <f>ROUND(E56*F56,2)</f>
        <v>0</v>
      </c>
      <c r="H56" s="236"/>
      <c r="I56" s="237">
        <f>ROUND(E56*H56,2)</f>
        <v>0</v>
      </c>
      <c r="J56" s="236"/>
      <c r="K56" s="237">
        <f>ROUND(E56*J56,2)</f>
        <v>0</v>
      </c>
      <c r="L56" s="237">
        <v>21</v>
      </c>
      <c r="M56" s="237">
        <f>G56*(1+L56/100)</f>
        <v>0</v>
      </c>
      <c r="N56" s="237">
        <v>0</v>
      </c>
      <c r="O56" s="237">
        <f>ROUND(E56*N56,2)</f>
        <v>0</v>
      </c>
      <c r="P56" s="237">
        <v>0</v>
      </c>
      <c r="Q56" s="237">
        <f>ROUND(E56*P56,2)</f>
        <v>0</v>
      </c>
      <c r="R56" s="237"/>
      <c r="S56" s="237" t="s">
        <v>295</v>
      </c>
      <c r="T56" s="238" t="s">
        <v>286</v>
      </c>
      <c r="U56" s="215">
        <v>0</v>
      </c>
      <c r="V56" s="215">
        <f>ROUND(E56*U56,2)</f>
        <v>0</v>
      </c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323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>
      <c r="A57" s="217" t="s">
        <v>280</v>
      </c>
      <c r="B57" s="218" t="s">
        <v>100</v>
      </c>
      <c r="C57" s="240" t="s">
        <v>97</v>
      </c>
      <c r="D57" s="219"/>
      <c r="E57" s="220"/>
      <c r="F57" s="221"/>
      <c r="G57" s="221">
        <f>SUMIF(AG58:AG61,"&lt;&gt;NOR",G58:G61)</f>
        <v>0</v>
      </c>
      <c r="H57" s="221"/>
      <c r="I57" s="221">
        <f>SUM(I58:I61)</f>
        <v>0</v>
      </c>
      <c r="J57" s="221"/>
      <c r="K57" s="221">
        <f>SUM(K58:K61)</f>
        <v>0</v>
      </c>
      <c r="L57" s="221"/>
      <c r="M57" s="221">
        <f>SUM(M58:M61)</f>
        <v>0</v>
      </c>
      <c r="N57" s="221"/>
      <c r="O57" s="221">
        <f>SUM(O58:O61)</f>
        <v>0</v>
      </c>
      <c r="P57" s="221"/>
      <c r="Q57" s="221">
        <f>SUM(Q58:Q61)</f>
        <v>0</v>
      </c>
      <c r="R57" s="221"/>
      <c r="S57" s="221"/>
      <c r="T57" s="222"/>
      <c r="U57" s="216"/>
      <c r="V57" s="216">
        <f>SUM(V58:V61)</f>
        <v>0</v>
      </c>
      <c r="W57" s="216"/>
      <c r="AG57" t="s">
        <v>281</v>
      </c>
    </row>
    <row r="58" spans="1:60" outlineLevel="1">
      <c r="A58" s="223">
        <v>29</v>
      </c>
      <c r="B58" s="224" t="s">
        <v>2980</v>
      </c>
      <c r="C58" s="241" t="s">
        <v>2981</v>
      </c>
      <c r="D58" s="225" t="s">
        <v>368</v>
      </c>
      <c r="E58" s="226">
        <v>1.62</v>
      </c>
      <c r="F58" s="227"/>
      <c r="G58" s="228">
        <f>ROUND(E58*F58,2)</f>
        <v>0</v>
      </c>
      <c r="H58" s="227"/>
      <c r="I58" s="228">
        <f>ROUND(E58*H58,2)</f>
        <v>0</v>
      </c>
      <c r="J58" s="227"/>
      <c r="K58" s="228">
        <f>ROUND(E58*J58,2)</f>
        <v>0</v>
      </c>
      <c r="L58" s="228">
        <v>21</v>
      </c>
      <c r="M58" s="228">
        <f>G58*(1+L58/100)</f>
        <v>0</v>
      </c>
      <c r="N58" s="228">
        <v>0</v>
      </c>
      <c r="O58" s="228">
        <f>ROUND(E58*N58,2)</f>
        <v>0</v>
      </c>
      <c r="P58" s="228">
        <v>0</v>
      </c>
      <c r="Q58" s="228">
        <f>ROUND(E58*P58,2)</f>
        <v>0</v>
      </c>
      <c r="R58" s="228"/>
      <c r="S58" s="228" t="s">
        <v>295</v>
      </c>
      <c r="T58" s="229" t="s">
        <v>286</v>
      </c>
      <c r="U58" s="215">
        <v>0</v>
      </c>
      <c r="V58" s="215">
        <f>ROUND(E58*U58,2)</f>
        <v>0</v>
      </c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323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13"/>
      <c r="B59" s="214"/>
      <c r="C59" s="254" t="s">
        <v>3018</v>
      </c>
      <c r="D59" s="247"/>
      <c r="E59" s="248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327</v>
      </c>
      <c r="AH59" s="206">
        <v>0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>
      <c r="A60" s="213"/>
      <c r="B60" s="214"/>
      <c r="C60" s="254" t="s">
        <v>3019</v>
      </c>
      <c r="D60" s="247"/>
      <c r="E60" s="248">
        <v>1.62</v>
      </c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327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ht="22.5" outlineLevel="1">
      <c r="A61" s="232">
        <v>30</v>
      </c>
      <c r="B61" s="233" t="s">
        <v>2986</v>
      </c>
      <c r="C61" s="243" t="s">
        <v>2987</v>
      </c>
      <c r="D61" s="234" t="s">
        <v>368</v>
      </c>
      <c r="E61" s="235">
        <v>1.62</v>
      </c>
      <c r="F61" s="236"/>
      <c r="G61" s="237">
        <f>ROUND(E61*F61,2)</f>
        <v>0</v>
      </c>
      <c r="H61" s="236"/>
      <c r="I61" s="237">
        <f>ROUND(E61*H61,2)</f>
        <v>0</v>
      </c>
      <c r="J61" s="236"/>
      <c r="K61" s="237">
        <f>ROUND(E61*J61,2)</f>
        <v>0</v>
      </c>
      <c r="L61" s="237">
        <v>21</v>
      </c>
      <c r="M61" s="237">
        <f>G61*(1+L61/100)</f>
        <v>0</v>
      </c>
      <c r="N61" s="237">
        <v>0</v>
      </c>
      <c r="O61" s="237">
        <f>ROUND(E61*N61,2)</f>
        <v>0</v>
      </c>
      <c r="P61" s="237">
        <v>0</v>
      </c>
      <c r="Q61" s="237">
        <f>ROUND(E61*P61,2)</f>
        <v>0</v>
      </c>
      <c r="R61" s="237"/>
      <c r="S61" s="237" t="s">
        <v>295</v>
      </c>
      <c r="T61" s="238" t="s">
        <v>286</v>
      </c>
      <c r="U61" s="215">
        <v>0</v>
      </c>
      <c r="V61" s="215">
        <f>ROUND(E61*U61,2)</f>
        <v>0</v>
      </c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323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>
      <c r="A62" s="217" t="s">
        <v>280</v>
      </c>
      <c r="B62" s="218" t="s">
        <v>103</v>
      </c>
      <c r="C62" s="240" t="s">
        <v>102</v>
      </c>
      <c r="D62" s="219"/>
      <c r="E62" s="220"/>
      <c r="F62" s="221"/>
      <c r="G62" s="221">
        <f>SUMIF(AG63:AG63,"&lt;&gt;NOR",G63:G63)</f>
        <v>0</v>
      </c>
      <c r="H62" s="221"/>
      <c r="I62" s="221">
        <f>SUM(I63:I63)</f>
        <v>0</v>
      </c>
      <c r="J62" s="221"/>
      <c r="K62" s="221">
        <f>SUM(K63:K63)</f>
        <v>0</v>
      </c>
      <c r="L62" s="221"/>
      <c r="M62" s="221">
        <f>SUM(M63:M63)</f>
        <v>0</v>
      </c>
      <c r="N62" s="221"/>
      <c r="O62" s="221">
        <f>SUM(O63:O63)</f>
        <v>0</v>
      </c>
      <c r="P62" s="221"/>
      <c r="Q62" s="221">
        <f>SUM(Q63:Q63)</f>
        <v>0</v>
      </c>
      <c r="R62" s="221"/>
      <c r="S62" s="221"/>
      <c r="T62" s="222"/>
      <c r="U62" s="216"/>
      <c r="V62" s="216">
        <f>SUM(V63:V63)</f>
        <v>0</v>
      </c>
      <c r="W62" s="216"/>
      <c r="AG62" t="s">
        <v>281</v>
      </c>
    </row>
    <row r="63" spans="1:60" outlineLevel="1">
      <c r="A63" s="223">
        <v>31</v>
      </c>
      <c r="B63" s="224" t="s">
        <v>3020</v>
      </c>
      <c r="C63" s="241" t="s">
        <v>2998</v>
      </c>
      <c r="D63" s="225" t="s">
        <v>2939</v>
      </c>
      <c r="E63" s="226">
        <v>1</v>
      </c>
      <c r="F63" s="227"/>
      <c r="G63" s="228">
        <f>ROUND(E63*F63,2)</f>
        <v>0</v>
      </c>
      <c r="H63" s="227"/>
      <c r="I63" s="228">
        <f>ROUND(E63*H63,2)</f>
        <v>0</v>
      </c>
      <c r="J63" s="227"/>
      <c r="K63" s="228">
        <f>ROUND(E63*J63,2)</f>
        <v>0</v>
      </c>
      <c r="L63" s="228">
        <v>21</v>
      </c>
      <c r="M63" s="228">
        <f>G63*(1+L63/100)</f>
        <v>0</v>
      </c>
      <c r="N63" s="228">
        <v>0</v>
      </c>
      <c r="O63" s="228">
        <f>ROUND(E63*N63,2)</f>
        <v>0</v>
      </c>
      <c r="P63" s="228">
        <v>0</v>
      </c>
      <c r="Q63" s="228">
        <f>ROUND(E63*P63,2)</f>
        <v>0</v>
      </c>
      <c r="R63" s="228"/>
      <c r="S63" s="228" t="s">
        <v>295</v>
      </c>
      <c r="T63" s="229" t="s">
        <v>286</v>
      </c>
      <c r="U63" s="215">
        <v>0</v>
      </c>
      <c r="V63" s="215">
        <f>ROUND(E63*U63,2)</f>
        <v>0</v>
      </c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2522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>
      <c r="A64" s="5"/>
      <c r="B64" s="6"/>
      <c r="C64" s="244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E64">
        <v>15</v>
      </c>
      <c r="AF64">
        <v>21</v>
      </c>
    </row>
    <row r="65" spans="1:33">
      <c r="A65" s="209"/>
      <c r="B65" s="210" t="s">
        <v>29</v>
      </c>
      <c r="C65" s="245"/>
      <c r="D65" s="211"/>
      <c r="E65" s="212"/>
      <c r="F65" s="212"/>
      <c r="G65" s="239">
        <f>G8+G23+G33+G41+G55+G57+G62</f>
        <v>0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AE65">
        <f>SUMIF(L7:L63,AE64,G7:G63)</f>
        <v>0</v>
      </c>
      <c r="AF65">
        <f>SUMIF(L7:L63,AF64,G7:G63)</f>
        <v>0</v>
      </c>
      <c r="AG65" t="s">
        <v>315</v>
      </c>
    </row>
    <row r="66" spans="1:33">
      <c r="C66" s="246"/>
      <c r="D66" s="190"/>
      <c r="AG66" t="s">
        <v>316</v>
      </c>
    </row>
    <row r="67" spans="1:33">
      <c r="D67" s="190"/>
    </row>
    <row r="68" spans="1:33">
      <c r="D68" s="190"/>
    </row>
    <row r="69" spans="1:33">
      <c r="D69" s="190"/>
    </row>
    <row r="70" spans="1:33">
      <c r="D70" s="190"/>
    </row>
    <row r="71" spans="1:33">
      <c r="D71" s="190"/>
    </row>
    <row r="72" spans="1:33">
      <c r="D72" s="190"/>
    </row>
    <row r="73" spans="1:33">
      <c r="D73" s="190"/>
    </row>
    <row r="74" spans="1:33">
      <c r="D74" s="190"/>
    </row>
    <row r="75" spans="1:33">
      <c r="D75" s="190"/>
    </row>
    <row r="76" spans="1:33">
      <c r="D76" s="190"/>
    </row>
    <row r="77" spans="1:33">
      <c r="D77" s="190"/>
    </row>
    <row r="78" spans="1:33">
      <c r="D78" s="190"/>
    </row>
    <row r="79" spans="1:33">
      <c r="D79" s="190"/>
    </row>
    <row r="80" spans="1:33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54</v>
      </c>
      <c r="C3" s="195" t="s">
        <v>55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76</v>
      </c>
      <c r="C4" s="198" t="s">
        <v>77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89</v>
      </c>
      <c r="C8" s="240" t="s">
        <v>90</v>
      </c>
      <c r="D8" s="219"/>
      <c r="E8" s="220"/>
      <c r="F8" s="221"/>
      <c r="G8" s="221">
        <f>SUMIF(AG9:AG22,"&lt;&gt;NOR",G9:G22)</f>
        <v>0</v>
      </c>
      <c r="H8" s="221"/>
      <c r="I8" s="221">
        <f>SUM(I9:I22)</f>
        <v>0</v>
      </c>
      <c r="J8" s="221"/>
      <c r="K8" s="221">
        <f>SUM(K9:K22)</f>
        <v>0</v>
      </c>
      <c r="L8" s="221"/>
      <c r="M8" s="221">
        <f>SUM(M9:M22)</f>
        <v>0</v>
      </c>
      <c r="N8" s="221"/>
      <c r="O8" s="221">
        <f>SUM(O9:O22)</f>
        <v>17.73</v>
      </c>
      <c r="P8" s="221"/>
      <c r="Q8" s="221">
        <f>SUM(Q9:Q22)</f>
        <v>0.12</v>
      </c>
      <c r="R8" s="221"/>
      <c r="S8" s="221"/>
      <c r="T8" s="222"/>
      <c r="U8" s="216"/>
      <c r="V8" s="216">
        <f>SUM(V9:V22)</f>
        <v>0</v>
      </c>
      <c r="W8" s="216"/>
      <c r="AG8" t="s">
        <v>281</v>
      </c>
    </row>
    <row r="9" spans="1:60" outlineLevel="1">
      <c r="A9" s="232">
        <v>1</v>
      </c>
      <c r="B9" s="233" t="s">
        <v>2906</v>
      </c>
      <c r="C9" s="243" t="s">
        <v>2907</v>
      </c>
      <c r="D9" s="234" t="s">
        <v>368</v>
      </c>
      <c r="E9" s="235">
        <v>121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0.1</v>
      </c>
      <c r="O9" s="237">
        <f>ROUND(E9*N9,2)</f>
        <v>12.1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2908</v>
      </c>
      <c r="C10" s="243" t="s">
        <v>2909</v>
      </c>
      <c r="D10" s="234" t="s">
        <v>437</v>
      </c>
      <c r="E10" s="235">
        <v>16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5.0000000000000001E-3</v>
      </c>
      <c r="O10" s="237">
        <f>ROUND(E10*N10,2)</f>
        <v>0.08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2910</v>
      </c>
      <c r="C11" s="243" t="s">
        <v>2911</v>
      </c>
      <c r="D11" s="234" t="s">
        <v>368</v>
      </c>
      <c r="E11" s="235">
        <v>121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2.8570000000000002E-2</v>
      </c>
      <c r="O11" s="237">
        <f>ROUND(E11*N11,2)</f>
        <v>3.46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2912</v>
      </c>
      <c r="C12" s="243" t="s">
        <v>2913</v>
      </c>
      <c r="D12" s="234" t="s">
        <v>368</v>
      </c>
      <c r="E12" s="235">
        <v>121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1E-3</v>
      </c>
      <c r="Q12" s="237">
        <f>ROUND(E12*P12,2)</f>
        <v>0.12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2914</v>
      </c>
      <c r="C13" s="243" t="s">
        <v>2915</v>
      </c>
      <c r="D13" s="234" t="s">
        <v>557</v>
      </c>
      <c r="E13" s="235">
        <v>48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4.0000000000000001E-3</v>
      </c>
      <c r="O13" s="237">
        <f>ROUND(E13*N13,2)</f>
        <v>0.19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1980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23">
        <v>6</v>
      </c>
      <c r="B14" s="224" t="s">
        <v>2916</v>
      </c>
      <c r="C14" s="241" t="s">
        <v>2917</v>
      </c>
      <c r="D14" s="225" t="s">
        <v>557</v>
      </c>
      <c r="E14" s="226">
        <v>37</v>
      </c>
      <c r="F14" s="227"/>
      <c r="G14" s="228">
        <f>ROUND(E14*F14,2)</f>
        <v>0</v>
      </c>
      <c r="H14" s="227"/>
      <c r="I14" s="228">
        <f>ROUND(E14*H14,2)</f>
        <v>0</v>
      </c>
      <c r="J14" s="227"/>
      <c r="K14" s="228">
        <f>ROUND(E14*J14,2)</f>
        <v>0</v>
      </c>
      <c r="L14" s="228">
        <v>21</v>
      </c>
      <c r="M14" s="228">
        <f>G14*(1+L14/100)</f>
        <v>0</v>
      </c>
      <c r="N14" s="228">
        <v>0</v>
      </c>
      <c r="O14" s="228">
        <f>ROUND(E14*N14,2)</f>
        <v>0</v>
      </c>
      <c r="P14" s="228">
        <v>0</v>
      </c>
      <c r="Q14" s="228">
        <f>ROUND(E14*P14,2)</f>
        <v>0</v>
      </c>
      <c r="R14" s="228"/>
      <c r="S14" s="228" t="s">
        <v>295</v>
      </c>
      <c r="T14" s="229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1980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13"/>
      <c r="B15" s="214"/>
      <c r="C15" s="254" t="s">
        <v>3021</v>
      </c>
      <c r="D15" s="247"/>
      <c r="E15" s="248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327</v>
      </c>
      <c r="AH15" s="206">
        <v>0</v>
      </c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13"/>
      <c r="B16" s="214"/>
      <c r="C16" s="254" t="s">
        <v>2590</v>
      </c>
      <c r="D16" s="247"/>
      <c r="E16" s="248">
        <v>37</v>
      </c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327</v>
      </c>
      <c r="AH16" s="206">
        <v>0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ht="22.5" outlineLevel="1">
      <c r="A17" s="223">
        <v>7</v>
      </c>
      <c r="B17" s="224" t="s">
        <v>2920</v>
      </c>
      <c r="C17" s="241" t="s">
        <v>3001</v>
      </c>
      <c r="D17" s="225" t="s">
        <v>368</v>
      </c>
      <c r="E17" s="226">
        <v>189.8</v>
      </c>
      <c r="F17" s="227"/>
      <c r="G17" s="228">
        <f>ROUND(E17*F17,2)</f>
        <v>0</v>
      </c>
      <c r="H17" s="227"/>
      <c r="I17" s="228">
        <f>ROUND(E17*H17,2)</f>
        <v>0</v>
      </c>
      <c r="J17" s="227"/>
      <c r="K17" s="228">
        <f>ROUND(E17*J17,2)</f>
        <v>0</v>
      </c>
      <c r="L17" s="228">
        <v>21</v>
      </c>
      <c r="M17" s="228">
        <f>G17*(1+L17/100)</f>
        <v>0</v>
      </c>
      <c r="N17" s="228">
        <v>0.01</v>
      </c>
      <c r="O17" s="228">
        <f>ROUND(E17*N17,2)</f>
        <v>1.9</v>
      </c>
      <c r="P17" s="228">
        <v>0</v>
      </c>
      <c r="Q17" s="228">
        <f>ROUND(E17*P17,2)</f>
        <v>0</v>
      </c>
      <c r="R17" s="228"/>
      <c r="S17" s="228" t="s">
        <v>295</v>
      </c>
      <c r="T17" s="229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1980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13"/>
      <c r="B18" s="214"/>
      <c r="C18" s="254" t="s">
        <v>3022</v>
      </c>
      <c r="D18" s="247"/>
      <c r="E18" s="248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327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13"/>
      <c r="B19" s="214"/>
      <c r="C19" s="254" t="s">
        <v>3023</v>
      </c>
      <c r="D19" s="247"/>
      <c r="E19" s="248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327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13"/>
      <c r="B20" s="214"/>
      <c r="C20" s="254" t="s">
        <v>3024</v>
      </c>
      <c r="D20" s="247"/>
      <c r="E20" s="248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327</v>
      </c>
      <c r="AH20" s="206">
        <v>0</v>
      </c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13"/>
      <c r="B21" s="214"/>
      <c r="C21" s="254" t="s">
        <v>3025</v>
      </c>
      <c r="D21" s="247"/>
      <c r="E21" s="248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327</v>
      </c>
      <c r="AH21" s="206">
        <v>0</v>
      </c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13"/>
      <c r="B22" s="214"/>
      <c r="C22" s="254" t="s">
        <v>3026</v>
      </c>
      <c r="D22" s="247"/>
      <c r="E22" s="248">
        <v>189.8</v>
      </c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327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>
      <c r="A23" s="217" t="s">
        <v>280</v>
      </c>
      <c r="B23" s="218" t="s">
        <v>91</v>
      </c>
      <c r="C23" s="240" t="s">
        <v>92</v>
      </c>
      <c r="D23" s="219"/>
      <c r="E23" s="220"/>
      <c r="F23" s="221"/>
      <c r="G23" s="221">
        <f>SUMIF(AG24:AG31,"&lt;&gt;NOR",G24:G31)</f>
        <v>0</v>
      </c>
      <c r="H23" s="221"/>
      <c r="I23" s="221">
        <f>SUM(I24:I31)</f>
        <v>0</v>
      </c>
      <c r="J23" s="221"/>
      <c r="K23" s="221">
        <f>SUM(K24:K31)</f>
        <v>0</v>
      </c>
      <c r="L23" s="221"/>
      <c r="M23" s="221">
        <f>SUM(M24:M31)</f>
        <v>0</v>
      </c>
      <c r="N23" s="221"/>
      <c r="O23" s="221">
        <f>SUM(O24:O31)</f>
        <v>0.01</v>
      </c>
      <c r="P23" s="221"/>
      <c r="Q23" s="221">
        <f>SUM(Q24:Q31)</f>
        <v>0</v>
      </c>
      <c r="R23" s="221"/>
      <c r="S23" s="221"/>
      <c r="T23" s="222"/>
      <c r="U23" s="216"/>
      <c r="V23" s="216">
        <f>SUM(V24:V31)</f>
        <v>0</v>
      </c>
      <c r="W23" s="216"/>
      <c r="AG23" t="s">
        <v>281</v>
      </c>
    </row>
    <row r="24" spans="1:60" outlineLevel="1">
      <c r="A24" s="223">
        <v>8</v>
      </c>
      <c r="B24" s="224" t="s">
        <v>2929</v>
      </c>
      <c r="C24" s="241" t="s">
        <v>2930</v>
      </c>
      <c r="D24" s="225" t="s">
        <v>368</v>
      </c>
      <c r="E24" s="226">
        <v>111</v>
      </c>
      <c r="F24" s="227"/>
      <c r="G24" s="228">
        <f>ROUND(E24*F24,2)</f>
        <v>0</v>
      </c>
      <c r="H24" s="227"/>
      <c r="I24" s="228">
        <f>ROUND(E24*H24,2)</f>
        <v>0</v>
      </c>
      <c r="J24" s="227"/>
      <c r="K24" s="228">
        <f>ROUND(E24*J24,2)</f>
        <v>0</v>
      </c>
      <c r="L24" s="228">
        <v>21</v>
      </c>
      <c r="M24" s="228">
        <f>G24*(1+L24/100)</f>
        <v>0</v>
      </c>
      <c r="N24" s="228">
        <v>0</v>
      </c>
      <c r="O24" s="228">
        <f>ROUND(E24*N24,2)</f>
        <v>0</v>
      </c>
      <c r="P24" s="228">
        <v>0</v>
      </c>
      <c r="Q24" s="228">
        <f>ROUND(E24*P24,2)</f>
        <v>0</v>
      </c>
      <c r="R24" s="228"/>
      <c r="S24" s="228" t="s">
        <v>295</v>
      </c>
      <c r="T24" s="229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323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13"/>
      <c r="B25" s="214"/>
      <c r="C25" s="254" t="s">
        <v>3027</v>
      </c>
      <c r="D25" s="247"/>
      <c r="E25" s="248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327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13"/>
      <c r="B26" s="214"/>
      <c r="C26" s="254" t="s">
        <v>2743</v>
      </c>
      <c r="D26" s="247"/>
      <c r="E26" s="248">
        <v>111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327</v>
      </c>
      <c r="AH26" s="206">
        <v>0</v>
      </c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32">
        <v>9</v>
      </c>
      <c r="B27" s="233" t="s">
        <v>2933</v>
      </c>
      <c r="C27" s="243" t="s">
        <v>2934</v>
      </c>
      <c r="D27" s="234" t="s">
        <v>368</v>
      </c>
      <c r="E27" s="235">
        <v>32</v>
      </c>
      <c r="F27" s="236"/>
      <c r="G27" s="237">
        <f>ROUND(E27*F27,2)</f>
        <v>0</v>
      </c>
      <c r="H27" s="236"/>
      <c r="I27" s="237">
        <f>ROUND(E27*H27,2)</f>
        <v>0</v>
      </c>
      <c r="J27" s="236"/>
      <c r="K27" s="237">
        <f>ROUND(E27*J27,2)</f>
        <v>0</v>
      </c>
      <c r="L27" s="237">
        <v>21</v>
      </c>
      <c r="M27" s="237">
        <f>G27*(1+L27/100)</f>
        <v>0</v>
      </c>
      <c r="N27" s="237">
        <v>2.4000000000000001E-4</v>
      </c>
      <c r="O27" s="237">
        <f>ROUND(E27*N27,2)</f>
        <v>0.01</v>
      </c>
      <c r="P27" s="237">
        <v>0</v>
      </c>
      <c r="Q27" s="237">
        <f>ROUND(E27*P27,2)</f>
        <v>0</v>
      </c>
      <c r="R27" s="237"/>
      <c r="S27" s="237" t="s">
        <v>295</v>
      </c>
      <c r="T27" s="238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323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23">
        <v>10</v>
      </c>
      <c r="B28" s="224" t="s">
        <v>2935</v>
      </c>
      <c r="C28" s="241" t="s">
        <v>2936</v>
      </c>
      <c r="D28" s="225" t="s">
        <v>368</v>
      </c>
      <c r="E28" s="226">
        <v>20.16</v>
      </c>
      <c r="F28" s="227"/>
      <c r="G28" s="228">
        <f>ROUND(E28*F28,2)</f>
        <v>0</v>
      </c>
      <c r="H28" s="227"/>
      <c r="I28" s="228">
        <f>ROUND(E28*H28,2)</f>
        <v>0</v>
      </c>
      <c r="J28" s="227"/>
      <c r="K28" s="228">
        <f>ROUND(E28*J28,2)</f>
        <v>0</v>
      </c>
      <c r="L28" s="228">
        <v>21</v>
      </c>
      <c r="M28" s="228">
        <f>G28*(1+L28/100)</f>
        <v>0</v>
      </c>
      <c r="N28" s="228">
        <v>1.2E-4</v>
      </c>
      <c r="O28" s="228">
        <f>ROUND(E28*N28,2)</f>
        <v>0</v>
      </c>
      <c r="P28" s="228">
        <v>0</v>
      </c>
      <c r="Q28" s="228">
        <f>ROUND(E28*P28,2)</f>
        <v>0</v>
      </c>
      <c r="R28" s="228"/>
      <c r="S28" s="228" t="s">
        <v>295</v>
      </c>
      <c r="T28" s="229" t="s">
        <v>286</v>
      </c>
      <c r="U28" s="215">
        <v>0</v>
      </c>
      <c r="V28" s="215">
        <f>ROUND(E28*U28,2)</f>
        <v>0</v>
      </c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323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13"/>
      <c r="B29" s="214"/>
      <c r="C29" s="254" t="s">
        <v>3028</v>
      </c>
      <c r="D29" s="247"/>
      <c r="E29" s="248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327</v>
      </c>
      <c r="AH29" s="206">
        <v>0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13"/>
      <c r="B30" s="214"/>
      <c r="C30" s="254" t="s">
        <v>3029</v>
      </c>
      <c r="D30" s="247"/>
      <c r="E30" s="248">
        <v>20.16</v>
      </c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327</v>
      </c>
      <c r="AH30" s="206">
        <v>0</v>
      </c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32">
        <v>11</v>
      </c>
      <c r="B31" s="233" t="s">
        <v>2937</v>
      </c>
      <c r="C31" s="243" t="s">
        <v>2938</v>
      </c>
      <c r="D31" s="234" t="s">
        <v>2939</v>
      </c>
      <c r="E31" s="235">
        <v>1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2522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>
      <c r="A32" s="217" t="s">
        <v>280</v>
      </c>
      <c r="B32" s="218" t="s">
        <v>93</v>
      </c>
      <c r="C32" s="240" t="s">
        <v>94</v>
      </c>
      <c r="D32" s="219"/>
      <c r="E32" s="220"/>
      <c r="F32" s="221"/>
      <c r="G32" s="221">
        <f>SUMIF(AG33:AG41,"&lt;&gt;NOR",G33:G41)</f>
        <v>0</v>
      </c>
      <c r="H32" s="221"/>
      <c r="I32" s="221">
        <f>SUM(I33:I41)</f>
        <v>0</v>
      </c>
      <c r="J32" s="221"/>
      <c r="K32" s="221">
        <f>SUM(K33:K41)</f>
        <v>0</v>
      </c>
      <c r="L32" s="221"/>
      <c r="M32" s="221">
        <f>SUM(M33:M41)</f>
        <v>0</v>
      </c>
      <c r="N32" s="221"/>
      <c r="O32" s="221">
        <f>SUM(O33:O41)</f>
        <v>0</v>
      </c>
      <c r="P32" s="221"/>
      <c r="Q32" s="221">
        <f>SUM(Q33:Q41)</f>
        <v>0</v>
      </c>
      <c r="R32" s="221"/>
      <c r="S32" s="221"/>
      <c r="T32" s="222"/>
      <c r="U32" s="216"/>
      <c r="V32" s="216">
        <f>SUM(V33:V41)</f>
        <v>0</v>
      </c>
      <c r="W32" s="216"/>
      <c r="AG32" t="s">
        <v>281</v>
      </c>
    </row>
    <row r="33" spans="1:60" ht="22.5" outlineLevel="1">
      <c r="A33" s="223">
        <v>12</v>
      </c>
      <c r="B33" s="224" t="s">
        <v>2940</v>
      </c>
      <c r="C33" s="241" t="s">
        <v>2941</v>
      </c>
      <c r="D33" s="225" t="s">
        <v>368</v>
      </c>
      <c r="E33" s="226">
        <v>251.5</v>
      </c>
      <c r="F33" s="227"/>
      <c r="G33" s="228">
        <f>ROUND(E33*F33,2)</f>
        <v>0</v>
      </c>
      <c r="H33" s="227"/>
      <c r="I33" s="228">
        <f>ROUND(E33*H33,2)</f>
        <v>0</v>
      </c>
      <c r="J33" s="227"/>
      <c r="K33" s="228">
        <f>ROUND(E33*J33,2)</f>
        <v>0</v>
      </c>
      <c r="L33" s="228">
        <v>21</v>
      </c>
      <c r="M33" s="228">
        <f>G33*(1+L33/100)</f>
        <v>0</v>
      </c>
      <c r="N33" s="228">
        <v>0</v>
      </c>
      <c r="O33" s="228">
        <f>ROUND(E33*N33,2)</f>
        <v>0</v>
      </c>
      <c r="P33" s="228">
        <v>0</v>
      </c>
      <c r="Q33" s="228">
        <f>ROUND(E33*P33,2)</f>
        <v>0</v>
      </c>
      <c r="R33" s="228"/>
      <c r="S33" s="228" t="s">
        <v>295</v>
      </c>
      <c r="T33" s="229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323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13"/>
      <c r="B34" s="214"/>
      <c r="C34" s="254" t="s">
        <v>3030</v>
      </c>
      <c r="D34" s="247"/>
      <c r="E34" s="248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327</v>
      </c>
      <c r="AH34" s="206">
        <v>0</v>
      </c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13"/>
      <c r="B35" s="214"/>
      <c r="C35" s="254" t="s">
        <v>3031</v>
      </c>
      <c r="D35" s="247"/>
      <c r="E35" s="248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327</v>
      </c>
      <c r="AH35" s="206">
        <v>0</v>
      </c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13"/>
      <c r="B36" s="214"/>
      <c r="C36" s="254" t="s">
        <v>3032</v>
      </c>
      <c r="D36" s="247"/>
      <c r="E36" s="248">
        <v>251.5</v>
      </c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327</v>
      </c>
      <c r="AH36" s="206">
        <v>0</v>
      </c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ht="22.5" outlineLevel="1">
      <c r="A37" s="232">
        <v>13</v>
      </c>
      <c r="B37" s="233" t="s">
        <v>2945</v>
      </c>
      <c r="C37" s="243" t="s">
        <v>2946</v>
      </c>
      <c r="D37" s="234" t="s">
        <v>368</v>
      </c>
      <c r="E37" s="235">
        <v>7530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323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ht="22.5" outlineLevel="1">
      <c r="A38" s="232">
        <v>14</v>
      </c>
      <c r="B38" s="233" t="s">
        <v>2947</v>
      </c>
      <c r="C38" s="243" t="s">
        <v>2948</v>
      </c>
      <c r="D38" s="234" t="s">
        <v>368</v>
      </c>
      <c r="E38" s="235">
        <v>251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323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32">
        <v>15</v>
      </c>
      <c r="B39" s="233" t="s">
        <v>2949</v>
      </c>
      <c r="C39" s="243" t="s">
        <v>2950</v>
      </c>
      <c r="D39" s="234" t="s">
        <v>368</v>
      </c>
      <c r="E39" s="235">
        <v>251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323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32">
        <v>16</v>
      </c>
      <c r="B40" s="233" t="s">
        <v>2951</v>
      </c>
      <c r="C40" s="243" t="s">
        <v>2952</v>
      </c>
      <c r="D40" s="234" t="s">
        <v>368</v>
      </c>
      <c r="E40" s="235">
        <v>7530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323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32">
        <v>17</v>
      </c>
      <c r="B41" s="233" t="s">
        <v>2953</v>
      </c>
      <c r="C41" s="243" t="s">
        <v>2954</v>
      </c>
      <c r="D41" s="234" t="s">
        <v>368</v>
      </c>
      <c r="E41" s="235">
        <v>251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323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>
      <c r="A42" s="217" t="s">
        <v>280</v>
      </c>
      <c r="B42" s="218" t="s">
        <v>96</v>
      </c>
      <c r="C42" s="240" t="s">
        <v>95</v>
      </c>
      <c r="D42" s="219"/>
      <c r="E42" s="220"/>
      <c r="F42" s="221"/>
      <c r="G42" s="221">
        <f>SUMIF(AG43:AG50,"&lt;&gt;NOR",G43:G50)</f>
        <v>0</v>
      </c>
      <c r="H42" s="221"/>
      <c r="I42" s="221">
        <f>SUM(I43:I50)</f>
        <v>0</v>
      </c>
      <c r="J42" s="221"/>
      <c r="K42" s="221">
        <f>SUM(K43:K50)</f>
        <v>0</v>
      </c>
      <c r="L42" s="221"/>
      <c r="M42" s="221">
        <f>SUM(M43:M50)</f>
        <v>0</v>
      </c>
      <c r="N42" s="221"/>
      <c r="O42" s="221">
        <f>SUM(O43:O50)</f>
        <v>0</v>
      </c>
      <c r="P42" s="221"/>
      <c r="Q42" s="221">
        <f>SUM(Q43:Q50)</f>
        <v>8.7100000000000009</v>
      </c>
      <c r="R42" s="221"/>
      <c r="S42" s="221"/>
      <c r="T42" s="222"/>
      <c r="U42" s="216"/>
      <c r="V42" s="216">
        <f>SUM(V43:V50)</f>
        <v>0</v>
      </c>
      <c r="W42" s="216"/>
      <c r="AG42" t="s">
        <v>281</v>
      </c>
    </row>
    <row r="43" spans="1:60" ht="22.5" outlineLevel="1">
      <c r="A43" s="232">
        <v>18</v>
      </c>
      <c r="B43" s="233" t="s">
        <v>2955</v>
      </c>
      <c r="C43" s="243" t="s">
        <v>2956</v>
      </c>
      <c r="D43" s="234" t="s">
        <v>368</v>
      </c>
      <c r="E43" s="235">
        <v>121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7.1999999999999995E-2</v>
      </c>
      <c r="Q43" s="237">
        <f>ROUND(E43*P43,2)</f>
        <v>8.7100000000000009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323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32">
        <v>19</v>
      </c>
      <c r="B44" s="233" t="s">
        <v>2962</v>
      </c>
      <c r="C44" s="243" t="s">
        <v>2963</v>
      </c>
      <c r="D44" s="234" t="s">
        <v>557</v>
      </c>
      <c r="E44" s="235">
        <v>32</v>
      </c>
      <c r="F44" s="236"/>
      <c r="G44" s="237">
        <f>ROUND(E44*F44,2)</f>
        <v>0</v>
      </c>
      <c r="H44" s="236"/>
      <c r="I44" s="237">
        <f>ROUND(E44*H44,2)</f>
        <v>0</v>
      </c>
      <c r="J44" s="236"/>
      <c r="K44" s="237">
        <f>ROUND(E44*J44,2)</f>
        <v>0</v>
      </c>
      <c r="L44" s="237">
        <v>21</v>
      </c>
      <c r="M44" s="237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7"/>
      <c r="S44" s="237" t="s">
        <v>295</v>
      </c>
      <c r="T44" s="238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323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32">
        <v>20</v>
      </c>
      <c r="B45" s="233" t="s">
        <v>2964</v>
      </c>
      <c r="C45" s="243" t="s">
        <v>2965</v>
      </c>
      <c r="D45" s="234" t="s">
        <v>557</v>
      </c>
      <c r="E45" s="235">
        <v>16</v>
      </c>
      <c r="F45" s="236"/>
      <c r="G45" s="237">
        <f>ROUND(E45*F45,2)</f>
        <v>0</v>
      </c>
      <c r="H45" s="236"/>
      <c r="I45" s="237">
        <f>ROUND(E45*H45,2)</f>
        <v>0</v>
      </c>
      <c r="J45" s="236"/>
      <c r="K45" s="237">
        <f>ROUND(E45*J45,2)</f>
        <v>0</v>
      </c>
      <c r="L45" s="237">
        <v>21</v>
      </c>
      <c r="M45" s="237">
        <f>G45*(1+L45/100)</f>
        <v>0</v>
      </c>
      <c r="N45" s="237">
        <v>0</v>
      </c>
      <c r="O45" s="237">
        <f>ROUND(E45*N45,2)</f>
        <v>0</v>
      </c>
      <c r="P45" s="237">
        <v>0</v>
      </c>
      <c r="Q45" s="237">
        <f>ROUND(E45*P45,2)</f>
        <v>0</v>
      </c>
      <c r="R45" s="237"/>
      <c r="S45" s="237" t="s">
        <v>295</v>
      </c>
      <c r="T45" s="238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323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32">
        <v>21</v>
      </c>
      <c r="B46" s="233" t="s">
        <v>2966</v>
      </c>
      <c r="C46" s="243" t="s">
        <v>2967</v>
      </c>
      <c r="D46" s="234" t="s">
        <v>389</v>
      </c>
      <c r="E46" s="235">
        <v>8.7119999999999997</v>
      </c>
      <c r="F46" s="236"/>
      <c r="G46" s="237">
        <f>ROUND(E46*F46,2)</f>
        <v>0</v>
      </c>
      <c r="H46" s="236"/>
      <c r="I46" s="237">
        <f>ROUND(E46*H46,2)</f>
        <v>0</v>
      </c>
      <c r="J46" s="236"/>
      <c r="K46" s="237">
        <f>ROUND(E46*J46,2)</f>
        <v>0</v>
      </c>
      <c r="L46" s="237">
        <v>21</v>
      </c>
      <c r="M46" s="237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7"/>
      <c r="S46" s="237" t="s">
        <v>295</v>
      </c>
      <c r="T46" s="238" t="s">
        <v>286</v>
      </c>
      <c r="U46" s="215">
        <v>0</v>
      </c>
      <c r="V46" s="215">
        <f>ROUND(E46*U46,2)</f>
        <v>0</v>
      </c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323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32">
        <v>22</v>
      </c>
      <c r="B47" s="233" t="s">
        <v>2968</v>
      </c>
      <c r="C47" s="243" t="s">
        <v>2969</v>
      </c>
      <c r="D47" s="234" t="s">
        <v>389</v>
      </c>
      <c r="E47" s="235">
        <v>8.7119999999999997</v>
      </c>
      <c r="F47" s="236"/>
      <c r="G47" s="237">
        <f>ROUND(E47*F47,2)</f>
        <v>0</v>
      </c>
      <c r="H47" s="236"/>
      <c r="I47" s="237">
        <f>ROUND(E47*H47,2)</f>
        <v>0</v>
      </c>
      <c r="J47" s="236"/>
      <c r="K47" s="237">
        <f>ROUND(E47*J47,2)</f>
        <v>0</v>
      </c>
      <c r="L47" s="237">
        <v>21</v>
      </c>
      <c r="M47" s="237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7"/>
      <c r="S47" s="237" t="s">
        <v>295</v>
      </c>
      <c r="T47" s="238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323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32">
        <v>23</v>
      </c>
      <c r="B48" s="233" t="s">
        <v>2970</v>
      </c>
      <c r="C48" s="243" t="s">
        <v>2971</v>
      </c>
      <c r="D48" s="234" t="s">
        <v>389</v>
      </c>
      <c r="E48" s="235">
        <v>87.12</v>
      </c>
      <c r="F48" s="236"/>
      <c r="G48" s="237">
        <f>ROUND(E48*F48,2)</f>
        <v>0</v>
      </c>
      <c r="H48" s="236"/>
      <c r="I48" s="237">
        <f>ROUND(E48*H48,2)</f>
        <v>0</v>
      </c>
      <c r="J48" s="236"/>
      <c r="K48" s="237">
        <f>ROUND(E48*J48,2)</f>
        <v>0</v>
      </c>
      <c r="L48" s="237">
        <v>21</v>
      </c>
      <c r="M48" s="237">
        <f>G48*(1+L48/100)</f>
        <v>0</v>
      </c>
      <c r="N48" s="237">
        <v>0</v>
      </c>
      <c r="O48" s="237">
        <f>ROUND(E48*N48,2)</f>
        <v>0</v>
      </c>
      <c r="P48" s="237">
        <v>0</v>
      </c>
      <c r="Q48" s="237">
        <f>ROUND(E48*P48,2)</f>
        <v>0</v>
      </c>
      <c r="R48" s="237"/>
      <c r="S48" s="237" t="s">
        <v>295</v>
      </c>
      <c r="T48" s="238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323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32">
        <v>24</v>
      </c>
      <c r="B49" s="233" t="s">
        <v>2972</v>
      </c>
      <c r="C49" s="243" t="s">
        <v>2973</v>
      </c>
      <c r="D49" s="234" t="s">
        <v>389</v>
      </c>
      <c r="E49" s="235">
        <v>8.7119999999999997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323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32">
        <v>25</v>
      </c>
      <c r="B50" s="233" t="s">
        <v>2974</v>
      </c>
      <c r="C50" s="243" t="s">
        <v>2975</v>
      </c>
      <c r="D50" s="234" t="s">
        <v>389</v>
      </c>
      <c r="E50" s="235">
        <v>8.7119999999999997</v>
      </c>
      <c r="F50" s="236"/>
      <c r="G50" s="237">
        <f>ROUND(E50*F50,2)</f>
        <v>0</v>
      </c>
      <c r="H50" s="236"/>
      <c r="I50" s="237">
        <f>ROUND(E50*H50,2)</f>
        <v>0</v>
      </c>
      <c r="J50" s="236"/>
      <c r="K50" s="237">
        <f>ROUND(E50*J50,2)</f>
        <v>0</v>
      </c>
      <c r="L50" s="237">
        <v>21</v>
      </c>
      <c r="M50" s="237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7"/>
      <c r="S50" s="237" t="s">
        <v>295</v>
      </c>
      <c r="T50" s="238" t="s">
        <v>286</v>
      </c>
      <c r="U50" s="215">
        <v>0</v>
      </c>
      <c r="V50" s="215">
        <f>ROUND(E50*U50,2)</f>
        <v>0</v>
      </c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323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>
      <c r="A51" s="217" t="s">
        <v>280</v>
      </c>
      <c r="B51" s="218" t="s">
        <v>98</v>
      </c>
      <c r="C51" s="240" t="s">
        <v>97</v>
      </c>
      <c r="D51" s="219"/>
      <c r="E51" s="220"/>
      <c r="F51" s="221"/>
      <c r="G51" s="221">
        <f>SUMIF(AG52:AG52,"&lt;&gt;NOR",G52:G52)</f>
        <v>0</v>
      </c>
      <c r="H51" s="221"/>
      <c r="I51" s="221">
        <f>SUM(I52:I52)</f>
        <v>0</v>
      </c>
      <c r="J51" s="221"/>
      <c r="K51" s="221">
        <f>SUM(K52:K52)</f>
        <v>0</v>
      </c>
      <c r="L51" s="221"/>
      <c r="M51" s="221">
        <f>SUM(M52:M52)</f>
        <v>0</v>
      </c>
      <c r="N51" s="221"/>
      <c r="O51" s="221">
        <f>SUM(O52:O52)</f>
        <v>0</v>
      </c>
      <c r="P51" s="221"/>
      <c r="Q51" s="221">
        <f>SUM(Q52:Q52)</f>
        <v>0</v>
      </c>
      <c r="R51" s="221"/>
      <c r="S51" s="221"/>
      <c r="T51" s="222"/>
      <c r="U51" s="216"/>
      <c r="V51" s="216">
        <f>SUM(V52:V52)</f>
        <v>0</v>
      </c>
      <c r="W51" s="216"/>
      <c r="AG51" t="s">
        <v>281</v>
      </c>
    </row>
    <row r="52" spans="1:60" outlineLevel="1">
      <c r="A52" s="232">
        <v>26</v>
      </c>
      <c r="B52" s="233" t="s">
        <v>2976</v>
      </c>
      <c r="C52" s="243" t="s">
        <v>2977</v>
      </c>
      <c r="D52" s="234" t="s">
        <v>389</v>
      </c>
      <c r="E52" s="235">
        <v>17.737069999999999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323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>
      <c r="A53" s="217" t="s">
        <v>280</v>
      </c>
      <c r="B53" s="218" t="s">
        <v>100</v>
      </c>
      <c r="C53" s="240" t="s">
        <v>101</v>
      </c>
      <c r="D53" s="219"/>
      <c r="E53" s="220"/>
      <c r="F53" s="221"/>
      <c r="G53" s="221">
        <f>SUMIF(AG54:AG56,"&lt;&gt;NOR",G54:G56)</f>
        <v>0</v>
      </c>
      <c r="H53" s="221"/>
      <c r="I53" s="221">
        <f>SUM(I54:I56)</f>
        <v>0</v>
      </c>
      <c r="J53" s="221"/>
      <c r="K53" s="221">
        <f>SUM(K54:K56)</f>
        <v>0</v>
      </c>
      <c r="L53" s="221"/>
      <c r="M53" s="221">
        <f>SUM(M54:M56)</f>
        <v>0</v>
      </c>
      <c r="N53" s="221"/>
      <c r="O53" s="221">
        <f>SUM(O54:O56)</f>
        <v>0</v>
      </c>
      <c r="P53" s="221"/>
      <c r="Q53" s="221">
        <f>SUM(Q54:Q56)</f>
        <v>0.03</v>
      </c>
      <c r="R53" s="221"/>
      <c r="S53" s="221"/>
      <c r="T53" s="222"/>
      <c r="U53" s="216"/>
      <c r="V53" s="216">
        <f>SUM(V54:V56)</f>
        <v>0</v>
      </c>
      <c r="W53" s="216"/>
      <c r="AG53" t="s">
        <v>281</v>
      </c>
    </row>
    <row r="54" spans="1:60" outlineLevel="1">
      <c r="A54" s="223">
        <v>27</v>
      </c>
      <c r="B54" s="224" t="s">
        <v>3033</v>
      </c>
      <c r="C54" s="241" t="s">
        <v>3034</v>
      </c>
      <c r="D54" s="225" t="s">
        <v>557</v>
      </c>
      <c r="E54" s="226">
        <v>15.5</v>
      </c>
      <c r="F54" s="227"/>
      <c r="G54" s="228">
        <f>ROUND(E54*F54,2)</f>
        <v>0</v>
      </c>
      <c r="H54" s="227"/>
      <c r="I54" s="228">
        <f>ROUND(E54*H54,2)</f>
        <v>0</v>
      </c>
      <c r="J54" s="227"/>
      <c r="K54" s="228">
        <f>ROUND(E54*J54,2)</f>
        <v>0</v>
      </c>
      <c r="L54" s="228">
        <v>21</v>
      </c>
      <c r="M54" s="228">
        <f>G54*(1+L54/100)</f>
        <v>0</v>
      </c>
      <c r="N54" s="228">
        <v>0</v>
      </c>
      <c r="O54" s="228">
        <f>ROUND(E54*N54,2)</f>
        <v>0</v>
      </c>
      <c r="P54" s="228">
        <v>2E-3</v>
      </c>
      <c r="Q54" s="228">
        <f>ROUND(E54*P54,2)</f>
        <v>0.03</v>
      </c>
      <c r="R54" s="228"/>
      <c r="S54" s="228" t="s">
        <v>295</v>
      </c>
      <c r="T54" s="229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323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13"/>
      <c r="B55" s="214"/>
      <c r="C55" s="254" t="s">
        <v>3035</v>
      </c>
      <c r="D55" s="247"/>
      <c r="E55" s="248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327</v>
      </c>
      <c r="AH55" s="206">
        <v>0</v>
      </c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13"/>
      <c r="B56" s="214"/>
      <c r="C56" s="254" t="s">
        <v>3036</v>
      </c>
      <c r="D56" s="247"/>
      <c r="E56" s="248">
        <v>15.5</v>
      </c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327</v>
      </c>
      <c r="AH56" s="206">
        <v>0</v>
      </c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>
      <c r="A57" s="217" t="s">
        <v>280</v>
      </c>
      <c r="B57" s="218" t="s">
        <v>103</v>
      </c>
      <c r="C57" s="240" t="s">
        <v>102</v>
      </c>
      <c r="D57" s="219"/>
      <c r="E57" s="220"/>
      <c r="F57" s="221"/>
      <c r="G57" s="221">
        <f>SUMIF(AG58:AG62,"&lt;&gt;NOR",G58:G62)</f>
        <v>0</v>
      </c>
      <c r="H57" s="221"/>
      <c r="I57" s="221">
        <f>SUM(I58:I62)</f>
        <v>0</v>
      </c>
      <c r="J57" s="221"/>
      <c r="K57" s="221">
        <f>SUM(K58:K62)</f>
        <v>0</v>
      </c>
      <c r="L57" s="221"/>
      <c r="M57" s="221">
        <f>SUM(M58:M62)</f>
        <v>0</v>
      </c>
      <c r="N57" s="221"/>
      <c r="O57" s="221">
        <f>SUM(O58:O62)</f>
        <v>0</v>
      </c>
      <c r="P57" s="221"/>
      <c r="Q57" s="221">
        <f>SUM(Q58:Q62)</f>
        <v>0</v>
      </c>
      <c r="R57" s="221"/>
      <c r="S57" s="221"/>
      <c r="T57" s="222"/>
      <c r="U57" s="216"/>
      <c r="V57" s="216">
        <f>SUM(V58:V62)</f>
        <v>0</v>
      </c>
      <c r="W57" s="216"/>
      <c r="AG57" t="s">
        <v>281</v>
      </c>
    </row>
    <row r="58" spans="1:60" outlineLevel="1">
      <c r="A58" s="223">
        <v>28</v>
      </c>
      <c r="B58" s="224" t="s">
        <v>2980</v>
      </c>
      <c r="C58" s="241" t="s">
        <v>2981</v>
      </c>
      <c r="D58" s="225" t="s">
        <v>368</v>
      </c>
      <c r="E58" s="226">
        <v>19.14</v>
      </c>
      <c r="F58" s="227"/>
      <c r="G58" s="228">
        <f>ROUND(E58*F58,2)</f>
        <v>0</v>
      </c>
      <c r="H58" s="227"/>
      <c r="I58" s="228">
        <f>ROUND(E58*H58,2)</f>
        <v>0</v>
      </c>
      <c r="J58" s="227"/>
      <c r="K58" s="228">
        <f>ROUND(E58*J58,2)</f>
        <v>0</v>
      </c>
      <c r="L58" s="228">
        <v>21</v>
      </c>
      <c r="M58" s="228">
        <f>G58*(1+L58/100)</f>
        <v>0</v>
      </c>
      <c r="N58" s="228">
        <v>0</v>
      </c>
      <c r="O58" s="228">
        <f>ROUND(E58*N58,2)</f>
        <v>0</v>
      </c>
      <c r="P58" s="228">
        <v>0</v>
      </c>
      <c r="Q58" s="228">
        <f>ROUND(E58*P58,2)</f>
        <v>0</v>
      </c>
      <c r="R58" s="228"/>
      <c r="S58" s="228" t="s">
        <v>295</v>
      </c>
      <c r="T58" s="229" t="s">
        <v>286</v>
      </c>
      <c r="U58" s="215">
        <v>0</v>
      </c>
      <c r="V58" s="215">
        <f>ROUND(E58*U58,2)</f>
        <v>0</v>
      </c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323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13"/>
      <c r="B59" s="214"/>
      <c r="C59" s="254" t="s">
        <v>3037</v>
      </c>
      <c r="D59" s="247"/>
      <c r="E59" s="248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327</v>
      </c>
      <c r="AH59" s="206">
        <v>0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>
      <c r="A60" s="213"/>
      <c r="B60" s="214"/>
      <c r="C60" s="254" t="s">
        <v>3038</v>
      </c>
      <c r="D60" s="247"/>
      <c r="E60" s="248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327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>
      <c r="A61" s="213"/>
      <c r="B61" s="214"/>
      <c r="C61" s="254" t="s">
        <v>3039</v>
      </c>
      <c r="D61" s="247"/>
      <c r="E61" s="248">
        <v>19.14</v>
      </c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327</v>
      </c>
      <c r="AH61" s="206">
        <v>0</v>
      </c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ht="22.5" outlineLevel="1">
      <c r="A62" s="232">
        <v>29</v>
      </c>
      <c r="B62" s="233" t="s">
        <v>2986</v>
      </c>
      <c r="C62" s="243" t="s">
        <v>2987</v>
      </c>
      <c r="D62" s="234" t="s">
        <v>368</v>
      </c>
      <c r="E62" s="235">
        <v>19.14</v>
      </c>
      <c r="F62" s="236"/>
      <c r="G62" s="237">
        <f>ROUND(E62*F62,2)</f>
        <v>0</v>
      </c>
      <c r="H62" s="236"/>
      <c r="I62" s="237">
        <f>ROUND(E62*H62,2)</f>
        <v>0</v>
      </c>
      <c r="J62" s="236"/>
      <c r="K62" s="237">
        <f>ROUND(E62*J62,2)</f>
        <v>0</v>
      </c>
      <c r="L62" s="237">
        <v>21</v>
      </c>
      <c r="M62" s="237">
        <f>G62*(1+L62/100)</f>
        <v>0</v>
      </c>
      <c r="N62" s="237">
        <v>0</v>
      </c>
      <c r="O62" s="237">
        <f>ROUND(E62*N62,2)</f>
        <v>0</v>
      </c>
      <c r="P62" s="237">
        <v>0</v>
      </c>
      <c r="Q62" s="237">
        <f>ROUND(E62*P62,2)</f>
        <v>0</v>
      </c>
      <c r="R62" s="237"/>
      <c r="S62" s="237" t="s">
        <v>295</v>
      </c>
      <c r="T62" s="238" t="s">
        <v>286</v>
      </c>
      <c r="U62" s="215">
        <v>0</v>
      </c>
      <c r="V62" s="215">
        <f>ROUND(E62*U62,2)</f>
        <v>0</v>
      </c>
      <c r="W62" s="21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323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>
      <c r="A63" s="217" t="s">
        <v>280</v>
      </c>
      <c r="B63" s="218" t="s">
        <v>105</v>
      </c>
      <c r="C63" s="240" t="s">
        <v>104</v>
      </c>
      <c r="D63" s="219"/>
      <c r="E63" s="220"/>
      <c r="F63" s="221"/>
      <c r="G63" s="221">
        <f>SUMIF(AG64:AG64,"&lt;&gt;NOR",G64:G64)</f>
        <v>0</v>
      </c>
      <c r="H63" s="221"/>
      <c r="I63" s="221">
        <f>SUM(I64:I64)</f>
        <v>0</v>
      </c>
      <c r="J63" s="221"/>
      <c r="K63" s="221">
        <f>SUM(K64:K64)</f>
        <v>0</v>
      </c>
      <c r="L63" s="221"/>
      <c r="M63" s="221">
        <f>SUM(M64:M64)</f>
        <v>0</v>
      </c>
      <c r="N63" s="221"/>
      <c r="O63" s="221">
        <f>SUM(O64:O64)</f>
        <v>0</v>
      </c>
      <c r="P63" s="221"/>
      <c r="Q63" s="221">
        <f>SUM(Q64:Q64)</f>
        <v>0</v>
      </c>
      <c r="R63" s="221"/>
      <c r="S63" s="221"/>
      <c r="T63" s="222"/>
      <c r="U63" s="216"/>
      <c r="V63" s="216">
        <f>SUM(V64:V64)</f>
        <v>0</v>
      </c>
      <c r="W63" s="216"/>
      <c r="AG63" t="s">
        <v>281</v>
      </c>
    </row>
    <row r="64" spans="1:60" outlineLevel="1">
      <c r="A64" s="223">
        <v>30</v>
      </c>
      <c r="B64" s="224" t="s">
        <v>3040</v>
      </c>
      <c r="C64" s="241" t="s">
        <v>2998</v>
      </c>
      <c r="D64" s="225" t="s">
        <v>2939</v>
      </c>
      <c r="E64" s="226">
        <v>1</v>
      </c>
      <c r="F64" s="227"/>
      <c r="G64" s="228">
        <f>ROUND(E64*F64,2)</f>
        <v>0</v>
      </c>
      <c r="H64" s="227"/>
      <c r="I64" s="228">
        <f>ROUND(E64*H64,2)</f>
        <v>0</v>
      </c>
      <c r="J64" s="227"/>
      <c r="K64" s="228">
        <f>ROUND(E64*J64,2)</f>
        <v>0</v>
      </c>
      <c r="L64" s="228">
        <v>21</v>
      </c>
      <c r="M64" s="228">
        <f>G64*(1+L64/100)</f>
        <v>0</v>
      </c>
      <c r="N64" s="228">
        <v>0</v>
      </c>
      <c r="O64" s="228">
        <f>ROUND(E64*N64,2)</f>
        <v>0</v>
      </c>
      <c r="P64" s="228">
        <v>0</v>
      </c>
      <c r="Q64" s="228">
        <f>ROUND(E64*P64,2)</f>
        <v>0</v>
      </c>
      <c r="R64" s="228"/>
      <c r="S64" s="228" t="s">
        <v>295</v>
      </c>
      <c r="T64" s="229" t="s">
        <v>286</v>
      </c>
      <c r="U64" s="215">
        <v>0</v>
      </c>
      <c r="V64" s="215">
        <f>ROUND(E64*U64,2)</f>
        <v>0</v>
      </c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2522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33">
      <c r="A65" s="5"/>
      <c r="B65" s="6"/>
      <c r="C65" s="244"/>
      <c r="D65" s="8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AE65">
        <v>15</v>
      </c>
      <c r="AF65">
        <v>21</v>
      </c>
    </row>
    <row r="66" spans="1:33">
      <c r="A66" s="209"/>
      <c r="B66" s="210" t="s">
        <v>29</v>
      </c>
      <c r="C66" s="245"/>
      <c r="D66" s="211"/>
      <c r="E66" s="212"/>
      <c r="F66" s="212"/>
      <c r="G66" s="239">
        <f>G8+G23+G32+G42+G51+G53+G57+G63</f>
        <v>0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AE66">
        <f>SUMIF(L7:L64,AE65,G7:G64)</f>
        <v>0</v>
      </c>
      <c r="AF66">
        <f>SUMIF(L7:L64,AF65,G7:G64)</f>
        <v>0</v>
      </c>
      <c r="AG66" t="s">
        <v>315</v>
      </c>
    </row>
    <row r="67" spans="1:33">
      <c r="C67" s="246"/>
      <c r="D67" s="190"/>
      <c r="AG67" t="s">
        <v>316</v>
      </c>
    </row>
    <row r="68" spans="1:33">
      <c r="D68" s="190"/>
    </row>
    <row r="69" spans="1:33">
      <c r="D69" s="190"/>
    </row>
    <row r="70" spans="1:33">
      <c r="D70" s="190"/>
    </row>
    <row r="71" spans="1:33">
      <c r="D71" s="190"/>
    </row>
    <row r="72" spans="1:33">
      <c r="D72" s="190"/>
    </row>
    <row r="73" spans="1:33">
      <c r="D73" s="190"/>
    </row>
    <row r="74" spans="1:33">
      <c r="D74" s="190"/>
    </row>
    <row r="75" spans="1:33">
      <c r="D75" s="190"/>
    </row>
    <row r="76" spans="1:33">
      <c r="D76" s="190"/>
    </row>
    <row r="77" spans="1:33">
      <c r="D77" s="190"/>
    </row>
    <row r="78" spans="1:33">
      <c r="D78" s="190"/>
    </row>
    <row r="79" spans="1:33">
      <c r="D79" s="190"/>
    </row>
    <row r="80" spans="1:33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78</v>
      </c>
      <c r="C3" s="195" t="s">
        <v>79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56</v>
      </c>
      <c r="C4" s="198" t="s">
        <v>80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107</v>
      </c>
      <c r="C8" s="240" t="s">
        <v>108</v>
      </c>
      <c r="D8" s="219"/>
      <c r="E8" s="220"/>
      <c r="F8" s="221"/>
      <c r="G8" s="221">
        <f>SUMIF(AG9:AG23,"&lt;&gt;NOR",G9:G23)</f>
        <v>0</v>
      </c>
      <c r="H8" s="221"/>
      <c r="I8" s="221">
        <f>SUM(I9:I23)</f>
        <v>0</v>
      </c>
      <c r="J8" s="221"/>
      <c r="K8" s="221">
        <f>SUM(K9:K23)</f>
        <v>0</v>
      </c>
      <c r="L8" s="221"/>
      <c r="M8" s="221">
        <f>SUM(M9:M23)</f>
        <v>0</v>
      </c>
      <c r="N8" s="221"/>
      <c r="O8" s="221">
        <f>SUM(O9:O23)</f>
        <v>1.7</v>
      </c>
      <c r="P8" s="221"/>
      <c r="Q8" s="221">
        <f>SUM(Q9:Q23)</f>
        <v>0</v>
      </c>
      <c r="R8" s="221"/>
      <c r="S8" s="221"/>
      <c r="T8" s="222"/>
      <c r="U8" s="216"/>
      <c r="V8" s="216">
        <f>SUM(V9:V23)</f>
        <v>380.67999999999989</v>
      </c>
      <c r="W8" s="216"/>
      <c r="AG8" t="s">
        <v>281</v>
      </c>
    </row>
    <row r="9" spans="1:60" outlineLevel="1">
      <c r="A9" s="223">
        <v>1</v>
      </c>
      <c r="B9" s="224" t="s">
        <v>318</v>
      </c>
      <c r="C9" s="241" t="s">
        <v>319</v>
      </c>
      <c r="D9" s="225" t="s">
        <v>320</v>
      </c>
      <c r="E9" s="226">
        <v>53.73809</v>
      </c>
      <c r="F9" s="227"/>
      <c r="G9" s="228">
        <f>ROUND(E9*F9,2)</f>
        <v>0</v>
      </c>
      <c r="H9" s="227"/>
      <c r="I9" s="228">
        <f>ROUND(E9*H9,2)</f>
        <v>0</v>
      </c>
      <c r="J9" s="227"/>
      <c r="K9" s="228">
        <f>ROUND(E9*J9,2)</f>
        <v>0</v>
      </c>
      <c r="L9" s="228">
        <v>21</v>
      </c>
      <c r="M9" s="228">
        <f>G9*(1+L9/100)</f>
        <v>0</v>
      </c>
      <c r="N9" s="228">
        <v>0</v>
      </c>
      <c r="O9" s="228">
        <f>ROUND(E9*N9,2)</f>
        <v>0</v>
      </c>
      <c r="P9" s="228">
        <v>0</v>
      </c>
      <c r="Q9" s="228">
        <f>ROUND(E9*P9,2)</f>
        <v>0</v>
      </c>
      <c r="R9" s="228" t="s">
        <v>321</v>
      </c>
      <c r="S9" s="228" t="s">
        <v>285</v>
      </c>
      <c r="T9" s="229" t="s">
        <v>322</v>
      </c>
      <c r="U9" s="215">
        <v>4.6550000000000002</v>
      </c>
      <c r="V9" s="215">
        <f>ROUND(E9*U9,2)</f>
        <v>250.15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13"/>
      <c r="B10" s="214"/>
      <c r="C10" s="253" t="s">
        <v>324</v>
      </c>
      <c r="D10" s="251"/>
      <c r="E10" s="251"/>
      <c r="F10" s="251"/>
      <c r="G10" s="251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325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13"/>
      <c r="B11" s="214"/>
      <c r="C11" s="254" t="s">
        <v>3041</v>
      </c>
      <c r="D11" s="247"/>
      <c r="E11" s="248">
        <v>52.73809</v>
      </c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327</v>
      </c>
      <c r="AH11" s="206">
        <v>0</v>
      </c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13"/>
      <c r="B12" s="214"/>
      <c r="C12" s="254" t="s">
        <v>3042</v>
      </c>
      <c r="D12" s="247"/>
      <c r="E12" s="248">
        <v>1</v>
      </c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327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23">
        <v>2</v>
      </c>
      <c r="B13" s="224" t="s">
        <v>366</v>
      </c>
      <c r="C13" s="241" t="s">
        <v>367</v>
      </c>
      <c r="D13" s="225" t="s">
        <v>368</v>
      </c>
      <c r="E13" s="226">
        <v>301.3605</v>
      </c>
      <c r="F13" s="227"/>
      <c r="G13" s="228">
        <f>ROUND(E13*F13,2)</f>
        <v>0</v>
      </c>
      <c r="H13" s="227"/>
      <c r="I13" s="228">
        <f>ROUND(E13*H13,2)</f>
        <v>0</v>
      </c>
      <c r="J13" s="227"/>
      <c r="K13" s="228">
        <f>ROUND(E13*J13,2)</f>
        <v>0</v>
      </c>
      <c r="L13" s="228">
        <v>21</v>
      </c>
      <c r="M13" s="228">
        <f>G13*(1+L13/100)</f>
        <v>0</v>
      </c>
      <c r="N13" s="228">
        <v>0</v>
      </c>
      <c r="O13" s="228">
        <f>ROUND(E13*N13,2)</f>
        <v>0</v>
      </c>
      <c r="P13" s="228">
        <v>0</v>
      </c>
      <c r="Q13" s="228">
        <f>ROUND(E13*P13,2)</f>
        <v>0</v>
      </c>
      <c r="R13" s="228" t="s">
        <v>321</v>
      </c>
      <c r="S13" s="228" t="s">
        <v>285</v>
      </c>
      <c r="T13" s="229" t="s">
        <v>322</v>
      </c>
      <c r="U13" s="215">
        <v>9.6000000000000002E-2</v>
      </c>
      <c r="V13" s="215">
        <f>ROUND(E13*U13,2)</f>
        <v>28.93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369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13"/>
      <c r="B14" s="214"/>
      <c r="C14" s="253" t="s">
        <v>370</v>
      </c>
      <c r="D14" s="251"/>
      <c r="E14" s="251"/>
      <c r="F14" s="251"/>
      <c r="G14" s="251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325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13"/>
      <c r="B15" s="214"/>
      <c r="C15" s="254" t="s">
        <v>3043</v>
      </c>
      <c r="D15" s="247"/>
      <c r="E15" s="248">
        <v>301.3605</v>
      </c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327</v>
      </c>
      <c r="AH15" s="206">
        <v>0</v>
      </c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ht="22.5" outlineLevel="1">
      <c r="A16" s="232">
        <v>3</v>
      </c>
      <c r="B16" s="233" t="s">
        <v>3044</v>
      </c>
      <c r="C16" s="243" t="s">
        <v>3045</v>
      </c>
      <c r="D16" s="234" t="s">
        <v>320</v>
      </c>
      <c r="E16" s="235">
        <v>53.738100000000003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1638</v>
      </c>
      <c r="U16" s="215">
        <v>0.66800000000000004</v>
      </c>
      <c r="V16" s="215">
        <f>ROUND(E16*U16,2)</f>
        <v>35.9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369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23">
        <v>4</v>
      </c>
      <c r="B17" s="224" t="s">
        <v>3046</v>
      </c>
      <c r="C17" s="241" t="s">
        <v>3047</v>
      </c>
      <c r="D17" s="225" t="s">
        <v>320</v>
      </c>
      <c r="E17" s="226">
        <v>107.47620000000001</v>
      </c>
      <c r="F17" s="227"/>
      <c r="G17" s="228">
        <f>ROUND(E17*F17,2)</f>
        <v>0</v>
      </c>
      <c r="H17" s="227"/>
      <c r="I17" s="228">
        <f>ROUND(E17*H17,2)</f>
        <v>0</v>
      </c>
      <c r="J17" s="227"/>
      <c r="K17" s="228">
        <f>ROUND(E17*J17,2)</f>
        <v>0</v>
      </c>
      <c r="L17" s="228">
        <v>21</v>
      </c>
      <c r="M17" s="228">
        <f>G17*(1+L17/100)</f>
        <v>0</v>
      </c>
      <c r="N17" s="228">
        <v>0</v>
      </c>
      <c r="O17" s="228">
        <f>ROUND(E17*N17,2)</f>
        <v>0</v>
      </c>
      <c r="P17" s="228">
        <v>0</v>
      </c>
      <c r="Q17" s="228">
        <f>ROUND(E17*P17,2)</f>
        <v>0</v>
      </c>
      <c r="R17" s="228"/>
      <c r="S17" s="228" t="s">
        <v>295</v>
      </c>
      <c r="T17" s="229" t="s">
        <v>322</v>
      </c>
      <c r="U17" s="215">
        <v>0.59099999999999997</v>
      </c>
      <c r="V17" s="215">
        <f>ROUND(E17*U17,2)</f>
        <v>63.52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323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13"/>
      <c r="B18" s="214"/>
      <c r="C18" s="254" t="s">
        <v>3048</v>
      </c>
      <c r="D18" s="247"/>
      <c r="E18" s="248">
        <v>107.47620000000001</v>
      </c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327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ht="22.5" outlineLevel="1">
      <c r="A19" s="232">
        <v>5</v>
      </c>
      <c r="B19" s="233" t="s">
        <v>381</v>
      </c>
      <c r="C19" s="243" t="s">
        <v>382</v>
      </c>
      <c r="D19" s="234" t="s">
        <v>320</v>
      </c>
      <c r="E19" s="235">
        <v>53.738100000000003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322</v>
      </c>
      <c r="U19" s="215">
        <v>1.0999999999999999E-2</v>
      </c>
      <c r="V19" s="215">
        <f>ROUND(E19*U19,2)</f>
        <v>0.59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323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23">
        <v>6</v>
      </c>
      <c r="B20" s="224" t="s">
        <v>383</v>
      </c>
      <c r="C20" s="241" t="s">
        <v>384</v>
      </c>
      <c r="D20" s="225" t="s">
        <v>320</v>
      </c>
      <c r="E20" s="226">
        <v>1</v>
      </c>
      <c r="F20" s="227"/>
      <c r="G20" s="228">
        <f>ROUND(E20*F20,2)</f>
        <v>0</v>
      </c>
      <c r="H20" s="227"/>
      <c r="I20" s="228">
        <f>ROUND(E20*H20,2)</f>
        <v>0</v>
      </c>
      <c r="J20" s="227"/>
      <c r="K20" s="228">
        <f>ROUND(E20*J20,2)</f>
        <v>0</v>
      </c>
      <c r="L20" s="228">
        <v>21</v>
      </c>
      <c r="M20" s="228">
        <f>G20*(1+L20/100)</f>
        <v>0</v>
      </c>
      <c r="N20" s="228">
        <v>1.7</v>
      </c>
      <c r="O20" s="228">
        <f>ROUND(E20*N20,2)</f>
        <v>1.7</v>
      </c>
      <c r="P20" s="228">
        <v>0</v>
      </c>
      <c r="Q20" s="228">
        <f>ROUND(E20*P20,2)</f>
        <v>0</v>
      </c>
      <c r="R20" s="228"/>
      <c r="S20" s="228" t="s">
        <v>295</v>
      </c>
      <c r="T20" s="229" t="s">
        <v>1638</v>
      </c>
      <c r="U20" s="215">
        <v>1.587</v>
      </c>
      <c r="V20" s="215">
        <f>ROUND(E20*U20,2)</f>
        <v>1.59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323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13"/>
      <c r="B21" s="214"/>
      <c r="C21" s="254" t="s">
        <v>3049</v>
      </c>
      <c r="D21" s="247"/>
      <c r="E21" s="248">
        <v>1</v>
      </c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327</v>
      </c>
      <c r="AH21" s="206">
        <v>0</v>
      </c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23">
        <v>7</v>
      </c>
      <c r="B22" s="224" t="s">
        <v>387</v>
      </c>
      <c r="C22" s="241" t="s">
        <v>388</v>
      </c>
      <c r="D22" s="225" t="s">
        <v>389</v>
      </c>
      <c r="E22" s="226">
        <v>96.728579999999994</v>
      </c>
      <c r="F22" s="227"/>
      <c r="G22" s="228">
        <f>ROUND(E22*F22,2)</f>
        <v>0</v>
      </c>
      <c r="H22" s="227"/>
      <c r="I22" s="228">
        <f>ROUND(E22*H22,2)</f>
        <v>0</v>
      </c>
      <c r="J22" s="227"/>
      <c r="K22" s="228">
        <f>ROUND(E22*J22,2)</f>
        <v>0</v>
      </c>
      <c r="L22" s="228">
        <v>21</v>
      </c>
      <c r="M22" s="228">
        <f>G22*(1+L22/100)</f>
        <v>0</v>
      </c>
      <c r="N22" s="228">
        <v>0</v>
      </c>
      <c r="O22" s="228">
        <f>ROUND(E22*N22,2)</f>
        <v>0</v>
      </c>
      <c r="P22" s="228">
        <v>0</v>
      </c>
      <c r="Q22" s="228">
        <f>ROUND(E22*P22,2)</f>
        <v>0</v>
      </c>
      <c r="R22" s="228"/>
      <c r="S22" s="228" t="s">
        <v>295</v>
      </c>
      <c r="T22" s="229" t="s">
        <v>390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2280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13"/>
      <c r="B23" s="214"/>
      <c r="C23" s="254" t="s">
        <v>3050</v>
      </c>
      <c r="D23" s="247"/>
      <c r="E23" s="248">
        <v>96.728579999999994</v>
      </c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327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>
      <c r="A24" s="217" t="s">
        <v>280</v>
      </c>
      <c r="B24" s="218" t="s">
        <v>111</v>
      </c>
      <c r="C24" s="240" t="s">
        <v>112</v>
      </c>
      <c r="D24" s="219"/>
      <c r="E24" s="220"/>
      <c r="F24" s="221"/>
      <c r="G24" s="221">
        <f>SUMIF(AG25:AG50,"&lt;&gt;NOR",G25:G50)</f>
        <v>0</v>
      </c>
      <c r="H24" s="221"/>
      <c r="I24" s="221">
        <f>SUM(I25:I50)</f>
        <v>0</v>
      </c>
      <c r="J24" s="221"/>
      <c r="K24" s="221">
        <f>SUM(K25:K50)</f>
        <v>0</v>
      </c>
      <c r="L24" s="221"/>
      <c r="M24" s="221">
        <f>SUM(M25:M50)</f>
        <v>0</v>
      </c>
      <c r="N24" s="221"/>
      <c r="O24" s="221">
        <f>SUM(O25:O50)</f>
        <v>7.14</v>
      </c>
      <c r="P24" s="221"/>
      <c r="Q24" s="221">
        <f>SUM(Q25:Q50)</f>
        <v>0</v>
      </c>
      <c r="R24" s="221"/>
      <c r="S24" s="221"/>
      <c r="T24" s="222"/>
      <c r="U24" s="216"/>
      <c r="V24" s="216">
        <f>SUM(V25:V50)</f>
        <v>118.07000000000001</v>
      </c>
      <c r="W24" s="216"/>
      <c r="AG24" t="s">
        <v>281</v>
      </c>
    </row>
    <row r="25" spans="1:60" outlineLevel="1">
      <c r="A25" s="223">
        <v>8</v>
      </c>
      <c r="B25" s="224" t="s">
        <v>469</v>
      </c>
      <c r="C25" s="241" t="s">
        <v>470</v>
      </c>
      <c r="D25" s="225" t="s">
        <v>320</v>
      </c>
      <c r="E25" s="226">
        <v>7.4999999999999997E-2</v>
      </c>
      <c r="F25" s="227"/>
      <c r="G25" s="228">
        <f>ROUND(E25*F25,2)</f>
        <v>0</v>
      </c>
      <c r="H25" s="227"/>
      <c r="I25" s="228">
        <f>ROUND(E25*H25,2)</f>
        <v>0</v>
      </c>
      <c r="J25" s="227"/>
      <c r="K25" s="228">
        <f>ROUND(E25*J25,2)</f>
        <v>0</v>
      </c>
      <c r="L25" s="228">
        <v>21</v>
      </c>
      <c r="M25" s="228">
        <f>G25*(1+L25/100)</f>
        <v>0</v>
      </c>
      <c r="N25" s="228">
        <v>1.9332</v>
      </c>
      <c r="O25" s="228">
        <f>ROUND(E25*N25,2)</f>
        <v>0.14000000000000001</v>
      </c>
      <c r="P25" s="228">
        <v>0</v>
      </c>
      <c r="Q25" s="228">
        <f>ROUND(E25*P25,2)</f>
        <v>0</v>
      </c>
      <c r="R25" s="228" t="s">
        <v>438</v>
      </c>
      <c r="S25" s="228" t="s">
        <v>285</v>
      </c>
      <c r="T25" s="229" t="s">
        <v>322</v>
      </c>
      <c r="U25" s="215">
        <v>6.77</v>
      </c>
      <c r="V25" s="215">
        <f>ROUND(E25*U25,2)</f>
        <v>0.51</v>
      </c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323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13"/>
      <c r="B26" s="214"/>
      <c r="C26" s="253" t="s">
        <v>471</v>
      </c>
      <c r="D26" s="251"/>
      <c r="E26" s="251"/>
      <c r="F26" s="251"/>
      <c r="G26" s="251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325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13"/>
      <c r="B27" s="214"/>
      <c r="C27" s="254" t="s">
        <v>3051</v>
      </c>
      <c r="D27" s="247"/>
      <c r="E27" s="248">
        <v>0.08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327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ht="22.5" outlineLevel="1">
      <c r="A28" s="223">
        <v>9</v>
      </c>
      <c r="B28" s="224" t="s">
        <v>3052</v>
      </c>
      <c r="C28" s="241" t="s">
        <v>3053</v>
      </c>
      <c r="D28" s="225" t="s">
        <v>368</v>
      </c>
      <c r="E28" s="226">
        <v>9.625</v>
      </c>
      <c r="F28" s="227"/>
      <c r="G28" s="228">
        <f>ROUND(E28*F28,2)</f>
        <v>0</v>
      </c>
      <c r="H28" s="227"/>
      <c r="I28" s="228">
        <f>ROUND(E28*H28,2)</f>
        <v>0</v>
      </c>
      <c r="J28" s="227"/>
      <c r="K28" s="228">
        <f>ROUND(E28*J28,2)</f>
        <v>0</v>
      </c>
      <c r="L28" s="228">
        <v>21</v>
      </c>
      <c r="M28" s="228">
        <f>G28*(1+L28/100)</f>
        <v>0</v>
      </c>
      <c r="N28" s="228">
        <v>2.9329999999999998E-2</v>
      </c>
      <c r="O28" s="228">
        <f>ROUND(E28*N28,2)</f>
        <v>0.28000000000000003</v>
      </c>
      <c r="P28" s="228">
        <v>0</v>
      </c>
      <c r="Q28" s="228">
        <f>ROUND(E28*P28,2)</f>
        <v>0</v>
      </c>
      <c r="R28" s="228" t="s">
        <v>394</v>
      </c>
      <c r="S28" s="228" t="s">
        <v>285</v>
      </c>
      <c r="T28" s="229" t="s">
        <v>322</v>
      </c>
      <c r="U28" s="215">
        <v>1.2250000000000001</v>
      </c>
      <c r="V28" s="215">
        <f>ROUND(E28*U28,2)</f>
        <v>11.79</v>
      </c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323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13"/>
      <c r="B29" s="214"/>
      <c r="C29" s="253" t="s">
        <v>3054</v>
      </c>
      <c r="D29" s="251"/>
      <c r="E29" s="251"/>
      <c r="F29" s="251"/>
      <c r="G29" s="251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325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13"/>
      <c r="B30" s="214"/>
      <c r="C30" s="254" t="s">
        <v>3055</v>
      </c>
      <c r="D30" s="247"/>
      <c r="E30" s="248">
        <v>9.625</v>
      </c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327</v>
      </c>
      <c r="AH30" s="206">
        <v>0</v>
      </c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ht="22.5" outlineLevel="1">
      <c r="A31" s="223">
        <v>10</v>
      </c>
      <c r="B31" s="224" t="s">
        <v>525</v>
      </c>
      <c r="C31" s="241" t="s">
        <v>526</v>
      </c>
      <c r="D31" s="225" t="s">
        <v>368</v>
      </c>
      <c r="E31" s="226">
        <v>55.835099999999997</v>
      </c>
      <c r="F31" s="227"/>
      <c r="G31" s="228">
        <f>ROUND(E31*F31,2)</f>
        <v>0</v>
      </c>
      <c r="H31" s="227"/>
      <c r="I31" s="228">
        <f>ROUND(E31*H31,2)</f>
        <v>0</v>
      </c>
      <c r="J31" s="227"/>
      <c r="K31" s="228">
        <f>ROUND(E31*J31,2)</f>
        <v>0</v>
      </c>
      <c r="L31" s="228">
        <v>21</v>
      </c>
      <c r="M31" s="228">
        <f>G31*(1+L31/100)</f>
        <v>0</v>
      </c>
      <c r="N31" s="228">
        <v>7.9380000000000006E-2</v>
      </c>
      <c r="O31" s="228">
        <f>ROUND(E31*N31,2)</f>
        <v>4.43</v>
      </c>
      <c r="P31" s="228">
        <v>0</v>
      </c>
      <c r="Q31" s="228">
        <f>ROUND(E31*P31,2)</f>
        <v>0</v>
      </c>
      <c r="R31" s="228" t="s">
        <v>394</v>
      </c>
      <c r="S31" s="228" t="s">
        <v>285</v>
      </c>
      <c r="T31" s="229" t="s">
        <v>322</v>
      </c>
      <c r="U31" s="215">
        <v>0.54600000000000004</v>
      </c>
      <c r="V31" s="215">
        <f>ROUND(E31*U31,2)</f>
        <v>30.49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323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ht="22.5" outlineLevel="1">
      <c r="A32" s="213"/>
      <c r="B32" s="214"/>
      <c r="C32" s="253" t="s">
        <v>527</v>
      </c>
      <c r="D32" s="251"/>
      <c r="E32" s="251"/>
      <c r="F32" s="251"/>
      <c r="G32" s="251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325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30" t="str">
        <f>C32</f>
        <v>jednoduché nebo příčky zděné do svislé dřevěné, cihelné, betonové nebo ocelové konstrukce na jakoukoliv maltu vápenocementovou (MVC) nebo cementovou (MC),</v>
      </c>
      <c r="BB32" s="206"/>
      <c r="BC32" s="206"/>
      <c r="BD32" s="206"/>
      <c r="BE32" s="206"/>
      <c r="BF32" s="206"/>
      <c r="BG32" s="206"/>
      <c r="BH32" s="206"/>
    </row>
    <row r="33" spans="1:60" outlineLevel="1">
      <c r="A33" s="213"/>
      <c r="B33" s="214"/>
      <c r="C33" s="254" t="s">
        <v>3056</v>
      </c>
      <c r="D33" s="247"/>
      <c r="E33" s="248">
        <v>58.25</v>
      </c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327</v>
      </c>
      <c r="AH33" s="206">
        <v>0</v>
      </c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13"/>
      <c r="B34" s="214"/>
      <c r="C34" s="254" t="s">
        <v>3057</v>
      </c>
      <c r="D34" s="247"/>
      <c r="E34" s="248">
        <v>-11.87</v>
      </c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327</v>
      </c>
      <c r="AH34" s="206">
        <v>0</v>
      </c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13"/>
      <c r="B35" s="214"/>
      <c r="C35" s="254" t="s">
        <v>3058</v>
      </c>
      <c r="D35" s="247"/>
      <c r="E35" s="248">
        <v>4.37</v>
      </c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327</v>
      </c>
      <c r="AH35" s="206">
        <v>0</v>
      </c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13"/>
      <c r="B36" s="214"/>
      <c r="C36" s="254" t="s">
        <v>3059</v>
      </c>
      <c r="D36" s="247"/>
      <c r="E36" s="248">
        <v>5.08</v>
      </c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327</v>
      </c>
      <c r="AH36" s="206">
        <v>0</v>
      </c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ht="22.5" outlineLevel="1">
      <c r="A37" s="223">
        <v>11</v>
      </c>
      <c r="B37" s="224" t="s">
        <v>545</v>
      </c>
      <c r="C37" s="241" t="s">
        <v>546</v>
      </c>
      <c r="D37" s="225" t="s">
        <v>437</v>
      </c>
      <c r="E37" s="226">
        <v>1</v>
      </c>
      <c r="F37" s="227"/>
      <c r="G37" s="228">
        <f>ROUND(E37*F37,2)</f>
        <v>0</v>
      </c>
      <c r="H37" s="227"/>
      <c r="I37" s="228">
        <f>ROUND(E37*H37,2)</f>
        <v>0</v>
      </c>
      <c r="J37" s="227"/>
      <c r="K37" s="228">
        <f>ROUND(E37*J37,2)</f>
        <v>0</v>
      </c>
      <c r="L37" s="228">
        <v>21</v>
      </c>
      <c r="M37" s="228">
        <f>G37*(1+L37/100)</f>
        <v>0</v>
      </c>
      <c r="N37" s="228">
        <v>1.354E-2</v>
      </c>
      <c r="O37" s="228">
        <f>ROUND(E37*N37,2)</f>
        <v>0.01</v>
      </c>
      <c r="P37" s="228">
        <v>0</v>
      </c>
      <c r="Q37" s="228">
        <f>ROUND(E37*P37,2)</f>
        <v>0</v>
      </c>
      <c r="R37" s="228" t="s">
        <v>394</v>
      </c>
      <c r="S37" s="228" t="s">
        <v>285</v>
      </c>
      <c r="T37" s="229" t="s">
        <v>322</v>
      </c>
      <c r="U37" s="215">
        <v>1.79</v>
      </c>
      <c r="V37" s="215">
        <f>ROUND(E37*U37,2)</f>
        <v>1.79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369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13"/>
      <c r="B38" s="214"/>
      <c r="C38" s="254" t="s">
        <v>3060</v>
      </c>
      <c r="D38" s="247"/>
      <c r="E38" s="248">
        <v>1</v>
      </c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327</v>
      </c>
      <c r="AH38" s="206">
        <v>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23">
        <v>12</v>
      </c>
      <c r="B39" s="224" t="s">
        <v>549</v>
      </c>
      <c r="C39" s="241" t="s">
        <v>550</v>
      </c>
      <c r="D39" s="225" t="s">
        <v>368</v>
      </c>
      <c r="E39" s="226">
        <v>8.9748000000000001</v>
      </c>
      <c r="F39" s="227"/>
      <c r="G39" s="228">
        <f>ROUND(E39*F39,2)</f>
        <v>0</v>
      </c>
      <c r="H39" s="227"/>
      <c r="I39" s="228">
        <f>ROUND(E39*H39,2)</f>
        <v>0</v>
      </c>
      <c r="J39" s="227"/>
      <c r="K39" s="228">
        <f>ROUND(E39*J39,2)</f>
        <v>0</v>
      </c>
      <c r="L39" s="228">
        <v>21</v>
      </c>
      <c r="M39" s="228">
        <f>G39*(1+L39/100)</f>
        <v>0</v>
      </c>
      <c r="N39" s="228">
        <v>0.1055</v>
      </c>
      <c r="O39" s="228">
        <f>ROUND(E39*N39,2)</f>
        <v>0.95</v>
      </c>
      <c r="P39" s="228">
        <v>0</v>
      </c>
      <c r="Q39" s="228">
        <f>ROUND(E39*P39,2)</f>
        <v>0</v>
      </c>
      <c r="R39" s="228" t="s">
        <v>394</v>
      </c>
      <c r="S39" s="228" t="s">
        <v>285</v>
      </c>
      <c r="T39" s="229" t="s">
        <v>322</v>
      </c>
      <c r="U39" s="215">
        <v>0.55488999999999999</v>
      </c>
      <c r="V39" s="215">
        <f>ROUND(E39*U39,2)</f>
        <v>4.9800000000000004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323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13"/>
      <c r="B40" s="214"/>
      <c r="C40" s="253" t="s">
        <v>551</v>
      </c>
      <c r="D40" s="251"/>
      <c r="E40" s="251"/>
      <c r="F40" s="251"/>
      <c r="G40" s="251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325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13"/>
      <c r="B41" s="214"/>
      <c r="C41" s="254" t="s">
        <v>3061</v>
      </c>
      <c r="D41" s="247"/>
      <c r="E41" s="248">
        <v>5.54</v>
      </c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327</v>
      </c>
      <c r="AH41" s="206">
        <v>0</v>
      </c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13"/>
      <c r="B42" s="214"/>
      <c r="C42" s="254" t="s">
        <v>3062</v>
      </c>
      <c r="D42" s="247"/>
      <c r="E42" s="248">
        <v>3.43</v>
      </c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327</v>
      </c>
      <c r="AH42" s="206">
        <v>0</v>
      </c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ht="22.5" outlineLevel="1">
      <c r="A43" s="223">
        <v>13</v>
      </c>
      <c r="B43" s="224" t="s">
        <v>3063</v>
      </c>
      <c r="C43" s="241" t="s">
        <v>3064</v>
      </c>
      <c r="D43" s="225" t="s">
        <v>368</v>
      </c>
      <c r="E43" s="226">
        <v>67.763999999999996</v>
      </c>
      <c r="F43" s="227"/>
      <c r="G43" s="228">
        <f>ROUND(E43*F43,2)</f>
        <v>0</v>
      </c>
      <c r="H43" s="227"/>
      <c r="I43" s="228">
        <f>ROUND(E43*H43,2)</f>
        <v>0</v>
      </c>
      <c r="J43" s="227"/>
      <c r="K43" s="228">
        <f>ROUND(E43*J43,2)</f>
        <v>0</v>
      </c>
      <c r="L43" s="228">
        <v>21</v>
      </c>
      <c r="M43" s="228">
        <f>G43*(1+L43/100)</f>
        <v>0</v>
      </c>
      <c r="N43" s="228">
        <v>1.8599999999999998E-2</v>
      </c>
      <c r="O43" s="228">
        <f>ROUND(E43*N43,2)</f>
        <v>1.26</v>
      </c>
      <c r="P43" s="228">
        <v>0</v>
      </c>
      <c r="Q43" s="228">
        <f>ROUND(E43*P43,2)</f>
        <v>0</v>
      </c>
      <c r="R43" s="228" t="s">
        <v>394</v>
      </c>
      <c r="S43" s="228" t="s">
        <v>285</v>
      </c>
      <c r="T43" s="229" t="s">
        <v>322</v>
      </c>
      <c r="U43" s="215">
        <v>1.0109999999999999</v>
      </c>
      <c r="V43" s="215">
        <f>ROUND(E43*U43,2)</f>
        <v>68.510000000000005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323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13"/>
      <c r="B44" s="214"/>
      <c r="C44" s="254" t="s">
        <v>645</v>
      </c>
      <c r="D44" s="247"/>
      <c r="E44" s="248">
        <v>24.03</v>
      </c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327</v>
      </c>
      <c r="AH44" s="206">
        <v>0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13"/>
      <c r="B45" s="214"/>
      <c r="C45" s="254" t="s">
        <v>646</v>
      </c>
      <c r="D45" s="247"/>
      <c r="E45" s="248">
        <v>6.46</v>
      </c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327</v>
      </c>
      <c r="AH45" s="206">
        <v>0</v>
      </c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13"/>
      <c r="B46" s="214"/>
      <c r="C46" s="254" t="s">
        <v>647</v>
      </c>
      <c r="D46" s="247"/>
      <c r="E46" s="248">
        <v>8.74</v>
      </c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327</v>
      </c>
      <c r="AH46" s="206">
        <v>0</v>
      </c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13"/>
      <c r="B47" s="214"/>
      <c r="C47" s="254" t="s">
        <v>3065</v>
      </c>
      <c r="D47" s="247"/>
      <c r="E47" s="248">
        <v>28.54</v>
      </c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327</v>
      </c>
      <c r="AH47" s="206">
        <v>0</v>
      </c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23">
        <v>14</v>
      </c>
      <c r="B48" s="224" t="s">
        <v>3066</v>
      </c>
      <c r="C48" s="241" t="s">
        <v>3067</v>
      </c>
      <c r="D48" s="225" t="s">
        <v>389</v>
      </c>
      <c r="E48" s="226">
        <v>6.7500000000000004E-2</v>
      </c>
      <c r="F48" s="227"/>
      <c r="G48" s="228">
        <f>ROUND(E48*F48,2)</f>
        <v>0</v>
      </c>
      <c r="H48" s="227"/>
      <c r="I48" s="228">
        <f>ROUND(E48*H48,2)</f>
        <v>0</v>
      </c>
      <c r="J48" s="227"/>
      <c r="K48" s="228">
        <f>ROUND(E48*J48,2)</f>
        <v>0</v>
      </c>
      <c r="L48" s="228">
        <v>21</v>
      </c>
      <c r="M48" s="228">
        <f>G48*(1+L48/100)</f>
        <v>0</v>
      </c>
      <c r="N48" s="228">
        <v>1.09954</v>
      </c>
      <c r="O48" s="228">
        <f>ROUND(E48*N48,2)</f>
        <v>7.0000000000000007E-2</v>
      </c>
      <c r="P48" s="228">
        <v>0</v>
      </c>
      <c r="Q48" s="228">
        <f>ROUND(E48*P48,2)</f>
        <v>0</v>
      </c>
      <c r="R48" s="228"/>
      <c r="S48" s="228" t="s">
        <v>295</v>
      </c>
      <c r="T48" s="229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323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13"/>
      <c r="B49" s="214"/>
      <c r="C49" s="254" t="s">
        <v>3068</v>
      </c>
      <c r="D49" s="247"/>
      <c r="E49" s="248">
        <v>0.06</v>
      </c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327</v>
      </c>
      <c r="AH49" s="206">
        <v>0</v>
      </c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13"/>
      <c r="B50" s="214"/>
      <c r="C50" s="254" t="s">
        <v>3069</v>
      </c>
      <c r="D50" s="247"/>
      <c r="E50" s="248">
        <v>7.4999999999999997E-3</v>
      </c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327</v>
      </c>
      <c r="AH50" s="206">
        <v>0</v>
      </c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>
      <c r="A51" s="217" t="s">
        <v>280</v>
      </c>
      <c r="B51" s="218" t="s">
        <v>117</v>
      </c>
      <c r="C51" s="240" t="s">
        <v>118</v>
      </c>
      <c r="D51" s="219"/>
      <c r="E51" s="220"/>
      <c r="F51" s="221"/>
      <c r="G51" s="221">
        <f>SUMIF(AG52:AG137,"&lt;&gt;NOR",G52:G137)</f>
        <v>0</v>
      </c>
      <c r="H51" s="221"/>
      <c r="I51" s="221">
        <f>SUM(I52:I137)</f>
        <v>0</v>
      </c>
      <c r="J51" s="221"/>
      <c r="K51" s="221">
        <f>SUM(K52:K137)</f>
        <v>0</v>
      </c>
      <c r="L51" s="221"/>
      <c r="M51" s="221">
        <f>SUM(M52:M137)</f>
        <v>0</v>
      </c>
      <c r="N51" s="221"/>
      <c r="O51" s="221">
        <f>SUM(O52:O137)</f>
        <v>44.89</v>
      </c>
      <c r="P51" s="221"/>
      <c r="Q51" s="221">
        <f>SUM(Q52:Q137)</f>
        <v>0</v>
      </c>
      <c r="R51" s="221"/>
      <c r="S51" s="221"/>
      <c r="T51" s="222"/>
      <c r="U51" s="216"/>
      <c r="V51" s="216">
        <f>SUM(V52:V137)</f>
        <v>574.66</v>
      </c>
      <c r="W51" s="216"/>
      <c r="AG51" t="s">
        <v>281</v>
      </c>
    </row>
    <row r="52" spans="1:60" ht="22.5" outlineLevel="1">
      <c r="A52" s="223">
        <v>15</v>
      </c>
      <c r="B52" s="224" t="s">
        <v>711</v>
      </c>
      <c r="C52" s="241" t="s">
        <v>712</v>
      </c>
      <c r="D52" s="225" t="s">
        <v>368</v>
      </c>
      <c r="E52" s="226">
        <v>452.16</v>
      </c>
      <c r="F52" s="227"/>
      <c r="G52" s="228">
        <f>ROUND(E52*F52,2)</f>
        <v>0</v>
      </c>
      <c r="H52" s="227"/>
      <c r="I52" s="228">
        <f>ROUND(E52*H52,2)</f>
        <v>0</v>
      </c>
      <c r="J52" s="227"/>
      <c r="K52" s="228">
        <f>ROUND(E52*J52,2)</f>
        <v>0</v>
      </c>
      <c r="L52" s="228">
        <v>21</v>
      </c>
      <c r="M52" s="228">
        <f>G52*(1+L52/100)</f>
        <v>0</v>
      </c>
      <c r="N52" s="228">
        <v>2.9999999999999997E-4</v>
      </c>
      <c r="O52" s="228">
        <f>ROUND(E52*N52,2)</f>
        <v>0.14000000000000001</v>
      </c>
      <c r="P52" s="228">
        <v>0</v>
      </c>
      <c r="Q52" s="228">
        <f>ROUND(E52*P52,2)</f>
        <v>0</v>
      </c>
      <c r="R52" s="228" t="s">
        <v>394</v>
      </c>
      <c r="S52" s="228" t="s">
        <v>285</v>
      </c>
      <c r="T52" s="229" t="s">
        <v>1638</v>
      </c>
      <c r="U52" s="215">
        <v>8.8999999999999996E-2</v>
      </c>
      <c r="V52" s="215">
        <f>ROUND(E52*U52,2)</f>
        <v>40.24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369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13"/>
      <c r="B53" s="214"/>
      <c r="C53" s="253" t="s">
        <v>713</v>
      </c>
      <c r="D53" s="251"/>
      <c r="E53" s="251"/>
      <c r="F53" s="251"/>
      <c r="G53" s="251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325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13"/>
      <c r="B54" s="214"/>
      <c r="C54" s="254" t="s">
        <v>3070</v>
      </c>
      <c r="D54" s="247"/>
      <c r="E54" s="248">
        <v>452.16</v>
      </c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327</v>
      </c>
      <c r="AH54" s="206">
        <v>0</v>
      </c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ht="22.5" outlineLevel="1">
      <c r="A55" s="223">
        <v>16</v>
      </c>
      <c r="B55" s="224" t="s">
        <v>714</v>
      </c>
      <c r="C55" s="241" t="s">
        <v>715</v>
      </c>
      <c r="D55" s="225" t="s">
        <v>368</v>
      </c>
      <c r="E55" s="226">
        <v>229.26</v>
      </c>
      <c r="F55" s="227"/>
      <c r="G55" s="228">
        <f>ROUND(E55*F55,2)</f>
        <v>0</v>
      </c>
      <c r="H55" s="227"/>
      <c r="I55" s="228">
        <f>ROUND(E55*H55,2)</f>
        <v>0</v>
      </c>
      <c r="J55" s="227"/>
      <c r="K55" s="228">
        <f>ROUND(E55*J55,2)</f>
        <v>0</v>
      </c>
      <c r="L55" s="228">
        <v>21</v>
      </c>
      <c r="M55" s="228">
        <f>G55*(1+L55/100)</f>
        <v>0</v>
      </c>
      <c r="N55" s="228">
        <v>2.9999999999999997E-4</v>
      </c>
      <c r="O55" s="228">
        <f>ROUND(E55*N55,2)</f>
        <v>7.0000000000000007E-2</v>
      </c>
      <c r="P55" s="228">
        <v>0</v>
      </c>
      <c r="Q55" s="228">
        <f>ROUND(E55*P55,2)</f>
        <v>0</v>
      </c>
      <c r="R55" s="228" t="s">
        <v>394</v>
      </c>
      <c r="S55" s="228" t="s">
        <v>285</v>
      </c>
      <c r="T55" s="229" t="s">
        <v>322</v>
      </c>
      <c r="U55" s="215">
        <v>7.0000000000000007E-2</v>
      </c>
      <c r="V55" s="215">
        <f>ROUND(E55*U55,2)</f>
        <v>16.05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369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13"/>
      <c r="B56" s="214"/>
      <c r="C56" s="253" t="s">
        <v>713</v>
      </c>
      <c r="D56" s="251"/>
      <c r="E56" s="251"/>
      <c r="F56" s="251"/>
      <c r="G56" s="251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325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13"/>
      <c r="B57" s="214"/>
      <c r="C57" s="254" t="s">
        <v>3071</v>
      </c>
      <c r="D57" s="247"/>
      <c r="E57" s="248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327</v>
      </c>
      <c r="AH57" s="206">
        <v>0</v>
      </c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13"/>
      <c r="B58" s="214"/>
      <c r="C58" s="254" t="s">
        <v>3072</v>
      </c>
      <c r="D58" s="247"/>
      <c r="E58" s="248">
        <v>89.304000000000002</v>
      </c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327</v>
      </c>
      <c r="AH58" s="206">
        <v>0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13"/>
      <c r="B59" s="214"/>
      <c r="C59" s="254" t="s">
        <v>3073</v>
      </c>
      <c r="D59" s="247"/>
      <c r="E59" s="248">
        <v>129.36000000000001</v>
      </c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327</v>
      </c>
      <c r="AH59" s="206">
        <v>0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>
      <c r="A60" s="213"/>
      <c r="B60" s="214"/>
      <c r="C60" s="254" t="s">
        <v>3074</v>
      </c>
      <c r="D60" s="247"/>
      <c r="E60" s="248">
        <v>10.596</v>
      </c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327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>
      <c r="A61" s="223">
        <v>17</v>
      </c>
      <c r="B61" s="224" t="s">
        <v>728</v>
      </c>
      <c r="C61" s="241" t="s">
        <v>729</v>
      </c>
      <c r="D61" s="225" t="s">
        <v>368</v>
      </c>
      <c r="E61" s="226">
        <v>25.875</v>
      </c>
      <c r="F61" s="227"/>
      <c r="G61" s="228">
        <f>ROUND(E61*F61,2)</f>
        <v>0</v>
      </c>
      <c r="H61" s="227"/>
      <c r="I61" s="228">
        <f>ROUND(E61*H61,2)</f>
        <v>0</v>
      </c>
      <c r="J61" s="227"/>
      <c r="K61" s="228">
        <f>ROUND(E61*J61,2)</f>
        <v>0</v>
      </c>
      <c r="L61" s="228">
        <v>21</v>
      </c>
      <c r="M61" s="228">
        <f>G61*(1+L61/100)</f>
        <v>0</v>
      </c>
      <c r="N61" s="228">
        <v>4.0000000000000003E-5</v>
      </c>
      <c r="O61" s="228">
        <f>ROUND(E61*N61,2)</f>
        <v>0</v>
      </c>
      <c r="P61" s="228">
        <v>0</v>
      </c>
      <c r="Q61" s="228">
        <f>ROUND(E61*P61,2)</f>
        <v>0</v>
      </c>
      <c r="R61" s="228" t="s">
        <v>394</v>
      </c>
      <c r="S61" s="228" t="s">
        <v>285</v>
      </c>
      <c r="T61" s="229" t="s">
        <v>322</v>
      </c>
      <c r="U61" s="215">
        <v>7.8E-2</v>
      </c>
      <c r="V61" s="215">
        <f>ROUND(E61*U61,2)</f>
        <v>2.02</v>
      </c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369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ht="22.5" outlineLevel="1">
      <c r="A62" s="213"/>
      <c r="B62" s="214"/>
      <c r="C62" s="253" t="s">
        <v>730</v>
      </c>
      <c r="D62" s="251"/>
      <c r="E62" s="251"/>
      <c r="F62" s="251"/>
      <c r="G62" s="251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325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30" t="str">
        <f>C62</f>
        <v>které se zřizují před úpravami povrchu, a obalení osazených dveřních zárubní před znečištěním při úpravách povrchu nástřikem plastických maltovin včetně pozdějšího odkrytí,</v>
      </c>
      <c r="BB62" s="206"/>
      <c r="BC62" s="206"/>
      <c r="BD62" s="206"/>
      <c r="BE62" s="206"/>
      <c r="BF62" s="206"/>
      <c r="BG62" s="206"/>
      <c r="BH62" s="206"/>
    </row>
    <row r="63" spans="1:60" outlineLevel="1">
      <c r="A63" s="213"/>
      <c r="B63" s="214"/>
      <c r="C63" s="254" t="s">
        <v>3075</v>
      </c>
      <c r="D63" s="247"/>
      <c r="E63" s="248">
        <v>13.8</v>
      </c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327</v>
      </c>
      <c r="AH63" s="206">
        <v>0</v>
      </c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>
      <c r="A64" s="213"/>
      <c r="B64" s="214"/>
      <c r="C64" s="254" t="s">
        <v>3076</v>
      </c>
      <c r="D64" s="247"/>
      <c r="E64" s="248">
        <v>12.074999999999999</v>
      </c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327</v>
      </c>
      <c r="AH64" s="206">
        <v>0</v>
      </c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ht="33.75" outlineLevel="1">
      <c r="A65" s="223">
        <v>18</v>
      </c>
      <c r="B65" s="224" t="s">
        <v>738</v>
      </c>
      <c r="C65" s="241" t="s">
        <v>739</v>
      </c>
      <c r="D65" s="225" t="s">
        <v>368</v>
      </c>
      <c r="E65" s="226">
        <v>452.16</v>
      </c>
      <c r="F65" s="227"/>
      <c r="G65" s="228">
        <f>ROUND(E65*F65,2)</f>
        <v>0</v>
      </c>
      <c r="H65" s="227"/>
      <c r="I65" s="228">
        <f>ROUND(E65*H65,2)</f>
        <v>0</v>
      </c>
      <c r="J65" s="227"/>
      <c r="K65" s="228">
        <f>ROUND(E65*J65,2)</f>
        <v>0</v>
      </c>
      <c r="L65" s="228">
        <v>21</v>
      </c>
      <c r="M65" s="228">
        <f>G65*(1+L65/100)</f>
        <v>0</v>
      </c>
      <c r="N65" s="228">
        <v>1.5610000000000001E-2</v>
      </c>
      <c r="O65" s="228">
        <f>ROUND(E65*N65,2)</f>
        <v>7.06</v>
      </c>
      <c r="P65" s="228">
        <v>0</v>
      </c>
      <c r="Q65" s="228">
        <f>ROUND(E65*P65,2)</f>
        <v>0</v>
      </c>
      <c r="R65" s="228" t="s">
        <v>438</v>
      </c>
      <c r="S65" s="228" t="s">
        <v>285</v>
      </c>
      <c r="T65" s="229" t="s">
        <v>322</v>
      </c>
      <c r="U65" s="215">
        <v>0.29075000000000001</v>
      </c>
      <c r="V65" s="215">
        <f>ROUND(E65*U65,2)</f>
        <v>131.47</v>
      </c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323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>
      <c r="A66" s="213"/>
      <c r="B66" s="214"/>
      <c r="C66" s="242" t="s">
        <v>740</v>
      </c>
      <c r="D66" s="231"/>
      <c r="E66" s="231"/>
      <c r="F66" s="231"/>
      <c r="G66" s="231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289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>
      <c r="A67" s="213"/>
      <c r="B67" s="214"/>
      <c r="C67" s="254" t="s">
        <v>3070</v>
      </c>
      <c r="D67" s="247"/>
      <c r="E67" s="248">
        <v>452.16</v>
      </c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327</v>
      </c>
      <c r="AH67" s="206">
        <v>0</v>
      </c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ht="22.5" outlineLevel="1">
      <c r="A68" s="223">
        <v>19</v>
      </c>
      <c r="B68" s="224" t="s">
        <v>744</v>
      </c>
      <c r="C68" s="241" t="s">
        <v>745</v>
      </c>
      <c r="D68" s="225" t="s">
        <v>368</v>
      </c>
      <c r="E68" s="226">
        <v>452.16</v>
      </c>
      <c r="F68" s="227"/>
      <c r="G68" s="228">
        <f>ROUND(E68*F68,2)</f>
        <v>0</v>
      </c>
      <c r="H68" s="227"/>
      <c r="I68" s="228">
        <f>ROUND(E68*H68,2)</f>
        <v>0</v>
      </c>
      <c r="J68" s="227"/>
      <c r="K68" s="228">
        <f>ROUND(E68*J68,2)</f>
        <v>0</v>
      </c>
      <c r="L68" s="228">
        <v>21</v>
      </c>
      <c r="M68" s="228">
        <f>G68*(1+L68/100)</f>
        <v>0</v>
      </c>
      <c r="N68" s="228">
        <v>7.9100000000000004E-3</v>
      </c>
      <c r="O68" s="228">
        <f>ROUND(E68*N68,2)</f>
        <v>3.58</v>
      </c>
      <c r="P68" s="228">
        <v>0</v>
      </c>
      <c r="Q68" s="228">
        <f>ROUND(E68*P68,2)</f>
        <v>0</v>
      </c>
      <c r="R68" s="228" t="s">
        <v>394</v>
      </c>
      <c r="S68" s="228" t="s">
        <v>285</v>
      </c>
      <c r="T68" s="229" t="s">
        <v>322</v>
      </c>
      <c r="U68" s="215">
        <v>0.38100000000000001</v>
      </c>
      <c r="V68" s="215">
        <f>ROUND(E68*U68,2)</f>
        <v>172.27</v>
      </c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323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ht="22.5" outlineLevel="1">
      <c r="A69" s="213"/>
      <c r="B69" s="214"/>
      <c r="C69" s="253" t="s">
        <v>746</v>
      </c>
      <c r="D69" s="251"/>
      <c r="E69" s="251"/>
      <c r="F69" s="251"/>
      <c r="G69" s="251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325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30" t="str">
        <f>C69</f>
        <v>vodorovných, šikmých, žebrových a klenutých a schodišťových konstrukcí, s nejnutnějším obroušením podkladu (pemzou apod.) a oprášením, s pomocným lešením o výšce podlahy do 1900 mm a pro zatížení do 1,5 kPa,</v>
      </c>
      <c r="BB69" s="206"/>
      <c r="BC69" s="206"/>
      <c r="BD69" s="206"/>
      <c r="BE69" s="206"/>
      <c r="BF69" s="206"/>
      <c r="BG69" s="206"/>
      <c r="BH69" s="206"/>
    </row>
    <row r="70" spans="1:60" ht="22.5" outlineLevel="1">
      <c r="A70" s="223">
        <v>20</v>
      </c>
      <c r="B70" s="224" t="s">
        <v>747</v>
      </c>
      <c r="C70" s="241" t="s">
        <v>748</v>
      </c>
      <c r="D70" s="225" t="s">
        <v>368</v>
      </c>
      <c r="E70" s="226">
        <v>49.292949999999998</v>
      </c>
      <c r="F70" s="227"/>
      <c r="G70" s="228">
        <f>ROUND(E70*F70,2)</f>
        <v>0</v>
      </c>
      <c r="H70" s="227"/>
      <c r="I70" s="228">
        <f>ROUND(E70*H70,2)</f>
        <v>0</v>
      </c>
      <c r="J70" s="227"/>
      <c r="K70" s="228">
        <f>ROUND(E70*J70,2)</f>
        <v>0</v>
      </c>
      <c r="L70" s="228">
        <v>21</v>
      </c>
      <c r="M70" s="228">
        <f>G70*(1+L70/100)</f>
        <v>0</v>
      </c>
      <c r="N70" s="228">
        <v>3.9210000000000002E-2</v>
      </c>
      <c r="O70" s="228">
        <f>ROUND(E70*N70,2)</f>
        <v>1.93</v>
      </c>
      <c r="P70" s="228">
        <v>0</v>
      </c>
      <c r="Q70" s="228">
        <f>ROUND(E70*P70,2)</f>
        <v>0</v>
      </c>
      <c r="R70" s="228" t="s">
        <v>394</v>
      </c>
      <c r="S70" s="228" t="s">
        <v>285</v>
      </c>
      <c r="T70" s="229" t="s">
        <v>322</v>
      </c>
      <c r="U70" s="215">
        <v>0.39600000000000002</v>
      </c>
      <c r="V70" s="215">
        <f>ROUND(E70*U70,2)</f>
        <v>19.52</v>
      </c>
      <c r="W70" s="21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323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>
      <c r="A71" s="213"/>
      <c r="B71" s="214"/>
      <c r="C71" s="254" t="s">
        <v>750</v>
      </c>
      <c r="D71" s="247"/>
      <c r="E71" s="248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327</v>
      </c>
      <c r="AH71" s="206">
        <v>0</v>
      </c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>
      <c r="A72" s="213"/>
      <c r="B72" s="214"/>
      <c r="C72" s="254" t="s">
        <v>3077</v>
      </c>
      <c r="D72" s="247"/>
      <c r="E72" s="248">
        <v>4.4509499999999997</v>
      </c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327</v>
      </c>
      <c r="AH72" s="206">
        <v>0</v>
      </c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>
      <c r="A73" s="213"/>
      <c r="B73" s="214"/>
      <c r="C73" s="254" t="s">
        <v>755</v>
      </c>
      <c r="D73" s="247"/>
      <c r="E73" s="248">
        <v>-1.379</v>
      </c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327</v>
      </c>
      <c r="AH73" s="206">
        <v>0</v>
      </c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>
      <c r="A74" s="213"/>
      <c r="B74" s="214"/>
      <c r="C74" s="254" t="s">
        <v>3078</v>
      </c>
      <c r="D74" s="247"/>
      <c r="E74" s="248">
        <v>14.217000000000001</v>
      </c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327</v>
      </c>
      <c r="AH74" s="206">
        <v>0</v>
      </c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>
      <c r="A75" s="213"/>
      <c r="B75" s="214"/>
      <c r="C75" s="254" t="s">
        <v>3079</v>
      </c>
      <c r="D75" s="247"/>
      <c r="E75" s="248">
        <v>8.2739999999999991</v>
      </c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327</v>
      </c>
      <c r="AH75" s="206">
        <v>0</v>
      </c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>
      <c r="A76" s="213"/>
      <c r="B76" s="214"/>
      <c r="C76" s="254" t="s">
        <v>3080</v>
      </c>
      <c r="D76" s="247"/>
      <c r="E76" s="248">
        <v>5.1870000000000003</v>
      </c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327</v>
      </c>
      <c r="AH76" s="206">
        <v>0</v>
      </c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>
      <c r="A77" s="213"/>
      <c r="B77" s="214"/>
      <c r="C77" s="254" t="s">
        <v>760</v>
      </c>
      <c r="D77" s="247"/>
      <c r="E77" s="248">
        <v>-5.516</v>
      </c>
      <c r="F77" s="215"/>
      <c r="G77" s="215"/>
      <c r="H77" s="215"/>
      <c r="I77" s="215"/>
      <c r="J77" s="215"/>
      <c r="K77" s="215"/>
      <c r="L77" s="215"/>
      <c r="M77" s="215"/>
      <c r="N77" s="215"/>
      <c r="O77" s="215"/>
      <c r="P77" s="215"/>
      <c r="Q77" s="215"/>
      <c r="R77" s="215"/>
      <c r="S77" s="215"/>
      <c r="T77" s="215"/>
      <c r="U77" s="215"/>
      <c r="V77" s="215"/>
      <c r="W77" s="21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327</v>
      </c>
      <c r="AH77" s="206">
        <v>0</v>
      </c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>
      <c r="A78" s="213"/>
      <c r="B78" s="214"/>
      <c r="C78" s="254" t="s">
        <v>3081</v>
      </c>
      <c r="D78" s="247"/>
      <c r="E78" s="248">
        <v>14.132999999999999</v>
      </c>
      <c r="F78" s="215"/>
      <c r="G78" s="215"/>
      <c r="H78" s="215"/>
      <c r="I78" s="215"/>
      <c r="J78" s="215"/>
      <c r="K78" s="215"/>
      <c r="L78" s="215"/>
      <c r="M78" s="215"/>
      <c r="N78" s="215"/>
      <c r="O78" s="215"/>
      <c r="P78" s="215"/>
      <c r="Q78" s="215"/>
      <c r="R78" s="215"/>
      <c r="S78" s="215"/>
      <c r="T78" s="215"/>
      <c r="U78" s="215"/>
      <c r="V78" s="215"/>
      <c r="W78" s="21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327</v>
      </c>
      <c r="AH78" s="206">
        <v>0</v>
      </c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>
      <c r="A79" s="213"/>
      <c r="B79" s="214"/>
      <c r="C79" s="254" t="s">
        <v>3082</v>
      </c>
      <c r="D79" s="247"/>
      <c r="E79" s="248">
        <v>3.57</v>
      </c>
      <c r="F79" s="215"/>
      <c r="G79" s="215"/>
      <c r="H79" s="215"/>
      <c r="I79" s="215"/>
      <c r="J79" s="215"/>
      <c r="K79" s="215"/>
      <c r="L79" s="215"/>
      <c r="M79" s="215"/>
      <c r="N79" s="215"/>
      <c r="O79" s="215"/>
      <c r="P79" s="215"/>
      <c r="Q79" s="215"/>
      <c r="R79" s="215"/>
      <c r="S79" s="215"/>
      <c r="T79" s="215"/>
      <c r="U79" s="215"/>
      <c r="V79" s="215"/>
      <c r="W79" s="21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327</v>
      </c>
      <c r="AH79" s="206">
        <v>0</v>
      </c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outlineLevel="1">
      <c r="A80" s="213"/>
      <c r="B80" s="214"/>
      <c r="C80" s="254" t="s">
        <v>3083</v>
      </c>
      <c r="D80" s="247"/>
      <c r="E80" s="248">
        <v>5.9009999999999998</v>
      </c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327</v>
      </c>
      <c r="AH80" s="206">
        <v>0</v>
      </c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>
      <c r="A81" s="213"/>
      <c r="B81" s="214"/>
      <c r="C81" s="254" t="s">
        <v>3084</v>
      </c>
      <c r="D81" s="247"/>
      <c r="E81" s="248">
        <v>7.35</v>
      </c>
      <c r="F81" s="215"/>
      <c r="G81" s="215"/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5"/>
      <c r="T81" s="215"/>
      <c r="U81" s="215"/>
      <c r="V81" s="215"/>
      <c r="W81" s="21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327</v>
      </c>
      <c r="AH81" s="206">
        <v>0</v>
      </c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>
      <c r="A82" s="213"/>
      <c r="B82" s="214"/>
      <c r="C82" s="254" t="s">
        <v>3085</v>
      </c>
      <c r="D82" s="247"/>
      <c r="E82" s="248">
        <v>-6.8949999999999996</v>
      </c>
      <c r="F82" s="215"/>
      <c r="G82" s="215"/>
      <c r="H82" s="215"/>
      <c r="I82" s="215"/>
      <c r="J82" s="215"/>
      <c r="K82" s="215"/>
      <c r="L82" s="215"/>
      <c r="M82" s="215"/>
      <c r="N82" s="215"/>
      <c r="O82" s="215"/>
      <c r="P82" s="215"/>
      <c r="Q82" s="215"/>
      <c r="R82" s="215"/>
      <c r="S82" s="215"/>
      <c r="T82" s="215"/>
      <c r="U82" s="215"/>
      <c r="V82" s="215"/>
      <c r="W82" s="21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327</v>
      </c>
      <c r="AH82" s="206">
        <v>0</v>
      </c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ht="22.5" outlineLevel="1">
      <c r="A83" s="223">
        <v>21</v>
      </c>
      <c r="B83" s="224" t="s">
        <v>761</v>
      </c>
      <c r="C83" s="241" t="s">
        <v>762</v>
      </c>
      <c r="D83" s="225" t="s">
        <v>368</v>
      </c>
      <c r="E83" s="226">
        <v>229.26</v>
      </c>
      <c r="F83" s="227"/>
      <c r="G83" s="228">
        <f>ROUND(E83*F83,2)</f>
        <v>0</v>
      </c>
      <c r="H83" s="227"/>
      <c r="I83" s="228">
        <f>ROUND(E83*H83,2)</f>
        <v>0</v>
      </c>
      <c r="J83" s="227"/>
      <c r="K83" s="228">
        <f>ROUND(E83*J83,2)</f>
        <v>0</v>
      </c>
      <c r="L83" s="228">
        <v>21</v>
      </c>
      <c r="M83" s="228">
        <f>G83*(1+L83/100)</f>
        <v>0</v>
      </c>
      <c r="N83" s="228">
        <v>2.1919999999999999E-2</v>
      </c>
      <c r="O83" s="228">
        <f>ROUND(E83*N83,2)</f>
        <v>5.03</v>
      </c>
      <c r="P83" s="228">
        <v>0</v>
      </c>
      <c r="Q83" s="228">
        <f>ROUND(E83*P83,2)</f>
        <v>0</v>
      </c>
      <c r="R83" s="228" t="s">
        <v>438</v>
      </c>
      <c r="S83" s="228" t="s">
        <v>285</v>
      </c>
      <c r="T83" s="229" t="s">
        <v>322</v>
      </c>
      <c r="U83" s="215">
        <v>0.377</v>
      </c>
      <c r="V83" s="215">
        <f>ROUND(E83*U83,2)</f>
        <v>86.43</v>
      </c>
      <c r="W83" s="21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323</v>
      </c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>
      <c r="A84" s="213"/>
      <c r="B84" s="214"/>
      <c r="C84" s="242" t="s">
        <v>740</v>
      </c>
      <c r="D84" s="231"/>
      <c r="E84" s="231"/>
      <c r="F84" s="231"/>
      <c r="G84" s="231"/>
      <c r="H84" s="215"/>
      <c r="I84" s="215"/>
      <c r="J84" s="215"/>
      <c r="K84" s="215"/>
      <c r="L84" s="215"/>
      <c r="M84" s="215"/>
      <c r="N84" s="215"/>
      <c r="O84" s="215"/>
      <c r="P84" s="215"/>
      <c r="Q84" s="215"/>
      <c r="R84" s="215"/>
      <c r="S84" s="215"/>
      <c r="T84" s="215"/>
      <c r="U84" s="215"/>
      <c r="V84" s="215"/>
      <c r="W84" s="21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289</v>
      </c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>
      <c r="A85" s="213"/>
      <c r="B85" s="214"/>
      <c r="C85" s="254" t="s">
        <v>3071</v>
      </c>
      <c r="D85" s="247"/>
      <c r="E85" s="248"/>
      <c r="F85" s="215"/>
      <c r="G85" s="215"/>
      <c r="H85" s="215"/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327</v>
      </c>
      <c r="AH85" s="206">
        <v>0</v>
      </c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>
      <c r="A86" s="213"/>
      <c r="B86" s="214"/>
      <c r="C86" s="254" t="s">
        <v>3072</v>
      </c>
      <c r="D86" s="247"/>
      <c r="E86" s="248">
        <v>89.304000000000002</v>
      </c>
      <c r="F86" s="215"/>
      <c r="G86" s="215"/>
      <c r="H86" s="215"/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327</v>
      </c>
      <c r="AH86" s="206">
        <v>0</v>
      </c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>
      <c r="A87" s="213"/>
      <c r="B87" s="214"/>
      <c r="C87" s="254" t="s">
        <v>3073</v>
      </c>
      <c r="D87" s="247"/>
      <c r="E87" s="248">
        <v>129.36000000000001</v>
      </c>
      <c r="F87" s="215"/>
      <c r="G87" s="215"/>
      <c r="H87" s="215"/>
      <c r="I87" s="215"/>
      <c r="J87" s="215"/>
      <c r="K87" s="215"/>
      <c r="L87" s="215"/>
      <c r="M87" s="215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327</v>
      </c>
      <c r="AH87" s="206">
        <v>0</v>
      </c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>
      <c r="A88" s="213"/>
      <c r="B88" s="214"/>
      <c r="C88" s="254" t="s">
        <v>3074</v>
      </c>
      <c r="D88" s="247"/>
      <c r="E88" s="248">
        <v>10.596</v>
      </c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5"/>
      <c r="V88" s="215"/>
      <c r="W88" s="21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327</v>
      </c>
      <c r="AH88" s="206">
        <v>0</v>
      </c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ht="22.5" outlineLevel="1">
      <c r="A89" s="223">
        <v>22</v>
      </c>
      <c r="B89" s="224" t="s">
        <v>763</v>
      </c>
      <c r="C89" s="241" t="s">
        <v>764</v>
      </c>
      <c r="D89" s="225" t="s">
        <v>368</v>
      </c>
      <c r="E89" s="226">
        <v>229.26</v>
      </c>
      <c r="F89" s="227"/>
      <c r="G89" s="228">
        <f>ROUND(E89*F89,2)</f>
        <v>0</v>
      </c>
      <c r="H89" s="227"/>
      <c r="I89" s="228">
        <f>ROUND(E89*H89,2)</f>
        <v>0</v>
      </c>
      <c r="J89" s="227"/>
      <c r="K89" s="228">
        <f>ROUND(E89*J89,2)</f>
        <v>0</v>
      </c>
      <c r="L89" s="228">
        <v>21</v>
      </c>
      <c r="M89" s="228">
        <f>G89*(1+L89/100)</f>
        <v>0</v>
      </c>
      <c r="N89" s="228">
        <v>6.5799999999999999E-3</v>
      </c>
      <c r="O89" s="228">
        <f>ROUND(E89*N89,2)</f>
        <v>1.51</v>
      </c>
      <c r="P89" s="228">
        <v>0</v>
      </c>
      <c r="Q89" s="228">
        <f>ROUND(E89*P89,2)</f>
        <v>0</v>
      </c>
      <c r="R89" s="228" t="s">
        <v>394</v>
      </c>
      <c r="S89" s="228" t="s">
        <v>285</v>
      </c>
      <c r="T89" s="229" t="s">
        <v>322</v>
      </c>
      <c r="U89" s="215">
        <v>0.31900000000000001</v>
      </c>
      <c r="V89" s="215">
        <f>ROUND(E89*U89,2)</f>
        <v>73.13</v>
      </c>
      <c r="W89" s="21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323</v>
      </c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>
      <c r="A90" s="213"/>
      <c r="B90" s="214"/>
      <c r="C90" s="253" t="s">
        <v>765</v>
      </c>
      <c r="D90" s="251"/>
      <c r="E90" s="251"/>
      <c r="F90" s="251"/>
      <c r="G90" s="251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325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>
      <c r="A91" s="223">
        <v>23</v>
      </c>
      <c r="B91" s="224" t="s">
        <v>766</v>
      </c>
      <c r="C91" s="241" t="s">
        <v>767</v>
      </c>
      <c r="D91" s="225" t="s">
        <v>368</v>
      </c>
      <c r="E91" s="226">
        <v>40.994999999999997</v>
      </c>
      <c r="F91" s="227"/>
      <c r="G91" s="228">
        <f>ROUND(E91*F91,2)</f>
        <v>0</v>
      </c>
      <c r="H91" s="227"/>
      <c r="I91" s="228">
        <f>ROUND(E91*H91,2)</f>
        <v>0</v>
      </c>
      <c r="J91" s="227"/>
      <c r="K91" s="228">
        <f>ROUND(E91*J91,2)</f>
        <v>0</v>
      </c>
      <c r="L91" s="228">
        <v>21</v>
      </c>
      <c r="M91" s="228">
        <f>G91*(1+L91/100)</f>
        <v>0</v>
      </c>
      <c r="N91" s="228">
        <v>3.5700000000000003E-2</v>
      </c>
      <c r="O91" s="228">
        <f>ROUND(E91*N91,2)</f>
        <v>1.46</v>
      </c>
      <c r="P91" s="228">
        <v>0</v>
      </c>
      <c r="Q91" s="228">
        <f>ROUND(E91*P91,2)</f>
        <v>0</v>
      </c>
      <c r="R91" s="228" t="s">
        <v>394</v>
      </c>
      <c r="S91" s="228" t="s">
        <v>285</v>
      </c>
      <c r="T91" s="229" t="s">
        <v>322</v>
      </c>
      <c r="U91" s="215">
        <v>0.74670000000000003</v>
      </c>
      <c r="V91" s="215">
        <f>ROUND(E91*U91,2)</f>
        <v>30.61</v>
      </c>
      <c r="W91" s="21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323</v>
      </c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outlineLevel="1">
      <c r="A92" s="213"/>
      <c r="B92" s="214"/>
      <c r="C92" s="253" t="s">
        <v>768</v>
      </c>
      <c r="D92" s="251"/>
      <c r="E92" s="251"/>
      <c r="F92" s="251"/>
      <c r="G92" s="251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325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>
      <c r="A93" s="213"/>
      <c r="B93" s="214"/>
      <c r="C93" s="254" t="s">
        <v>3086</v>
      </c>
      <c r="D93" s="247"/>
      <c r="E93" s="248">
        <v>3.8420000000000001</v>
      </c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  <c r="V93" s="215"/>
      <c r="W93" s="21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327</v>
      </c>
      <c r="AH93" s="206">
        <v>0</v>
      </c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>
      <c r="A94" s="213"/>
      <c r="B94" s="214"/>
      <c r="C94" s="254" t="s">
        <v>3087</v>
      </c>
      <c r="D94" s="247"/>
      <c r="E94" s="248">
        <v>-1.02</v>
      </c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327</v>
      </c>
      <c r="AH94" s="206">
        <v>0</v>
      </c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>
      <c r="A95" s="213"/>
      <c r="B95" s="214"/>
      <c r="C95" s="254" t="s">
        <v>3088</v>
      </c>
      <c r="D95" s="247"/>
      <c r="E95" s="248">
        <v>0.27200000000000002</v>
      </c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215"/>
      <c r="Q95" s="215"/>
      <c r="R95" s="215"/>
      <c r="S95" s="215"/>
      <c r="T95" s="215"/>
      <c r="U95" s="215"/>
      <c r="V95" s="215"/>
      <c r="W95" s="21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327</v>
      </c>
      <c r="AH95" s="206">
        <v>0</v>
      </c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>
      <c r="A96" s="213"/>
      <c r="B96" s="214"/>
      <c r="C96" s="254" t="s">
        <v>3089</v>
      </c>
      <c r="D96" s="247"/>
      <c r="E96" s="248">
        <v>7.78</v>
      </c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327</v>
      </c>
      <c r="AH96" s="206">
        <v>0</v>
      </c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outlineLevel="1">
      <c r="A97" s="213"/>
      <c r="B97" s="214"/>
      <c r="C97" s="254" t="s">
        <v>3090</v>
      </c>
      <c r="D97" s="247"/>
      <c r="E97" s="248">
        <v>3.8759999999999999</v>
      </c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215"/>
      <c r="Q97" s="215"/>
      <c r="R97" s="215"/>
      <c r="S97" s="215"/>
      <c r="T97" s="215"/>
      <c r="U97" s="215"/>
      <c r="V97" s="215"/>
      <c r="W97" s="21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327</v>
      </c>
      <c r="AH97" s="206">
        <v>0</v>
      </c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outlineLevel="1">
      <c r="A98" s="213"/>
      <c r="B98" s="214"/>
      <c r="C98" s="254" t="s">
        <v>3091</v>
      </c>
      <c r="D98" s="247"/>
      <c r="E98" s="248">
        <v>13.175000000000001</v>
      </c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327</v>
      </c>
      <c r="AH98" s="206">
        <v>0</v>
      </c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</row>
    <row r="99" spans="1:60" outlineLevel="1">
      <c r="A99" s="213"/>
      <c r="B99" s="214"/>
      <c r="C99" s="254" t="s">
        <v>3092</v>
      </c>
      <c r="D99" s="247"/>
      <c r="E99" s="248">
        <v>19.965</v>
      </c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215"/>
      <c r="Q99" s="215"/>
      <c r="R99" s="215"/>
      <c r="S99" s="215"/>
      <c r="T99" s="215"/>
      <c r="U99" s="215"/>
      <c r="V99" s="215"/>
      <c r="W99" s="21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327</v>
      </c>
      <c r="AH99" s="206">
        <v>0</v>
      </c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outlineLevel="1">
      <c r="A100" s="213"/>
      <c r="B100" s="214"/>
      <c r="C100" s="254" t="s">
        <v>3085</v>
      </c>
      <c r="D100" s="247"/>
      <c r="E100" s="248">
        <v>-6.8949999999999996</v>
      </c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5"/>
      <c r="S100" s="215"/>
      <c r="T100" s="215"/>
      <c r="U100" s="215"/>
      <c r="V100" s="215"/>
      <c r="W100" s="21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327</v>
      </c>
      <c r="AH100" s="206">
        <v>0</v>
      </c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ht="22.5" outlineLevel="1">
      <c r="A101" s="223">
        <v>24</v>
      </c>
      <c r="B101" s="224" t="s">
        <v>3093</v>
      </c>
      <c r="C101" s="241" t="s">
        <v>786</v>
      </c>
      <c r="D101" s="225" t="s">
        <v>368</v>
      </c>
      <c r="E101" s="226">
        <v>8.1</v>
      </c>
      <c r="F101" s="227"/>
      <c r="G101" s="228">
        <f>ROUND(E101*F101,2)</f>
        <v>0</v>
      </c>
      <c r="H101" s="227"/>
      <c r="I101" s="228">
        <f>ROUND(E101*H101,2)</f>
        <v>0</v>
      </c>
      <c r="J101" s="227"/>
      <c r="K101" s="228">
        <f>ROUND(E101*J101,2)</f>
        <v>0</v>
      </c>
      <c r="L101" s="228">
        <v>21</v>
      </c>
      <c r="M101" s="228">
        <f>G101*(1+L101/100)</f>
        <v>0</v>
      </c>
      <c r="N101" s="228">
        <v>1.315E-2</v>
      </c>
      <c r="O101" s="228">
        <f>ROUND(E101*N101,2)</f>
        <v>0.11</v>
      </c>
      <c r="P101" s="228">
        <v>0</v>
      </c>
      <c r="Q101" s="228">
        <f>ROUND(E101*P101,2)</f>
        <v>0</v>
      </c>
      <c r="R101" s="228" t="s">
        <v>394</v>
      </c>
      <c r="S101" s="228" t="s">
        <v>285</v>
      </c>
      <c r="T101" s="229" t="s">
        <v>322</v>
      </c>
      <c r="U101" s="215">
        <v>0.36</v>
      </c>
      <c r="V101" s="215">
        <f>ROUND(E101*U101,2)</f>
        <v>2.92</v>
      </c>
      <c r="W101" s="21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323</v>
      </c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outlineLevel="1">
      <c r="A102" s="213"/>
      <c r="B102" s="214"/>
      <c r="C102" s="253" t="s">
        <v>787</v>
      </c>
      <c r="D102" s="251"/>
      <c r="E102" s="251"/>
      <c r="F102" s="251"/>
      <c r="G102" s="251"/>
      <c r="H102" s="215"/>
      <c r="I102" s="215"/>
      <c r="J102" s="215"/>
      <c r="K102" s="215"/>
      <c r="L102" s="215"/>
      <c r="M102" s="215"/>
      <c r="N102" s="215"/>
      <c r="O102" s="215"/>
      <c r="P102" s="215"/>
      <c r="Q102" s="215"/>
      <c r="R102" s="215"/>
      <c r="S102" s="215"/>
      <c r="T102" s="215"/>
      <c r="U102" s="215"/>
      <c r="V102" s="215"/>
      <c r="W102" s="21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325</v>
      </c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outlineLevel="1">
      <c r="A103" s="213"/>
      <c r="B103" s="214"/>
      <c r="C103" s="254" t="s">
        <v>3094</v>
      </c>
      <c r="D103" s="247"/>
      <c r="E103" s="248">
        <v>8.1</v>
      </c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215"/>
      <c r="Q103" s="215"/>
      <c r="R103" s="215"/>
      <c r="S103" s="215"/>
      <c r="T103" s="215"/>
      <c r="U103" s="215"/>
      <c r="V103" s="215"/>
      <c r="W103" s="21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327</v>
      </c>
      <c r="AH103" s="206">
        <v>0</v>
      </c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outlineLevel="1">
      <c r="A104" s="223">
        <v>25</v>
      </c>
      <c r="B104" s="224" t="s">
        <v>3095</v>
      </c>
      <c r="C104" s="241" t="s">
        <v>3096</v>
      </c>
      <c r="D104" s="225" t="s">
        <v>368</v>
      </c>
      <c r="E104" s="226">
        <v>500.03160000000003</v>
      </c>
      <c r="F104" s="227"/>
      <c r="G104" s="228">
        <f>ROUND(E104*F104,2)</f>
        <v>0</v>
      </c>
      <c r="H104" s="227"/>
      <c r="I104" s="228">
        <f>ROUND(E104*H104,2)</f>
        <v>0</v>
      </c>
      <c r="J104" s="227"/>
      <c r="K104" s="228">
        <f>ROUND(E104*J104,2)</f>
        <v>0</v>
      </c>
      <c r="L104" s="228">
        <v>21</v>
      </c>
      <c r="M104" s="228">
        <f>G104*(1+L104/100)</f>
        <v>0</v>
      </c>
      <c r="N104" s="228">
        <v>4.8000000000000001E-2</v>
      </c>
      <c r="O104" s="228">
        <f>ROUND(E104*N104,2)</f>
        <v>24</v>
      </c>
      <c r="P104" s="228">
        <v>0</v>
      </c>
      <c r="Q104" s="228">
        <f>ROUND(E104*P104,2)</f>
        <v>0</v>
      </c>
      <c r="R104" s="228"/>
      <c r="S104" s="228" t="s">
        <v>295</v>
      </c>
      <c r="T104" s="229" t="s">
        <v>286</v>
      </c>
      <c r="U104" s="215">
        <v>0</v>
      </c>
      <c r="V104" s="215">
        <f>ROUND(E104*U104,2)</f>
        <v>0</v>
      </c>
      <c r="W104" s="21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323</v>
      </c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outlineLevel="1">
      <c r="A105" s="213"/>
      <c r="B105" s="214"/>
      <c r="C105" s="254" t="s">
        <v>3097</v>
      </c>
      <c r="D105" s="247"/>
      <c r="E105" s="248">
        <v>197.21299999999999</v>
      </c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327</v>
      </c>
      <c r="AH105" s="206">
        <v>0</v>
      </c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outlineLevel="1">
      <c r="A106" s="213"/>
      <c r="B106" s="214"/>
      <c r="C106" s="254" t="s">
        <v>3098</v>
      </c>
      <c r="D106" s="247"/>
      <c r="E106" s="248">
        <v>-8.8650000000000002</v>
      </c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327</v>
      </c>
      <c r="AH106" s="206">
        <v>0</v>
      </c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>
      <c r="A107" s="213"/>
      <c r="B107" s="214"/>
      <c r="C107" s="254" t="s">
        <v>3099</v>
      </c>
      <c r="D107" s="247"/>
      <c r="E107" s="248">
        <v>-4.758</v>
      </c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327</v>
      </c>
      <c r="AH107" s="206">
        <v>0</v>
      </c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outlineLevel="1">
      <c r="A108" s="213"/>
      <c r="B108" s="214"/>
      <c r="C108" s="254" t="s">
        <v>3100</v>
      </c>
      <c r="D108" s="247"/>
      <c r="E108" s="248">
        <v>-4.32</v>
      </c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5"/>
      <c r="R108" s="215"/>
      <c r="S108" s="215"/>
      <c r="T108" s="215"/>
      <c r="U108" s="215"/>
      <c r="V108" s="215"/>
      <c r="W108" s="215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 t="s">
        <v>327</v>
      </c>
      <c r="AH108" s="206">
        <v>0</v>
      </c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</row>
    <row r="109" spans="1:60" outlineLevel="1">
      <c r="A109" s="213"/>
      <c r="B109" s="214"/>
      <c r="C109" s="254" t="s">
        <v>3101</v>
      </c>
      <c r="D109" s="247"/>
      <c r="E109" s="248">
        <v>-4.524</v>
      </c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215"/>
      <c r="Q109" s="215"/>
      <c r="R109" s="215"/>
      <c r="S109" s="215"/>
      <c r="T109" s="215"/>
      <c r="U109" s="215"/>
      <c r="V109" s="215"/>
      <c r="W109" s="21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327</v>
      </c>
      <c r="AH109" s="206">
        <v>0</v>
      </c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outlineLevel="1">
      <c r="A110" s="213"/>
      <c r="B110" s="214"/>
      <c r="C110" s="254" t="s">
        <v>3102</v>
      </c>
      <c r="D110" s="247"/>
      <c r="E110" s="248">
        <v>-0.49</v>
      </c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215"/>
      <c r="Q110" s="215"/>
      <c r="R110" s="215"/>
      <c r="S110" s="215"/>
      <c r="T110" s="215"/>
      <c r="U110" s="215"/>
      <c r="V110" s="215"/>
      <c r="W110" s="21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327</v>
      </c>
      <c r="AH110" s="206">
        <v>0</v>
      </c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outlineLevel="1">
      <c r="A111" s="213"/>
      <c r="B111" s="214"/>
      <c r="C111" s="254" t="s">
        <v>3103</v>
      </c>
      <c r="D111" s="247"/>
      <c r="E111" s="248">
        <v>-2.2080000000000002</v>
      </c>
      <c r="F111" s="215"/>
      <c r="G111" s="215"/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327</v>
      </c>
      <c r="AH111" s="206">
        <v>0</v>
      </c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outlineLevel="1">
      <c r="A112" s="213"/>
      <c r="B112" s="214"/>
      <c r="C112" s="254" t="s">
        <v>3104</v>
      </c>
      <c r="D112" s="247"/>
      <c r="E112" s="248">
        <v>43.68</v>
      </c>
      <c r="F112" s="215"/>
      <c r="G112" s="215"/>
      <c r="H112" s="215"/>
      <c r="I112" s="215"/>
      <c r="J112" s="215"/>
      <c r="K112" s="215"/>
      <c r="L112" s="215"/>
      <c r="M112" s="215"/>
      <c r="N112" s="215"/>
      <c r="O112" s="215"/>
      <c r="P112" s="215"/>
      <c r="Q112" s="215"/>
      <c r="R112" s="215"/>
      <c r="S112" s="215"/>
      <c r="T112" s="215"/>
      <c r="U112" s="215"/>
      <c r="V112" s="215"/>
      <c r="W112" s="21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327</v>
      </c>
      <c r="AH112" s="206">
        <v>0</v>
      </c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outlineLevel="1">
      <c r="A113" s="213"/>
      <c r="B113" s="214"/>
      <c r="C113" s="254" t="s">
        <v>3105</v>
      </c>
      <c r="D113" s="247"/>
      <c r="E113" s="248">
        <v>8.6560000000000006</v>
      </c>
      <c r="F113" s="215"/>
      <c r="G113" s="215"/>
      <c r="H113" s="215"/>
      <c r="I113" s="215"/>
      <c r="J113" s="215"/>
      <c r="K113" s="215"/>
      <c r="L113" s="215"/>
      <c r="M113" s="215"/>
      <c r="N113" s="215"/>
      <c r="O113" s="215"/>
      <c r="P113" s="215"/>
      <c r="Q113" s="215"/>
      <c r="R113" s="215"/>
      <c r="S113" s="215"/>
      <c r="T113" s="215"/>
      <c r="U113" s="215"/>
      <c r="V113" s="215"/>
      <c r="W113" s="215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 t="s">
        <v>327</v>
      </c>
      <c r="AH113" s="206">
        <v>0</v>
      </c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</row>
    <row r="114" spans="1:60" outlineLevel="1">
      <c r="A114" s="213"/>
      <c r="B114" s="214"/>
      <c r="C114" s="254" t="s">
        <v>3106</v>
      </c>
      <c r="D114" s="247"/>
      <c r="E114" s="248">
        <v>-0.36</v>
      </c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215"/>
      <c r="Q114" s="215"/>
      <c r="R114" s="215"/>
      <c r="S114" s="215"/>
      <c r="T114" s="215"/>
      <c r="U114" s="215"/>
      <c r="V114" s="215"/>
      <c r="W114" s="21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327</v>
      </c>
      <c r="AH114" s="206">
        <v>0</v>
      </c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outlineLevel="1">
      <c r="A115" s="213"/>
      <c r="B115" s="214"/>
      <c r="C115" s="254" t="s">
        <v>3107</v>
      </c>
      <c r="D115" s="247"/>
      <c r="E115" s="248">
        <v>-0.74</v>
      </c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215"/>
      <c r="Q115" s="215"/>
      <c r="R115" s="215"/>
      <c r="S115" s="215"/>
      <c r="T115" s="215"/>
      <c r="U115" s="215"/>
      <c r="V115" s="215"/>
      <c r="W115" s="215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 t="s">
        <v>327</v>
      </c>
      <c r="AH115" s="206">
        <v>0</v>
      </c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</row>
    <row r="116" spans="1:60" outlineLevel="1">
      <c r="A116" s="213"/>
      <c r="B116" s="214"/>
      <c r="C116" s="254" t="s">
        <v>3108</v>
      </c>
      <c r="D116" s="247"/>
      <c r="E116" s="248">
        <v>-0.65600000000000003</v>
      </c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215"/>
      <c r="Q116" s="215"/>
      <c r="R116" s="215"/>
      <c r="S116" s="215"/>
      <c r="T116" s="215"/>
      <c r="U116" s="215"/>
      <c r="V116" s="215"/>
      <c r="W116" s="21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327</v>
      </c>
      <c r="AH116" s="206">
        <v>0</v>
      </c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outlineLevel="1">
      <c r="A117" s="213"/>
      <c r="B117" s="214"/>
      <c r="C117" s="254" t="s">
        <v>3109</v>
      </c>
      <c r="D117" s="247"/>
      <c r="E117" s="248">
        <v>-0.27200000000000002</v>
      </c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215"/>
      <c r="Q117" s="215"/>
      <c r="R117" s="215"/>
      <c r="S117" s="215"/>
      <c r="T117" s="215"/>
      <c r="U117" s="215"/>
      <c r="V117" s="215"/>
      <c r="W117" s="21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327</v>
      </c>
      <c r="AH117" s="206">
        <v>0</v>
      </c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outlineLevel="1">
      <c r="A118" s="213"/>
      <c r="B118" s="214"/>
      <c r="C118" s="254" t="s">
        <v>3110</v>
      </c>
      <c r="D118" s="247"/>
      <c r="E118" s="248">
        <v>4.625</v>
      </c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327</v>
      </c>
      <c r="AH118" s="206">
        <v>0</v>
      </c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>
      <c r="A119" s="213"/>
      <c r="B119" s="214"/>
      <c r="C119" s="254" t="s">
        <v>3111</v>
      </c>
      <c r="D119" s="247"/>
      <c r="E119" s="248">
        <v>5.0750000000000002</v>
      </c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  <c r="V119" s="215"/>
      <c r="W119" s="21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327</v>
      </c>
      <c r="AH119" s="206">
        <v>0</v>
      </c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outlineLevel="1">
      <c r="A120" s="213"/>
      <c r="B120" s="214"/>
      <c r="C120" s="254" t="s">
        <v>752</v>
      </c>
      <c r="D120" s="247"/>
      <c r="E120" s="248">
        <v>-1.7729999999999999</v>
      </c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21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327</v>
      </c>
      <c r="AH120" s="206">
        <v>0</v>
      </c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outlineLevel="1">
      <c r="A121" s="213"/>
      <c r="B121" s="214"/>
      <c r="C121" s="254" t="s">
        <v>3112</v>
      </c>
      <c r="D121" s="247"/>
      <c r="E121" s="248">
        <v>-1.748</v>
      </c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  <c r="V121" s="215"/>
      <c r="W121" s="21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327</v>
      </c>
      <c r="AH121" s="206">
        <v>0</v>
      </c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outlineLevel="1">
      <c r="A122" s="213"/>
      <c r="B122" s="214"/>
      <c r="C122" s="254" t="s">
        <v>3113</v>
      </c>
      <c r="D122" s="247"/>
      <c r="E122" s="248">
        <v>4.75</v>
      </c>
      <c r="F122" s="215"/>
      <c r="G122" s="215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21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327</v>
      </c>
      <c r="AH122" s="206">
        <v>0</v>
      </c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 outlineLevel="1">
      <c r="A123" s="213"/>
      <c r="B123" s="214"/>
      <c r="C123" s="254" t="s">
        <v>3114</v>
      </c>
      <c r="D123" s="247"/>
      <c r="E123" s="248">
        <v>5.5</v>
      </c>
      <c r="F123" s="215"/>
      <c r="G123" s="215"/>
      <c r="H123" s="215"/>
      <c r="I123" s="215"/>
      <c r="J123" s="215"/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5"/>
      <c r="V123" s="215"/>
      <c r="W123" s="215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 t="s">
        <v>327</v>
      </c>
      <c r="AH123" s="206">
        <v>0</v>
      </c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</row>
    <row r="124" spans="1:60" outlineLevel="1">
      <c r="A124" s="213"/>
      <c r="B124" s="214"/>
      <c r="C124" s="254" t="s">
        <v>3115</v>
      </c>
      <c r="D124" s="247"/>
      <c r="E124" s="248">
        <v>211.6</v>
      </c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  <c r="V124" s="215"/>
      <c r="W124" s="21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327</v>
      </c>
      <c r="AH124" s="206">
        <v>0</v>
      </c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>
      <c r="A125" s="213"/>
      <c r="B125" s="214"/>
      <c r="C125" s="254" t="s">
        <v>3116</v>
      </c>
      <c r="D125" s="247"/>
      <c r="E125" s="248">
        <v>-7.0919999999999996</v>
      </c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215"/>
      <c r="Q125" s="215"/>
      <c r="R125" s="215"/>
      <c r="S125" s="215"/>
      <c r="T125" s="215"/>
      <c r="U125" s="215"/>
      <c r="V125" s="215"/>
      <c r="W125" s="21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327</v>
      </c>
      <c r="AH125" s="206">
        <v>0</v>
      </c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outlineLevel="1">
      <c r="A126" s="213"/>
      <c r="B126" s="214"/>
      <c r="C126" s="254" t="s">
        <v>3117</v>
      </c>
      <c r="D126" s="247"/>
      <c r="E126" s="248">
        <v>-6.992</v>
      </c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215"/>
      <c r="Q126" s="215"/>
      <c r="R126" s="215"/>
      <c r="S126" s="215"/>
      <c r="T126" s="215"/>
      <c r="U126" s="215"/>
      <c r="V126" s="215"/>
      <c r="W126" s="21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327</v>
      </c>
      <c r="AH126" s="206">
        <v>0</v>
      </c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outlineLevel="1">
      <c r="A127" s="213"/>
      <c r="B127" s="214"/>
      <c r="C127" s="254" t="s">
        <v>3118</v>
      </c>
      <c r="D127" s="247"/>
      <c r="E127" s="248">
        <v>23</v>
      </c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327</v>
      </c>
      <c r="AH127" s="206">
        <v>0</v>
      </c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outlineLevel="1">
      <c r="A128" s="213"/>
      <c r="B128" s="214"/>
      <c r="C128" s="254" t="s">
        <v>3119</v>
      </c>
      <c r="D128" s="247"/>
      <c r="E128" s="248">
        <v>18</v>
      </c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 t="s">
        <v>327</v>
      </c>
      <c r="AH128" s="206">
        <v>0</v>
      </c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</row>
    <row r="129" spans="1:60" outlineLevel="1">
      <c r="A129" s="213"/>
      <c r="B129" s="214"/>
      <c r="C129" s="254" t="s">
        <v>3120</v>
      </c>
      <c r="D129" s="247"/>
      <c r="E129" s="248">
        <v>-1.8</v>
      </c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 t="s">
        <v>327</v>
      </c>
      <c r="AH129" s="206">
        <v>0</v>
      </c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</row>
    <row r="130" spans="1:60" outlineLevel="1">
      <c r="A130" s="213"/>
      <c r="B130" s="214"/>
      <c r="C130" s="254" t="s">
        <v>3121</v>
      </c>
      <c r="D130" s="247"/>
      <c r="E130" s="248">
        <v>2.0070000000000001</v>
      </c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 t="s">
        <v>327</v>
      </c>
      <c r="AH130" s="206">
        <v>0</v>
      </c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</row>
    <row r="131" spans="1:60" outlineLevel="1">
      <c r="A131" s="213"/>
      <c r="B131" s="214"/>
      <c r="C131" s="254" t="s">
        <v>3122</v>
      </c>
      <c r="D131" s="247"/>
      <c r="E131" s="248">
        <v>1.32</v>
      </c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 t="s">
        <v>327</v>
      </c>
      <c r="AH131" s="206">
        <v>0</v>
      </c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</row>
    <row r="132" spans="1:60" outlineLevel="1">
      <c r="A132" s="213"/>
      <c r="B132" s="214"/>
      <c r="C132" s="254" t="s">
        <v>3123</v>
      </c>
      <c r="D132" s="247"/>
      <c r="E132" s="248">
        <v>1.3560000000000001</v>
      </c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 t="s">
        <v>327</v>
      </c>
      <c r="AH132" s="206">
        <v>0</v>
      </c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</row>
    <row r="133" spans="1:60" outlineLevel="1">
      <c r="A133" s="213"/>
      <c r="B133" s="214"/>
      <c r="C133" s="254" t="s">
        <v>3124</v>
      </c>
      <c r="D133" s="247"/>
      <c r="E133" s="248">
        <v>-3.8420000000000001</v>
      </c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 t="s">
        <v>327</v>
      </c>
      <c r="AH133" s="206">
        <v>0</v>
      </c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</row>
    <row r="134" spans="1:60" outlineLevel="1">
      <c r="A134" s="213"/>
      <c r="B134" s="214"/>
      <c r="C134" s="254" t="s">
        <v>3125</v>
      </c>
      <c r="D134" s="247"/>
      <c r="E134" s="248">
        <v>22.05</v>
      </c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 t="s">
        <v>327</v>
      </c>
      <c r="AH134" s="206">
        <v>0</v>
      </c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</row>
    <row r="135" spans="1:60" outlineLevel="1">
      <c r="A135" s="213"/>
      <c r="B135" s="214"/>
      <c r="C135" s="254" t="s">
        <v>3120</v>
      </c>
      <c r="D135" s="247"/>
      <c r="E135" s="248">
        <v>-1.8</v>
      </c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 t="s">
        <v>327</v>
      </c>
      <c r="AH135" s="206">
        <v>0</v>
      </c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</row>
    <row r="136" spans="1:60" outlineLevel="1">
      <c r="A136" s="213"/>
      <c r="B136" s="214"/>
      <c r="C136" s="254" t="s">
        <v>3126</v>
      </c>
      <c r="D136" s="247"/>
      <c r="E136" s="248">
        <v>-2.3104</v>
      </c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 t="s">
        <v>327</v>
      </c>
      <c r="AH136" s="206">
        <v>0</v>
      </c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</row>
    <row r="137" spans="1:60" outlineLevel="1">
      <c r="A137" s="213"/>
      <c r="B137" s="214"/>
      <c r="C137" s="254" t="s">
        <v>3127</v>
      </c>
      <c r="D137" s="247"/>
      <c r="E137" s="248">
        <v>5.75</v>
      </c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 t="s">
        <v>327</v>
      </c>
      <c r="AH137" s="206">
        <v>0</v>
      </c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</row>
    <row r="138" spans="1:60">
      <c r="A138" s="217" t="s">
        <v>280</v>
      </c>
      <c r="B138" s="218" t="s">
        <v>119</v>
      </c>
      <c r="C138" s="240" t="s">
        <v>120</v>
      </c>
      <c r="D138" s="219"/>
      <c r="E138" s="220"/>
      <c r="F138" s="221"/>
      <c r="G138" s="221">
        <f>SUMIF(AG139:AG141,"&lt;&gt;NOR",G139:G141)</f>
        <v>0</v>
      </c>
      <c r="H138" s="221"/>
      <c r="I138" s="221">
        <f>SUM(I139:I141)</f>
        <v>0</v>
      </c>
      <c r="J138" s="221"/>
      <c r="K138" s="221">
        <f>SUM(K139:K141)</f>
        <v>0</v>
      </c>
      <c r="L138" s="221"/>
      <c r="M138" s="221">
        <f>SUM(M139:M141)</f>
        <v>0</v>
      </c>
      <c r="N138" s="221"/>
      <c r="O138" s="221">
        <f>SUM(O139:O141)</f>
        <v>0.62</v>
      </c>
      <c r="P138" s="221"/>
      <c r="Q138" s="221">
        <f>SUM(Q139:Q141)</f>
        <v>0</v>
      </c>
      <c r="R138" s="221"/>
      <c r="S138" s="221"/>
      <c r="T138" s="222"/>
      <c r="U138" s="216"/>
      <c r="V138" s="216">
        <f>SUM(V139:V141)</f>
        <v>18.59</v>
      </c>
      <c r="W138" s="216"/>
      <c r="AG138" t="s">
        <v>281</v>
      </c>
    </row>
    <row r="139" spans="1:60" outlineLevel="1">
      <c r="A139" s="223">
        <v>26</v>
      </c>
      <c r="B139" s="224" t="s">
        <v>857</v>
      </c>
      <c r="C139" s="241" t="s">
        <v>858</v>
      </c>
      <c r="D139" s="225" t="s">
        <v>368</v>
      </c>
      <c r="E139" s="226">
        <v>9.9450000000000003</v>
      </c>
      <c r="F139" s="227"/>
      <c r="G139" s="228">
        <f>ROUND(E139*F139,2)</f>
        <v>0</v>
      </c>
      <c r="H139" s="227"/>
      <c r="I139" s="228">
        <f>ROUND(E139*H139,2)</f>
        <v>0</v>
      </c>
      <c r="J139" s="227"/>
      <c r="K139" s="228">
        <f>ROUND(E139*J139,2)</f>
        <v>0</v>
      </c>
      <c r="L139" s="228">
        <v>21</v>
      </c>
      <c r="M139" s="228">
        <f>G139*(1+L139/100)</f>
        <v>0</v>
      </c>
      <c r="N139" s="228">
        <v>6.2100000000000002E-2</v>
      </c>
      <c r="O139" s="228">
        <f>ROUND(E139*N139,2)</f>
        <v>0.62</v>
      </c>
      <c r="P139" s="228">
        <v>0</v>
      </c>
      <c r="Q139" s="228">
        <f>ROUND(E139*P139,2)</f>
        <v>0</v>
      </c>
      <c r="R139" s="228" t="s">
        <v>438</v>
      </c>
      <c r="S139" s="228" t="s">
        <v>285</v>
      </c>
      <c r="T139" s="229" t="s">
        <v>322</v>
      </c>
      <c r="U139" s="215">
        <v>1.86904</v>
      </c>
      <c r="V139" s="215">
        <f>ROUND(E139*U139,2)</f>
        <v>18.59</v>
      </c>
      <c r="W139" s="215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 t="s">
        <v>323</v>
      </c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</row>
    <row r="140" spans="1:60" outlineLevel="1">
      <c r="A140" s="213"/>
      <c r="B140" s="214"/>
      <c r="C140" s="253" t="s">
        <v>443</v>
      </c>
      <c r="D140" s="251"/>
      <c r="E140" s="251"/>
      <c r="F140" s="251"/>
      <c r="G140" s="251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 t="s">
        <v>325</v>
      </c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</row>
    <row r="141" spans="1:60" outlineLevel="1">
      <c r="A141" s="213"/>
      <c r="B141" s="214"/>
      <c r="C141" s="254" t="s">
        <v>3128</v>
      </c>
      <c r="D141" s="247"/>
      <c r="E141" s="248">
        <v>9.9450000000000003</v>
      </c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 t="s">
        <v>327</v>
      </c>
      <c r="AH141" s="206">
        <v>0</v>
      </c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</row>
    <row r="142" spans="1:60">
      <c r="A142" s="217" t="s">
        <v>280</v>
      </c>
      <c r="B142" s="218" t="s">
        <v>121</v>
      </c>
      <c r="C142" s="240" t="s">
        <v>122</v>
      </c>
      <c r="D142" s="219"/>
      <c r="E142" s="220"/>
      <c r="F142" s="221"/>
      <c r="G142" s="221">
        <f>SUMIF(AG143:AG157,"&lt;&gt;NOR",G143:G157)</f>
        <v>0</v>
      </c>
      <c r="H142" s="221"/>
      <c r="I142" s="221">
        <f>SUM(I143:I157)</f>
        <v>0</v>
      </c>
      <c r="J142" s="221"/>
      <c r="K142" s="221">
        <f>SUM(K143:K157)</f>
        <v>0</v>
      </c>
      <c r="L142" s="221"/>
      <c r="M142" s="221">
        <f>SUM(M143:M157)</f>
        <v>0</v>
      </c>
      <c r="N142" s="221"/>
      <c r="O142" s="221">
        <f>SUM(O143:O157)</f>
        <v>194.1</v>
      </c>
      <c r="P142" s="221"/>
      <c r="Q142" s="221">
        <f>SUM(Q143:Q157)</f>
        <v>0</v>
      </c>
      <c r="R142" s="221"/>
      <c r="S142" s="221"/>
      <c r="T142" s="222"/>
      <c r="U142" s="216"/>
      <c r="V142" s="216">
        <f>SUM(V143:V157)</f>
        <v>303.3</v>
      </c>
      <c r="W142" s="216"/>
      <c r="AG142" t="s">
        <v>281</v>
      </c>
    </row>
    <row r="143" spans="1:60" outlineLevel="1">
      <c r="A143" s="223">
        <v>27</v>
      </c>
      <c r="B143" s="224" t="s">
        <v>866</v>
      </c>
      <c r="C143" s="241" t="s">
        <v>867</v>
      </c>
      <c r="D143" s="225" t="s">
        <v>320</v>
      </c>
      <c r="E143" s="226">
        <v>30.24</v>
      </c>
      <c r="F143" s="227"/>
      <c r="G143" s="228">
        <f>ROUND(E143*F143,2)</f>
        <v>0</v>
      </c>
      <c r="H143" s="227"/>
      <c r="I143" s="228">
        <f>ROUND(E143*H143,2)</f>
        <v>0</v>
      </c>
      <c r="J143" s="227"/>
      <c r="K143" s="228">
        <f>ROUND(E143*J143,2)</f>
        <v>0</v>
      </c>
      <c r="L143" s="228">
        <v>21</v>
      </c>
      <c r="M143" s="228">
        <f>G143*(1+L143/100)</f>
        <v>0</v>
      </c>
      <c r="N143" s="228">
        <v>2.5249999999999999</v>
      </c>
      <c r="O143" s="228">
        <f>ROUND(E143*N143,2)</f>
        <v>76.36</v>
      </c>
      <c r="P143" s="228">
        <v>0</v>
      </c>
      <c r="Q143" s="228">
        <f>ROUND(E143*P143,2)</f>
        <v>0</v>
      </c>
      <c r="R143" s="228" t="s">
        <v>394</v>
      </c>
      <c r="S143" s="228" t="s">
        <v>285</v>
      </c>
      <c r="T143" s="229" t="s">
        <v>322</v>
      </c>
      <c r="U143" s="215">
        <v>2.58</v>
      </c>
      <c r="V143" s="215">
        <f>ROUND(E143*U143,2)</f>
        <v>78.02</v>
      </c>
      <c r="W143" s="215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 t="s">
        <v>323</v>
      </c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</row>
    <row r="144" spans="1:60" outlineLevel="1">
      <c r="A144" s="213"/>
      <c r="B144" s="214"/>
      <c r="C144" s="253" t="s">
        <v>868</v>
      </c>
      <c r="D144" s="251"/>
      <c r="E144" s="251"/>
      <c r="F144" s="251"/>
      <c r="G144" s="251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 t="s">
        <v>325</v>
      </c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</row>
    <row r="145" spans="1:60" outlineLevel="1">
      <c r="A145" s="213"/>
      <c r="B145" s="214"/>
      <c r="C145" s="256" t="s">
        <v>869</v>
      </c>
      <c r="D145" s="252"/>
      <c r="E145" s="252"/>
      <c r="F145" s="252"/>
      <c r="G145" s="252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 t="s">
        <v>289</v>
      </c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</row>
    <row r="146" spans="1:60" outlineLevel="1">
      <c r="A146" s="213"/>
      <c r="B146" s="214"/>
      <c r="C146" s="254" t="s">
        <v>3129</v>
      </c>
      <c r="D146" s="247"/>
      <c r="E146" s="248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 t="s">
        <v>327</v>
      </c>
      <c r="AH146" s="206">
        <v>0</v>
      </c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</row>
    <row r="147" spans="1:60" outlineLevel="1">
      <c r="A147" s="213"/>
      <c r="B147" s="214"/>
      <c r="C147" s="254" t="s">
        <v>3130</v>
      </c>
      <c r="D147" s="247"/>
      <c r="E147" s="248">
        <v>30.24</v>
      </c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 t="s">
        <v>327</v>
      </c>
      <c r="AH147" s="206">
        <v>0</v>
      </c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</row>
    <row r="148" spans="1:60" ht="22.5" outlineLevel="1">
      <c r="A148" s="223">
        <v>28</v>
      </c>
      <c r="B148" s="224" t="s">
        <v>877</v>
      </c>
      <c r="C148" s="241" t="s">
        <v>878</v>
      </c>
      <c r="D148" s="225" t="s">
        <v>320</v>
      </c>
      <c r="E148" s="226">
        <v>30.24</v>
      </c>
      <c r="F148" s="227"/>
      <c r="G148" s="228">
        <f>ROUND(E148*F148,2)</f>
        <v>0</v>
      </c>
      <c r="H148" s="227"/>
      <c r="I148" s="228">
        <f>ROUND(E148*H148,2)</f>
        <v>0</v>
      </c>
      <c r="J148" s="227"/>
      <c r="K148" s="228">
        <f>ROUND(E148*J148,2)</f>
        <v>0</v>
      </c>
      <c r="L148" s="228">
        <v>21</v>
      </c>
      <c r="M148" s="228">
        <f>G148*(1+L148/100)</f>
        <v>0</v>
      </c>
      <c r="N148" s="228">
        <v>1.837</v>
      </c>
      <c r="O148" s="228">
        <f>ROUND(E148*N148,2)</f>
        <v>55.55</v>
      </c>
      <c r="P148" s="228">
        <v>0</v>
      </c>
      <c r="Q148" s="228">
        <f>ROUND(E148*P148,2)</f>
        <v>0</v>
      </c>
      <c r="R148" s="228" t="s">
        <v>394</v>
      </c>
      <c r="S148" s="228" t="s">
        <v>285</v>
      </c>
      <c r="T148" s="229" t="s">
        <v>322</v>
      </c>
      <c r="U148" s="215">
        <v>1.8360000000000001</v>
      </c>
      <c r="V148" s="215">
        <f>ROUND(E148*U148,2)</f>
        <v>55.52</v>
      </c>
      <c r="W148" s="215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 t="s">
        <v>323</v>
      </c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</row>
    <row r="149" spans="1:60" outlineLevel="1">
      <c r="A149" s="213"/>
      <c r="B149" s="214"/>
      <c r="C149" s="253" t="s">
        <v>879</v>
      </c>
      <c r="D149" s="251"/>
      <c r="E149" s="251"/>
      <c r="F149" s="251"/>
      <c r="G149" s="251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 t="s">
        <v>325</v>
      </c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</row>
    <row r="150" spans="1:60" outlineLevel="1">
      <c r="A150" s="213"/>
      <c r="B150" s="214"/>
      <c r="C150" s="254" t="s">
        <v>3131</v>
      </c>
      <c r="D150" s="247"/>
      <c r="E150" s="248">
        <v>30.24</v>
      </c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 t="s">
        <v>327</v>
      </c>
      <c r="AH150" s="206">
        <v>0</v>
      </c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</row>
    <row r="151" spans="1:60" outlineLevel="1">
      <c r="A151" s="223">
        <v>29</v>
      </c>
      <c r="B151" s="224" t="s">
        <v>900</v>
      </c>
      <c r="C151" s="241" t="s">
        <v>901</v>
      </c>
      <c r="D151" s="225" t="s">
        <v>368</v>
      </c>
      <c r="E151" s="226">
        <v>17.75</v>
      </c>
      <c r="F151" s="227"/>
      <c r="G151" s="228">
        <f>ROUND(E151*F151,2)</f>
        <v>0</v>
      </c>
      <c r="H151" s="227"/>
      <c r="I151" s="228">
        <f>ROUND(E151*H151,2)</f>
        <v>0</v>
      </c>
      <c r="J151" s="227"/>
      <c r="K151" s="228">
        <f>ROUND(E151*J151,2)</f>
        <v>0</v>
      </c>
      <c r="L151" s="228">
        <v>21</v>
      </c>
      <c r="M151" s="228">
        <f>G151*(1+L151/100)</f>
        <v>0</v>
      </c>
      <c r="N151" s="228">
        <v>6.9999999999999999E-4</v>
      </c>
      <c r="O151" s="228">
        <f>ROUND(E151*N151,2)</f>
        <v>0.01</v>
      </c>
      <c r="P151" s="228">
        <v>0</v>
      </c>
      <c r="Q151" s="228">
        <f>ROUND(E151*P151,2)</f>
        <v>0</v>
      </c>
      <c r="R151" s="228"/>
      <c r="S151" s="228" t="s">
        <v>295</v>
      </c>
      <c r="T151" s="229" t="s">
        <v>286</v>
      </c>
      <c r="U151" s="215">
        <v>0.2</v>
      </c>
      <c r="V151" s="215">
        <f>ROUND(E151*U151,2)</f>
        <v>3.55</v>
      </c>
      <c r="W151" s="215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 t="s">
        <v>369</v>
      </c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</row>
    <row r="152" spans="1:60" outlineLevel="1">
      <c r="A152" s="213"/>
      <c r="B152" s="214"/>
      <c r="C152" s="254" t="s">
        <v>3132</v>
      </c>
      <c r="D152" s="247"/>
      <c r="E152" s="248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 t="s">
        <v>327</v>
      </c>
      <c r="AH152" s="206">
        <v>0</v>
      </c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</row>
    <row r="153" spans="1:60" outlineLevel="1">
      <c r="A153" s="213"/>
      <c r="B153" s="214"/>
      <c r="C153" s="254" t="s">
        <v>1895</v>
      </c>
      <c r="D153" s="247"/>
      <c r="E153" s="248">
        <v>17.75</v>
      </c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 t="s">
        <v>327</v>
      </c>
      <c r="AH153" s="206">
        <v>0</v>
      </c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</row>
    <row r="154" spans="1:60" ht="22.5" outlineLevel="1">
      <c r="A154" s="223">
        <v>30</v>
      </c>
      <c r="B154" s="224" t="s">
        <v>905</v>
      </c>
      <c r="C154" s="241" t="s">
        <v>906</v>
      </c>
      <c r="D154" s="225" t="s">
        <v>368</v>
      </c>
      <c r="E154" s="226">
        <v>302.39999999999998</v>
      </c>
      <c r="F154" s="227"/>
      <c r="G154" s="228">
        <f>ROUND(E154*F154,2)</f>
        <v>0</v>
      </c>
      <c r="H154" s="227"/>
      <c r="I154" s="228">
        <f>ROUND(E154*H154,2)</f>
        <v>0</v>
      </c>
      <c r="J154" s="227"/>
      <c r="K154" s="228">
        <f>ROUND(E154*J154,2)</f>
        <v>0</v>
      </c>
      <c r="L154" s="228">
        <v>21</v>
      </c>
      <c r="M154" s="228">
        <f>G154*(1+L154/100)</f>
        <v>0</v>
      </c>
      <c r="N154" s="228">
        <v>0.20563000000000001</v>
      </c>
      <c r="O154" s="228">
        <f>ROUND(E154*N154,2)</f>
        <v>62.18</v>
      </c>
      <c r="P154" s="228">
        <v>0</v>
      </c>
      <c r="Q154" s="228">
        <f>ROUND(E154*P154,2)</f>
        <v>0</v>
      </c>
      <c r="R154" s="228" t="s">
        <v>694</v>
      </c>
      <c r="S154" s="228" t="s">
        <v>285</v>
      </c>
      <c r="T154" s="229" t="s">
        <v>322</v>
      </c>
      <c r="U154" s="215">
        <v>0.54962</v>
      </c>
      <c r="V154" s="215">
        <f>ROUND(E154*U154,2)</f>
        <v>166.21</v>
      </c>
      <c r="W154" s="215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 t="s">
        <v>695</v>
      </c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</row>
    <row r="155" spans="1:60" outlineLevel="1">
      <c r="A155" s="213"/>
      <c r="B155" s="214"/>
      <c r="C155" s="253" t="s">
        <v>907</v>
      </c>
      <c r="D155" s="251"/>
      <c r="E155" s="251"/>
      <c r="F155" s="251"/>
      <c r="G155" s="251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 t="s">
        <v>325</v>
      </c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</row>
    <row r="156" spans="1:60" outlineLevel="1">
      <c r="A156" s="213"/>
      <c r="B156" s="214"/>
      <c r="C156" s="254" t="s">
        <v>3129</v>
      </c>
      <c r="D156" s="247"/>
      <c r="E156" s="248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 t="s">
        <v>327</v>
      </c>
      <c r="AH156" s="206">
        <v>0</v>
      </c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</row>
    <row r="157" spans="1:60" outlineLevel="1">
      <c r="A157" s="213"/>
      <c r="B157" s="214"/>
      <c r="C157" s="254" t="s">
        <v>3133</v>
      </c>
      <c r="D157" s="247"/>
      <c r="E157" s="248">
        <v>302.39999999999998</v>
      </c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 t="s">
        <v>327</v>
      </c>
      <c r="AH157" s="206">
        <v>0</v>
      </c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</row>
    <row r="158" spans="1:60">
      <c r="A158" s="217" t="s">
        <v>280</v>
      </c>
      <c r="B158" s="218" t="s">
        <v>123</v>
      </c>
      <c r="C158" s="240" t="s">
        <v>124</v>
      </c>
      <c r="D158" s="219"/>
      <c r="E158" s="220"/>
      <c r="F158" s="221"/>
      <c r="G158" s="221">
        <f>SUMIF(AG159:AG160,"&lt;&gt;NOR",G159:G160)</f>
        <v>0</v>
      </c>
      <c r="H158" s="221"/>
      <c r="I158" s="221">
        <f>SUM(I159:I160)</f>
        <v>0</v>
      </c>
      <c r="J158" s="221"/>
      <c r="K158" s="221">
        <f>SUM(K159:K160)</f>
        <v>0</v>
      </c>
      <c r="L158" s="221"/>
      <c r="M158" s="221">
        <f>SUM(M159:M160)</f>
        <v>0</v>
      </c>
      <c r="N158" s="221"/>
      <c r="O158" s="221">
        <f>SUM(O159:O160)</f>
        <v>0.16</v>
      </c>
      <c r="P158" s="221"/>
      <c r="Q158" s="221">
        <f>SUM(Q159:Q160)</f>
        <v>0</v>
      </c>
      <c r="R158" s="221"/>
      <c r="S158" s="221"/>
      <c r="T158" s="222"/>
      <c r="U158" s="216"/>
      <c r="V158" s="216">
        <f>SUM(V159:V160)</f>
        <v>18.399999999999999</v>
      </c>
      <c r="W158" s="216"/>
      <c r="AG158" t="s">
        <v>281</v>
      </c>
    </row>
    <row r="159" spans="1:60" ht="33.75" outlineLevel="1">
      <c r="A159" s="223">
        <v>31</v>
      </c>
      <c r="B159" s="224" t="s">
        <v>919</v>
      </c>
      <c r="C159" s="241" t="s">
        <v>920</v>
      </c>
      <c r="D159" s="225" t="s">
        <v>437</v>
      </c>
      <c r="E159" s="226">
        <v>8</v>
      </c>
      <c r="F159" s="227"/>
      <c r="G159" s="228">
        <f>ROUND(E159*F159,2)</f>
        <v>0</v>
      </c>
      <c r="H159" s="227"/>
      <c r="I159" s="228">
        <f>ROUND(E159*H159,2)</f>
        <v>0</v>
      </c>
      <c r="J159" s="227"/>
      <c r="K159" s="228">
        <f>ROUND(E159*J159,2)</f>
        <v>0</v>
      </c>
      <c r="L159" s="228">
        <v>21</v>
      </c>
      <c r="M159" s="228">
        <f>G159*(1+L159/100)</f>
        <v>0</v>
      </c>
      <c r="N159" s="228">
        <v>0.02</v>
      </c>
      <c r="O159" s="228">
        <f>ROUND(E159*N159,2)</f>
        <v>0.16</v>
      </c>
      <c r="P159" s="228">
        <v>0</v>
      </c>
      <c r="Q159" s="228">
        <f>ROUND(E159*P159,2)</f>
        <v>0</v>
      </c>
      <c r="R159" s="228" t="s">
        <v>394</v>
      </c>
      <c r="S159" s="228" t="s">
        <v>285</v>
      </c>
      <c r="T159" s="229" t="s">
        <v>322</v>
      </c>
      <c r="U159" s="215">
        <v>2.2999999999999998</v>
      </c>
      <c r="V159" s="215">
        <f>ROUND(E159*U159,2)</f>
        <v>18.399999999999999</v>
      </c>
      <c r="W159" s="215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 t="s">
        <v>323</v>
      </c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</row>
    <row r="160" spans="1:60" outlineLevel="1">
      <c r="A160" s="213"/>
      <c r="B160" s="214"/>
      <c r="C160" s="253" t="s">
        <v>921</v>
      </c>
      <c r="D160" s="251"/>
      <c r="E160" s="251"/>
      <c r="F160" s="251"/>
      <c r="G160" s="251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 t="s">
        <v>325</v>
      </c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</row>
    <row r="161" spans="1:60">
      <c r="A161" s="217" t="s">
        <v>280</v>
      </c>
      <c r="B161" s="218" t="s">
        <v>125</v>
      </c>
      <c r="C161" s="240" t="s">
        <v>126</v>
      </c>
      <c r="D161" s="219"/>
      <c r="E161" s="220"/>
      <c r="F161" s="221"/>
      <c r="G161" s="221">
        <f>SUMIF(AG162:AG242,"&lt;&gt;NOR",G162:G242)</f>
        <v>0</v>
      </c>
      <c r="H161" s="221"/>
      <c r="I161" s="221">
        <f>SUM(I162:I242)</f>
        <v>0</v>
      </c>
      <c r="J161" s="221"/>
      <c r="K161" s="221">
        <f>SUM(K162:K242)</f>
        <v>0</v>
      </c>
      <c r="L161" s="221"/>
      <c r="M161" s="221">
        <f>SUM(M162:M242)</f>
        <v>0</v>
      </c>
      <c r="N161" s="221"/>
      <c r="O161" s="221">
        <f>SUM(O162:O242)</f>
        <v>2.0299999999999998</v>
      </c>
      <c r="P161" s="221"/>
      <c r="Q161" s="221">
        <f>SUM(Q162:Q242)</f>
        <v>192.56000000000003</v>
      </c>
      <c r="R161" s="221"/>
      <c r="S161" s="221"/>
      <c r="T161" s="222"/>
      <c r="U161" s="216"/>
      <c r="V161" s="216">
        <f>SUM(V162:V242)</f>
        <v>1300.5499999999997</v>
      </c>
      <c r="W161" s="216"/>
      <c r="AG161" t="s">
        <v>281</v>
      </c>
    </row>
    <row r="162" spans="1:60" ht="22.5" outlineLevel="1">
      <c r="A162" s="223">
        <v>32</v>
      </c>
      <c r="B162" s="224" t="s">
        <v>924</v>
      </c>
      <c r="C162" s="241" t="s">
        <v>925</v>
      </c>
      <c r="D162" s="225" t="s">
        <v>368</v>
      </c>
      <c r="E162" s="226">
        <v>500.03160000000003</v>
      </c>
      <c r="F162" s="227"/>
      <c r="G162" s="228">
        <f>ROUND(E162*F162,2)</f>
        <v>0</v>
      </c>
      <c r="H162" s="227"/>
      <c r="I162" s="228">
        <f>ROUND(E162*H162,2)</f>
        <v>0</v>
      </c>
      <c r="J162" s="227"/>
      <c r="K162" s="228">
        <f>ROUND(E162*J162,2)</f>
        <v>0</v>
      </c>
      <c r="L162" s="228">
        <v>21</v>
      </c>
      <c r="M162" s="228">
        <f>G162*(1+L162/100)</f>
        <v>0</v>
      </c>
      <c r="N162" s="228">
        <v>0</v>
      </c>
      <c r="O162" s="228">
        <f>ROUND(E162*N162,2)</f>
        <v>0</v>
      </c>
      <c r="P162" s="228">
        <v>1.6E-2</v>
      </c>
      <c r="Q162" s="228">
        <f>ROUND(E162*P162,2)</f>
        <v>8</v>
      </c>
      <c r="R162" s="228" t="s">
        <v>926</v>
      </c>
      <c r="S162" s="228" t="s">
        <v>285</v>
      </c>
      <c r="T162" s="229" t="s">
        <v>286</v>
      </c>
      <c r="U162" s="215">
        <v>0.72899999999999998</v>
      </c>
      <c r="V162" s="215">
        <f>ROUND(E162*U162,2)</f>
        <v>364.52</v>
      </c>
      <c r="W162" s="215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 t="s">
        <v>369</v>
      </c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</row>
    <row r="163" spans="1:60" outlineLevel="1">
      <c r="A163" s="213"/>
      <c r="B163" s="214"/>
      <c r="C163" s="253" t="s">
        <v>927</v>
      </c>
      <c r="D163" s="251"/>
      <c r="E163" s="251"/>
      <c r="F163" s="251"/>
      <c r="G163" s="251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 t="s">
        <v>325</v>
      </c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</row>
    <row r="164" spans="1:60" outlineLevel="1">
      <c r="A164" s="213"/>
      <c r="B164" s="214"/>
      <c r="C164" s="254" t="s">
        <v>3097</v>
      </c>
      <c r="D164" s="247"/>
      <c r="E164" s="248">
        <v>197.21299999999999</v>
      </c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 t="s">
        <v>327</v>
      </c>
      <c r="AH164" s="206">
        <v>0</v>
      </c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</row>
    <row r="165" spans="1:60" outlineLevel="1">
      <c r="A165" s="213"/>
      <c r="B165" s="214"/>
      <c r="C165" s="254" t="s">
        <v>3098</v>
      </c>
      <c r="D165" s="247"/>
      <c r="E165" s="248">
        <v>-8.8650000000000002</v>
      </c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 t="s">
        <v>327</v>
      </c>
      <c r="AH165" s="206">
        <v>0</v>
      </c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</row>
    <row r="166" spans="1:60" outlineLevel="1">
      <c r="A166" s="213"/>
      <c r="B166" s="214"/>
      <c r="C166" s="254" t="s">
        <v>3099</v>
      </c>
      <c r="D166" s="247"/>
      <c r="E166" s="248">
        <v>-4.758</v>
      </c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 t="s">
        <v>327</v>
      </c>
      <c r="AH166" s="206">
        <v>0</v>
      </c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</row>
    <row r="167" spans="1:60" outlineLevel="1">
      <c r="A167" s="213"/>
      <c r="B167" s="214"/>
      <c r="C167" s="254" t="s">
        <v>3100</v>
      </c>
      <c r="D167" s="247"/>
      <c r="E167" s="248">
        <v>-4.32</v>
      </c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 t="s">
        <v>327</v>
      </c>
      <c r="AH167" s="206">
        <v>0</v>
      </c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</row>
    <row r="168" spans="1:60" outlineLevel="1">
      <c r="A168" s="213"/>
      <c r="B168" s="214"/>
      <c r="C168" s="254" t="s">
        <v>3101</v>
      </c>
      <c r="D168" s="247"/>
      <c r="E168" s="248">
        <v>-4.524</v>
      </c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 t="s">
        <v>327</v>
      </c>
      <c r="AH168" s="206">
        <v>0</v>
      </c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</row>
    <row r="169" spans="1:60" outlineLevel="1">
      <c r="A169" s="213"/>
      <c r="B169" s="214"/>
      <c r="C169" s="254" t="s">
        <v>3102</v>
      </c>
      <c r="D169" s="247"/>
      <c r="E169" s="248">
        <v>-0.49</v>
      </c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 t="s">
        <v>327</v>
      </c>
      <c r="AH169" s="206">
        <v>0</v>
      </c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</row>
    <row r="170" spans="1:60" outlineLevel="1">
      <c r="A170" s="213"/>
      <c r="B170" s="214"/>
      <c r="C170" s="254" t="s">
        <v>3103</v>
      </c>
      <c r="D170" s="247"/>
      <c r="E170" s="248">
        <v>-2.2080000000000002</v>
      </c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 t="s">
        <v>327</v>
      </c>
      <c r="AH170" s="206">
        <v>0</v>
      </c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</row>
    <row r="171" spans="1:60" outlineLevel="1">
      <c r="A171" s="213"/>
      <c r="B171" s="214"/>
      <c r="C171" s="254" t="s">
        <v>3104</v>
      </c>
      <c r="D171" s="247"/>
      <c r="E171" s="248">
        <v>43.68</v>
      </c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 t="s">
        <v>327</v>
      </c>
      <c r="AH171" s="206">
        <v>0</v>
      </c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</row>
    <row r="172" spans="1:60" outlineLevel="1">
      <c r="A172" s="213"/>
      <c r="B172" s="214"/>
      <c r="C172" s="254" t="s">
        <v>3105</v>
      </c>
      <c r="D172" s="247"/>
      <c r="E172" s="248">
        <v>8.6560000000000006</v>
      </c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 t="s">
        <v>327</v>
      </c>
      <c r="AH172" s="206">
        <v>0</v>
      </c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</row>
    <row r="173" spans="1:60" outlineLevel="1">
      <c r="A173" s="213"/>
      <c r="B173" s="214"/>
      <c r="C173" s="254" t="s">
        <v>3106</v>
      </c>
      <c r="D173" s="247"/>
      <c r="E173" s="248">
        <v>-0.36</v>
      </c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 t="s">
        <v>327</v>
      </c>
      <c r="AH173" s="206">
        <v>0</v>
      </c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</row>
    <row r="174" spans="1:60" outlineLevel="1">
      <c r="A174" s="213"/>
      <c r="B174" s="214"/>
      <c r="C174" s="254" t="s">
        <v>3107</v>
      </c>
      <c r="D174" s="247"/>
      <c r="E174" s="248">
        <v>-0.74</v>
      </c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  <c r="V174" s="215"/>
      <c r="W174" s="215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 t="s">
        <v>327</v>
      </c>
      <c r="AH174" s="206">
        <v>0</v>
      </c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</row>
    <row r="175" spans="1:60" outlineLevel="1">
      <c r="A175" s="213"/>
      <c r="B175" s="214"/>
      <c r="C175" s="254" t="s">
        <v>3108</v>
      </c>
      <c r="D175" s="247"/>
      <c r="E175" s="248">
        <v>-0.65600000000000003</v>
      </c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 t="s">
        <v>327</v>
      </c>
      <c r="AH175" s="206">
        <v>0</v>
      </c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</row>
    <row r="176" spans="1:60" outlineLevel="1">
      <c r="A176" s="213"/>
      <c r="B176" s="214"/>
      <c r="C176" s="254" t="s">
        <v>3109</v>
      </c>
      <c r="D176" s="247"/>
      <c r="E176" s="248">
        <v>-0.27200000000000002</v>
      </c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 t="s">
        <v>327</v>
      </c>
      <c r="AH176" s="206">
        <v>0</v>
      </c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</row>
    <row r="177" spans="1:60" outlineLevel="1">
      <c r="A177" s="213"/>
      <c r="B177" s="214"/>
      <c r="C177" s="254" t="s">
        <v>3110</v>
      </c>
      <c r="D177" s="247"/>
      <c r="E177" s="248">
        <v>4.625</v>
      </c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 t="s">
        <v>327</v>
      </c>
      <c r="AH177" s="206">
        <v>0</v>
      </c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</row>
    <row r="178" spans="1:60" outlineLevel="1">
      <c r="A178" s="213"/>
      <c r="B178" s="214"/>
      <c r="C178" s="254" t="s">
        <v>3111</v>
      </c>
      <c r="D178" s="247"/>
      <c r="E178" s="248">
        <v>5.0750000000000002</v>
      </c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06"/>
      <c r="Y178" s="206"/>
      <c r="Z178" s="206"/>
      <c r="AA178" s="206"/>
      <c r="AB178" s="206"/>
      <c r="AC178" s="206"/>
      <c r="AD178" s="206"/>
      <c r="AE178" s="206"/>
      <c r="AF178" s="206"/>
      <c r="AG178" s="206" t="s">
        <v>327</v>
      </c>
      <c r="AH178" s="206">
        <v>0</v>
      </c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</row>
    <row r="179" spans="1:60" outlineLevel="1">
      <c r="A179" s="213"/>
      <c r="B179" s="214"/>
      <c r="C179" s="254" t="s">
        <v>752</v>
      </c>
      <c r="D179" s="247"/>
      <c r="E179" s="248">
        <v>-1.7729999999999999</v>
      </c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 t="s">
        <v>327</v>
      </c>
      <c r="AH179" s="206">
        <v>0</v>
      </c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</row>
    <row r="180" spans="1:60" outlineLevel="1">
      <c r="A180" s="213"/>
      <c r="B180" s="214"/>
      <c r="C180" s="254" t="s">
        <v>3112</v>
      </c>
      <c r="D180" s="247"/>
      <c r="E180" s="248">
        <v>-1.748</v>
      </c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06"/>
      <c r="Y180" s="206"/>
      <c r="Z180" s="206"/>
      <c r="AA180" s="206"/>
      <c r="AB180" s="206"/>
      <c r="AC180" s="206"/>
      <c r="AD180" s="206"/>
      <c r="AE180" s="206"/>
      <c r="AF180" s="206"/>
      <c r="AG180" s="206" t="s">
        <v>327</v>
      </c>
      <c r="AH180" s="206">
        <v>0</v>
      </c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</row>
    <row r="181" spans="1:60" outlineLevel="1">
      <c r="A181" s="213"/>
      <c r="B181" s="214"/>
      <c r="C181" s="254" t="s">
        <v>3113</v>
      </c>
      <c r="D181" s="247"/>
      <c r="E181" s="248">
        <v>4.75</v>
      </c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06"/>
      <c r="Y181" s="206"/>
      <c r="Z181" s="206"/>
      <c r="AA181" s="206"/>
      <c r="AB181" s="206"/>
      <c r="AC181" s="206"/>
      <c r="AD181" s="206"/>
      <c r="AE181" s="206"/>
      <c r="AF181" s="206"/>
      <c r="AG181" s="206" t="s">
        <v>327</v>
      </c>
      <c r="AH181" s="206">
        <v>0</v>
      </c>
      <c r="AI181" s="206"/>
      <c r="AJ181" s="206"/>
      <c r="AK181" s="206"/>
      <c r="AL181" s="206"/>
      <c r="AM181" s="206"/>
      <c r="AN181" s="206"/>
      <c r="AO181" s="206"/>
      <c r="AP181" s="206"/>
      <c r="AQ181" s="206"/>
      <c r="AR181" s="206"/>
      <c r="AS181" s="206"/>
      <c r="AT181" s="206"/>
      <c r="AU181" s="206"/>
      <c r="AV181" s="206"/>
      <c r="AW181" s="206"/>
      <c r="AX181" s="206"/>
      <c r="AY181" s="206"/>
      <c r="AZ181" s="206"/>
      <c r="BA181" s="206"/>
      <c r="BB181" s="206"/>
      <c r="BC181" s="206"/>
      <c r="BD181" s="206"/>
      <c r="BE181" s="206"/>
      <c r="BF181" s="206"/>
      <c r="BG181" s="206"/>
      <c r="BH181" s="206"/>
    </row>
    <row r="182" spans="1:60" outlineLevel="1">
      <c r="A182" s="213"/>
      <c r="B182" s="214"/>
      <c r="C182" s="254" t="s">
        <v>3114</v>
      </c>
      <c r="D182" s="247"/>
      <c r="E182" s="248">
        <v>5.5</v>
      </c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6" t="s">
        <v>327</v>
      </c>
      <c r="AH182" s="206">
        <v>0</v>
      </c>
      <c r="AI182" s="206"/>
      <c r="AJ182" s="206"/>
      <c r="AK182" s="206"/>
      <c r="AL182" s="206"/>
      <c r="AM182" s="206"/>
      <c r="AN182" s="206"/>
      <c r="AO182" s="206"/>
      <c r="AP182" s="206"/>
      <c r="AQ182" s="206"/>
      <c r="AR182" s="206"/>
      <c r="AS182" s="206"/>
      <c r="AT182" s="206"/>
      <c r="AU182" s="206"/>
      <c r="AV182" s="206"/>
      <c r="AW182" s="206"/>
      <c r="AX182" s="206"/>
      <c r="AY182" s="206"/>
      <c r="AZ182" s="206"/>
      <c r="BA182" s="206"/>
      <c r="BB182" s="206"/>
      <c r="BC182" s="206"/>
      <c r="BD182" s="206"/>
      <c r="BE182" s="206"/>
      <c r="BF182" s="206"/>
      <c r="BG182" s="206"/>
      <c r="BH182" s="206"/>
    </row>
    <row r="183" spans="1:60" outlineLevel="1">
      <c r="A183" s="213"/>
      <c r="B183" s="214"/>
      <c r="C183" s="254" t="s">
        <v>3115</v>
      </c>
      <c r="D183" s="247"/>
      <c r="E183" s="248">
        <v>211.6</v>
      </c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06"/>
      <c r="Y183" s="206"/>
      <c r="Z183" s="206"/>
      <c r="AA183" s="206"/>
      <c r="AB183" s="206"/>
      <c r="AC183" s="206"/>
      <c r="AD183" s="206"/>
      <c r="AE183" s="206"/>
      <c r="AF183" s="206"/>
      <c r="AG183" s="206" t="s">
        <v>327</v>
      </c>
      <c r="AH183" s="206">
        <v>0</v>
      </c>
      <c r="AI183" s="206"/>
      <c r="AJ183" s="206"/>
      <c r="AK183" s="206"/>
      <c r="AL183" s="206"/>
      <c r="AM183" s="206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  <c r="BH183" s="206"/>
    </row>
    <row r="184" spans="1:60" outlineLevel="1">
      <c r="A184" s="213"/>
      <c r="B184" s="214"/>
      <c r="C184" s="254" t="s">
        <v>3116</v>
      </c>
      <c r="D184" s="247"/>
      <c r="E184" s="248">
        <v>-7.0919999999999996</v>
      </c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 t="s">
        <v>327</v>
      </c>
      <c r="AH184" s="206">
        <v>0</v>
      </c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</row>
    <row r="185" spans="1:60" outlineLevel="1">
      <c r="A185" s="213"/>
      <c r="B185" s="214"/>
      <c r="C185" s="254" t="s">
        <v>3117</v>
      </c>
      <c r="D185" s="247"/>
      <c r="E185" s="248">
        <v>-6.992</v>
      </c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 t="s">
        <v>327</v>
      </c>
      <c r="AH185" s="206">
        <v>0</v>
      </c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</row>
    <row r="186" spans="1:60" outlineLevel="1">
      <c r="A186" s="213"/>
      <c r="B186" s="214"/>
      <c r="C186" s="254" t="s">
        <v>3118</v>
      </c>
      <c r="D186" s="247"/>
      <c r="E186" s="248">
        <v>23</v>
      </c>
      <c r="F186" s="215"/>
      <c r="G186" s="215"/>
      <c r="H186" s="215"/>
      <c r="I186" s="215"/>
      <c r="J186" s="215"/>
      <c r="K186" s="215"/>
      <c r="L186" s="215"/>
      <c r="M186" s="215"/>
      <c r="N186" s="215"/>
      <c r="O186" s="215"/>
      <c r="P186" s="215"/>
      <c r="Q186" s="215"/>
      <c r="R186" s="215"/>
      <c r="S186" s="215"/>
      <c r="T186" s="215"/>
      <c r="U186" s="215"/>
      <c r="V186" s="215"/>
      <c r="W186" s="215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 t="s">
        <v>327</v>
      </c>
      <c r="AH186" s="206">
        <v>0</v>
      </c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</row>
    <row r="187" spans="1:60" outlineLevel="1">
      <c r="A187" s="213"/>
      <c r="B187" s="214"/>
      <c r="C187" s="254" t="s">
        <v>3119</v>
      </c>
      <c r="D187" s="247"/>
      <c r="E187" s="248">
        <v>18</v>
      </c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 t="s">
        <v>327</v>
      </c>
      <c r="AH187" s="206">
        <v>0</v>
      </c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</row>
    <row r="188" spans="1:60" outlineLevel="1">
      <c r="A188" s="213"/>
      <c r="B188" s="214"/>
      <c r="C188" s="254" t="s">
        <v>3120</v>
      </c>
      <c r="D188" s="247"/>
      <c r="E188" s="248">
        <v>-1.8</v>
      </c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 t="s">
        <v>327</v>
      </c>
      <c r="AH188" s="206">
        <v>0</v>
      </c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</row>
    <row r="189" spans="1:60" outlineLevel="1">
      <c r="A189" s="213"/>
      <c r="B189" s="214"/>
      <c r="C189" s="254" t="s">
        <v>3121</v>
      </c>
      <c r="D189" s="247"/>
      <c r="E189" s="248">
        <v>2.0070000000000001</v>
      </c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 t="s">
        <v>327</v>
      </c>
      <c r="AH189" s="206">
        <v>0</v>
      </c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</row>
    <row r="190" spans="1:60" outlineLevel="1">
      <c r="A190" s="213"/>
      <c r="B190" s="214"/>
      <c r="C190" s="254" t="s">
        <v>3122</v>
      </c>
      <c r="D190" s="247"/>
      <c r="E190" s="248">
        <v>1.32</v>
      </c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 t="s">
        <v>327</v>
      </c>
      <c r="AH190" s="206">
        <v>0</v>
      </c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  <c r="BH190" s="206"/>
    </row>
    <row r="191" spans="1:60" outlineLevel="1">
      <c r="A191" s="213"/>
      <c r="B191" s="214"/>
      <c r="C191" s="254" t="s">
        <v>3123</v>
      </c>
      <c r="D191" s="247"/>
      <c r="E191" s="248">
        <v>1.3560000000000001</v>
      </c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 t="s">
        <v>327</v>
      </c>
      <c r="AH191" s="206">
        <v>0</v>
      </c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</row>
    <row r="192" spans="1:60" outlineLevel="1">
      <c r="A192" s="213"/>
      <c r="B192" s="214"/>
      <c r="C192" s="254" t="s">
        <v>3124</v>
      </c>
      <c r="D192" s="247"/>
      <c r="E192" s="248">
        <v>-3.8420000000000001</v>
      </c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 t="s">
        <v>327</v>
      </c>
      <c r="AH192" s="206">
        <v>0</v>
      </c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</row>
    <row r="193" spans="1:60" outlineLevel="1">
      <c r="A193" s="213"/>
      <c r="B193" s="214"/>
      <c r="C193" s="254" t="s">
        <v>3125</v>
      </c>
      <c r="D193" s="247"/>
      <c r="E193" s="248">
        <v>22.05</v>
      </c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 t="s">
        <v>327</v>
      </c>
      <c r="AH193" s="206">
        <v>0</v>
      </c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</row>
    <row r="194" spans="1:60" outlineLevel="1">
      <c r="A194" s="213"/>
      <c r="B194" s="214"/>
      <c r="C194" s="254" t="s">
        <v>3120</v>
      </c>
      <c r="D194" s="247"/>
      <c r="E194" s="248">
        <v>-1.8</v>
      </c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6" t="s">
        <v>327</v>
      </c>
      <c r="AH194" s="206">
        <v>0</v>
      </c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206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</row>
    <row r="195" spans="1:60" outlineLevel="1">
      <c r="A195" s="213"/>
      <c r="B195" s="214"/>
      <c r="C195" s="254" t="s">
        <v>3126</v>
      </c>
      <c r="D195" s="247"/>
      <c r="E195" s="248">
        <v>-2.3104</v>
      </c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 t="s">
        <v>327</v>
      </c>
      <c r="AH195" s="206">
        <v>0</v>
      </c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</row>
    <row r="196" spans="1:60" outlineLevel="1">
      <c r="A196" s="213"/>
      <c r="B196" s="214"/>
      <c r="C196" s="254" t="s">
        <v>3127</v>
      </c>
      <c r="D196" s="247"/>
      <c r="E196" s="248">
        <v>5.75</v>
      </c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06"/>
      <c r="Y196" s="206"/>
      <c r="Z196" s="206"/>
      <c r="AA196" s="206"/>
      <c r="AB196" s="206"/>
      <c r="AC196" s="206"/>
      <c r="AD196" s="206"/>
      <c r="AE196" s="206"/>
      <c r="AF196" s="206"/>
      <c r="AG196" s="206" t="s">
        <v>327</v>
      </c>
      <c r="AH196" s="206">
        <v>0</v>
      </c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</row>
    <row r="197" spans="1:60" outlineLevel="1">
      <c r="A197" s="223">
        <v>33</v>
      </c>
      <c r="B197" s="224" t="s">
        <v>929</v>
      </c>
      <c r="C197" s="241" t="s">
        <v>930</v>
      </c>
      <c r="D197" s="225" t="s">
        <v>368</v>
      </c>
      <c r="E197" s="226">
        <v>324.97000000000003</v>
      </c>
      <c r="F197" s="227"/>
      <c r="G197" s="228">
        <f>ROUND(E197*F197,2)</f>
        <v>0</v>
      </c>
      <c r="H197" s="227"/>
      <c r="I197" s="228">
        <f>ROUND(E197*H197,2)</f>
        <v>0</v>
      </c>
      <c r="J197" s="227"/>
      <c r="K197" s="228">
        <f>ROUND(E197*J197,2)</f>
        <v>0</v>
      </c>
      <c r="L197" s="228">
        <v>21</v>
      </c>
      <c r="M197" s="228">
        <f>G197*(1+L197/100)</f>
        <v>0</v>
      </c>
      <c r="N197" s="228">
        <v>5.9199999999999999E-3</v>
      </c>
      <c r="O197" s="228">
        <f>ROUND(E197*N197,2)</f>
        <v>1.92</v>
      </c>
      <c r="P197" s="228">
        <v>0</v>
      </c>
      <c r="Q197" s="228">
        <f>ROUND(E197*P197,2)</f>
        <v>0</v>
      </c>
      <c r="R197" s="228" t="s">
        <v>931</v>
      </c>
      <c r="S197" s="228" t="s">
        <v>285</v>
      </c>
      <c r="T197" s="229" t="s">
        <v>322</v>
      </c>
      <c r="U197" s="215">
        <v>0.26</v>
      </c>
      <c r="V197" s="215">
        <f>ROUND(E197*U197,2)</f>
        <v>84.49</v>
      </c>
      <c r="W197" s="215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 t="s">
        <v>323</v>
      </c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</row>
    <row r="198" spans="1:60" outlineLevel="1">
      <c r="A198" s="213"/>
      <c r="B198" s="214"/>
      <c r="C198" s="254" t="s">
        <v>3134</v>
      </c>
      <c r="D198" s="247"/>
      <c r="E198" s="248">
        <v>324.97000000000003</v>
      </c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 t="s">
        <v>327</v>
      </c>
      <c r="AH198" s="206">
        <v>0</v>
      </c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</row>
    <row r="199" spans="1:60" outlineLevel="1">
      <c r="A199" s="232">
        <v>34</v>
      </c>
      <c r="B199" s="233" t="s">
        <v>955</v>
      </c>
      <c r="C199" s="243" t="s">
        <v>956</v>
      </c>
      <c r="D199" s="234" t="s">
        <v>437</v>
      </c>
      <c r="E199" s="235">
        <v>3</v>
      </c>
      <c r="F199" s="236"/>
      <c r="G199" s="237">
        <f>ROUND(E199*F199,2)</f>
        <v>0</v>
      </c>
      <c r="H199" s="236"/>
      <c r="I199" s="237">
        <f>ROUND(E199*H199,2)</f>
        <v>0</v>
      </c>
      <c r="J199" s="236"/>
      <c r="K199" s="237">
        <f>ROUND(E199*J199,2)</f>
        <v>0</v>
      </c>
      <c r="L199" s="237">
        <v>21</v>
      </c>
      <c r="M199" s="237">
        <f>G199*(1+L199/100)</f>
        <v>0</v>
      </c>
      <c r="N199" s="237">
        <v>1.0000000000000001E-5</v>
      </c>
      <c r="O199" s="237">
        <f>ROUND(E199*N199,2)</f>
        <v>0</v>
      </c>
      <c r="P199" s="237">
        <v>0</v>
      </c>
      <c r="Q199" s="237">
        <f>ROUND(E199*P199,2)</f>
        <v>0</v>
      </c>
      <c r="R199" s="237" t="s">
        <v>394</v>
      </c>
      <c r="S199" s="237" t="s">
        <v>285</v>
      </c>
      <c r="T199" s="238" t="s">
        <v>322</v>
      </c>
      <c r="U199" s="215">
        <v>0.17</v>
      </c>
      <c r="V199" s="215">
        <f>ROUND(E199*U199,2)</f>
        <v>0.51</v>
      </c>
      <c r="W199" s="215"/>
      <c r="X199" s="206"/>
      <c r="Y199" s="206"/>
      <c r="Z199" s="206"/>
      <c r="AA199" s="206"/>
      <c r="AB199" s="206"/>
      <c r="AC199" s="206"/>
      <c r="AD199" s="206"/>
      <c r="AE199" s="206"/>
      <c r="AF199" s="206"/>
      <c r="AG199" s="206" t="s">
        <v>369</v>
      </c>
      <c r="AH199" s="206"/>
      <c r="AI199" s="206"/>
      <c r="AJ199" s="206"/>
      <c r="AK199" s="206"/>
      <c r="AL199" s="206"/>
      <c r="AM199" s="206"/>
      <c r="AN199" s="206"/>
      <c r="AO199" s="206"/>
      <c r="AP199" s="206"/>
      <c r="AQ199" s="206"/>
      <c r="AR199" s="206"/>
      <c r="AS199" s="206"/>
      <c r="AT199" s="206"/>
      <c r="AU199" s="206"/>
      <c r="AV199" s="206"/>
      <c r="AW199" s="206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</row>
    <row r="200" spans="1:60" ht="22.5" outlineLevel="1">
      <c r="A200" s="223">
        <v>35</v>
      </c>
      <c r="B200" s="224" t="s">
        <v>966</v>
      </c>
      <c r="C200" s="241" t="s">
        <v>967</v>
      </c>
      <c r="D200" s="225" t="s">
        <v>368</v>
      </c>
      <c r="E200" s="226">
        <v>2.31</v>
      </c>
      <c r="F200" s="227"/>
      <c r="G200" s="228">
        <f>ROUND(E200*F200,2)</f>
        <v>0</v>
      </c>
      <c r="H200" s="227"/>
      <c r="I200" s="228">
        <f>ROUND(E200*H200,2)</f>
        <v>0</v>
      </c>
      <c r="J200" s="227"/>
      <c r="K200" s="228">
        <f>ROUND(E200*J200,2)</f>
        <v>0</v>
      </c>
      <c r="L200" s="228">
        <v>21</v>
      </c>
      <c r="M200" s="228">
        <f>G200*(1+L200/100)</f>
        <v>0</v>
      </c>
      <c r="N200" s="228">
        <v>6.7000000000000002E-4</v>
      </c>
      <c r="O200" s="228">
        <f>ROUND(E200*N200,2)</f>
        <v>0</v>
      </c>
      <c r="P200" s="228">
        <v>0.26100000000000001</v>
      </c>
      <c r="Q200" s="228">
        <f>ROUND(E200*P200,2)</f>
        <v>0.6</v>
      </c>
      <c r="R200" s="228" t="s">
        <v>962</v>
      </c>
      <c r="S200" s="228" t="s">
        <v>322</v>
      </c>
      <c r="T200" s="229" t="s">
        <v>322</v>
      </c>
      <c r="U200" s="215">
        <v>0.25800000000000001</v>
      </c>
      <c r="V200" s="215">
        <f>ROUND(E200*U200,2)</f>
        <v>0.6</v>
      </c>
      <c r="W200" s="215"/>
      <c r="X200" s="206"/>
      <c r="Y200" s="206"/>
      <c r="Z200" s="206"/>
      <c r="AA200" s="206"/>
      <c r="AB200" s="206"/>
      <c r="AC200" s="206"/>
      <c r="AD200" s="206"/>
      <c r="AE200" s="206"/>
      <c r="AF200" s="206"/>
      <c r="AG200" s="206" t="s">
        <v>323</v>
      </c>
      <c r="AH200" s="206"/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</row>
    <row r="201" spans="1:60" ht="22.5" outlineLevel="1">
      <c r="A201" s="213"/>
      <c r="B201" s="214"/>
      <c r="C201" s="253" t="s">
        <v>968</v>
      </c>
      <c r="D201" s="251"/>
      <c r="E201" s="251"/>
      <c r="F201" s="251"/>
      <c r="G201" s="251"/>
      <c r="H201" s="215"/>
      <c r="I201" s="215"/>
      <c r="J201" s="215"/>
      <c r="K201" s="215"/>
      <c r="L201" s="215"/>
      <c r="M201" s="215"/>
      <c r="N201" s="215"/>
      <c r="O201" s="215"/>
      <c r="P201" s="215"/>
      <c r="Q201" s="215"/>
      <c r="R201" s="215"/>
      <c r="S201" s="215"/>
      <c r="T201" s="215"/>
      <c r="U201" s="215"/>
      <c r="V201" s="215"/>
      <c r="W201" s="215"/>
      <c r="X201" s="206"/>
      <c r="Y201" s="206"/>
      <c r="Z201" s="206"/>
      <c r="AA201" s="206"/>
      <c r="AB201" s="206"/>
      <c r="AC201" s="206"/>
      <c r="AD201" s="206"/>
      <c r="AE201" s="206"/>
      <c r="AF201" s="206"/>
      <c r="AG201" s="206" t="s">
        <v>325</v>
      </c>
      <c r="AH201" s="206"/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30" t="str">
        <f>C201</f>
        <v>nebo vybourání otvorů průřezové plochy přes 4 m2 v příčkách, včetně pomocného lešení o výšce podlahy do 1900 mm a pro zatížení do 1,5 kPa  (150 kg/m2),</v>
      </c>
      <c r="BB201" s="206"/>
      <c r="BC201" s="206"/>
      <c r="BD201" s="206"/>
      <c r="BE201" s="206"/>
      <c r="BF201" s="206"/>
      <c r="BG201" s="206"/>
      <c r="BH201" s="206"/>
    </row>
    <row r="202" spans="1:60" outlineLevel="1">
      <c r="A202" s="213"/>
      <c r="B202" s="214"/>
      <c r="C202" s="254" t="s">
        <v>3135</v>
      </c>
      <c r="D202" s="247"/>
      <c r="E202" s="248">
        <v>2.31</v>
      </c>
      <c r="F202" s="215"/>
      <c r="G202" s="215"/>
      <c r="H202" s="215"/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215"/>
      <c r="U202" s="215"/>
      <c r="V202" s="215"/>
      <c r="W202" s="215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 t="s">
        <v>327</v>
      </c>
      <c r="AH202" s="206">
        <v>0</v>
      </c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</row>
    <row r="203" spans="1:60" ht="22.5" outlineLevel="1">
      <c r="A203" s="223">
        <v>36</v>
      </c>
      <c r="B203" s="224" t="s">
        <v>982</v>
      </c>
      <c r="C203" s="241" t="s">
        <v>983</v>
      </c>
      <c r="D203" s="225" t="s">
        <v>320</v>
      </c>
      <c r="E203" s="226">
        <v>4.7918000000000003</v>
      </c>
      <c r="F203" s="227"/>
      <c r="G203" s="228">
        <f>ROUND(E203*F203,2)</f>
        <v>0</v>
      </c>
      <c r="H203" s="227"/>
      <c r="I203" s="228">
        <f>ROUND(E203*H203,2)</f>
        <v>0</v>
      </c>
      <c r="J203" s="227"/>
      <c r="K203" s="228">
        <f>ROUND(E203*J203,2)</f>
        <v>0</v>
      </c>
      <c r="L203" s="228">
        <v>21</v>
      </c>
      <c r="M203" s="228">
        <f>G203*(1+L203/100)</f>
        <v>0</v>
      </c>
      <c r="N203" s="228">
        <v>1.2800000000000001E-3</v>
      </c>
      <c r="O203" s="228">
        <f>ROUND(E203*N203,2)</f>
        <v>0.01</v>
      </c>
      <c r="P203" s="228">
        <v>1.8</v>
      </c>
      <c r="Q203" s="228">
        <f>ROUND(E203*P203,2)</f>
        <v>8.6300000000000008</v>
      </c>
      <c r="R203" s="228" t="s">
        <v>962</v>
      </c>
      <c r="S203" s="228" t="s">
        <v>285</v>
      </c>
      <c r="T203" s="229" t="s">
        <v>322</v>
      </c>
      <c r="U203" s="215">
        <v>1.52</v>
      </c>
      <c r="V203" s="215">
        <f>ROUND(E203*U203,2)</f>
        <v>7.28</v>
      </c>
      <c r="W203" s="215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 t="s">
        <v>323</v>
      </c>
      <c r="AH203" s="206"/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</row>
    <row r="204" spans="1:60" ht="22.5" outlineLevel="1">
      <c r="A204" s="213"/>
      <c r="B204" s="214"/>
      <c r="C204" s="253" t="s">
        <v>984</v>
      </c>
      <c r="D204" s="251"/>
      <c r="E204" s="251"/>
      <c r="F204" s="251"/>
      <c r="G204" s="251"/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5"/>
      <c r="V204" s="215"/>
      <c r="W204" s="215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 t="s">
        <v>325</v>
      </c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30" t="str">
        <f>C204</f>
        <v>nebo vybourání otvorů průřezové plochy přes 4 m2 ve zdivu nadzákladovém, včetně pomocného lešení o výšce podlahy do 1900 mm a pro zatížení do 1,5 kPa  (150 kg/m2)</v>
      </c>
      <c r="BB204" s="206"/>
      <c r="BC204" s="206"/>
      <c r="BD204" s="206"/>
      <c r="BE204" s="206"/>
      <c r="BF204" s="206"/>
      <c r="BG204" s="206"/>
      <c r="BH204" s="206"/>
    </row>
    <row r="205" spans="1:60" outlineLevel="1">
      <c r="A205" s="213"/>
      <c r="B205" s="214"/>
      <c r="C205" s="254" t="s">
        <v>3136</v>
      </c>
      <c r="D205" s="247"/>
      <c r="E205" s="248">
        <v>3.4</v>
      </c>
      <c r="F205" s="215"/>
      <c r="G205" s="215"/>
      <c r="H205" s="215"/>
      <c r="I205" s="215"/>
      <c r="J205" s="215"/>
      <c r="K205" s="215"/>
      <c r="L205" s="215"/>
      <c r="M205" s="215"/>
      <c r="N205" s="215"/>
      <c r="O205" s="215"/>
      <c r="P205" s="215"/>
      <c r="Q205" s="215"/>
      <c r="R205" s="215"/>
      <c r="S205" s="215"/>
      <c r="T205" s="215"/>
      <c r="U205" s="215"/>
      <c r="V205" s="215"/>
      <c r="W205" s="215"/>
      <c r="X205" s="206"/>
      <c r="Y205" s="206"/>
      <c r="Z205" s="206"/>
      <c r="AA205" s="206"/>
      <c r="AB205" s="206"/>
      <c r="AC205" s="206"/>
      <c r="AD205" s="206"/>
      <c r="AE205" s="206"/>
      <c r="AF205" s="206"/>
      <c r="AG205" s="206" t="s">
        <v>327</v>
      </c>
      <c r="AH205" s="206">
        <v>0</v>
      </c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</row>
    <row r="206" spans="1:60" outlineLevel="1">
      <c r="A206" s="213"/>
      <c r="B206" s="214"/>
      <c r="C206" s="254" t="s">
        <v>3137</v>
      </c>
      <c r="D206" s="247"/>
      <c r="E206" s="248">
        <v>1.39</v>
      </c>
      <c r="F206" s="215"/>
      <c r="G206" s="215"/>
      <c r="H206" s="215"/>
      <c r="I206" s="215"/>
      <c r="J206" s="215"/>
      <c r="K206" s="215"/>
      <c r="L206" s="215"/>
      <c r="M206" s="215"/>
      <c r="N206" s="215"/>
      <c r="O206" s="215"/>
      <c r="P206" s="215"/>
      <c r="Q206" s="215"/>
      <c r="R206" s="215"/>
      <c r="S206" s="215"/>
      <c r="T206" s="215"/>
      <c r="U206" s="215"/>
      <c r="V206" s="215"/>
      <c r="W206" s="215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 t="s">
        <v>327</v>
      </c>
      <c r="AH206" s="206">
        <v>0</v>
      </c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</row>
    <row r="207" spans="1:60" ht="22.5" outlineLevel="1">
      <c r="A207" s="223">
        <v>37</v>
      </c>
      <c r="B207" s="224" t="s">
        <v>3138</v>
      </c>
      <c r="C207" s="241" t="s">
        <v>3139</v>
      </c>
      <c r="D207" s="225" t="s">
        <v>368</v>
      </c>
      <c r="E207" s="226">
        <v>58.914000000000001</v>
      </c>
      <c r="F207" s="227"/>
      <c r="G207" s="228">
        <f>ROUND(E207*F207,2)</f>
        <v>0</v>
      </c>
      <c r="H207" s="227"/>
      <c r="I207" s="228">
        <f>ROUND(E207*H207,2)</f>
        <v>0</v>
      </c>
      <c r="J207" s="227"/>
      <c r="K207" s="228">
        <f>ROUND(E207*J207,2)</f>
        <v>0</v>
      </c>
      <c r="L207" s="228">
        <v>21</v>
      </c>
      <c r="M207" s="228">
        <f>G207*(1+L207/100)</f>
        <v>0</v>
      </c>
      <c r="N207" s="228">
        <v>3.3E-4</v>
      </c>
      <c r="O207" s="228">
        <f>ROUND(E207*N207,2)</f>
        <v>0.02</v>
      </c>
      <c r="P207" s="228">
        <v>2.198E-2</v>
      </c>
      <c r="Q207" s="228">
        <f>ROUND(E207*P207,2)</f>
        <v>1.29</v>
      </c>
      <c r="R207" s="228" t="s">
        <v>962</v>
      </c>
      <c r="S207" s="228" t="s">
        <v>285</v>
      </c>
      <c r="T207" s="229" t="s">
        <v>322</v>
      </c>
      <c r="U207" s="215">
        <v>0.32500000000000001</v>
      </c>
      <c r="V207" s="215">
        <f>ROUND(E207*U207,2)</f>
        <v>19.149999999999999</v>
      </c>
      <c r="W207" s="215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 t="s">
        <v>323</v>
      </c>
      <c r="AH207" s="206"/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</row>
    <row r="208" spans="1:60" outlineLevel="1">
      <c r="A208" s="213"/>
      <c r="B208" s="214"/>
      <c r="C208" s="254" t="s">
        <v>3140</v>
      </c>
      <c r="D208" s="247"/>
      <c r="E208" s="248">
        <v>12.47</v>
      </c>
      <c r="F208" s="215"/>
      <c r="G208" s="215"/>
      <c r="H208" s="215"/>
      <c r="I208" s="215"/>
      <c r="J208" s="215"/>
      <c r="K208" s="215"/>
      <c r="L208" s="215"/>
      <c r="M208" s="215"/>
      <c r="N208" s="215"/>
      <c r="O208" s="215"/>
      <c r="P208" s="215"/>
      <c r="Q208" s="215"/>
      <c r="R208" s="215"/>
      <c r="S208" s="215"/>
      <c r="T208" s="215"/>
      <c r="U208" s="215"/>
      <c r="V208" s="215"/>
      <c r="W208" s="215"/>
      <c r="X208" s="206"/>
      <c r="Y208" s="206"/>
      <c r="Z208" s="206"/>
      <c r="AA208" s="206"/>
      <c r="AB208" s="206"/>
      <c r="AC208" s="206"/>
      <c r="AD208" s="206"/>
      <c r="AE208" s="206"/>
      <c r="AF208" s="206"/>
      <c r="AG208" s="206" t="s">
        <v>327</v>
      </c>
      <c r="AH208" s="206">
        <v>0</v>
      </c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</row>
    <row r="209" spans="1:60" outlineLevel="1">
      <c r="A209" s="213"/>
      <c r="B209" s="214"/>
      <c r="C209" s="254" t="s">
        <v>3141</v>
      </c>
      <c r="D209" s="247"/>
      <c r="E209" s="248">
        <v>14.8</v>
      </c>
      <c r="F209" s="215"/>
      <c r="G209" s="215"/>
      <c r="H209" s="215"/>
      <c r="I209" s="215"/>
      <c r="J209" s="215"/>
      <c r="K209" s="215"/>
      <c r="L209" s="215"/>
      <c r="M209" s="215"/>
      <c r="N209" s="215"/>
      <c r="O209" s="215"/>
      <c r="P209" s="215"/>
      <c r="Q209" s="215"/>
      <c r="R209" s="215"/>
      <c r="S209" s="215"/>
      <c r="T209" s="215"/>
      <c r="U209" s="215"/>
      <c r="V209" s="215"/>
      <c r="W209" s="215"/>
      <c r="X209" s="206"/>
      <c r="Y209" s="206"/>
      <c r="Z209" s="206"/>
      <c r="AA209" s="206"/>
      <c r="AB209" s="206"/>
      <c r="AC209" s="206"/>
      <c r="AD209" s="206"/>
      <c r="AE209" s="206"/>
      <c r="AF209" s="206"/>
      <c r="AG209" s="206" t="s">
        <v>327</v>
      </c>
      <c r="AH209" s="206">
        <v>0</v>
      </c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</row>
    <row r="210" spans="1:60" outlineLevel="1">
      <c r="A210" s="213"/>
      <c r="B210" s="214"/>
      <c r="C210" s="254" t="s">
        <v>3142</v>
      </c>
      <c r="D210" s="247"/>
      <c r="E210" s="248">
        <v>17.04</v>
      </c>
      <c r="F210" s="215"/>
      <c r="G210" s="215"/>
      <c r="H210" s="215"/>
      <c r="I210" s="215"/>
      <c r="J210" s="215"/>
      <c r="K210" s="215"/>
      <c r="L210" s="215"/>
      <c r="M210" s="215"/>
      <c r="N210" s="215"/>
      <c r="O210" s="215"/>
      <c r="P210" s="215"/>
      <c r="Q210" s="215"/>
      <c r="R210" s="215"/>
      <c r="S210" s="215"/>
      <c r="T210" s="215"/>
      <c r="U210" s="215"/>
      <c r="V210" s="215"/>
      <c r="W210" s="215"/>
      <c r="X210" s="206"/>
      <c r="Y210" s="206"/>
      <c r="Z210" s="206"/>
      <c r="AA210" s="206"/>
      <c r="AB210" s="206"/>
      <c r="AC210" s="206"/>
      <c r="AD210" s="206"/>
      <c r="AE210" s="206"/>
      <c r="AF210" s="206"/>
      <c r="AG210" s="206" t="s">
        <v>327</v>
      </c>
      <c r="AH210" s="206">
        <v>0</v>
      </c>
      <c r="AI210" s="206"/>
      <c r="AJ210" s="206"/>
      <c r="AK210" s="206"/>
      <c r="AL210" s="206"/>
      <c r="AM210" s="206"/>
      <c r="AN210" s="206"/>
      <c r="AO210" s="206"/>
      <c r="AP210" s="206"/>
      <c r="AQ210" s="206"/>
      <c r="AR210" s="206"/>
      <c r="AS210" s="206"/>
      <c r="AT210" s="206"/>
      <c r="AU210" s="206"/>
      <c r="AV210" s="206"/>
      <c r="AW210" s="206"/>
      <c r="AX210" s="206"/>
      <c r="AY210" s="206"/>
      <c r="AZ210" s="206"/>
      <c r="BA210" s="206"/>
      <c r="BB210" s="206"/>
      <c r="BC210" s="206"/>
      <c r="BD210" s="206"/>
      <c r="BE210" s="206"/>
      <c r="BF210" s="206"/>
      <c r="BG210" s="206"/>
      <c r="BH210" s="206"/>
    </row>
    <row r="211" spans="1:60" outlineLevel="1">
      <c r="A211" s="213"/>
      <c r="B211" s="214"/>
      <c r="C211" s="254" t="s">
        <v>3143</v>
      </c>
      <c r="D211" s="247"/>
      <c r="E211" s="248">
        <v>14.61</v>
      </c>
      <c r="F211" s="215"/>
      <c r="G211" s="215"/>
      <c r="H211" s="215"/>
      <c r="I211" s="215"/>
      <c r="J211" s="215"/>
      <c r="K211" s="215"/>
      <c r="L211" s="215"/>
      <c r="M211" s="215"/>
      <c r="N211" s="215"/>
      <c r="O211" s="215"/>
      <c r="P211" s="215"/>
      <c r="Q211" s="215"/>
      <c r="R211" s="215"/>
      <c r="S211" s="215"/>
      <c r="T211" s="215"/>
      <c r="U211" s="215"/>
      <c r="V211" s="215"/>
      <c r="W211" s="215"/>
      <c r="X211" s="206"/>
      <c r="Y211" s="206"/>
      <c r="Z211" s="206"/>
      <c r="AA211" s="206"/>
      <c r="AB211" s="206"/>
      <c r="AC211" s="206"/>
      <c r="AD211" s="206"/>
      <c r="AE211" s="206"/>
      <c r="AF211" s="206"/>
      <c r="AG211" s="206" t="s">
        <v>327</v>
      </c>
      <c r="AH211" s="206">
        <v>0</v>
      </c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206"/>
      <c r="AT211" s="206"/>
      <c r="AU211" s="206"/>
      <c r="AV211" s="206"/>
      <c r="AW211" s="206"/>
      <c r="AX211" s="206"/>
      <c r="AY211" s="206"/>
      <c r="AZ211" s="206"/>
      <c r="BA211" s="206"/>
      <c r="BB211" s="206"/>
      <c r="BC211" s="206"/>
      <c r="BD211" s="206"/>
      <c r="BE211" s="206"/>
      <c r="BF211" s="206"/>
      <c r="BG211" s="206"/>
      <c r="BH211" s="206"/>
    </row>
    <row r="212" spans="1:60" ht="22.5" outlineLevel="1">
      <c r="A212" s="223">
        <v>38</v>
      </c>
      <c r="B212" s="224" t="s">
        <v>3144</v>
      </c>
      <c r="C212" s="241" t="s">
        <v>3145</v>
      </c>
      <c r="D212" s="225" t="s">
        <v>368</v>
      </c>
      <c r="E212" s="226">
        <v>33.589500000000001</v>
      </c>
      <c r="F212" s="227"/>
      <c r="G212" s="228">
        <f>ROUND(E212*F212,2)</f>
        <v>0</v>
      </c>
      <c r="H212" s="227"/>
      <c r="I212" s="228">
        <f>ROUND(E212*H212,2)</f>
        <v>0</v>
      </c>
      <c r="J212" s="227"/>
      <c r="K212" s="228">
        <f>ROUND(E212*J212,2)</f>
        <v>0</v>
      </c>
      <c r="L212" s="228">
        <v>21</v>
      </c>
      <c r="M212" s="228">
        <f>G212*(1+L212/100)</f>
        <v>0</v>
      </c>
      <c r="N212" s="228">
        <v>3.3E-4</v>
      </c>
      <c r="O212" s="228">
        <f>ROUND(E212*N212,2)</f>
        <v>0.01</v>
      </c>
      <c r="P212" s="228">
        <v>1.235E-2</v>
      </c>
      <c r="Q212" s="228">
        <f>ROUND(E212*P212,2)</f>
        <v>0.41</v>
      </c>
      <c r="R212" s="228" t="s">
        <v>962</v>
      </c>
      <c r="S212" s="228" t="s">
        <v>285</v>
      </c>
      <c r="T212" s="229" t="s">
        <v>322</v>
      </c>
      <c r="U212" s="215">
        <v>0.34599999999999997</v>
      </c>
      <c r="V212" s="215">
        <f>ROUND(E212*U212,2)</f>
        <v>11.62</v>
      </c>
      <c r="W212" s="215"/>
      <c r="X212" s="206"/>
      <c r="Y212" s="206"/>
      <c r="Z212" s="206"/>
      <c r="AA212" s="206"/>
      <c r="AB212" s="206"/>
      <c r="AC212" s="206"/>
      <c r="AD212" s="206"/>
      <c r="AE212" s="206"/>
      <c r="AF212" s="206"/>
      <c r="AG212" s="206" t="s">
        <v>323</v>
      </c>
      <c r="AH212" s="206"/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206"/>
      <c r="AT212" s="206"/>
      <c r="AU212" s="206"/>
      <c r="AV212" s="206"/>
      <c r="AW212" s="206"/>
      <c r="AX212" s="206"/>
      <c r="AY212" s="206"/>
      <c r="AZ212" s="206"/>
      <c r="BA212" s="206"/>
      <c r="BB212" s="206"/>
      <c r="BC212" s="206"/>
      <c r="BD212" s="206"/>
      <c r="BE212" s="206"/>
      <c r="BF212" s="206"/>
      <c r="BG212" s="206"/>
      <c r="BH212" s="206"/>
    </row>
    <row r="213" spans="1:60" outlineLevel="1">
      <c r="A213" s="213"/>
      <c r="B213" s="214"/>
      <c r="C213" s="254" t="s">
        <v>3146</v>
      </c>
      <c r="D213" s="247"/>
      <c r="E213" s="248">
        <v>33.590000000000003</v>
      </c>
      <c r="F213" s="215"/>
      <c r="G213" s="215"/>
      <c r="H213" s="215"/>
      <c r="I213" s="215"/>
      <c r="J213" s="215"/>
      <c r="K213" s="215"/>
      <c r="L213" s="215"/>
      <c r="M213" s="215"/>
      <c r="N213" s="215"/>
      <c r="O213" s="215"/>
      <c r="P213" s="215"/>
      <c r="Q213" s="215"/>
      <c r="R213" s="215"/>
      <c r="S213" s="215"/>
      <c r="T213" s="215"/>
      <c r="U213" s="215"/>
      <c r="V213" s="215"/>
      <c r="W213" s="215"/>
      <c r="X213" s="206"/>
      <c r="Y213" s="206"/>
      <c r="Z213" s="206"/>
      <c r="AA213" s="206"/>
      <c r="AB213" s="206"/>
      <c r="AC213" s="206"/>
      <c r="AD213" s="206"/>
      <c r="AE213" s="206"/>
      <c r="AF213" s="206"/>
      <c r="AG213" s="206" t="s">
        <v>327</v>
      </c>
      <c r="AH213" s="206">
        <v>0</v>
      </c>
      <c r="AI213" s="206"/>
      <c r="AJ213" s="206"/>
      <c r="AK213" s="206"/>
      <c r="AL213" s="206"/>
      <c r="AM213" s="206"/>
      <c r="AN213" s="206"/>
      <c r="AO213" s="206"/>
      <c r="AP213" s="206"/>
      <c r="AQ213" s="206"/>
      <c r="AR213" s="206"/>
      <c r="AS213" s="206"/>
      <c r="AT213" s="206"/>
      <c r="AU213" s="206"/>
      <c r="AV213" s="206"/>
      <c r="AW213" s="206"/>
      <c r="AX213" s="206"/>
      <c r="AY213" s="206"/>
      <c r="AZ213" s="206"/>
      <c r="BA213" s="206"/>
      <c r="BB213" s="206"/>
      <c r="BC213" s="206"/>
      <c r="BD213" s="206"/>
      <c r="BE213" s="206"/>
      <c r="BF213" s="206"/>
      <c r="BG213" s="206"/>
      <c r="BH213" s="206"/>
    </row>
    <row r="214" spans="1:60" ht="22.5" outlineLevel="1">
      <c r="A214" s="223">
        <v>39</v>
      </c>
      <c r="B214" s="224" t="s">
        <v>1014</v>
      </c>
      <c r="C214" s="241" t="s">
        <v>1015</v>
      </c>
      <c r="D214" s="225" t="s">
        <v>320</v>
      </c>
      <c r="E214" s="226">
        <v>60.48</v>
      </c>
      <c r="F214" s="227"/>
      <c r="G214" s="228">
        <f>ROUND(E214*F214,2)</f>
        <v>0</v>
      </c>
      <c r="H214" s="227"/>
      <c r="I214" s="228">
        <f>ROUND(E214*H214,2)</f>
        <v>0</v>
      </c>
      <c r="J214" s="227"/>
      <c r="K214" s="228">
        <f>ROUND(E214*J214,2)</f>
        <v>0</v>
      </c>
      <c r="L214" s="228">
        <v>21</v>
      </c>
      <c r="M214" s="228">
        <f>G214*(1+L214/100)</f>
        <v>0</v>
      </c>
      <c r="N214" s="228">
        <v>0</v>
      </c>
      <c r="O214" s="228">
        <f>ROUND(E214*N214,2)</f>
        <v>0</v>
      </c>
      <c r="P214" s="228">
        <v>2.2000000000000002</v>
      </c>
      <c r="Q214" s="228">
        <f>ROUND(E214*P214,2)</f>
        <v>133.06</v>
      </c>
      <c r="R214" s="228" t="s">
        <v>962</v>
      </c>
      <c r="S214" s="228" t="s">
        <v>285</v>
      </c>
      <c r="T214" s="229" t="s">
        <v>322</v>
      </c>
      <c r="U214" s="215">
        <v>4.6550000000000002</v>
      </c>
      <c r="V214" s="215">
        <f>ROUND(E214*U214,2)</f>
        <v>281.52999999999997</v>
      </c>
      <c r="W214" s="215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 t="s">
        <v>323</v>
      </c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</row>
    <row r="215" spans="1:60" outlineLevel="1">
      <c r="A215" s="213"/>
      <c r="B215" s="214"/>
      <c r="C215" s="254" t="s">
        <v>3147</v>
      </c>
      <c r="D215" s="247"/>
      <c r="E215" s="248">
        <v>60.48</v>
      </c>
      <c r="F215" s="215"/>
      <c r="G215" s="215"/>
      <c r="H215" s="215"/>
      <c r="I215" s="215"/>
      <c r="J215" s="215"/>
      <c r="K215" s="215"/>
      <c r="L215" s="215"/>
      <c r="M215" s="215"/>
      <c r="N215" s="215"/>
      <c r="O215" s="215"/>
      <c r="P215" s="215"/>
      <c r="Q215" s="215"/>
      <c r="R215" s="215"/>
      <c r="S215" s="215"/>
      <c r="T215" s="215"/>
      <c r="U215" s="215"/>
      <c r="V215" s="215"/>
      <c r="W215" s="215"/>
      <c r="X215" s="206"/>
      <c r="Y215" s="206"/>
      <c r="Z215" s="206"/>
      <c r="AA215" s="206"/>
      <c r="AB215" s="206"/>
      <c r="AC215" s="206"/>
      <c r="AD215" s="206"/>
      <c r="AE215" s="206"/>
      <c r="AF215" s="206"/>
      <c r="AG215" s="206" t="s">
        <v>327</v>
      </c>
      <c r="AH215" s="206">
        <v>0</v>
      </c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</row>
    <row r="216" spans="1:60" ht="22.5" outlineLevel="1">
      <c r="A216" s="223">
        <v>40</v>
      </c>
      <c r="B216" s="224" t="s">
        <v>1021</v>
      </c>
      <c r="C216" s="241" t="s">
        <v>1022</v>
      </c>
      <c r="D216" s="225" t="s">
        <v>368</v>
      </c>
      <c r="E216" s="226">
        <v>302.39999999999998</v>
      </c>
      <c r="F216" s="227"/>
      <c r="G216" s="228">
        <f>ROUND(E216*F216,2)</f>
        <v>0</v>
      </c>
      <c r="H216" s="227"/>
      <c r="I216" s="228">
        <f>ROUND(E216*H216,2)</f>
        <v>0</v>
      </c>
      <c r="J216" s="227"/>
      <c r="K216" s="228">
        <f>ROUND(E216*J216,2)</f>
        <v>0</v>
      </c>
      <c r="L216" s="228">
        <v>21</v>
      </c>
      <c r="M216" s="228">
        <f>G216*(1+L216/100)</f>
        <v>0</v>
      </c>
      <c r="N216" s="228">
        <v>0</v>
      </c>
      <c r="O216" s="228">
        <f>ROUND(E216*N216,2)</f>
        <v>0</v>
      </c>
      <c r="P216" s="228">
        <v>0.02</v>
      </c>
      <c r="Q216" s="228">
        <f>ROUND(E216*P216,2)</f>
        <v>6.05</v>
      </c>
      <c r="R216" s="228" t="s">
        <v>962</v>
      </c>
      <c r="S216" s="228" t="s">
        <v>285</v>
      </c>
      <c r="T216" s="229" t="s">
        <v>322</v>
      </c>
      <c r="U216" s="215">
        <v>7.8E-2</v>
      </c>
      <c r="V216" s="215">
        <f>ROUND(E216*U216,2)</f>
        <v>23.59</v>
      </c>
      <c r="W216" s="215"/>
      <c r="X216" s="206"/>
      <c r="Y216" s="206"/>
      <c r="Z216" s="206"/>
      <c r="AA216" s="206"/>
      <c r="AB216" s="206"/>
      <c r="AC216" s="206"/>
      <c r="AD216" s="206"/>
      <c r="AE216" s="206"/>
      <c r="AF216" s="206"/>
      <c r="AG216" s="206" t="s">
        <v>323</v>
      </c>
      <c r="AH216" s="206"/>
      <c r="AI216" s="206"/>
      <c r="AJ216" s="206"/>
      <c r="AK216" s="206"/>
      <c r="AL216" s="206"/>
      <c r="AM216" s="206"/>
      <c r="AN216" s="206"/>
      <c r="AO216" s="206"/>
      <c r="AP216" s="206"/>
      <c r="AQ216" s="206"/>
      <c r="AR216" s="206"/>
      <c r="AS216" s="206"/>
      <c r="AT216" s="206"/>
      <c r="AU216" s="206"/>
      <c r="AV216" s="206"/>
      <c r="AW216" s="206"/>
      <c r="AX216" s="206"/>
      <c r="AY216" s="206"/>
      <c r="AZ216" s="206"/>
      <c r="BA216" s="206"/>
      <c r="BB216" s="206"/>
      <c r="BC216" s="206"/>
      <c r="BD216" s="206"/>
      <c r="BE216" s="206"/>
      <c r="BF216" s="206"/>
      <c r="BG216" s="206"/>
      <c r="BH216" s="206"/>
    </row>
    <row r="217" spans="1:60" outlineLevel="1">
      <c r="A217" s="213"/>
      <c r="B217" s="214"/>
      <c r="C217" s="253" t="s">
        <v>1023</v>
      </c>
      <c r="D217" s="251"/>
      <c r="E217" s="251"/>
      <c r="F217" s="251"/>
      <c r="G217" s="251"/>
      <c r="H217" s="215"/>
      <c r="I217" s="215"/>
      <c r="J217" s="215"/>
      <c r="K217" s="215"/>
      <c r="L217" s="215"/>
      <c r="M217" s="215"/>
      <c r="N217" s="215"/>
      <c r="O217" s="215"/>
      <c r="P217" s="215"/>
      <c r="Q217" s="215"/>
      <c r="R217" s="215"/>
      <c r="S217" s="215"/>
      <c r="T217" s="215"/>
      <c r="U217" s="215"/>
      <c r="V217" s="215"/>
      <c r="W217" s="215"/>
      <c r="X217" s="206"/>
      <c r="Y217" s="206"/>
      <c r="Z217" s="206"/>
      <c r="AA217" s="206"/>
      <c r="AB217" s="206"/>
      <c r="AC217" s="206"/>
      <c r="AD217" s="206"/>
      <c r="AE217" s="206"/>
      <c r="AF217" s="206"/>
      <c r="AG217" s="206" t="s">
        <v>325</v>
      </c>
      <c r="AH217" s="206"/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</row>
    <row r="218" spans="1:60" outlineLevel="1">
      <c r="A218" s="213"/>
      <c r="B218" s="214"/>
      <c r="C218" s="254" t="s">
        <v>3148</v>
      </c>
      <c r="D218" s="247"/>
      <c r="E218" s="248">
        <v>302.39999999999998</v>
      </c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5"/>
      <c r="V218" s="215"/>
      <c r="W218" s="215"/>
      <c r="X218" s="206"/>
      <c r="Y218" s="206"/>
      <c r="Z218" s="206"/>
      <c r="AA218" s="206"/>
      <c r="AB218" s="206"/>
      <c r="AC218" s="206"/>
      <c r="AD218" s="206"/>
      <c r="AE218" s="206"/>
      <c r="AF218" s="206"/>
      <c r="AG218" s="206" t="s">
        <v>327</v>
      </c>
      <c r="AH218" s="206">
        <v>0</v>
      </c>
      <c r="AI218" s="206"/>
      <c r="AJ218" s="206"/>
      <c r="AK218" s="206"/>
      <c r="AL218" s="206"/>
      <c r="AM218" s="206"/>
      <c r="AN218" s="206"/>
      <c r="AO218" s="206"/>
      <c r="AP218" s="206"/>
      <c r="AQ218" s="206"/>
      <c r="AR218" s="206"/>
      <c r="AS218" s="206"/>
      <c r="AT218" s="206"/>
      <c r="AU218" s="206"/>
      <c r="AV218" s="206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  <c r="BH218" s="206"/>
    </row>
    <row r="219" spans="1:60" outlineLevel="1">
      <c r="A219" s="223">
        <v>41</v>
      </c>
      <c r="B219" s="224" t="s">
        <v>1025</v>
      </c>
      <c r="C219" s="241" t="s">
        <v>1026</v>
      </c>
      <c r="D219" s="225" t="s">
        <v>437</v>
      </c>
      <c r="E219" s="226">
        <v>4</v>
      </c>
      <c r="F219" s="227"/>
      <c r="G219" s="228">
        <f>ROUND(E219*F219,2)</f>
        <v>0</v>
      </c>
      <c r="H219" s="227"/>
      <c r="I219" s="228">
        <f>ROUND(E219*H219,2)</f>
        <v>0</v>
      </c>
      <c r="J219" s="227"/>
      <c r="K219" s="228">
        <f>ROUND(E219*J219,2)</f>
        <v>0</v>
      </c>
      <c r="L219" s="228">
        <v>21</v>
      </c>
      <c r="M219" s="228">
        <f>G219*(1+L219/100)</f>
        <v>0</v>
      </c>
      <c r="N219" s="228">
        <v>0</v>
      </c>
      <c r="O219" s="228">
        <f>ROUND(E219*N219,2)</f>
        <v>0</v>
      </c>
      <c r="P219" s="228">
        <v>0</v>
      </c>
      <c r="Q219" s="228">
        <f>ROUND(E219*P219,2)</f>
        <v>0</v>
      </c>
      <c r="R219" s="228" t="s">
        <v>962</v>
      </c>
      <c r="S219" s="228" t="s">
        <v>285</v>
      </c>
      <c r="T219" s="229" t="s">
        <v>322</v>
      </c>
      <c r="U219" s="215">
        <v>0.05</v>
      </c>
      <c r="V219" s="215">
        <f>ROUND(E219*U219,2)</f>
        <v>0.2</v>
      </c>
      <c r="W219" s="215"/>
      <c r="X219" s="206"/>
      <c r="Y219" s="206"/>
      <c r="Z219" s="206"/>
      <c r="AA219" s="206"/>
      <c r="AB219" s="206"/>
      <c r="AC219" s="206"/>
      <c r="AD219" s="206"/>
      <c r="AE219" s="206"/>
      <c r="AF219" s="206"/>
      <c r="AG219" s="206" t="s">
        <v>323</v>
      </c>
      <c r="AH219" s="206"/>
      <c r="AI219" s="206"/>
      <c r="AJ219" s="206"/>
      <c r="AK219" s="206"/>
      <c r="AL219" s="206"/>
      <c r="AM219" s="206"/>
      <c r="AN219" s="206"/>
      <c r="AO219" s="206"/>
      <c r="AP219" s="206"/>
      <c r="AQ219" s="206"/>
      <c r="AR219" s="206"/>
      <c r="AS219" s="206"/>
      <c r="AT219" s="206"/>
      <c r="AU219" s="206"/>
      <c r="AV219" s="206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</row>
    <row r="220" spans="1:60" outlineLevel="1">
      <c r="A220" s="213"/>
      <c r="B220" s="214"/>
      <c r="C220" s="253" t="s">
        <v>1027</v>
      </c>
      <c r="D220" s="251"/>
      <c r="E220" s="251"/>
      <c r="F220" s="251"/>
      <c r="G220" s="251"/>
      <c r="H220" s="215"/>
      <c r="I220" s="215"/>
      <c r="J220" s="215"/>
      <c r="K220" s="215"/>
      <c r="L220" s="215"/>
      <c r="M220" s="215"/>
      <c r="N220" s="215"/>
      <c r="O220" s="215"/>
      <c r="P220" s="215"/>
      <c r="Q220" s="215"/>
      <c r="R220" s="215"/>
      <c r="S220" s="215"/>
      <c r="T220" s="215"/>
      <c r="U220" s="215"/>
      <c r="V220" s="215"/>
      <c r="W220" s="215"/>
      <c r="X220" s="206"/>
      <c r="Y220" s="206"/>
      <c r="Z220" s="206"/>
      <c r="AA220" s="206"/>
      <c r="AB220" s="206"/>
      <c r="AC220" s="206"/>
      <c r="AD220" s="206"/>
      <c r="AE220" s="206"/>
      <c r="AF220" s="206"/>
      <c r="AG220" s="206" t="s">
        <v>325</v>
      </c>
      <c r="AH220" s="206"/>
      <c r="AI220" s="206"/>
      <c r="AJ220" s="206"/>
      <c r="AK220" s="206"/>
      <c r="AL220" s="206"/>
      <c r="AM220" s="206"/>
      <c r="AN220" s="206"/>
      <c r="AO220" s="206"/>
      <c r="AP220" s="206"/>
      <c r="AQ220" s="206"/>
      <c r="AR220" s="206"/>
      <c r="AS220" s="206"/>
      <c r="AT220" s="206"/>
      <c r="AU220" s="206"/>
      <c r="AV220" s="206"/>
      <c r="AW220" s="206"/>
      <c r="AX220" s="206"/>
      <c r="AY220" s="206"/>
      <c r="AZ220" s="206"/>
      <c r="BA220" s="206"/>
      <c r="BB220" s="206"/>
      <c r="BC220" s="206"/>
      <c r="BD220" s="206"/>
      <c r="BE220" s="206"/>
      <c r="BF220" s="206"/>
      <c r="BG220" s="206"/>
      <c r="BH220" s="206"/>
    </row>
    <row r="221" spans="1:60" outlineLevel="1">
      <c r="A221" s="223">
        <v>42</v>
      </c>
      <c r="B221" s="224" t="s">
        <v>1033</v>
      </c>
      <c r="C221" s="241" t="s">
        <v>1034</v>
      </c>
      <c r="D221" s="225" t="s">
        <v>368</v>
      </c>
      <c r="E221" s="226">
        <v>7.0919999999999996</v>
      </c>
      <c r="F221" s="227"/>
      <c r="G221" s="228">
        <f>ROUND(E221*F221,2)</f>
        <v>0</v>
      </c>
      <c r="H221" s="227"/>
      <c r="I221" s="228">
        <f>ROUND(E221*H221,2)</f>
        <v>0</v>
      </c>
      <c r="J221" s="227"/>
      <c r="K221" s="228">
        <f>ROUND(E221*J221,2)</f>
        <v>0</v>
      </c>
      <c r="L221" s="228">
        <v>21</v>
      </c>
      <c r="M221" s="228">
        <f>G221*(1+L221/100)</f>
        <v>0</v>
      </c>
      <c r="N221" s="228">
        <v>1.17E-3</v>
      </c>
      <c r="O221" s="228">
        <f>ROUND(E221*N221,2)</f>
        <v>0.01</v>
      </c>
      <c r="P221" s="228">
        <v>7.5999999999999998E-2</v>
      </c>
      <c r="Q221" s="228">
        <f>ROUND(E221*P221,2)</f>
        <v>0.54</v>
      </c>
      <c r="R221" s="228" t="s">
        <v>962</v>
      </c>
      <c r="S221" s="228" t="s">
        <v>285</v>
      </c>
      <c r="T221" s="229" t="s">
        <v>322</v>
      </c>
      <c r="U221" s="215">
        <v>0.93899999999999995</v>
      </c>
      <c r="V221" s="215">
        <f>ROUND(E221*U221,2)</f>
        <v>6.66</v>
      </c>
      <c r="W221" s="215"/>
      <c r="X221" s="206"/>
      <c r="Y221" s="206"/>
      <c r="Z221" s="206"/>
      <c r="AA221" s="206"/>
      <c r="AB221" s="206"/>
      <c r="AC221" s="206"/>
      <c r="AD221" s="206"/>
      <c r="AE221" s="206"/>
      <c r="AF221" s="206"/>
      <c r="AG221" s="206" t="s">
        <v>323</v>
      </c>
      <c r="AH221" s="206"/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</row>
    <row r="222" spans="1:60" outlineLevel="1">
      <c r="A222" s="213"/>
      <c r="B222" s="214"/>
      <c r="C222" s="242" t="s">
        <v>1035</v>
      </c>
      <c r="D222" s="231"/>
      <c r="E222" s="231"/>
      <c r="F222" s="231"/>
      <c r="G222" s="231"/>
      <c r="H222" s="215"/>
      <c r="I222" s="215"/>
      <c r="J222" s="215"/>
      <c r="K222" s="215"/>
      <c r="L222" s="215"/>
      <c r="M222" s="215"/>
      <c r="N222" s="215"/>
      <c r="O222" s="215"/>
      <c r="P222" s="215"/>
      <c r="Q222" s="215"/>
      <c r="R222" s="215"/>
      <c r="S222" s="215"/>
      <c r="T222" s="215"/>
      <c r="U222" s="215"/>
      <c r="V222" s="215"/>
      <c r="W222" s="215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 t="s">
        <v>289</v>
      </c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6"/>
      <c r="AT222" s="206"/>
      <c r="AU222" s="206"/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</row>
    <row r="223" spans="1:60" outlineLevel="1">
      <c r="A223" s="213"/>
      <c r="B223" s="214"/>
      <c r="C223" s="254" t="s">
        <v>3149</v>
      </c>
      <c r="D223" s="247"/>
      <c r="E223" s="248">
        <v>7.09</v>
      </c>
      <c r="F223" s="215"/>
      <c r="G223" s="215"/>
      <c r="H223" s="215"/>
      <c r="I223" s="215"/>
      <c r="J223" s="215"/>
      <c r="K223" s="215"/>
      <c r="L223" s="215"/>
      <c r="M223" s="215"/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06"/>
      <c r="Y223" s="206"/>
      <c r="Z223" s="206"/>
      <c r="AA223" s="206"/>
      <c r="AB223" s="206"/>
      <c r="AC223" s="206"/>
      <c r="AD223" s="206"/>
      <c r="AE223" s="206"/>
      <c r="AF223" s="206"/>
      <c r="AG223" s="206" t="s">
        <v>327</v>
      </c>
      <c r="AH223" s="206">
        <v>0</v>
      </c>
      <c r="AI223" s="206"/>
      <c r="AJ223" s="206"/>
      <c r="AK223" s="206"/>
      <c r="AL223" s="206"/>
      <c r="AM223" s="206"/>
      <c r="AN223" s="206"/>
      <c r="AO223" s="206"/>
      <c r="AP223" s="206"/>
      <c r="AQ223" s="206"/>
      <c r="AR223" s="206"/>
      <c r="AS223" s="206"/>
      <c r="AT223" s="206"/>
      <c r="AU223" s="206"/>
      <c r="AV223" s="206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  <c r="BH223" s="206"/>
    </row>
    <row r="224" spans="1:60" ht="22.5" outlineLevel="1">
      <c r="A224" s="223">
        <v>43</v>
      </c>
      <c r="B224" s="224" t="s">
        <v>3150</v>
      </c>
      <c r="C224" s="241" t="s">
        <v>3151</v>
      </c>
      <c r="D224" s="225" t="s">
        <v>320</v>
      </c>
      <c r="E224" s="226">
        <v>0.14699999999999999</v>
      </c>
      <c r="F224" s="227"/>
      <c r="G224" s="228">
        <f>ROUND(E224*F224,2)</f>
        <v>0</v>
      </c>
      <c r="H224" s="227"/>
      <c r="I224" s="228">
        <f>ROUND(E224*H224,2)</f>
        <v>0</v>
      </c>
      <c r="J224" s="227"/>
      <c r="K224" s="228">
        <f>ROUND(E224*J224,2)</f>
        <v>0</v>
      </c>
      <c r="L224" s="228">
        <v>21</v>
      </c>
      <c r="M224" s="228">
        <f>G224*(1+L224/100)</f>
        <v>0</v>
      </c>
      <c r="N224" s="228">
        <v>1.39E-3</v>
      </c>
      <c r="O224" s="228">
        <f>ROUND(E224*N224,2)</f>
        <v>0</v>
      </c>
      <c r="P224" s="228">
        <v>1.8</v>
      </c>
      <c r="Q224" s="228">
        <f>ROUND(E224*P224,2)</f>
        <v>0.26</v>
      </c>
      <c r="R224" s="228" t="s">
        <v>962</v>
      </c>
      <c r="S224" s="228" t="s">
        <v>285</v>
      </c>
      <c r="T224" s="229" t="s">
        <v>322</v>
      </c>
      <c r="U224" s="215">
        <v>12.256</v>
      </c>
      <c r="V224" s="215">
        <f>ROUND(E224*U224,2)</f>
        <v>1.8</v>
      </c>
      <c r="W224" s="215"/>
      <c r="X224" s="206"/>
      <c r="Y224" s="206"/>
      <c r="Z224" s="206"/>
      <c r="AA224" s="206"/>
      <c r="AB224" s="206"/>
      <c r="AC224" s="206"/>
      <c r="AD224" s="206"/>
      <c r="AE224" s="206"/>
      <c r="AF224" s="206"/>
      <c r="AG224" s="206" t="s">
        <v>323</v>
      </c>
      <c r="AH224" s="206"/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206"/>
      <c r="AT224" s="206"/>
      <c r="AU224" s="206"/>
      <c r="AV224" s="206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</row>
    <row r="225" spans="1:60" outlineLevel="1">
      <c r="A225" s="213"/>
      <c r="B225" s="214"/>
      <c r="C225" s="242" t="s">
        <v>1035</v>
      </c>
      <c r="D225" s="231"/>
      <c r="E225" s="231"/>
      <c r="F225" s="231"/>
      <c r="G225" s="231"/>
      <c r="H225" s="215"/>
      <c r="I225" s="215"/>
      <c r="J225" s="215"/>
      <c r="K225" s="215"/>
      <c r="L225" s="215"/>
      <c r="M225" s="215"/>
      <c r="N225" s="215"/>
      <c r="O225" s="215"/>
      <c r="P225" s="215"/>
      <c r="Q225" s="215"/>
      <c r="R225" s="215"/>
      <c r="S225" s="215"/>
      <c r="T225" s="215"/>
      <c r="U225" s="215"/>
      <c r="V225" s="215"/>
      <c r="W225" s="215"/>
      <c r="X225" s="206"/>
      <c r="Y225" s="206"/>
      <c r="Z225" s="206"/>
      <c r="AA225" s="206"/>
      <c r="AB225" s="206"/>
      <c r="AC225" s="206"/>
      <c r="AD225" s="206"/>
      <c r="AE225" s="206"/>
      <c r="AF225" s="206"/>
      <c r="AG225" s="206" t="s">
        <v>289</v>
      </c>
      <c r="AH225" s="206"/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206"/>
      <c r="AT225" s="206"/>
      <c r="AU225" s="206"/>
      <c r="AV225" s="206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</row>
    <row r="226" spans="1:60" outlineLevel="1">
      <c r="A226" s="213"/>
      <c r="B226" s="214"/>
      <c r="C226" s="254" t="s">
        <v>3152</v>
      </c>
      <c r="D226" s="247"/>
      <c r="E226" s="248">
        <v>0.15</v>
      </c>
      <c r="F226" s="215"/>
      <c r="G226" s="215"/>
      <c r="H226" s="215"/>
      <c r="I226" s="215"/>
      <c r="J226" s="215"/>
      <c r="K226" s="215"/>
      <c r="L226" s="215"/>
      <c r="M226" s="215"/>
      <c r="N226" s="215"/>
      <c r="O226" s="215"/>
      <c r="P226" s="215"/>
      <c r="Q226" s="215"/>
      <c r="R226" s="215"/>
      <c r="S226" s="215"/>
      <c r="T226" s="215"/>
      <c r="U226" s="215"/>
      <c r="V226" s="215"/>
      <c r="W226" s="215"/>
      <c r="X226" s="206"/>
      <c r="Y226" s="206"/>
      <c r="Z226" s="206"/>
      <c r="AA226" s="206"/>
      <c r="AB226" s="206"/>
      <c r="AC226" s="206"/>
      <c r="AD226" s="206"/>
      <c r="AE226" s="206"/>
      <c r="AF226" s="206"/>
      <c r="AG226" s="206" t="s">
        <v>327</v>
      </c>
      <c r="AH226" s="206">
        <v>0</v>
      </c>
      <c r="AI226" s="206"/>
      <c r="AJ226" s="206"/>
      <c r="AK226" s="206"/>
      <c r="AL226" s="206"/>
      <c r="AM226" s="206"/>
      <c r="AN226" s="206"/>
      <c r="AO226" s="206"/>
      <c r="AP226" s="206"/>
      <c r="AQ226" s="206"/>
      <c r="AR226" s="206"/>
      <c r="AS226" s="206"/>
      <c r="AT226" s="206"/>
      <c r="AU226" s="206"/>
      <c r="AV226" s="206"/>
      <c r="AW226" s="206"/>
      <c r="AX226" s="206"/>
      <c r="AY226" s="206"/>
      <c r="AZ226" s="206"/>
      <c r="BA226" s="206"/>
      <c r="BB226" s="206"/>
      <c r="BC226" s="206"/>
      <c r="BD226" s="206"/>
      <c r="BE226" s="206"/>
      <c r="BF226" s="206"/>
      <c r="BG226" s="206"/>
      <c r="BH226" s="206"/>
    </row>
    <row r="227" spans="1:60" ht="22.5" outlineLevel="1">
      <c r="A227" s="223">
        <v>44</v>
      </c>
      <c r="B227" s="224" t="s">
        <v>3153</v>
      </c>
      <c r="C227" s="241" t="s">
        <v>3154</v>
      </c>
      <c r="D227" s="225" t="s">
        <v>557</v>
      </c>
      <c r="E227" s="226">
        <v>31.05</v>
      </c>
      <c r="F227" s="227"/>
      <c r="G227" s="228">
        <f>ROUND(E227*F227,2)</f>
        <v>0</v>
      </c>
      <c r="H227" s="227"/>
      <c r="I227" s="228">
        <f>ROUND(E227*H227,2)</f>
        <v>0</v>
      </c>
      <c r="J227" s="227"/>
      <c r="K227" s="228">
        <f>ROUND(E227*J227,2)</f>
        <v>0</v>
      </c>
      <c r="L227" s="228">
        <v>21</v>
      </c>
      <c r="M227" s="228">
        <f>G227*(1+L227/100)</f>
        <v>0</v>
      </c>
      <c r="N227" s="228">
        <v>0</v>
      </c>
      <c r="O227" s="228">
        <f>ROUND(E227*N227,2)</f>
        <v>0</v>
      </c>
      <c r="P227" s="228">
        <v>7.0000000000000001E-3</v>
      </c>
      <c r="Q227" s="228">
        <f>ROUND(E227*P227,2)</f>
        <v>0.22</v>
      </c>
      <c r="R227" s="228" t="s">
        <v>962</v>
      </c>
      <c r="S227" s="228" t="s">
        <v>285</v>
      </c>
      <c r="T227" s="229" t="s">
        <v>322</v>
      </c>
      <c r="U227" s="215">
        <v>0.25800000000000001</v>
      </c>
      <c r="V227" s="215">
        <f>ROUND(E227*U227,2)</f>
        <v>8.01</v>
      </c>
      <c r="W227" s="215"/>
      <c r="X227" s="206"/>
      <c r="Y227" s="206"/>
      <c r="Z227" s="206"/>
      <c r="AA227" s="206"/>
      <c r="AB227" s="206"/>
      <c r="AC227" s="206"/>
      <c r="AD227" s="206"/>
      <c r="AE227" s="206"/>
      <c r="AF227" s="206"/>
      <c r="AG227" s="206" t="s">
        <v>323</v>
      </c>
      <c r="AH227" s="206"/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206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</row>
    <row r="228" spans="1:60" outlineLevel="1">
      <c r="A228" s="213"/>
      <c r="B228" s="214"/>
      <c r="C228" s="254" t="s">
        <v>3155</v>
      </c>
      <c r="D228" s="247"/>
      <c r="E228" s="248">
        <v>24.93</v>
      </c>
      <c r="F228" s="215"/>
      <c r="G228" s="215"/>
      <c r="H228" s="215"/>
      <c r="I228" s="215"/>
      <c r="J228" s="215"/>
      <c r="K228" s="215"/>
      <c r="L228" s="215"/>
      <c r="M228" s="215"/>
      <c r="N228" s="215"/>
      <c r="O228" s="215"/>
      <c r="P228" s="215"/>
      <c r="Q228" s="215"/>
      <c r="R228" s="215"/>
      <c r="S228" s="215"/>
      <c r="T228" s="215"/>
      <c r="U228" s="215"/>
      <c r="V228" s="215"/>
      <c r="W228" s="215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 t="s">
        <v>327</v>
      </c>
      <c r="AH228" s="206">
        <v>0</v>
      </c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</row>
    <row r="229" spans="1:60" outlineLevel="1">
      <c r="A229" s="213"/>
      <c r="B229" s="214"/>
      <c r="C229" s="254" t="s">
        <v>1863</v>
      </c>
      <c r="D229" s="247"/>
      <c r="E229" s="248">
        <v>1.6</v>
      </c>
      <c r="F229" s="215"/>
      <c r="G229" s="215"/>
      <c r="H229" s="215"/>
      <c r="I229" s="215"/>
      <c r="J229" s="215"/>
      <c r="K229" s="215"/>
      <c r="L229" s="215"/>
      <c r="M229" s="215"/>
      <c r="N229" s="215"/>
      <c r="O229" s="215"/>
      <c r="P229" s="215"/>
      <c r="Q229" s="215"/>
      <c r="R229" s="215"/>
      <c r="S229" s="215"/>
      <c r="T229" s="215"/>
      <c r="U229" s="215"/>
      <c r="V229" s="215"/>
      <c r="W229" s="215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 t="s">
        <v>327</v>
      </c>
      <c r="AH229" s="206">
        <v>0</v>
      </c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</row>
    <row r="230" spans="1:60" outlineLevel="1">
      <c r="A230" s="213"/>
      <c r="B230" s="214"/>
      <c r="C230" s="254" t="s">
        <v>3156</v>
      </c>
      <c r="D230" s="247"/>
      <c r="E230" s="248">
        <v>4.5199999999999996</v>
      </c>
      <c r="F230" s="215"/>
      <c r="G230" s="215"/>
      <c r="H230" s="215"/>
      <c r="I230" s="215"/>
      <c r="J230" s="215"/>
      <c r="K230" s="215"/>
      <c r="L230" s="215"/>
      <c r="M230" s="215"/>
      <c r="N230" s="215"/>
      <c r="O230" s="215"/>
      <c r="P230" s="215"/>
      <c r="Q230" s="215"/>
      <c r="R230" s="215"/>
      <c r="S230" s="215"/>
      <c r="T230" s="215"/>
      <c r="U230" s="215"/>
      <c r="V230" s="215"/>
      <c r="W230" s="215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 t="s">
        <v>327</v>
      </c>
      <c r="AH230" s="206">
        <v>0</v>
      </c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</row>
    <row r="231" spans="1:60" ht="33.75" outlineLevel="1">
      <c r="A231" s="223">
        <v>45</v>
      </c>
      <c r="B231" s="224" t="s">
        <v>3157</v>
      </c>
      <c r="C231" s="241" t="s">
        <v>3158</v>
      </c>
      <c r="D231" s="225" t="s">
        <v>557</v>
      </c>
      <c r="E231" s="226">
        <v>2</v>
      </c>
      <c r="F231" s="227"/>
      <c r="G231" s="228">
        <f>ROUND(E231*F231,2)</f>
        <v>0</v>
      </c>
      <c r="H231" s="227"/>
      <c r="I231" s="228">
        <f>ROUND(E231*H231,2)</f>
        <v>0</v>
      </c>
      <c r="J231" s="227"/>
      <c r="K231" s="228">
        <f>ROUND(E231*J231,2)</f>
        <v>0</v>
      </c>
      <c r="L231" s="228">
        <v>21</v>
      </c>
      <c r="M231" s="228">
        <f>G231*(1+L231/100)</f>
        <v>0</v>
      </c>
      <c r="N231" s="228">
        <v>0</v>
      </c>
      <c r="O231" s="228">
        <f>ROUND(E231*N231,2)</f>
        <v>0</v>
      </c>
      <c r="P231" s="228">
        <v>4.2000000000000003E-2</v>
      </c>
      <c r="Q231" s="228">
        <f>ROUND(E231*P231,2)</f>
        <v>0.08</v>
      </c>
      <c r="R231" s="228" t="s">
        <v>962</v>
      </c>
      <c r="S231" s="228" t="s">
        <v>285</v>
      </c>
      <c r="T231" s="229" t="s">
        <v>322</v>
      </c>
      <c r="U231" s="215">
        <v>0.71499999999999997</v>
      </c>
      <c r="V231" s="215">
        <f>ROUND(E231*U231,2)</f>
        <v>1.43</v>
      </c>
      <c r="W231" s="215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 t="s">
        <v>323</v>
      </c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</row>
    <row r="232" spans="1:60" outlineLevel="1">
      <c r="A232" s="213"/>
      <c r="B232" s="214"/>
      <c r="C232" s="254" t="s">
        <v>3159</v>
      </c>
      <c r="D232" s="247"/>
      <c r="E232" s="248">
        <v>2</v>
      </c>
      <c r="F232" s="215"/>
      <c r="G232" s="215"/>
      <c r="H232" s="215"/>
      <c r="I232" s="215"/>
      <c r="J232" s="215"/>
      <c r="K232" s="215"/>
      <c r="L232" s="215"/>
      <c r="M232" s="215"/>
      <c r="N232" s="215"/>
      <c r="O232" s="215"/>
      <c r="P232" s="215"/>
      <c r="Q232" s="215"/>
      <c r="R232" s="215"/>
      <c r="S232" s="215"/>
      <c r="T232" s="215"/>
      <c r="U232" s="215"/>
      <c r="V232" s="215"/>
      <c r="W232" s="215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 t="s">
        <v>327</v>
      </c>
      <c r="AH232" s="206">
        <v>0</v>
      </c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</row>
    <row r="233" spans="1:60" ht="22.5" outlineLevel="1">
      <c r="A233" s="232">
        <v>46</v>
      </c>
      <c r="B233" s="233" t="s">
        <v>1141</v>
      </c>
      <c r="C233" s="243" t="s">
        <v>1142</v>
      </c>
      <c r="D233" s="234" t="s">
        <v>368</v>
      </c>
      <c r="E233" s="235">
        <v>452.16</v>
      </c>
      <c r="F233" s="236"/>
      <c r="G233" s="237">
        <f>ROUND(E233*F233,2)</f>
        <v>0</v>
      </c>
      <c r="H233" s="236"/>
      <c r="I233" s="237">
        <f>ROUND(E233*H233,2)</f>
        <v>0</v>
      </c>
      <c r="J233" s="236"/>
      <c r="K233" s="237">
        <f>ROUND(E233*J233,2)</f>
        <v>0</v>
      </c>
      <c r="L233" s="237">
        <v>21</v>
      </c>
      <c r="M233" s="237">
        <f>G233*(1+L233/100)</f>
        <v>0</v>
      </c>
      <c r="N233" s="237">
        <v>0</v>
      </c>
      <c r="O233" s="237">
        <f>ROUND(E233*N233,2)</f>
        <v>0</v>
      </c>
      <c r="P233" s="237">
        <v>0.01</v>
      </c>
      <c r="Q233" s="237">
        <f>ROUND(E233*P233,2)</f>
        <v>4.5199999999999996</v>
      </c>
      <c r="R233" s="237" t="s">
        <v>962</v>
      </c>
      <c r="S233" s="237" t="s">
        <v>285</v>
      </c>
      <c r="T233" s="238" t="s">
        <v>322</v>
      </c>
      <c r="U233" s="215">
        <v>0.1</v>
      </c>
      <c r="V233" s="215">
        <f>ROUND(E233*U233,2)</f>
        <v>45.22</v>
      </c>
      <c r="W233" s="215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 t="s">
        <v>323</v>
      </c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</row>
    <row r="234" spans="1:60" ht="22.5" outlineLevel="1">
      <c r="A234" s="232">
        <v>47</v>
      </c>
      <c r="B234" s="233" t="s">
        <v>1143</v>
      </c>
      <c r="C234" s="243" t="s">
        <v>1144</v>
      </c>
      <c r="D234" s="234" t="s">
        <v>368</v>
      </c>
      <c r="E234" s="235">
        <v>229.26</v>
      </c>
      <c r="F234" s="236"/>
      <c r="G234" s="237">
        <f>ROUND(E234*F234,2)</f>
        <v>0</v>
      </c>
      <c r="H234" s="236"/>
      <c r="I234" s="237">
        <f>ROUND(E234*H234,2)</f>
        <v>0</v>
      </c>
      <c r="J234" s="236"/>
      <c r="K234" s="237">
        <f>ROUND(E234*J234,2)</f>
        <v>0</v>
      </c>
      <c r="L234" s="237">
        <v>21</v>
      </c>
      <c r="M234" s="237">
        <f>G234*(1+L234/100)</f>
        <v>0</v>
      </c>
      <c r="N234" s="237">
        <v>0</v>
      </c>
      <c r="O234" s="237">
        <f>ROUND(E234*N234,2)</f>
        <v>0</v>
      </c>
      <c r="P234" s="237">
        <v>0.02</v>
      </c>
      <c r="Q234" s="237">
        <f>ROUND(E234*P234,2)</f>
        <v>4.59</v>
      </c>
      <c r="R234" s="237" t="s">
        <v>962</v>
      </c>
      <c r="S234" s="237" t="s">
        <v>285</v>
      </c>
      <c r="T234" s="238" t="s">
        <v>322</v>
      </c>
      <c r="U234" s="215">
        <v>0.13</v>
      </c>
      <c r="V234" s="215">
        <f>ROUND(E234*U234,2)</f>
        <v>29.8</v>
      </c>
      <c r="W234" s="21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 t="s">
        <v>323</v>
      </c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</row>
    <row r="235" spans="1:60" ht="22.5" outlineLevel="1">
      <c r="A235" s="223">
        <v>48</v>
      </c>
      <c r="B235" s="224" t="s">
        <v>1145</v>
      </c>
      <c r="C235" s="241" t="s">
        <v>1146</v>
      </c>
      <c r="D235" s="225" t="s">
        <v>368</v>
      </c>
      <c r="E235" s="226">
        <v>528.54960000000005</v>
      </c>
      <c r="F235" s="227"/>
      <c r="G235" s="228">
        <f>ROUND(E235*F235,2)</f>
        <v>0</v>
      </c>
      <c r="H235" s="227"/>
      <c r="I235" s="228">
        <f>ROUND(E235*H235,2)</f>
        <v>0</v>
      </c>
      <c r="J235" s="227"/>
      <c r="K235" s="228">
        <f>ROUND(E235*J235,2)</f>
        <v>0</v>
      </c>
      <c r="L235" s="228">
        <v>21</v>
      </c>
      <c r="M235" s="228">
        <f>G235*(1+L235/100)</f>
        <v>0</v>
      </c>
      <c r="N235" s="228">
        <v>0</v>
      </c>
      <c r="O235" s="228">
        <f>ROUND(E235*N235,2)</f>
        <v>0</v>
      </c>
      <c r="P235" s="228">
        <v>4.5999999999999999E-2</v>
      </c>
      <c r="Q235" s="228">
        <f>ROUND(E235*P235,2)</f>
        <v>24.31</v>
      </c>
      <c r="R235" s="228" t="s">
        <v>962</v>
      </c>
      <c r="S235" s="228" t="s">
        <v>285</v>
      </c>
      <c r="T235" s="229" t="s">
        <v>322</v>
      </c>
      <c r="U235" s="215">
        <v>0.26</v>
      </c>
      <c r="V235" s="215">
        <f>ROUND(E235*U235,2)</f>
        <v>137.41999999999999</v>
      </c>
      <c r="W235" s="21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 t="s">
        <v>323</v>
      </c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</row>
    <row r="236" spans="1:60" outlineLevel="1">
      <c r="A236" s="213"/>
      <c r="B236" s="214"/>
      <c r="C236" s="254" t="s">
        <v>3160</v>
      </c>
      <c r="D236" s="247"/>
      <c r="E236" s="248">
        <v>500.03</v>
      </c>
      <c r="F236" s="215"/>
      <c r="G236" s="215"/>
      <c r="H236" s="215"/>
      <c r="I236" s="215"/>
      <c r="J236" s="215"/>
      <c r="K236" s="215"/>
      <c r="L236" s="215"/>
      <c r="M236" s="215"/>
      <c r="N236" s="215"/>
      <c r="O236" s="215"/>
      <c r="P236" s="215"/>
      <c r="Q236" s="215"/>
      <c r="R236" s="215"/>
      <c r="S236" s="215"/>
      <c r="T236" s="215"/>
      <c r="U236" s="215"/>
      <c r="V236" s="215"/>
      <c r="W236" s="215"/>
      <c r="X236" s="206"/>
      <c r="Y236" s="206"/>
      <c r="Z236" s="206"/>
      <c r="AA236" s="206"/>
      <c r="AB236" s="206"/>
      <c r="AC236" s="206"/>
      <c r="AD236" s="206"/>
      <c r="AE236" s="206"/>
      <c r="AF236" s="206"/>
      <c r="AG236" s="206" t="s">
        <v>327</v>
      </c>
      <c r="AH236" s="206">
        <v>0</v>
      </c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</row>
    <row r="237" spans="1:60" outlineLevel="1">
      <c r="A237" s="213"/>
      <c r="B237" s="214"/>
      <c r="C237" s="254" t="s">
        <v>3161</v>
      </c>
      <c r="D237" s="247"/>
      <c r="E237" s="248">
        <v>28.52</v>
      </c>
      <c r="F237" s="215"/>
      <c r="G237" s="215"/>
      <c r="H237" s="215"/>
      <c r="I237" s="215"/>
      <c r="J237" s="215"/>
      <c r="K237" s="215"/>
      <c r="L237" s="215"/>
      <c r="M237" s="215"/>
      <c r="N237" s="215"/>
      <c r="O237" s="215"/>
      <c r="P237" s="215"/>
      <c r="Q237" s="215"/>
      <c r="R237" s="215"/>
      <c r="S237" s="215"/>
      <c r="T237" s="215"/>
      <c r="U237" s="215"/>
      <c r="V237" s="215"/>
      <c r="W237" s="215"/>
      <c r="X237" s="206"/>
      <c r="Y237" s="206"/>
      <c r="Z237" s="206"/>
      <c r="AA237" s="206"/>
      <c r="AB237" s="206"/>
      <c r="AC237" s="206"/>
      <c r="AD237" s="206"/>
      <c r="AE237" s="206"/>
      <c r="AF237" s="206"/>
      <c r="AG237" s="206" t="s">
        <v>327</v>
      </c>
      <c r="AH237" s="206">
        <v>0</v>
      </c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206"/>
      <c r="AT237" s="206"/>
      <c r="AU237" s="206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</row>
    <row r="238" spans="1:60" outlineLevel="1">
      <c r="A238" s="232">
        <v>49</v>
      </c>
      <c r="B238" s="233" t="s">
        <v>1170</v>
      </c>
      <c r="C238" s="243" t="s">
        <v>1171</v>
      </c>
      <c r="D238" s="234" t="s">
        <v>437</v>
      </c>
      <c r="E238" s="235">
        <v>5</v>
      </c>
      <c r="F238" s="236"/>
      <c r="G238" s="237">
        <f>ROUND(E238*F238,2)</f>
        <v>0</v>
      </c>
      <c r="H238" s="236"/>
      <c r="I238" s="237">
        <f>ROUND(E238*H238,2)</f>
        <v>0</v>
      </c>
      <c r="J238" s="236"/>
      <c r="K238" s="237">
        <f>ROUND(E238*J238,2)</f>
        <v>0</v>
      </c>
      <c r="L238" s="237">
        <v>21</v>
      </c>
      <c r="M238" s="237">
        <f>G238*(1+L238/100)</f>
        <v>0</v>
      </c>
      <c r="N238" s="237">
        <v>2.1000000000000001E-4</v>
      </c>
      <c r="O238" s="237">
        <f>ROUND(E238*N238,2)</f>
        <v>0</v>
      </c>
      <c r="P238" s="237">
        <v>0</v>
      </c>
      <c r="Q238" s="237">
        <f>ROUND(E238*P238,2)</f>
        <v>0</v>
      </c>
      <c r="R238" s="237"/>
      <c r="S238" s="237" t="s">
        <v>295</v>
      </c>
      <c r="T238" s="238" t="s">
        <v>1638</v>
      </c>
      <c r="U238" s="215">
        <v>0.33600000000000002</v>
      </c>
      <c r="V238" s="215">
        <f>ROUND(E238*U238,2)</f>
        <v>1.68</v>
      </c>
      <c r="W238" s="215"/>
      <c r="X238" s="206"/>
      <c r="Y238" s="206"/>
      <c r="Z238" s="206"/>
      <c r="AA238" s="206"/>
      <c r="AB238" s="206"/>
      <c r="AC238" s="206"/>
      <c r="AD238" s="206"/>
      <c r="AE238" s="206"/>
      <c r="AF238" s="206"/>
      <c r="AG238" s="206" t="s">
        <v>369</v>
      </c>
      <c r="AH238" s="206"/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206"/>
      <c r="AT238" s="206"/>
      <c r="AU238" s="206"/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</row>
    <row r="239" spans="1:60" outlineLevel="1">
      <c r="A239" s="223">
        <v>50</v>
      </c>
      <c r="B239" s="224" t="s">
        <v>1172</v>
      </c>
      <c r="C239" s="241" t="s">
        <v>1173</v>
      </c>
      <c r="D239" s="225" t="s">
        <v>368</v>
      </c>
      <c r="E239" s="226">
        <v>324.97000000000003</v>
      </c>
      <c r="F239" s="227"/>
      <c r="G239" s="228">
        <f>ROUND(E239*F239,2)</f>
        <v>0</v>
      </c>
      <c r="H239" s="227"/>
      <c r="I239" s="228">
        <f>ROUND(E239*H239,2)</f>
        <v>0</v>
      </c>
      <c r="J239" s="227"/>
      <c r="K239" s="228">
        <f>ROUND(E239*J239,2)</f>
        <v>0</v>
      </c>
      <c r="L239" s="228">
        <v>21</v>
      </c>
      <c r="M239" s="228">
        <f>G239*(1+L239/100)</f>
        <v>0</v>
      </c>
      <c r="N239" s="228">
        <v>4.0000000000000003E-5</v>
      </c>
      <c r="O239" s="228">
        <f>ROUND(E239*N239,2)</f>
        <v>0.01</v>
      </c>
      <c r="P239" s="228">
        <v>0</v>
      </c>
      <c r="Q239" s="228">
        <f>ROUND(E239*P239,2)</f>
        <v>0</v>
      </c>
      <c r="R239" s="228"/>
      <c r="S239" s="228" t="s">
        <v>295</v>
      </c>
      <c r="T239" s="229" t="s">
        <v>322</v>
      </c>
      <c r="U239" s="215">
        <v>0.35399999999999998</v>
      </c>
      <c r="V239" s="215">
        <f>ROUND(E239*U239,2)</f>
        <v>115.04</v>
      </c>
      <c r="W239" s="215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6" t="s">
        <v>323</v>
      </c>
      <c r="AH239" s="206"/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</row>
    <row r="240" spans="1:60" outlineLevel="1">
      <c r="A240" s="213"/>
      <c r="B240" s="214"/>
      <c r="C240" s="254" t="s">
        <v>3162</v>
      </c>
      <c r="D240" s="247"/>
      <c r="E240" s="248">
        <v>324.97000000000003</v>
      </c>
      <c r="F240" s="215"/>
      <c r="G240" s="215"/>
      <c r="H240" s="215"/>
      <c r="I240" s="215"/>
      <c r="J240" s="215"/>
      <c r="K240" s="215"/>
      <c r="L240" s="215"/>
      <c r="M240" s="215"/>
      <c r="N240" s="215"/>
      <c r="O240" s="215"/>
      <c r="P240" s="215"/>
      <c r="Q240" s="215"/>
      <c r="R240" s="215"/>
      <c r="S240" s="215"/>
      <c r="T240" s="215"/>
      <c r="U240" s="215"/>
      <c r="V240" s="215"/>
      <c r="W240" s="215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 t="s">
        <v>327</v>
      </c>
      <c r="AH240" s="206">
        <v>0</v>
      </c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</row>
    <row r="241" spans="1:60" outlineLevel="1">
      <c r="A241" s="232">
        <v>51</v>
      </c>
      <c r="B241" s="233" t="s">
        <v>1177</v>
      </c>
      <c r="C241" s="243" t="s">
        <v>3163</v>
      </c>
      <c r="D241" s="234" t="s">
        <v>1179</v>
      </c>
      <c r="E241" s="235">
        <v>160</v>
      </c>
      <c r="F241" s="236"/>
      <c r="G241" s="237">
        <f>ROUND(E241*F241,2)</f>
        <v>0</v>
      </c>
      <c r="H241" s="236"/>
      <c r="I241" s="237">
        <f>ROUND(E241*H241,2)</f>
        <v>0</v>
      </c>
      <c r="J241" s="236"/>
      <c r="K241" s="237">
        <f>ROUND(E241*J241,2)</f>
        <v>0</v>
      </c>
      <c r="L241" s="237">
        <v>21</v>
      </c>
      <c r="M241" s="237">
        <f>G241*(1+L241/100)</f>
        <v>0</v>
      </c>
      <c r="N241" s="237">
        <v>0</v>
      </c>
      <c r="O241" s="237">
        <f>ROUND(E241*N241,2)</f>
        <v>0</v>
      </c>
      <c r="P241" s="237">
        <v>0</v>
      </c>
      <c r="Q241" s="237">
        <f>ROUND(E241*P241,2)</f>
        <v>0</v>
      </c>
      <c r="R241" s="237"/>
      <c r="S241" s="237" t="s">
        <v>295</v>
      </c>
      <c r="T241" s="238" t="s">
        <v>1638</v>
      </c>
      <c r="U241" s="215">
        <v>1</v>
      </c>
      <c r="V241" s="215">
        <f>ROUND(E241*U241,2)</f>
        <v>160</v>
      </c>
      <c r="W241" s="215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 t="s">
        <v>1180</v>
      </c>
      <c r="AH241" s="206"/>
      <c r="AI241" s="206"/>
      <c r="AJ241" s="206"/>
      <c r="AK241" s="206"/>
      <c r="AL241" s="206"/>
      <c r="AM241" s="206"/>
      <c r="AN241" s="206"/>
      <c r="AO241" s="206"/>
      <c r="AP241" s="206"/>
      <c r="AQ241" s="206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</row>
    <row r="242" spans="1:60" ht="22.5" outlineLevel="1">
      <c r="A242" s="232">
        <v>52</v>
      </c>
      <c r="B242" s="233" t="s">
        <v>1181</v>
      </c>
      <c r="C242" s="243" t="s">
        <v>1182</v>
      </c>
      <c r="D242" s="234" t="s">
        <v>437</v>
      </c>
      <c r="E242" s="235">
        <v>3</v>
      </c>
      <c r="F242" s="236"/>
      <c r="G242" s="237">
        <f>ROUND(E242*F242,2)</f>
        <v>0</v>
      </c>
      <c r="H242" s="236"/>
      <c r="I242" s="237">
        <f>ROUND(E242*H242,2)</f>
        <v>0</v>
      </c>
      <c r="J242" s="236"/>
      <c r="K242" s="237">
        <f>ROUND(E242*J242,2)</f>
        <v>0</v>
      </c>
      <c r="L242" s="237">
        <v>21</v>
      </c>
      <c r="M242" s="237">
        <f>G242*(1+L242/100)</f>
        <v>0</v>
      </c>
      <c r="N242" s="237">
        <v>1.55E-2</v>
      </c>
      <c r="O242" s="237">
        <f>ROUND(E242*N242,2)</f>
        <v>0.05</v>
      </c>
      <c r="P242" s="237">
        <v>0</v>
      </c>
      <c r="Q242" s="237">
        <f>ROUND(E242*P242,2)</f>
        <v>0</v>
      </c>
      <c r="R242" s="237" t="s">
        <v>1183</v>
      </c>
      <c r="S242" s="237" t="s">
        <v>285</v>
      </c>
      <c r="T242" s="238" t="s">
        <v>322</v>
      </c>
      <c r="U242" s="215">
        <v>0</v>
      </c>
      <c r="V242" s="215">
        <f>ROUND(E242*U242,2)</f>
        <v>0</v>
      </c>
      <c r="W242" s="215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 t="s">
        <v>1184</v>
      </c>
      <c r="AH242" s="206"/>
      <c r="AI242" s="206"/>
      <c r="AJ242" s="206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</row>
    <row r="243" spans="1:60">
      <c r="A243" s="217" t="s">
        <v>280</v>
      </c>
      <c r="B243" s="218" t="s">
        <v>127</v>
      </c>
      <c r="C243" s="240" t="s">
        <v>128</v>
      </c>
      <c r="D243" s="219"/>
      <c r="E243" s="220"/>
      <c r="F243" s="221"/>
      <c r="G243" s="221">
        <f>SUMIF(AG244:AG249,"&lt;&gt;NOR",G244:G249)</f>
        <v>0</v>
      </c>
      <c r="H243" s="221"/>
      <c r="I243" s="221">
        <f>SUM(I244:I249)</f>
        <v>0</v>
      </c>
      <c r="J243" s="221"/>
      <c r="K243" s="221">
        <f>SUM(K244:K249)</f>
        <v>0</v>
      </c>
      <c r="L243" s="221"/>
      <c r="M243" s="221">
        <f>SUM(M244:M249)</f>
        <v>0</v>
      </c>
      <c r="N243" s="221"/>
      <c r="O243" s="221">
        <f>SUM(O244:O249)</f>
        <v>0</v>
      </c>
      <c r="P243" s="221"/>
      <c r="Q243" s="221">
        <f>SUM(Q244:Q249)</f>
        <v>0</v>
      </c>
      <c r="R243" s="221"/>
      <c r="S243" s="221"/>
      <c r="T243" s="222"/>
      <c r="U243" s="216"/>
      <c r="V243" s="216">
        <f>SUM(V244:V249)</f>
        <v>485.66</v>
      </c>
      <c r="W243" s="216"/>
      <c r="AG243" t="s">
        <v>281</v>
      </c>
    </row>
    <row r="244" spans="1:60" ht="33.75" outlineLevel="1">
      <c r="A244" s="223">
        <v>53</v>
      </c>
      <c r="B244" s="224" t="s">
        <v>1190</v>
      </c>
      <c r="C244" s="241" t="s">
        <v>1191</v>
      </c>
      <c r="D244" s="225" t="s">
        <v>389</v>
      </c>
      <c r="E244" s="226">
        <v>188.46100000000001</v>
      </c>
      <c r="F244" s="227"/>
      <c r="G244" s="228">
        <f>ROUND(E244*F244,2)</f>
        <v>0</v>
      </c>
      <c r="H244" s="227"/>
      <c r="I244" s="228">
        <f>ROUND(E244*H244,2)</f>
        <v>0</v>
      </c>
      <c r="J244" s="227"/>
      <c r="K244" s="228">
        <f>ROUND(E244*J244,2)</f>
        <v>0</v>
      </c>
      <c r="L244" s="228">
        <v>21</v>
      </c>
      <c r="M244" s="228">
        <f>G244*(1+L244/100)</f>
        <v>0</v>
      </c>
      <c r="N244" s="228">
        <v>0</v>
      </c>
      <c r="O244" s="228">
        <f>ROUND(E244*N244,2)</f>
        <v>0</v>
      </c>
      <c r="P244" s="228">
        <v>0</v>
      </c>
      <c r="Q244" s="228">
        <f>ROUND(E244*P244,2)</f>
        <v>0</v>
      </c>
      <c r="R244" s="228" t="s">
        <v>438</v>
      </c>
      <c r="S244" s="228" t="s">
        <v>285</v>
      </c>
      <c r="T244" s="229" t="s">
        <v>322</v>
      </c>
      <c r="U244" s="215">
        <v>2.577</v>
      </c>
      <c r="V244" s="215">
        <f>ROUND(E244*U244,2)</f>
        <v>485.66</v>
      </c>
      <c r="W244" s="215"/>
      <c r="X244" s="206"/>
      <c r="Y244" s="206"/>
      <c r="Z244" s="206"/>
      <c r="AA244" s="206"/>
      <c r="AB244" s="206"/>
      <c r="AC244" s="206"/>
      <c r="AD244" s="206"/>
      <c r="AE244" s="206"/>
      <c r="AF244" s="206"/>
      <c r="AG244" s="206" t="s">
        <v>1192</v>
      </c>
      <c r="AH244" s="206"/>
      <c r="AI244" s="206"/>
      <c r="AJ244" s="206"/>
      <c r="AK244" s="206"/>
      <c r="AL244" s="206"/>
      <c r="AM244" s="206"/>
      <c r="AN244" s="206"/>
      <c r="AO244" s="206"/>
      <c r="AP244" s="206"/>
      <c r="AQ244" s="206"/>
      <c r="AR244" s="206"/>
      <c r="AS244" s="206"/>
      <c r="AT244" s="206"/>
      <c r="AU244" s="206"/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  <c r="BH244" s="206"/>
    </row>
    <row r="245" spans="1:60" outlineLevel="1">
      <c r="A245" s="213"/>
      <c r="B245" s="214"/>
      <c r="C245" s="253" t="s">
        <v>1193</v>
      </c>
      <c r="D245" s="251"/>
      <c r="E245" s="251"/>
      <c r="F245" s="251"/>
      <c r="G245" s="251"/>
      <c r="H245" s="215"/>
      <c r="I245" s="215"/>
      <c r="J245" s="215"/>
      <c r="K245" s="215"/>
      <c r="L245" s="215"/>
      <c r="M245" s="215"/>
      <c r="N245" s="215"/>
      <c r="O245" s="215"/>
      <c r="P245" s="215"/>
      <c r="Q245" s="215"/>
      <c r="R245" s="215"/>
      <c r="S245" s="215"/>
      <c r="T245" s="215"/>
      <c r="U245" s="215"/>
      <c r="V245" s="215"/>
      <c r="W245" s="215"/>
      <c r="X245" s="206"/>
      <c r="Y245" s="206"/>
      <c r="Z245" s="206"/>
      <c r="AA245" s="206"/>
      <c r="AB245" s="206"/>
      <c r="AC245" s="206"/>
      <c r="AD245" s="206"/>
      <c r="AE245" s="206"/>
      <c r="AF245" s="206"/>
      <c r="AG245" s="206" t="s">
        <v>325</v>
      </c>
      <c r="AH245" s="206"/>
      <c r="AI245" s="206"/>
      <c r="AJ245" s="206"/>
      <c r="AK245" s="206"/>
      <c r="AL245" s="206"/>
      <c r="AM245" s="206"/>
      <c r="AN245" s="206"/>
      <c r="AO245" s="206"/>
      <c r="AP245" s="206"/>
      <c r="AQ245" s="206"/>
      <c r="AR245" s="206"/>
      <c r="AS245" s="206"/>
      <c r="AT245" s="206"/>
      <c r="AU245" s="206"/>
      <c r="AV245" s="206"/>
      <c r="AW245" s="206"/>
      <c r="AX245" s="206"/>
      <c r="AY245" s="206"/>
      <c r="AZ245" s="206"/>
      <c r="BA245" s="206"/>
      <c r="BB245" s="206"/>
      <c r="BC245" s="206"/>
      <c r="BD245" s="206"/>
      <c r="BE245" s="206"/>
      <c r="BF245" s="206"/>
      <c r="BG245" s="206"/>
      <c r="BH245" s="206"/>
    </row>
    <row r="246" spans="1:60" outlineLevel="1">
      <c r="A246" s="213"/>
      <c r="B246" s="214"/>
      <c r="C246" s="254" t="s">
        <v>1194</v>
      </c>
      <c r="D246" s="247"/>
      <c r="E246" s="248"/>
      <c r="F246" s="215"/>
      <c r="G246" s="215"/>
      <c r="H246" s="215"/>
      <c r="I246" s="215"/>
      <c r="J246" s="215"/>
      <c r="K246" s="215"/>
      <c r="L246" s="215"/>
      <c r="M246" s="215"/>
      <c r="N246" s="215"/>
      <c r="O246" s="215"/>
      <c r="P246" s="215"/>
      <c r="Q246" s="215"/>
      <c r="R246" s="215"/>
      <c r="S246" s="215"/>
      <c r="T246" s="215"/>
      <c r="U246" s="215"/>
      <c r="V246" s="215"/>
      <c r="W246" s="215"/>
      <c r="X246" s="206"/>
      <c r="Y246" s="206"/>
      <c r="Z246" s="206"/>
      <c r="AA246" s="206"/>
      <c r="AB246" s="206"/>
      <c r="AC246" s="206"/>
      <c r="AD246" s="206"/>
      <c r="AE246" s="206"/>
      <c r="AF246" s="206"/>
      <c r="AG246" s="206" t="s">
        <v>327</v>
      </c>
      <c r="AH246" s="206">
        <v>0</v>
      </c>
      <c r="AI246" s="206"/>
      <c r="AJ246" s="206"/>
      <c r="AK246" s="206"/>
      <c r="AL246" s="206"/>
      <c r="AM246" s="206"/>
      <c r="AN246" s="206"/>
      <c r="AO246" s="206"/>
      <c r="AP246" s="206"/>
      <c r="AQ246" s="206"/>
      <c r="AR246" s="206"/>
      <c r="AS246" s="206"/>
      <c r="AT246" s="206"/>
      <c r="AU246" s="206"/>
      <c r="AV246" s="206"/>
      <c r="AW246" s="206"/>
      <c r="AX246" s="206"/>
      <c r="AY246" s="206"/>
      <c r="AZ246" s="206"/>
      <c r="BA246" s="206"/>
      <c r="BB246" s="206"/>
      <c r="BC246" s="206"/>
      <c r="BD246" s="206"/>
      <c r="BE246" s="206"/>
      <c r="BF246" s="206"/>
      <c r="BG246" s="206"/>
      <c r="BH246" s="206"/>
    </row>
    <row r="247" spans="1:60" ht="22.5" outlineLevel="1">
      <c r="A247" s="213"/>
      <c r="B247" s="214"/>
      <c r="C247" s="254" t="s">
        <v>3164</v>
      </c>
      <c r="D247" s="247"/>
      <c r="E247" s="248"/>
      <c r="F247" s="215"/>
      <c r="G247" s="215"/>
      <c r="H247" s="215"/>
      <c r="I247" s="215"/>
      <c r="J247" s="215"/>
      <c r="K247" s="215"/>
      <c r="L247" s="215"/>
      <c r="M247" s="215"/>
      <c r="N247" s="215"/>
      <c r="O247" s="215"/>
      <c r="P247" s="215"/>
      <c r="Q247" s="215"/>
      <c r="R247" s="215"/>
      <c r="S247" s="215"/>
      <c r="T247" s="215"/>
      <c r="U247" s="215"/>
      <c r="V247" s="215"/>
      <c r="W247" s="215"/>
      <c r="X247" s="206"/>
      <c r="Y247" s="206"/>
      <c r="Z247" s="206"/>
      <c r="AA247" s="206"/>
      <c r="AB247" s="206"/>
      <c r="AC247" s="206"/>
      <c r="AD247" s="206"/>
      <c r="AE247" s="206"/>
      <c r="AF247" s="206"/>
      <c r="AG247" s="206" t="s">
        <v>327</v>
      </c>
      <c r="AH247" s="206">
        <v>0</v>
      </c>
      <c r="AI247" s="206"/>
      <c r="AJ247" s="206"/>
      <c r="AK247" s="206"/>
      <c r="AL247" s="206"/>
      <c r="AM247" s="206"/>
      <c r="AN247" s="206"/>
      <c r="AO247" s="206"/>
      <c r="AP247" s="206"/>
      <c r="AQ247" s="206"/>
      <c r="AR247" s="206"/>
      <c r="AS247" s="206"/>
      <c r="AT247" s="206"/>
      <c r="AU247" s="206"/>
      <c r="AV247" s="206"/>
      <c r="AW247" s="206"/>
      <c r="AX247" s="206"/>
      <c r="AY247" s="206"/>
      <c r="AZ247" s="206"/>
      <c r="BA247" s="206"/>
      <c r="BB247" s="206"/>
      <c r="BC247" s="206"/>
      <c r="BD247" s="206"/>
      <c r="BE247" s="206"/>
      <c r="BF247" s="206"/>
      <c r="BG247" s="206"/>
      <c r="BH247" s="206"/>
    </row>
    <row r="248" spans="1:60" outlineLevel="1">
      <c r="A248" s="213"/>
      <c r="B248" s="214"/>
      <c r="C248" s="254" t="s">
        <v>3165</v>
      </c>
      <c r="D248" s="247"/>
      <c r="E248" s="248"/>
      <c r="F248" s="215"/>
      <c r="G248" s="215"/>
      <c r="H248" s="215"/>
      <c r="I248" s="215"/>
      <c r="J248" s="215"/>
      <c r="K248" s="215"/>
      <c r="L248" s="215"/>
      <c r="M248" s="215"/>
      <c r="N248" s="215"/>
      <c r="O248" s="215"/>
      <c r="P248" s="215"/>
      <c r="Q248" s="215"/>
      <c r="R248" s="215"/>
      <c r="S248" s="215"/>
      <c r="T248" s="215"/>
      <c r="U248" s="215"/>
      <c r="V248" s="215"/>
      <c r="W248" s="215"/>
      <c r="X248" s="206"/>
      <c r="Y248" s="206"/>
      <c r="Z248" s="206"/>
      <c r="AA248" s="206"/>
      <c r="AB248" s="206"/>
      <c r="AC248" s="206"/>
      <c r="AD248" s="206"/>
      <c r="AE248" s="206"/>
      <c r="AF248" s="206"/>
      <c r="AG248" s="206" t="s">
        <v>327</v>
      </c>
      <c r="AH248" s="206">
        <v>0</v>
      </c>
      <c r="AI248" s="206"/>
      <c r="AJ248" s="206"/>
      <c r="AK248" s="206"/>
      <c r="AL248" s="206"/>
      <c r="AM248" s="206"/>
      <c r="AN248" s="206"/>
      <c r="AO248" s="206"/>
      <c r="AP248" s="206"/>
      <c r="AQ248" s="206"/>
      <c r="AR248" s="206"/>
      <c r="AS248" s="206"/>
      <c r="AT248" s="206"/>
      <c r="AU248" s="206"/>
      <c r="AV248" s="206"/>
      <c r="AW248" s="206"/>
      <c r="AX248" s="206"/>
      <c r="AY248" s="206"/>
      <c r="AZ248" s="206"/>
      <c r="BA248" s="206"/>
      <c r="BB248" s="206"/>
      <c r="BC248" s="206"/>
      <c r="BD248" s="206"/>
      <c r="BE248" s="206"/>
      <c r="BF248" s="206"/>
      <c r="BG248" s="206"/>
      <c r="BH248" s="206"/>
    </row>
    <row r="249" spans="1:60" outlineLevel="1">
      <c r="A249" s="213"/>
      <c r="B249" s="214"/>
      <c r="C249" s="254" t="s">
        <v>3166</v>
      </c>
      <c r="D249" s="247"/>
      <c r="E249" s="248">
        <v>188.46100000000001</v>
      </c>
      <c r="F249" s="215"/>
      <c r="G249" s="215"/>
      <c r="H249" s="215"/>
      <c r="I249" s="215"/>
      <c r="J249" s="215"/>
      <c r="K249" s="215"/>
      <c r="L249" s="215"/>
      <c r="M249" s="215"/>
      <c r="N249" s="215"/>
      <c r="O249" s="215"/>
      <c r="P249" s="215"/>
      <c r="Q249" s="215"/>
      <c r="R249" s="215"/>
      <c r="S249" s="215"/>
      <c r="T249" s="215"/>
      <c r="U249" s="215"/>
      <c r="V249" s="215"/>
      <c r="W249" s="215"/>
      <c r="X249" s="206"/>
      <c r="Y249" s="206"/>
      <c r="Z249" s="206"/>
      <c r="AA249" s="206"/>
      <c r="AB249" s="206"/>
      <c r="AC249" s="206"/>
      <c r="AD249" s="206"/>
      <c r="AE249" s="206"/>
      <c r="AF249" s="206"/>
      <c r="AG249" s="206" t="s">
        <v>327</v>
      </c>
      <c r="AH249" s="206">
        <v>0</v>
      </c>
      <c r="AI249" s="206"/>
      <c r="AJ249" s="206"/>
      <c r="AK249" s="206"/>
      <c r="AL249" s="206"/>
      <c r="AM249" s="206"/>
      <c r="AN249" s="206"/>
      <c r="AO249" s="206"/>
      <c r="AP249" s="206"/>
      <c r="AQ249" s="206"/>
      <c r="AR249" s="206"/>
      <c r="AS249" s="206"/>
      <c r="AT249" s="206"/>
      <c r="AU249" s="206"/>
      <c r="AV249" s="206"/>
      <c r="AW249" s="206"/>
      <c r="AX249" s="206"/>
      <c r="AY249" s="206"/>
      <c r="AZ249" s="206"/>
      <c r="BA249" s="206"/>
      <c r="BB249" s="206"/>
      <c r="BC249" s="206"/>
      <c r="BD249" s="206"/>
      <c r="BE249" s="206"/>
      <c r="BF249" s="206"/>
      <c r="BG249" s="206"/>
      <c r="BH249" s="206"/>
    </row>
    <row r="250" spans="1:60">
      <c r="A250" s="217" t="s">
        <v>280</v>
      </c>
      <c r="B250" s="218" t="s">
        <v>129</v>
      </c>
      <c r="C250" s="240" t="s">
        <v>130</v>
      </c>
      <c r="D250" s="219"/>
      <c r="E250" s="220"/>
      <c r="F250" s="221"/>
      <c r="G250" s="221">
        <f>SUMIF(AG251:AG275,"&lt;&gt;NOR",G251:G275)</f>
        <v>0</v>
      </c>
      <c r="H250" s="221"/>
      <c r="I250" s="221">
        <f>SUM(I251:I275)</f>
        <v>0</v>
      </c>
      <c r="J250" s="221"/>
      <c r="K250" s="221">
        <f>SUM(K251:K275)</f>
        <v>0</v>
      </c>
      <c r="L250" s="221"/>
      <c r="M250" s="221">
        <f>SUM(M251:M275)</f>
        <v>0</v>
      </c>
      <c r="N250" s="221"/>
      <c r="O250" s="221">
        <f>SUM(O251:O275)</f>
        <v>3.38</v>
      </c>
      <c r="P250" s="221"/>
      <c r="Q250" s="221">
        <f>SUM(Q251:Q275)</f>
        <v>0</v>
      </c>
      <c r="R250" s="221"/>
      <c r="S250" s="221"/>
      <c r="T250" s="222"/>
      <c r="U250" s="216"/>
      <c r="V250" s="216">
        <f>SUM(V251:V275)</f>
        <v>130.82999999999998</v>
      </c>
      <c r="W250" s="216"/>
      <c r="AG250" t="s">
        <v>281</v>
      </c>
    </row>
    <row r="251" spans="1:60" ht="22.5" outlineLevel="1">
      <c r="A251" s="223">
        <v>54</v>
      </c>
      <c r="B251" s="224" t="s">
        <v>1236</v>
      </c>
      <c r="C251" s="241" t="s">
        <v>1237</v>
      </c>
      <c r="D251" s="225" t="s">
        <v>368</v>
      </c>
      <c r="E251" s="226">
        <v>326.10899999999998</v>
      </c>
      <c r="F251" s="227"/>
      <c r="G251" s="228">
        <f>ROUND(E251*F251,2)</f>
        <v>0</v>
      </c>
      <c r="H251" s="227"/>
      <c r="I251" s="228">
        <f>ROUND(E251*H251,2)</f>
        <v>0</v>
      </c>
      <c r="J251" s="227"/>
      <c r="K251" s="228">
        <f>ROUND(E251*J251,2)</f>
        <v>0</v>
      </c>
      <c r="L251" s="228">
        <v>21</v>
      </c>
      <c r="M251" s="228">
        <f>G251*(1+L251/100)</f>
        <v>0</v>
      </c>
      <c r="N251" s="228">
        <v>3.15E-3</v>
      </c>
      <c r="O251" s="228">
        <f>ROUND(E251*N251,2)</f>
        <v>1.03</v>
      </c>
      <c r="P251" s="228">
        <v>0</v>
      </c>
      <c r="Q251" s="228">
        <f>ROUND(E251*P251,2)</f>
        <v>0</v>
      </c>
      <c r="R251" s="228"/>
      <c r="S251" s="228" t="s">
        <v>295</v>
      </c>
      <c r="T251" s="229" t="s">
        <v>322</v>
      </c>
      <c r="U251" s="215">
        <v>0.38500000000000001</v>
      </c>
      <c r="V251" s="215">
        <f>ROUND(E251*U251,2)</f>
        <v>125.55</v>
      </c>
      <c r="W251" s="215"/>
      <c r="X251" s="206"/>
      <c r="Y251" s="206"/>
      <c r="Z251" s="206"/>
      <c r="AA251" s="206"/>
      <c r="AB251" s="206"/>
      <c r="AC251" s="206"/>
      <c r="AD251" s="206"/>
      <c r="AE251" s="206"/>
      <c r="AF251" s="206"/>
      <c r="AG251" s="206" t="s">
        <v>369</v>
      </c>
      <c r="AH251" s="206"/>
      <c r="AI251" s="206"/>
      <c r="AJ251" s="206"/>
      <c r="AK251" s="206"/>
      <c r="AL251" s="206"/>
      <c r="AM251" s="206"/>
      <c r="AN251" s="206"/>
      <c r="AO251" s="206"/>
      <c r="AP251" s="206"/>
      <c r="AQ251" s="206"/>
      <c r="AR251" s="206"/>
      <c r="AS251" s="206"/>
      <c r="AT251" s="206"/>
      <c r="AU251" s="206"/>
      <c r="AV251" s="206"/>
      <c r="AW251" s="206"/>
      <c r="AX251" s="206"/>
      <c r="AY251" s="206"/>
      <c r="AZ251" s="206"/>
      <c r="BA251" s="206"/>
      <c r="BB251" s="206"/>
      <c r="BC251" s="206"/>
      <c r="BD251" s="206"/>
      <c r="BE251" s="206"/>
      <c r="BF251" s="206"/>
      <c r="BG251" s="206"/>
      <c r="BH251" s="206"/>
    </row>
    <row r="252" spans="1:60" outlineLevel="1">
      <c r="A252" s="213"/>
      <c r="B252" s="214"/>
      <c r="C252" s="254" t="s">
        <v>3167</v>
      </c>
      <c r="D252" s="247"/>
      <c r="E252" s="248">
        <v>326.10899999999998</v>
      </c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215"/>
      <c r="Q252" s="215"/>
      <c r="R252" s="215"/>
      <c r="S252" s="215"/>
      <c r="T252" s="215"/>
      <c r="U252" s="215"/>
      <c r="V252" s="215"/>
      <c r="W252" s="215"/>
      <c r="X252" s="206"/>
      <c r="Y252" s="206"/>
      <c r="Z252" s="206"/>
      <c r="AA252" s="206"/>
      <c r="AB252" s="206"/>
      <c r="AC252" s="206"/>
      <c r="AD252" s="206"/>
      <c r="AE252" s="206"/>
      <c r="AF252" s="206"/>
      <c r="AG252" s="206" t="s">
        <v>327</v>
      </c>
      <c r="AH252" s="206">
        <v>0</v>
      </c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</row>
    <row r="253" spans="1:60" ht="22.5" outlineLevel="1">
      <c r="A253" s="223">
        <v>55</v>
      </c>
      <c r="B253" s="224" t="s">
        <v>1246</v>
      </c>
      <c r="C253" s="241" t="s">
        <v>1247</v>
      </c>
      <c r="D253" s="225" t="s">
        <v>368</v>
      </c>
      <c r="E253" s="226">
        <v>89.318299999999994</v>
      </c>
      <c r="F253" s="227"/>
      <c r="G253" s="228">
        <f>ROUND(E253*F253,2)</f>
        <v>0</v>
      </c>
      <c r="H253" s="227"/>
      <c r="I253" s="228">
        <f>ROUND(E253*H253,2)</f>
        <v>0</v>
      </c>
      <c r="J253" s="227"/>
      <c r="K253" s="228">
        <f>ROUND(E253*J253,2)</f>
        <v>0</v>
      </c>
      <c r="L253" s="228">
        <v>21</v>
      </c>
      <c r="M253" s="228">
        <f>G253*(1+L253/100)</f>
        <v>0</v>
      </c>
      <c r="N253" s="228">
        <v>4.0000000000000001E-3</v>
      </c>
      <c r="O253" s="228">
        <f>ROUND(E253*N253,2)</f>
        <v>0.36</v>
      </c>
      <c r="P253" s="228">
        <v>0</v>
      </c>
      <c r="Q253" s="228">
        <f>ROUND(E253*P253,2)</f>
        <v>0</v>
      </c>
      <c r="R253" s="228"/>
      <c r="S253" s="228" t="s">
        <v>295</v>
      </c>
      <c r="T253" s="229" t="s">
        <v>286</v>
      </c>
      <c r="U253" s="215">
        <v>0</v>
      </c>
      <c r="V253" s="215">
        <f>ROUND(E253*U253,2)</f>
        <v>0</v>
      </c>
      <c r="W253" s="215"/>
      <c r="X253" s="206"/>
      <c r="Y253" s="206"/>
      <c r="Z253" s="206"/>
      <c r="AA253" s="206"/>
      <c r="AB253" s="206"/>
      <c r="AC253" s="206"/>
      <c r="AD253" s="206"/>
      <c r="AE253" s="206"/>
      <c r="AF253" s="206"/>
      <c r="AG253" s="206" t="s">
        <v>1202</v>
      </c>
      <c r="AH253" s="206"/>
      <c r="AI253" s="206"/>
      <c r="AJ253" s="206"/>
      <c r="AK253" s="206"/>
      <c r="AL253" s="206"/>
      <c r="AM253" s="206"/>
      <c r="AN253" s="206"/>
      <c r="AO253" s="206"/>
      <c r="AP253" s="206"/>
      <c r="AQ253" s="206"/>
      <c r="AR253" s="206"/>
      <c r="AS253" s="206"/>
      <c r="AT253" s="206"/>
      <c r="AU253" s="206"/>
      <c r="AV253" s="206"/>
      <c r="AW253" s="206"/>
      <c r="AX253" s="206"/>
      <c r="AY253" s="206"/>
      <c r="AZ253" s="206"/>
      <c r="BA253" s="206"/>
      <c r="BB253" s="206"/>
      <c r="BC253" s="206"/>
      <c r="BD253" s="206"/>
      <c r="BE253" s="206"/>
      <c r="BF253" s="206"/>
      <c r="BG253" s="206"/>
      <c r="BH253" s="206"/>
    </row>
    <row r="254" spans="1:60" outlineLevel="1">
      <c r="A254" s="213"/>
      <c r="B254" s="214"/>
      <c r="C254" s="254" t="s">
        <v>3168</v>
      </c>
      <c r="D254" s="247"/>
      <c r="E254" s="248">
        <v>4.867</v>
      </c>
      <c r="F254" s="215"/>
      <c r="G254" s="215"/>
      <c r="H254" s="215"/>
      <c r="I254" s="215"/>
      <c r="J254" s="215"/>
      <c r="K254" s="215"/>
      <c r="L254" s="215"/>
      <c r="M254" s="215"/>
      <c r="N254" s="215"/>
      <c r="O254" s="215"/>
      <c r="P254" s="215"/>
      <c r="Q254" s="215"/>
      <c r="R254" s="215"/>
      <c r="S254" s="215"/>
      <c r="T254" s="215"/>
      <c r="U254" s="215"/>
      <c r="V254" s="215"/>
      <c r="W254" s="215"/>
      <c r="X254" s="206"/>
      <c r="Y254" s="206"/>
      <c r="Z254" s="206"/>
      <c r="AA254" s="206"/>
      <c r="AB254" s="206"/>
      <c r="AC254" s="206"/>
      <c r="AD254" s="206"/>
      <c r="AE254" s="206"/>
      <c r="AF254" s="206"/>
      <c r="AG254" s="206" t="s">
        <v>327</v>
      </c>
      <c r="AH254" s="206">
        <v>0</v>
      </c>
      <c r="AI254" s="206"/>
      <c r="AJ254" s="206"/>
      <c r="AK254" s="206"/>
      <c r="AL254" s="206"/>
      <c r="AM254" s="206"/>
      <c r="AN254" s="206"/>
      <c r="AO254" s="206"/>
      <c r="AP254" s="206"/>
      <c r="AQ254" s="206"/>
      <c r="AR254" s="206"/>
      <c r="AS254" s="206"/>
      <c r="AT254" s="206"/>
      <c r="AU254" s="206"/>
      <c r="AV254" s="206"/>
      <c r="AW254" s="206"/>
      <c r="AX254" s="206"/>
      <c r="AY254" s="206"/>
      <c r="AZ254" s="206"/>
      <c r="BA254" s="206"/>
      <c r="BB254" s="206"/>
      <c r="BC254" s="206"/>
      <c r="BD254" s="206"/>
      <c r="BE254" s="206"/>
      <c r="BF254" s="206"/>
      <c r="BG254" s="206"/>
      <c r="BH254" s="206"/>
    </row>
    <row r="255" spans="1:60" outlineLevel="1">
      <c r="A255" s="213"/>
      <c r="B255" s="214"/>
      <c r="C255" s="254" t="s">
        <v>3169</v>
      </c>
      <c r="D255" s="247"/>
      <c r="E255" s="248">
        <v>17.497250000000001</v>
      </c>
      <c r="F255" s="215"/>
      <c r="G255" s="215"/>
      <c r="H255" s="215"/>
      <c r="I255" s="215"/>
      <c r="J255" s="215"/>
      <c r="K255" s="215"/>
      <c r="L255" s="215"/>
      <c r="M255" s="215"/>
      <c r="N255" s="215"/>
      <c r="O255" s="215"/>
      <c r="P255" s="215"/>
      <c r="Q255" s="215"/>
      <c r="R255" s="215"/>
      <c r="S255" s="215"/>
      <c r="T255" s="215"/>
      <c r="U255" s="215"/>
      <c r="V255" s="215"/>
      <c r="W255" s="215"/>
      <c r="X255" s="206"/>
      <c r="Y255" s="206"/>
      <c r="Z255" s="206"/>
      <c r="AA255" s="206"/>
      <c r="AB255" s="206"/>
      <c r="AC255" s="206"/>
      <c r="AD255" s="206"/>
      <c r="AE255" s="206"/>
      <c r="AF255" s="206"/>
      <c r="AG255" s="206" t="s">
        <v>327</v>
      </c>
      <c r="AH255" s="206">
        <v>0</v>
      </c>
      <c r="AI255" s="206"/>
      <c r="AJ255" s="206"/>
      <c r="AK255" s="206"/>
      <c r="AL255" s="206"/>
      <c r="AM255" s="206"/>
      <c r="AN255" s="206"/>
      <c r="AO255" s="206"/>
      <c r="AP255" s="206"/>
      <c r="AQ255" s="206"/>
      <c r="AR255" s="206"/>
      <c r="AS255" s="206"/>
      <c r="AT255" s="206"/>
      <c r="AU255" s="206"/>
      <c r="AV255" s="206"/>
      <c r="AW255" s="206"/>
      <c r="AX255" s="206"/>
      <c r="AY255" s="206"/>
      <c r="AZ255" s="206"/>
      <c r="BA255" s="206"/>
      <c r="BB255" s="206"/>
      <c r="BC255" s="206"/>
      <c r="BD255" s="206"/>
      <c r="BE255" s="206"/>
      <c r="BF255" s="206"/>
      <c r="BG255" s="206"/>
      <c r="BH255" s="206"/>
    </row>
    <row r="256" spans="1:60" outlineLevel="1">
      <c r="A256" s="213"/>
      <c r="B256" s="214"/>
      <c r="C256" s="254" t="s">
        <v>3170</v>
      </c>
      <c r="D256" s="247"/>
      <c r="E256" s="248">
        <v>14.81</v>
      </c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215"/>
      <c r="Q256" s="215"/>
      <c r="R256" s="215"/>
      <c r="S256" s="215"/>
      <c r="T256" s="215"/>
      <c r="U256" s="215"/>
      <c r="V256" s="215"/>
      <c r="W256" s="215"/>
      <c r="X256" s="206"/>
      <c r="Y256" s="206"/>
      <c r="Z256" s="206"/>
      <c r="AA256" s="206"/>
      <c r="AB256" s="206"/>
      <c r="AC256" s="206"/>
      <c r="AD256" s="206"/>
      <c r="AE256" s="206"/>
      <c r="AF256" s="206"/>
      <c r="AG256" s="206" t="s">
        <v>327</v>
      </c>
      <c r="AH256" s="206">
        <v>0</v>
      </c>
      <c r="AI256" s="206"/>
      <c r="AJ256" s="206"/>
      <c r="AK256" s="206"/>
      <c r="AL256" s="206"/>
      <c r="AM256" s="206"/>
      <c r="AN256" s="206"/>
      <c r="AO256" s="206"/>
      <c r="AP256" s="206"/>
      <c r="AQ256" s="206"/>
      <c r="AR256" s="206"/>
      <c r="AS256" s="206"/>
      <c r="AT256" s="206"/>
      <c r="AU256" s="206"/>
      <c r="AV256" s="206"/>
      <c r="AW256" s="206"/>
      <c r="AX256" s="206"/>
      <c r="AY256" s="206"/>
      <c r="AZ256" s="206"/>
      <c r="BA256" s="206"/>
      <c r="BB256" s="206"/>
      <c r="BC256" s="206"/>
      <c r="BD256" s="206"/>
      <c r="BE256" s="206"/>
      <c r="BF256" s="206"/>
      <c r="BG256" s="206"/>
      <c r="BH256" s="206"/>
    </row>
    <row r="257" spans="1:60" outlineLevel="1">
      <c r="A257" s="213"/>
      <c r="B257" s="214"/>
      <c r="C257" s="254" t="s">
        <v>3171</v>
      </c>
      <c r="D257" s="247"/>
      <c r="E257" s="248">
        <v>6.6</v>
      </c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215"/>
      <c r="Q257" s="215"/>
      <c r="R257" s="215"/>
      <c r="S257" s="215"/>
      <c r="T257" s="215"/>
      <c r="U257" s="215"/>
      <c r="V257" s="215"/>
      <c r="W257" s="215"/>
      <c r="X257" s="206"/>
      <c r="Y257" s="206"/>
      <c r="Z257" s="206"/>
      <c r="AA257" s="206"/>
      <c r="AB257" s="206"/>
      <c r="AC257" s="206"/>
      <c r="AD257" s="206"/>
      <c r="AE257" s="206"/>
      <c r="AF257" s="206"/>
      <c r="AG257" s="206" t="s">
        <v>327</v>
      </c>
      <c r="AH257" s="206">
        <v>0</v>
      </c>
      <c r="AI257" s="206"/>
      <c r="AJ257" s="206"/>
      <c r="AK257" s="206"/>
      <c r="AL257" s="206"/>
      <c r="AM257" s="206"/>
      <c r="AN257" s="206"/>
      <c r="AO257" s="206"/>
      <c r="AP257" s="206"/>
      <c r="AQ257" s="206"/>
      <c r="AR257" s="206"/>
      <c r="AS257" s="206"/>
      <c r="AT257" s="206"/>
      <c r="AU257" s="206"/>
      <c r="AV257" s="206"/>
      <c r="AW257" s="206"/>
      <c r="AX257" s="206"/>
      <c r="AY257" s="206"/>
      <c r="AZ257" s="206"/>
      <c r="BA257" s="206"/>
      <c r="BB257" s="206"/>
      <c r="BC257" s="206"/>
      <c r="BD257" s="206"/>
      <c r="BE257" s="206"/>
      <c r="BF257" s="206"/>
      <c r="BG257" s="206"/>
      <c r="BH257" s="206"/>
    </row>
    <row r="258" spans="1:60" outlineLevel="1">
      <c r="A258" s="213"/>
      <c r="B258" s="214"/>
      <c r="C258" s="254" t="s">
        <v>3172</v>
      </c>
      <c r="D258" s="247"/>
      <c r="E258" s="248">
        <v>3.367</v>
      </c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215"/>
      <c r="Q258" s="215"/>
      <c r="R258" s="215"/>
      <c r="S258" s="215"/>
      <c r="T258" s="215"/>
      <c r="U258" s="215"/>
      <c r="V258" s="215"/>
      <c r="W258" s="215"/>
      <c r="X258" s="206"/>
      <c r="Y258" s="206"/>
      <c r="Z258" s="206"/>
      <c r="AA258" s="206"/>
      <c r="AB258" s="206"/>
      <c r="AC258" s="206"/>
      <c r="AD258" s="206"/>
      <c r="AE258" s="206"/>
      <c r="AF258" s="206"/>
      <c r="AG258" s="206" t="s">
        <v>327</v>
      </c>
      <c r="AH258" s="206">
        <v>0</v>
      </c>
      <c r="AI258" s="206"/>
      <c r="AJ258" s="206"/>
      <c r="AK258" s="206"/>
      <c r="AL258" s="206"/>
      <c r="AM258" s="206"/>
      <c r="AN258" s="206"/>
      <c r="AO258" s="206"/>
      <c r="AP258" s="206"/>
      <c r="AQ258" s="206"/>
      <c r="AR258" s="206"/>
      <c r="AS258" s="206"/>
      <c r="AT258" s="206"/>
      <c r="AU258" s="206"/>
      <c r="AV258" s="206"/>
      <c r="AW258" s="206"/>
      <c r="AX258" s="206"/>
      <c r="AY258" s="206"/>
      <c r="AZ258" s="206"/>
      <c r="BA258" s="206"/>
      <c r="BB258" s="206"/>
      <c r="BC258" s="206"/>
      <c r="BD258" s="206"/>
      <c r="BE258" s="206"/>
      <c r="BF258" s="206"/>
      <c r="BG258" s="206"/>
      <c r="BH258" s="206"/>
    </row>
    <row r="259" spans="1:60" outlineLevel="1">
      <c r="A259" s="213"/>
      <c r="B259" s="214"/>
      <c r="C259" s="254" t="s">
        <v>3173</v>
      </c>
      <c r="D259" s="247"/>
      <c r="E259" s="248">
        <v>5.2560000000000002</v>
      </c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215"/>
      <c r="Q259" s="215"/>
      <c r="R259" s="215"/>
      <c r="S259" s="215"/>
      <c r="T259" s="215"/>
      <c r="U259" s="215"/>
      <c r="V259" s="215"/>
      <c r="W259" s="215"/>
      <c r="X259" s="206"/>
      <c r="Y259" s="206"/>
      <c r="Z259" s="206"/>
      <c r="AA259" s="206"/>
      <c r="AB259" s="206"/>
      <c r="AC259" s="206"/>
      <c r="AD259" s="206"/>
      <c r="AE259" s="206"/>
      <c r="AF259" s="206"/>
      <c r="AG259" s="206" t="s">
        <v>327</v>
      </c>
      <c r="AH259" s="206">
        <v>0</v>
      </c>
      <c r="AI259" s="206"/>
      <c r="AJ259" s="206"/>
      <c r="AK259" s="206"/>
      <c r="AL259" s="206"/>
      <c r="AM259" s="206"/>
      <c r="AN259" s="206"/>
      <c r="AO259" s="206"/>
      <c r="AP259" s="206"/>
      <c r="AQ259" s="206"/>
      <c r="AR259" s="206"/>
      <c r="AS259" s="206"/>
      <c r="AT259" s="206"/>
      <c r="AU259" s="206"/>
      <c r="AV259" s="206"/>
      <c r="AW259" s="206"/>
      <c r="AX259" s="206"/>
      <c r="AY259" s="206"/>
      <c r="AZ259" s="206"/>
      <c r="BA259" s="206"/>
      <c r="BB259" s="206"/>
      <c r="BC259" s="206"/>
      <c r="BD259" s="206"/>
      <c r="BE259" s="206"/>
      <c r="BF259" s="206"/>
      <c r="BG259" s="206"/>
      <c r="BH259" s="206"/>
    </row>
    <row r="260" spans="1:60" outlineLevel="1">
      <c r="A260" s="213"/>
      <c r="B260" s="214"/>
      <c r="C260" s="254" t="s">
        <v>3174</v>
      </c>
      <c r="D260" s="247"/>
      <c r="E260" s="248">
        <v>2.464</v>
      </c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215"/>
      <c r="Q260" s="215"/>
      <c r="R260" s="215"/>
      <c r="S260" s="215"/>
      <c r="T260" s="215"/>
      <c r="U260" s="215"/>
      <c r="V260" s="215"/>
      <c r="W260" s="215"/>
      <c r="X260" s="206"/>
      <c r="Y260" s="206"/>
      <c r="Z260" s="206"/>
      <c r="AA260" s="206"/>
      <c r="AB260" s="206"/>
      <c r="AC260" s="206"/>
      <c r="AD260" s="206"/>
      <c r="AE260" s="206"/>
      <c r="AF260" s="206"/>
      <c r="AG260" s="206" t="s">
        <v>327</v>
      </c>
      <c r="AH260" s="206">
        <v>0</v>
      </c>
      <c r="AI260" s="206"/>
      <c r="AJ260" s="206"/>
      <c r="AK260" s="206"/>
      <c r="AL260" s="206"/>
      <c r="AM260" s="206"/>
      <c r="AN260" s="206"/>
      <c r="AO260" s="206"/>
      <c r="AP260" s="206"/>
      <c r="AQ260" s="206"/>
      <c r="AR260" s="206"/>
      <c r="AS260" s="206"/>
      <c r="AT260" s="206"/>
      <c r="AU260" s="206"/>
      <c r="AV260" s="206"/>
      <c r="AW260" s="206"/>
      <c r="AX260" s="206"/>
      <c r="AY260" s="206"/>
      <c r="AZ260" s="206"/>
      <c r="BA260" s="206"/>
      <c r="BB260" s="206"/>
      <c r="BC260" s="206"/>
      <c r="BD260" s="206"/>
      <c r="BE260" s="206"/>
      <c r="BF260" s="206"/>
      <c r="BG260" s="206"/>
      <c r="BH260" s="206"/>
    </row>
    <row r="261" spans="1:60" outlineLevel="1">
      <c r="A261" s="213"/>
      <c r="B261" s="214"/>
      <c r="C261" s="254" t="s">
        <v>3175</v>
      </c>
      <c r="D261" s="247"/>
      <c r="E261" s="248">
        <v>1</v>
      </c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215"/>
      <c r="Q261" s="215"/>
      <c r="R261" s="215"/>
      <c r="S261" s="215"/>
      <c r="T261" s="215"/>
      <c r="U261" s="215"/>
      <c r="V261" s="215"/>
      <c r="W261" s="215"/>
      <c r="X261" s="206"/>
      <c r="Y261" s="206"/>
      <c r="Z261" s="206"/>
      <c r="AA261" s="206"/>
      <c r="AB261" s="206"/>
      <c r="AC261" s="206"/>
      <c r="AD261" s="206"/>
      <c r="AE261" s="206"/>
      <c r="AF261" s="206"/>
      <c r="AG261" s="206" t="s">
        <v>327</v>
      </c>
      <c r="AH261" s="206">
        <v>0</v>
      </c>
      <c r="AI261" s="206"/>
      <c r="AJ261" s="206"/>
      <c r="AK261" s="206"/>
      <c r="AL261" s="206"/>
      <c r="AM261" s="206"/>
      <c r="AN261" s="206"/>
      <c r="AO261" s="206"/>
      <c r="AP261" s="206"/>
      <c r="AQ261" s="206"/>
      <c r="AR261" s="206"/>
      <c r="AS261" s="206"/>
      <c r="AT261" s="206"/>
      <c r="AU261" s="206"/>
      <c r="AV261" s="206"/>
      <c r="AW261" s="206"/>
      <c r="AX261" s="206"/>
      <c r="AY261" s="206"/>
      <c r="AZ261" s="206"/>
      <c r="BA261" s="206"/>
      <c r="BB261" s="206"/>
      <c r="BC261" s="206"/>
      <c r="BD261" s="206"/>
      <c r="BE261" s="206"/>
      <c r="BF261" s="206"/>
      <c r="BG261" s="206"/>
      <c r="BH261" s="206"/>
    </row>
    <row r="262" spans="1:60" outlineLevel="1">
      <c r="A262" s="213"/>
      <c r="B262" s="214"/>
      <c r="C262" s="255" t="s">
        <v>337</v>
      </c>
      <c r="D262" s="249"/>
      <c r="E262" s="250">
        <v>55.861249999999998</v>
      </c>
      <c r="F262" s="215"/>
      <c r="G262" s="215"/>
      <c r="H262" s="215"/>
      <c r="I262" s="215"/>
      <c r="J262" s="215"/>
      <c r="K262" s="215"/>
      <c r="L262" s="215"/>
      <c r="M262" s="215"/>
      <c r="N262" s="215"/>
      <c r="O262" s="215"/>
      <c r="P262" s="215"/>
      <c r="Q262" s="215"/>
      <c r="R262" s="215"/>
      <c r="S262" s="215"/>
      <c r="T262" s="215"/>
      <c r="U262" s="215"/>
      <c r="V262" s="215"/>
      <c r="W262" s="215"/>
      <c r="X262" s="206"/>
      <c r="Y262" s="206"/>
      <c r="Z262" s="206"/>
      <c r="AA262" s="206"/>
      <c r="AB262" s="206"/>
      <c r="AC262" s="206"/>
      <c r="AD262" s="206"/>
      <c r="AE262" s="206"/>
      <c r="AF262" s="206"/>
      <c r="AG262" s="206" t="s">
        <v>327</v>
      </c>
      <c r="AH262" s="206">
        <v>1</v>
      </c>
      <c r="AI262" s="206"/>
      <c r="AJ262" s="206"/>
      <c r="AK262" s="206"/>
      <c r="AL262" s="206"/>
      <c r="AM262" s="206"/>
      <c r="AN262" s="206"/>
      <c r="AO262" s="206"/>
      <c r="AP262" s="206"/>
      <c r="AQ262" s="206"/>
      <c r="AR262" s="206"/>
      <c r="AS262" s="206"/>
      <c r="AT262" s="206"/>
      <c r="AU262" s="206"/>
      <c r="AV262" s="206"/>
      <c r="AW262" s="206"/>
      <c r="AX262" s="206"/>
      <c r="AY262" s="206"/>
      <c r="AZ262" s="206"/>
      <c r="BA262" s="206"/>
      <c r="BB262" s="206"/>
      <c r="BC262" s="206"/>
      <c r="BD262" s="206"/>
      <c r="BE262" s="206"/>
      <c r="BF262" s="206"/>
      <c r="BG262" s="206"/>
      <c r="BH262" s="206"/>
    </row>
    <row r="263" spans="1:60" outlineLevel="1">
      <c r="A263" s="213"/>
      <c r="B263" s="214"/>
      <c r="C263" s="254" t="s">
        <v>3176</v>
      </c>
      <c r="D263" s="247"/>
      <c r="E263" s="248">
        <v>33.457050000000002</v>
      </c>
      <c r="F263" s="215"/>
      <c r="G263" s="215"/>
      <c r="H263" s="215"/>
      <c r="I263" s="215"/>
      <c r="J263" s="215"/>
      <c r="K263" s="215"/>
      <c r="L263" s="215"/>
      <c r="M263" s="215"/>
      <c r="N263" s="215"/>
      <c r="O263" s="215"/>
      <c r="P263" s="215"/>
      <c r="Q263" s="215"/>
      <c r="R263" s="215"/>
      <c r="S263" s="215"/>
      <c r="T263" s="215"/>
      <c r="U263" s="215"/>
      <c r="V263" s="215"/>
      <c r="W263" s="215"/>
      <c r="X263" s="206"/>
      <c r="Y263" s="206"/>
      <c r="Z263" s="206"/>
      <c r="AA263" s="206"/>
      <c r="AB263" s="206"/>
      <c r="AC263" s="206"/>
      <c r="AD263" s="206"/>
      <c r="AE263" s="206"/>
      <c r="AF263" s="206"/>
      <c r="AG263" s="206" t="s">
        <v>327</v>
      </c>
      <c r="AH263" s="206">
        <v>0</v>
      </c>
      <c r="AI263" s="206"/>
      <c r="AJ263" s="206"/>
      <c r="AK263" s="206"/>
      <c r="AL263" s="206"/>
      <c r="AM263" s="206"/>
      <c r="AN263" s="206"/>
      <c r="AO263" s="206"/>
      <c r="AP263" s="206"/>
      <c r="AQ263" s="206"/>
      <c r="AR263" s="206"/>
      <c r="AS263" s="206"/>
      <c r="AT263" s="206"/>
      <c r="AU263" s="206"/>
      <c r="AV263" s="206"/>
      <c r="AW263" s="206"/>
      <c r="AX263" s="206"/>
      <c r="AY263" s="206"/>
      <c r="AZ263" s="206"/>
      <c r="BA263" s="206"/>
      <c r="BB263" s="206"/>
      <c r="BC263" s="206"/>
      <c r="BD263" s="206"/>
      <c r="BE263" s="206"/>
      <c r="BF263" s="206"/>
      <c r="BG263" s="206"/>
      <c r="BH263" s="206"/>
    </row>
    <row r="264" spans="1:60" outlineLevel="1">
      <c r="A264" s="223">
        <v>56</v>
      </c>
      <c r="B264" s="224" t="s">
        <v>3177</v>
      </c>
      <c r="C264" s="241" t="s">
        <v>3178</v>
      </c>
      <c r="D264" s="225" t="s">
        <v>368</v>
      </c>
      <c r="E264" s="226">
        <v>132.4</v>
      </c>
      <c r="F264" s="227"/>
      <c r="G264" s="228">
        <f>ROUND(E264*F264,2)</f>
        <v>0</v>
      </c>
      <c r="H264" s="227"/>
      <c r="I264" s="228">
        <f>ROUND(E264*H264,2)</f>
        <v>0</v>
      </c>
      <c r="J264" s="227"/>
      <c r="K264" s="228">
        <f>ROUND(E264*J264,2)</f>
        <v>0</v>
      </c>
      <c r="L264" s="228">
        <v>21</v>
      </c>
      <c r="M264" s="228">
        <f>G264*(1+L264/100)</f>
        <v>0</v>
      </c>
      <c r="N264" s="228">
        <v>1.4999999999999999E-2</v>
      </c>
      <c r="O264" s="228">
        <f>ROUND(E264*N264,2)</f>
        <v>1.99</v>
      </c>
      <c r="P264" s="228">
        <v>0</v>
      </c>
      <c r="Q264" s="228">
        <f>ROUND(E264*P264,2)</f>
        <v>0</v>
      </c>
      <c r="R264" s="228"/>
      <c r="S264" s="228" t="s">
        <v>295</v>
      </c>
      <c r="T264" s="229" t="s">
        <v>286</v>
      </c>
      <c r="U264" s="215">
        <v>0</v>
      </c>
      <c r="V264" s="215">
        <f>ROUND(E264*U264,2)</f>
        <v>0</v>
      </c>
      <c r="W264" s="215"/>
      <c r="X264" s="206"/>
      <c r="Y264" s="206"/>
      <c r="Z264" s="206"/>
      <c r="AA264" s="206"/>
      <c r="AB264" s="206"/>
      <c r="AC264" s="206"/>
      <c r="AD264" s="206"/>
      <c r="AE264" s="206"/>
      <c r="AF264" s="206"/>
      <c r="AG264" s="206" t="s">
        <v>1202</v>
      </c>
      <c r="AH264" s="206"/>
      <c r="AI264" s="206"/>
      <c r="AJ264" s="206"/>
      <c r="AK264" s="206"/>
      <c r="AL264" s="206"/>
      <c r="AM264" s="206"/>
      <c r="AN264" s="206"/>
      <c r="AO264" s="206"/>
      <c r="AP264" s="206"/>
      <c r="AQ264" s="206"/>
      <c r="AR264" s="206"/>
      <c r="AS264" s="206"/>
      <c r="AT264" s="206"/>
      <c r="AU264" s="206"/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  <c r="BH264" s="206"/>
    </row>
    <row r="265" spans="1:60" outlineLevel="1">
      <c r="A265" s="213"/>
      <c r="B265" s="214"/>
      <c r="C265" s="254" t="s">
        <v>3179</v>
      </c>
      <c r="D265" s="247"/>
      <c r="E265" s="248">
        <v>36.96</v>
      </c>
      <c r="F265" s="215"/>
      <c r="G265" s="215"/>
      <c r="H265" s="215"/>
      <c r="I265" s="215"/>
      <c r="J265" s="215"/>
      <c r="K265" s="215"/>
      <c r="L265" s="215"/>
      <c r="M265" s="215"/>
      <c r="N265" s="215"/>
      <c r="O265" s="215"/>
      <c r="P265" s="215"/>
      <c r="Q265" s="215"/>
      <c r="R265" s="215"/>
      <c r="S265" s="215"/>
      <c r="T265" s="215"/>
      <c r="U265" s="215"/>
      <c r="V265" s="215"/>
      <c r="W265" s="215"/>
      <c r="X265" s="206"/>
      <c r="Y265" s="206"/>
      <c r="Z265" s="206"/>
      <c r="AA265" s="206"/>
      <c r="AB265" s="206"/>
      <c r="AC265" s="206"/>
      <c r="AD265" s="206"/>
      <c r="AE265" s="206"/>
      <c r="AF265" s="206"/>
      <c r="AG265" s="206" t="s">
        <v>327</v>
      </c>
      <c r="AH265" s="206">
        <v>0</v>
      </c>
      <c r="AI265" s="206"/>
      <c r="AJ265" s="206"/>
      <c r="AK265" s="206"/>
      <c r="AL265" s="206"/>
      <c r="AM265" s="206"/>
      <c r="AN265" s="206"/>
      <c r="AO265" s="206"/>
      <c r="AP265" s="206"/>
      <c r="AQ265" s="206"/>
      <c r="AR265" s="206"/>
      <c r="AS265" s="206"/>
      <c r="AT265" s="206"/>
      <c r="AU265" s="206"/>
      <c r="AV265" s="206"/>
      <c r="AW265" s="206"/>
      <c r="AX265" s="206"/>
      <c r="AY265" s="206"/>
      <c r="AZ265" s="206"/>
      <c r="BA265" s="206"/>
      <c r="BB265" s="206"/>
      <c r="BC265" s="206"/>
      <c r="BD265" s="206"/>
      <c r="BE265" s="206"/>
      <c r="BF265" s="206"/>
      <c r="BG265" s="206"/>
      <c r="BH265" s="206"/>
    </row>
    <row r="266" spans="1:60" outlineLevel="1">
      <c r="A266" s="213"/>
      <c r="B266" s="214"/>
      <c r="C266" s="254" t="s">
        <v>3180</v>
      </c>
      <c r="D266" s="247"/>
      <c r="E266" s="248">
        <v>36.840000000000003</v>
      </c>
      <c r="F266" s="215"/>
      <c r="G266" s="215"/>
      <c r="H266" s="215"/>
      <c r="I266" s="215"/>
      <c r="J266" s="215"/>
      <c r="K266" s="215"/>
      <c r="L266" s="215"/>
      <c r="M266" s="215"/>
      <c r="N266" s="215"/>
      <c r="O266" s="215"/>
      <c r="P266" s="215"/>
      <c r="Q266" s="215"/>
      <c r="R266" s="215"/>
      <c r="S266" s="215"/>
      <c r="T266" s="215"/>
      <c r="U266" s="215"/>
      <c r="V266" s="215"/>
      <c r="W266" s="215"/>
      <c r="X266" s="206"/>
      <c r="Y266" s="206"/>
      <c r="Z266" s="206"/>
      <c r="AA266" s="206"/>
      <c r="AB266" s="206"/>
      <c r="AC266" s="206"/>
      <c r="AD266" s="206"/>
      <c r="AE266" s="206"/>
      <c r="AF266" s="206"/>
      <c r="AG266" s="206" t="s">
        <v>327</v>
      </c>
      <c r="AH266" s="206">
        <v>0</v>
      </c>
      <c r="AI266" s="206"/>
      <c r="AJ266" s="206"/>
      <c r="AK266" s="206"/>
      <c r="AL266" s="206"/>
      <c r="AM266" s="206"/>
      <c r="AN266" s="206"/>
      <c r="AO266" s="206"/>
      <c r="AP266" s="206"/>
      <c r="AQ266" s="206"/>
      <c r="AR266" s="206"/>
      <c r="AS266" s="206"/>
      <c r="AT266" s="206"/>
      <c r="AU266" s="206"/>
      <c r="AV266" s="206"/>
      <c r="AW266" s="206"/>
      <c r="AX266" s="206"/>
      <c r="AY266" s="206"/>
      <c r="AZ266" s="206"/>
      <c r="BA266" s="206"/>
      <c r="BB266" s="206"/>
      <c r="BC266" s="206"/>
      <c r="BD266" s="206"/>
      <c r="BE266" s="206"/>
      <c r="BF266" s="206"/>
      <c r="BG266" s="206"/>
      <c r="BH266" s="206"/>
    </row>
    <row r="267" spans="1:60" outlineLevel="1">
      <c r="A267" s="213"/>
      <c r="B267" s="214"/>
      <c r="C267" s="254" t="s">
        <v>3181</v>
      </c>
      <c r="D267" s="247"/>
      <c r="E267" s="248">
        <v>35.86</v>
      </c>
      <c r="F267" s="215"/>
      <c r="G267" s="215"/>
      <c r="H267" s="215"/>
      <c r="I267" s="215"/>
      <c r="J267" s="215"/>
      <c r="K267" s="215"/>
      <c r="L267" s="215"/>
      <c r="M267" s="215"/>
      <c r="N267" s="215"/>
      <c r="O267" s="215"/>
      <c r="P267" s="215"/>
      <c r="Q267" s="215"/>
      <c r="R267" s="215"/>
      <c r="S267" s="215"/>
      <c r="T267" s="215"/>
      <c r="U267" s="215"/>
      <c r="V267" s="215"/>
      <c r="W267" s="215"/>
      <c r="X267" s="206"/>
      <c r="Y267" s="206"/>
      <c r="Z267" s="206"/>
      <c r="AA267" s="206"/>
      <c r="AB267" s="206"/>
      <c r="AC267" s="206"/>
      <c r="AD267" s="206"/>
      <c r="AE267" s="206"/>
      <c r="AF267" s="206"/>
      <c r="AG267" s="206" t="s">
        <v>327</v>
      </c>
      <c r="AH267" s="206">
        <v>0</v>
      </c>
      <c r="AI267" s="206"/>
      <c r="AJ267" s="206"/>
      <c r="AK267" s="206"/>
      <c r="AL267" s="206"/>
      <c r="AM267" s="206"/>
      <c r="AN267" s="206"/>
      <c r="AO267" s="206"/>
      <c r="AP267" s="206"/>
      <c r="AQ267" s="206"/>
      <c r="AR267" s="206"/>
      <c r="AS267" s="206"/>
      <c r="AT267" s="206"/>
      <c r="AU267" s="206"/>
      <c r="AV267" s="206"/>
      <c r="AW267" s="206"/>
      <c r="AX267" s="206"/>
      <c r="AY267" s="206"/>
      <c r="AZ267" s="206"/>
      <c r="BA267" s="206"/>
      <c r="BB267" s="206"/>
      <c r="BC267" s="206"/>
      <c r="BD267" s="206"/>
      <c r="BE267" s="206"/>
      <c r="BF267" s="206"/>
      <c r="BG267" s="206"/>
      <c r="BH267" s="206"/>
    </row>
    <row r="268" spans="1:60" outlineLevel="1">
      <c r="A268" s="213"/>
      <c r="B268" s="214"/>
      <c r="C268" s="254" t="s">
        <v>3182</v>
      </c>
      <c r="D268" s="247"/>
      <c r="E268" s="248">
        <v>14.19</v>
      </c>
      <c r="F268" s="215"/>
      <c r="G268" s="215"/>
      <c r="H268" s="215"/>
      <c r="I268" s="215"/>
      <c r="J268" s="215"/>
      <c r="K268" s="215"/>
      <c r="L268" s="215"/>
      <c r="M268" s="215"/>
      <c r="N268" s="215"/>
      <c r="O268" s="215"/>
      <c r="P268" s="215"/>
      <c r="Q268" s="215"/>
      <c r="R268" s="215"/>
      <c r="S268" s="215"/>
      <c r="T268" s="215"/>
      <c r="U268" s="215"/>
      <c r="V268" s="215"/>
      <c r="W268" s="215"/>
      <c r="X268" s="206"/>
      <c r="Y268" s="206"/>
      <c r="Z268" s="206"/>
      <c r="AA268" s="206"/>
      <c r="AB268" s="206"/>
      <c r="AC268" s="206"/>
      <c r="AD268" s="206"/>
      <c r="AE268" s="206"/>
      <c r="AF268" s="206"/>
      <c r="AG268" s="206" t="s">
        <v>327</v>
      </c>
      <c r="AH268" s="206">
        <v>0</v>
      </c>
      <c r="AI268" s="206"/>
      <c r="AJ268" s="206"/>
      <c r="AK268" s="206"/>
      <c r="AL268" s="206"/>
      <c r="AM268" s="206"/>
      <c r="AN268" s="206"/>
      <c r="AO268" s="206"/>
      <c r="AP268" s="206"/>
      <c r="AQ268" s="206"/>
      <c r="AR268" s="206"/>
      <c r="AS268" s="206"/>
      <c r="AT268" s="206"/>
      <c r="AU268" s="206"/>
      <c r="AV268" s="206"/>
      <c r="AW268" s="206"/>
      <c r="AX268" s="206"/>
      <c r="AY268" s="206"/>
      <c r="AZ268" s="206"/>
      <c r="BA268" s="206"/>
      <c r="BB268" s="206"/>
      <c r="BC268" s="206"/>
      <c r="BD268" s="206"/>
      <c r="BE268" s="206"/>
      <c r="BF268" s="206"/>
      <c r="BG268" s="206"/>
      <c r="BH268" s="206"/>
    </row>
    <row r="269" spans="1:60" outlineLevel="1">
      <c r="A269" s="213"/>
      <c r="B269" s="214"/>
      <c r="C269" s="254" t="s">
        <v>3183</v>
      </c>
      <c r="D269" s="247"/>
      <c r="E269" s="248">
        <v>4.53</v>
      </c>
      <c r="F269" s="215"/>
      <c r="G269" s="215"/>
      <c r="H269" s="215"/>
      <c r="I269" s="215"/>
      <c r="J269" s="215"/>
      <c r="K269" s="215"/>
      <c r="L269" s="215"/>
      <c r="M269" s="215"/>
      <c r="N269" s="215"/>
      <c r="O269" s="215"/>
      <c r="P269" s="215"/>
      <c r="Q269" s="215"/>
      <c r="R269" s="215"/>
      <c r="S269" s="215"/>
      <c r="T269" s="215"/>
      <c r="U269" s="215"/>
      <c r="V269" s="215"/>
      <c r="W269" s="215"/>
      <c r="X269" s="206"/>
      <c r="Y269" s="206"/>
      <c r="Z269" s="206"/>
      <c r="AA269" s="206"/>
      <c r="AB269" s="206"/>
      <c r="AC269" s="206"/>
      <c r="AD269" s="206"/>
      <c r="AE269" s="206"/>
      <c r="AF269" s="206"/>
      <c r="AG269" s="206" t="s">
        <v>327</v>
      </c>
      <c r="AH269" s="206">
        <v>0</v>
      </c>
      <c r="AI269" s="206"/>
      <c r="AJ269" s="206"/>
      <c r="AK269" s="206"/>
      <c r="AL269" s="206"/>
      <c r="AM269" s="206"/>
      <c r="AN269" s="206"/>
      <c r="AO269" s="206"/>
      <c r="AP269" s="206"/>
      <c r="AQ269" s="206"/>
      <c r="AR269" s="206"/>
      <c r="AS269" s="206"/>
      <c r="AT269" s="206"/>
      <c r="AU269" s="206"/>
      <c r="AV269" s="206"/>
      <c r="AW269" s="206"/>
      <c r="AX269" s="206"/>
      <c r="AY269" s="206"/>
      <c r="AZ269" s="206"/>
      <c r="BA269" s="206"/>
      <c r="BB269" s="206"/>
      <c r="BC269" s="206"/>
      <c r="BD269" s="206"/>
      <c r="BE269" s="206"/>
      <c r="BF269" s="206"/>
      <c r="BG269" s="206"/>
      <c r="BH269" s="206"/>
    </row>
    <row r="270" spans="1:60" outlineLevel="1">
      <c r="A270" s="213"/>
      <c r="B270" s="214"/>
      <c r="C270" s="254" t="s">
        <v>3184</v>
      </c>
      <c r="D270" s="247"/>
      <c r="E270" s="248">
        <v>4.0199999999999996</v>
      </c>
      <c r="F270" s="215"/>
      <c r="G270" s="215"/>
      <c r="H270" s="215"/>
      <c r="I270" s="215"/>
      <c r="J270" s="215"/>
      <c r="K270" s="215"/>
      <c r="L270" s="215"/>
      <c r="M270" s="215"/>
      <c r="N270" s="215"/>
      <c r="O270" s="215"/>
      <c r="P270" s="215"/>
      <c r="Q270" s="215"/>
      <c r="R270" s="215"/>
      <c r="S270" s="215"/>
      <c r="T270" s="215"/>
      <c r="U270" s="215"/>
      <c r="V270" s="215"/>
      <c r="W270" s="215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 t="s">
        <v>327</v>
      </c>
      <c r="AH270" s="206">
        <v>0</v>
      </c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</row>
    <row r="271" spans="1:60" outlineLevel="1">
      <c r="A271" s="223">
        <v>57</v>
      </c>
      <c r="B271" s="224" t="s">
        <v>1249</v>
      </c>
      <c r="C271" s="241" t="s">
        <v>1250</v>
      </c>
      <c r="D271" s="225" t="s">
        <v>389</v>
      </c>
      <c r="E271" s="226">
        <v>3.37052</v>
      </c>
      <c r="F271" s="227"/>
      <c r="G271" s="228">
        <f>ROUND(E271*F271,2)</f>
        <v>0</v>
      </c>
      <c r="H271" s="227"/>
      <c r="I271" s="228">
        <f>ROUND(E271*H271,2)</f>
        <v>0</v>
      </c>
      <c r="J271" s="227"/>
      <c r="K271" s="228">
        <f>ROUND(E271*J271,2)</f>
        <v>0</v>
      </c>
      <c r="L271" s="228">
        <v>21</v>
      </c>
      <c r="M271" s="228">
        <f>G271*(1+L271/100)</f>
        <v>0</v>
      </c>
      <c r="N271" s="228">
        <v>0</v>
      </c>
      <c r="O271" s="228">
        <f>ROUND(E271*N271,2)</f>
        <v>0</v>
      </c>
      <c r="P271" s="228">
        <v>0</v>
      </c>
      <c r="Q271" s="228">
        <f>ROUND(E271*P271,2)</f>
        <v>0</v>
      </c>
      <c r="R271" s="228" t="s">
        <v>1251</v>
      </c>
      <c r="S271" s="228" t="s">
        <v>285</v>
      </c>
      <c r="T271" s="229" t="s">
        <v>322</v>
      </c>
      <c r="U271" s="215">
        <v>1.5669999999999999</v>
      </c>
      <c r="V271" s="215">
        <f>ROUND(E271*U271,2)</f>
        <v>5.28</v>
      </c>
      <c r="W271" s="215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 t="s">
        <v>1192</v>
      </c>
      <c r="AH271" s="206"/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</row>
    <row r="272" spans="1:60" outlineLevel="1">
      <c r="A272" s="213"/>
      <c r="B272" s="214"/>
      <c r="C272" s="253" t="s">
        <v>1252</v>
      </c>
      <c r="D272" s="251"/>
      <c r="E272" s="251"/>
      <c r="F272" s="251"/>
      <c r="G272" s="251"/>
      <c r="H272" s="215"/>
      <c r="I272" s="215"/>
      <c r="J272" s="215"/>
      <c r="K272" s="215"/>
      <c r="L272" s="215"/>
      <c r="M272" s="215"/>
      <c r="N272" s="215"/>
      <c r="O272" s="215"/>
      <c r="P272" s="215"/>
      <c r="Q272" s="215"/>
      <c r="R272" s="215"/>
      <c r="S272" s="215"/>
      <c r="T272" s="215"/>
      <c r="U272" s="215"/>
      <c r="V272" s="215"/>
      <c r="W272" s="215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 t="s">
        <v>325</v>
      </c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</row>
    <row r="273" spans="1:60" outlineLevel="1">
      <c r="A273" s="213"/>
      <c r="B273" s="214"/>
      <c r="C273" s="254" t="s">
        <v>1194</v>
      </c>
      <c r="D273" s="247"/>
      <c r="E273" s="248"/>
      <c r="F273" s="215"/>
      <c r="G273" s="215"/>
      <c r="H273" s="215"/>
      <c r="I273" s="215"/>
      <c r="J273" s="215"/>
      <c r="K273" s="215"/>
      <c r="L273" s="215"/>
      <c r="M273" s="215"/>
      <c r="N273" s="215"/>
      <c r="O273" s="215"/>
      <c r="P273" s="215"/>
      <c r="Q273" s="215"/>
      <c r="R273" s="215"/>
      <c r="S273" s="215"/>
      <c r="T273" s="215"/>
      <c r="U273" s="215"/>
      <c r="V273" s="215"/>
      <c r="W273" s="215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 t="s">
        <v>327</v>
      </c>
      <c r="AH273" s="206">
        <v>0</v>
      </c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</row>
    <row r="274" spans="1:60" outlineLevel="1">
      <c r="A274" s="213"/>
      <c r="B274" s="214"/>
      <c r="C274" s="254" t="s">
        <v>3185</v>
      </c>
      <c r="D274" s="247"/>
      <c r="E274" s="248"/>
      <c r="F274" s="215"/>
      <c r="G274" s="215"/>
      <c r="H274" s="215"/>
      <c r="I274" s="215"/>
      <c r="J274" s="215"/>
      <c r="K274" s="215"/>
      <c r="L274" s="215"/>
      <c r="M274" s="215"/>
      <c r="N274" s="215"/>
      <c r="O274" s="215"/>
      <c r="P274" s="215"/>
      <c r="Q274" s="215"/>
      <c r="R274" s="215"/>
      <c r="S274" s="215"/>
      <c r="T274" s="215"/>
      <c r="U274" s="215"/>
      <c r="V274" s="215"/>
      <c r="W274" s="215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 t="s">
        <v>327</v>
      </c>
      <c r="AH274" s="206">
        <v>0</v>
      </c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</row>
    <row r="275" spans="1:60" outlineLevel="1">
      <c r="A275" s="213"/>
      <c r="B275" s="214"/>
      <c r="C275" s="254" t="s">
        <v>3186</v>
      </c>
      <c r="D275" s="247"/>
      <c r="E275" s="248">
        <v>3.37052</v>
      </c>
      <c r="F275" s="215"/>
      <c r="G275" s="215"/>
      <c r="H275" s="215"/>
      <c r="I275" s="215"/>
      <c r="J275" s="215"/>
      <c r="K275" s="215"/>
      <c r="L275" s="215"/>
      <c r="M275" s="215"/>
      <c r="N275" s="215"/>
      <c r="O275" s="215"/>
      <c r="P275" s="215"/>
      <c r="Q275" s="215"/>
      <c r="R275" s="215"/>
      <c r="S275" s="215"/>
      <c r="T275" s="215"/>
      <c r="U275" s="215"/>
      <c r="V275" s="215"/>
      <c r="W275" s="215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 t="s">
        <v>327</v>
      </c>
      <c r="AH275" s="206">
        <v>0</v>
      </c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</row>
    <row r="276" spans="1:60">
      <c r="A276" s="217" t="s">
        <v>280</v>
      </c>
      <c r="B276" s="218" t="s">
        <v>131</v>
      </c>
      <c r="C276" s="240" t="s">
        <v>132</v>
      </c>
      <c r="D276" s="219"/>
      <c r="E276" s="220"/>
      <c r="F276" s="221"/>
      <c r="G276" s="221">
        <f>SUMIF(AG277:AG328,"&lt;&gt;NOR",G277:G328)</f>
        <v>0</v>
      </c>
      <c r="H276" s="221"/>
      <c r="I276" s="221">
        <f>SUM(I277:I328)</f>
        <v>0</v>
      </c>
      <c r="J276" s="221"/>
      <c r="K276" s="221">
        <f>SUM(K277:K328)</f>
        <v>0</v>
      </c>
      <c r="L276" s="221"/>
      <c r="M276" s="221">
        <f>SUM(M277:M328)</f>
        <v>0</v>
      </c>
      <c r="N276" s="221"/>
      <c r="O276" s="221">
        <f>SUM(O277:O328)</f>
        <v>1.26</v>
      </c>
      <c r="P276" s="221"/>
      <c r="Q276" s="221">
        <f>SUM(Q277:Q328)</f>
        <v>0</v>
      </c>
      <c r="R276" s="221"/>
      <c r="S276" s="221"/>
      <c r="T276" s="222"/>
      <c r="U276" s="216"/>
      <c r="V276" s="216">
        <f>SUM(V277:V328)</f>
        <v>80.319999999999993</v>
      </c>
      <c r="W276" s="216"/>
      <c r="AG276" t="s">
        <v>281</v>
      </c>
    </row>
    <row r="277" spans="1:60" outlineLevel="1">
      <c r="A277" s="223">
        <v>58</v>
      </c>
      <c r="B277" s="224" t="s">
        <v>1255</v>
      </c>
      <c r="C277" s="241" t="s">
        <v>1256</v>
      </c>
      <c r="D277" s="225" t="s">
        <v>368</v>
      </c>
      <c r="E277" s="226">
        <v>302.39999999999998</v>
      </c>
      <c r="F277" s="227"/>
      <c r="G277" s="228">
        <f>ROUND(E277*F277,2)</f>
        <v>0</v>
      </c>
      <c r="H277" s="227"/>
      <c r="I277" s="228">
        <f>ROUND(E277*H277,2)</f>
        <v>0</v>
      </c>
      <c r="J277" s="227"/>
      <c r="K277" s="228">
        <f>ROUND(E277*J277,2)</f>
        <v>0</v>
      </c>
      <c r="L277" s="228">
        <v>21</v>
      </c>
      <c r="M277" s="228">
        <f>G277*(1+L277/100)</f>
        <v>0</v>
      </c>
      <c r="N277" s="228">
        <v>0</v>
      </c>
      <c r="O277" s="228">
        <f>ROUND(E277*N277,2)</f>
        <v>0</v>
      </c>
      <c r="P277" s="228">
        <v>0</v>
      </c>
      <c r="Q277" s="228">
        <f>ROUND(E277*P277,2)</f>
        <v>0</v>
      </c>
      <c r="R277" s="228" t="s">
        <v>1257</v>
      </c>
      <c r="S277" s="228" t="s">
        <v>285</v>
      </c>
      <c r="T277" s="229" t="s">
        <v>322</v>
      </c>
      <c r="U277" s="215">
        <v>0.15</v>
      </c>
      <c r="V277" s="215">
        <f>ROUND(E277*U277,2)</f>
        <v>45.36</v>
      </c>
      <c r="W277" s="215"/>
      <c r="X277" s="206"/>
      <c r="Y277" s="206"/>
      <c r="Z277" s="206"/>
      <c r="AA277" s="206"/>
      <c r="AB277" s="206"/>
      <c r="AC277" s="206"/>
      <c r="AD277" s="206"/>
      <c r="AE277" s="206"/>
      <c r="AF277" s="206"/>
      <c r="AG277" s="206" t="s">
        <v>1202</v>
      </c>
      <c r="AH277" s="206"/>
      <c r="AI277" s="206"/>
      <c r="AJ277" s="206"/>
      <c r="AK277" s="206"/>
      <c r="AL277" s="206"/>
      <c r="AM277" s="206"/>
      <c r="AN277" s="206"/>
      <c r="AO277" s="206"/>
      <c r="AP277" s="206"/>
      <c r="AQ277" s="206"/>
      <c r="AR277" s="206"/>
      <c r="AS277" s="206"/>
      <c r="AT277" s="206"/>
      <c r="AU277" s="206"/>
      <c r="AV277" s="206"/>
      <c r="AW277" s="206"/>
      <c r="AX277" s="206"/>
      <c r="AY277" s="206"/>
      <c r="AZ277" s="206"/>
      <c r="BA277" s="206"/>
      <c r="BB277" s="206"/>
      <c r="BC277" s="206"/>
      <c r="BD277" s="206"/>
      <c r="BE277" s="206"/>
      <c r="BF277" s="206"/>
      <c r="BG277" s="206"/>
      <c r="BH277" s="206"/>
    </row>
    <row r="278" spans="1:60" outlineLevel="1">
      <c r="A278" s="213"/>
      <c r="B278" s="214"/>
      <c r="C278" s="242" t="s">
        <v>1258</v>
      </c>
      <c r="D278" s="231"/>
      <c r="E278" s="231"/>
      <c r="F278" s="231"/>
      <c r="G278" s="231"/>
      <c r="H278" s="215"/>
      <c r="I278" s="215"/>
      <c r="J278" s="215"/>
      <c r="K278" s="215"/>
      <c r="L278" s="215"/>
      <c r="M278" s="215"/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06"/>
      <c r="Y278" s="206"/>
      <c r="Z278" s="206"/>
      <c r="AA278" s="206"/>
      <c r="AB278" s="206"/>
      <c r="AC278" s="206"/>
      <c r="AD278" s="206"/>
      <c r="AE278" s="206"/>
      <c r="AF278" s="206"/>
      <c r="AG278" s="206" t="s">
        <v>289</v>
      </c>
      <c r="AH278" s="206"/>
      <c r="AI278" s="206"/>
      <c r="AJ278" s="206"/>
      <c r="AK278" s="206"/>
      <c r="AL278" s="206"/>
      <c r="AM278" s="206"/>
      <c r="AN278" s="206"/>
      <c r="AO278" s="206"/>
      <c r="AP278" s="206"/>
      <c r="AQ278" s="206"/>
      <c r="AR278" s="206"/>
      <c r="AS278" s="206"/>
      <c r="AT278" s="206"/>
      <c r="AU278" s="206"/>
      <c r="AV278" s="206"/>
      <c r="AW278" s="206"/>
      <c r="AX278" s="206"/>
      <c r="AY278" s="206"/>
      <c r="AZ278" s="206"/>
      <c r="BA278" s="206"/>
      <c r="BB278" s="206"/>
      <c r="BC278" s="206"/>
      <c r="BD278" s="206"/>
      <c r="BE278" s="206"/>
      <c r="BF278" s="206"/>
      <c r="BG278" s="206"/>
      <c r="BH278" s="206"/>
    </row>
    <row r="279" spans="1:60" outlineLevel="1">
      <c r="A279" s="213"/>
      <c r="B279" s="214"/>
      <c r="C279" s="254" t="s">
        <v>3187</v>
      </c>
      <c r="D279" s="247"/>
      <c r="E279" s="248">
        <v>302.39999999999998</v>
      </c>
      <c r="F279" s="215"/>
      <c r="G279" s="215"/>
      <c r="H279" s="215"/>
      <c r="I279" s="215"/>
      <c r="J279" s="215"/>
      <c r="K279" s="215"/>
      <c r="L279" s="215"/>
      <c r="M279" s="215"/>
      <c r="N279" s="215"/>
      <c r="O279" s="215"/>
      <c r="P279" s="215"/>
      <c r="Q279" s="215"/>
      <c r="R279" s="215"/>
      <c r="S279" s="215"/>
      <c r="T279" s="215"/>
      <c r="U279" s="215"/>
      <c r="V279" s="215"/>
      <c r="W279" s="215"/>
      <c r="X279" s="206"/>
      <c r="Y279" s="206"/>
      <c r="Z279" s="206"/>
      <c r="AA279" s="206"/>
      <c r="AB279" s="206"/>
      <c r="AC279" s="206"/>
      <c r="AD279" s="206"/>
      <c r="AE279" s="206"/>
      <c r="AF279" s="206"/>
      <c r="AG279" s="206" t="s">
        <v>327</v>
      </c>
      <c r="AH279" s="206">
        <v>0</v>
      </c>
      <c r="AI279" s="206"/>
      <c r="AJ279" s="206"/>
      <c r="AK279" s="206"/>
      <c r="AL279" s="206"/>
      <c r="AM279" s="206"/>
      <c r="AN279" s="206"/>
      <c r="AO279" s="206"/>
      <c r="AP279" s="206"/>
      <c r="AQ279" s="206"/>
      <c r="AR279" s="206"/>
      <c r="AS279" s="206"/>
      <c r="AT279" s="206"/>
      <c r="AU279" s="206"/>
      <c r="AV279" s="206"/>
      <c r="AW279" s="206"/>
      <c r="AX279" s="206"/>
      <c r="AY279" s="206"/>
      <c r="AZ279" s="206"/>
      <c r="BA279" s="206"/>
      <c r="BB279" s="206"/>
      <c r="BC279" s="206"/>
      <c r="BD279" s="206"/>
      <c r="BE279" s="206"/>
      <c r="BF279" s="206"/>
      <c r="BG279" s="206"/>
      <c r="BH279" s="206"/>
    </row>
    <row r="280" spans="1:60" outlineLevel="1">
      <c r="A280" s="223">
        <v>59</v>
      </c>
      <c r="B280" s="224" t="s">
        <v>1263</v>
      </c>
      <c r="C280" s="241" t="s">
        <v>1264</v>
      </c>
      <c r="D280" s="225" t="s">
        <v>557</v>
      </c>
      <c r="E280" s="226">
        <v>232.09</v>
      </c>
      <c r="F280" s="227"/>
      <c r="G280" s="228">
        <f>ROUND(E280*F280,2)</f>
        <v>0</v>
      </c>
      <c r="H280" s="227"/>
      <c r="I280" s="228">
        <f>ROUND(E280*H280,2)</f>
        <v>0</v>
      </c>
      <c r="J280" s="227"/>
      <c r="K280" s="228">
        <f>ROUND(E280*J280,2)</f>
        <v>0</v>
      </c>
      <c r="L280" s="228">
        <v>21</v>
      </c>
      <c r="M280" s="228">
        <f>G280*(1+L280/100)</f>
        <v>0</v>
      </c>
      <c r="N280" s="228">
        <v>0</v>
      </c>
      <c r="O280" s="228">
        <f>ROUND(E280*N280,2)</f>
        <v>0</v>
      </c>
      <c r="P280" s="228">
        <v>0</v>
      </c>
      <c r="Q280" s="228">
        <f>ROUND(E280*P280,2)</f>
        <v>0</v>
      </c>
      <c r="R280" s="228" t="s">
        <v>1257</v>
      </c>
      <c r="S280" s="228" t="s">
        <v>285</v>
      </c>
      <c r="T280" s="229" t="s">
        <v>322</v>
      </c>
      <c r="U280" s="215">
        <v>0.05</v>
      </c>
      <c r="V280" s="215">
        <f>ROUND(E280*U280,2)</f>
        <v>11.6</v>
      </c>
      <c r="W280" s="215"/>
      <c r="X280" s="206"/>
      <c r="Y280" s="206"/>
      <c r="Z280" s="206"/>
      <c r="AA280" s="206"/>
      <c r="AB280" s="206"/>
      <c r="AC280" s="206"/>
      <c r="AD280" s="206"/>
      <c r="AE280" s="206"/>
      <c r="AF280" s="206"/>
      <c r="AG280" s="206" t="s">
        <v>369</v>
      </c>
      <c r="AH280" s="206"/>
      <c r="AI280" s="206"/>
      <c r="AJ280" s="206"/>
      <c r="AK280" s="206"/>
      <c r="AL280" s="206"/>
      <c r="AM280" s="206"/>
      <c r="AN280" s="206"/>
      <c r="AO280" s="206"/>
      <c r="AP280" s="206"/>
      <c r="AQ280" s="206"/>
      <c r="AR280" s="206"/>
      <c r="AS280" s="206"/>
      <c r="AT280" s="206"/>
      <c r="AU280" s="206"/>
      <c r="AV280" s="206"/>
      <c r="AW280" s="206"/>
      <c r="AX280" s="206"/>
      <c r="AY280" s="206"/>
      <c r="AZ280" s="206"/>
      <c r="BA280" s="206"/>
      <c r="BB280" s="206"/>
      <c r="BC280" s="206"/>
      <c r="BD280" s="206"/>
      <c r="BE280" s="206"/>
      <c r="BF280" s="206"/>
      <c r="BG280" s="206"/>
      <c r="BH280" s="206"/>
    </row>
    <row r="281" spans="1:60" outlineLevel="1">
      <c r="A281" s="213"/>
      <c r="B281" s="214"/>
      <c r="C281" s="254" t="s">
        <v>3188</v>
      </c>
      <c r="D281" s="247"/>
      <c r="E281" s="248">
        <v>74.819999999999993</v>
      </c>
      <c r="F281" s="215"/>
      <c r="G281" s="215"/>
      <c r="H281" s="215"/>
      <c r="I281" s="215"/>
      <c r="J281" s="215"/>
      <c r="K281" s="215"/>
      <c r="L281" s="215"/>
      <c r="M281" s="215"/>
      <c r="N281" s="215"/>
      <c r="O281" s="215"/>
      <c r="P281" s="215"/>
      <c r="Q281" s="215"/>
      <c r="R281" s="215"/>
      <c r="S281" s="215"/>
      <c r="T281" s="215"/>
      <c r="U281" s="215"/>
      <c r="V281" s="215"/>
      <c r="W281" s="215"/>
      <c r="X281" s="206"/>
      <c r="Y281" s="206"/>
      <c r="Z281" s="206"/>
      <c r="AA281" s="206"/>
      <c r="AB281" s="206"/>
      <c r="AC281" s="206"/>
      <c r="AD281" s="206"/>
      <c r="AE281" s="206"/>
      <c r="AF281" s="206"/>
      <c r="AG281" s="206" t="s">
        <v>327</v>
      </c>
      <c r="AH281" s="206">
        <v>0</v>
      </c>
      <c r="AI281" s="206"/>
      <c r="AJ281" s="206"/>
      <c r="AK281" s="206"/>
      <c r="AL281" s="206"/>
      <c r="AM281" s="206"/>
      <c r="AN281" s="206"/>
      <c r="AO281" s="206"/>
      <c r="AP281" s="206"/>
      <c r="AQ281" s="206"/>
      <c r="AR281" s="206"/>
      <c r="AS281" s="206"/>
      <c r="AT281" s="206"/>
      <c r="AU281" s="206"/>
      <c r="AV281" s="206"/>
      <c r="AW281" s="206"/>
      <c r="AX281" s="206"/>
      <c r="AY281" s="206"/>
      <c r="AZ281" s="206"/>
      <c r="BA281" s="206"/>
      <c r="BB281" s="206"/>
      <c r="BC281" s="206"/>
      <c r="BD281" s="206"/>
      <c r="BE281" s="206"/>
      <c r="BF281" s="206"/>
      <c r="BG281" s="206"/>
      <c r="BH281" s="206"/>
    </row>
    <row r="282" spans="1:60" outlineLevel="1">
      <c r="A282" s="213"/>
      <c r="B282" s="214"/>
      <c r="C282" s="254" t="s">
        <v>3189</v>
      </c>
      <c r="D282" s="247"/>
      <c r="E282" s="248">
        <v>12</v>
      </c>
      <c r="F282" s="215"/>
      <c r="G282" s="215"/>
      <c r="H282" s="215"/>
      <c r="I282" s="215"/>
      <c r="J282" s="215"/>
      <c r="K282" s="215"/>
      <c r="L282" s="215"/>
      <c r="M282" s="215"/>
      <c r="N282" s="215"/>
      <c r="O282" s="215"/>
      <c r="P282" s="215"/>
      <c r="Q282" s="215"/>
      <c r="R282" s="215"/>
      <c r="S282" s="215"/>
      <c r="T282" s="215"/>
      <c r="U282" s="215"/>
      <c r="V282" s="215"/>
      <c r="W282" s="215"/>
      <c r="X282" s="206"/>
      <c r="Y282" s="206"/>
      <c r="Z282" s="206"/>
      <c r="AA282" s="206"/>
      <c r="AB282" s="206"/>
      <c r="AC282" s="206"/>
      <c r="AD282" s="206"/>
      <c r="AE282" s="206"/>
      <c r="AF282" s="206"/>
      <c r="AG282" s="206" t="s">
        <v>327</v>
      </c>
      <c r="AH282" s="206">
        <v>0</v>
      </c>
      <c r="AI282" s="206"/>
      <c r="AJ282" s="206"/>
      <c r="AK282" s="206"/>
      <c r="AL282" s="206"/>
      <c r="AM282" s="206"/>
      <c r="AN282" s="206"/>
      <c r="AO282" s="206"/>
      <c r="AP282" s="206"/>
      <c r="AQ282" s="206"/>
      <c r="AR282" s="206"/>
      <c r="AS282" s="206"/>
      <c r="AT282" s="206"/>
      <c r="AU282" s="206"/>
      <c r="AV282" s="206"/>
      <c r="AW282" s="206"/>
      <c r="AX282" s="206"/>
      <c r="AY282" s="206"/>
      <c r="AZ282" s="206"/>
      <c r="BA282" s="206"/>
      <c r="BB282" s="206"/>
      <c r="BC282" s="206"/>
      <c r="BD282" s="206"/>
      <c r="BE282" s="206"/>
      <c r="BF282" s="206"/>
      <c r="BG282" s="206"/>
      <c r="BH282" s="206"/>
    </row>
    <row r="283" spans="1:60" outlineLevel="1">
      <c r="A283" s="213"/>
      <c r="B283" s="214"/>
      <c r="C283" s="254" t="s">
        <v>3190</v>
      </c>
      <c r="D283" s="247"/>
      <c r="E283" s="248">
        <v>-8.25</v>
      </c>
      <c r="F283" s="215"/>
      <c r="G283" s="215"/>
      <c r="H283" s="215"/>
      <c r="I283" s="215"/>
      <c r="J283" s="215"/>
      <c r="K283" s="215"/>
      <c r="L283" s="215"/>
      <c r="M283" s="215"/>
      <c r="N283" s="215"/>
      <c r="O283" s="215"/>
      <c r="P283" s="215"/>
      <c r="Q283" s="215"/>
      <c r="R283" s="215"/>
      <c r="S283" s="215"/>
      <c r="T283" s="215"/>
      <c r="U283" s="215"/>
      <c r="V283" s="215"/>
      <c r="W283" s="215"/>
      <c r="X283" s="206"/>
      <c r="Y283" s="206"/>
      <c r="Z283" s="206"/>
      <c r="AA283" s="206"/>
      <c r="AB283" s="206"/>
      <c r="AC283" s="206"/>
      <c r="AD283" s="206"/>
      <c r="AE283" s="206"/>
      <c r="AF283" s="206"/>
      <c r="AG283" s="206" t="s">
        <v>327</v>
      </c>
      <c r="AH283" s="206">
        <v>0</v>
      </c>
      <c r="AI283" s="206"/>
      <c r="AJ283" s="206"/>
      <c r="AK283" s="206"/>
      <c r="AL283" s="206"/>
      <c r="AM283" s="206"/>
      <c r="AN283" s="206"/>
      <c r="AO283" s="206"/>
      <c r="AP283" s="206"/>
      <c r="AQ283" s="206"/>
      <c r="AR283" s="206"/>
      <c r="AS283" s="206"/>
      <c r="AT283" s="206"/>
      <c r="AU283" s="206"/>
      <c r="AV283" s="206"/>
      <c r="AW283" s="206"/>
      <c r="AX283" s="206"/>
      <c r="AY283" s="206"/>
      <c r="AZ283" s="206"/>
      <c r="BA283" s="206"/>
      <c r="BB283" s="206"/>
      <c r="BC283" s="206"/>
      <c r="BD283" s="206"/>
      <c r="BE283" s="206"/>
      <c r="BF283" s="206"/>
      <c r="BG283" s="206"/>
      <c r="BH283" s="206"/>
    </row>
    <row r="284" spans="1:60" outlineLevel="1">
      <c r="A284" s="213"/>
      <c r="B284" s="214"/>
      <c r="C284" s="254" t="s">
        <v>3191</v>
      </c>
      <c r="D284" s="247"/>
      <c r="E284" s="248">
        <v>7.4</v>
      </c>
      <c r="F284" s="215"/>
      <c r="G284" s="215"/>
      <c r="H284" s="215"/>
      <c r="I284" s="215"/>
      <c r="J284" s="215"/>
      <c r="K284" s="215"/>
      <c r="L284" s="215"/>
      <c r="M284" s="215"/>
      <c r="N284" s="215"/>
      <c r="O284" s="215"/>
      <c r="P284" s="215"/>
      <c r="Q284" s="215"/>
      <c r="R284" s="215"/>
      <c r="S284" s="215"/>
      <c r="T284" s="215"/>
      <c r="U284" s="215"/>
      <c r="V284" s="215"/>
      <c r="W284" s="215"/>
      <c r="X284" s="206"/>
      <c r="Y284" s="206"/>
      <c r="Z284" s="206"/>
      <c r="AA284" s="206"/>
      <c r="AB284" s="206"/>
      <c r="AC284" s="206"/>
      <c r="AD284" s="206"/>
      <c r="AE284" s="206"/>
      <c r="AF284" s="206"/>
      <c r="AG284" s="206" t="s">
        <v>327</v>
      </c>
      <c r="AH284" s="206">
        <v>0</v>
      </c>
      <c r="AI284" s="206"/>
      <c r="AJ284" s="206"/>
      <c r="AK284" s="206"/>
      <c r="AL284" s="206"/>
      <c r="AM284" s="206"/>
      <c r="AN284" s="206"/>
      <c r="AO284" s="206"/>
      <c r="AP284" s="206"/>
      <c r="AQ284" s="206"/>
      <c r="AR284" s="206"/>
      <c r="AS284" s="206"/>
      <c r="AT284" s="206"/>
      <c r="AU284" s="206"/>
      <c r="AV284" s="206"/>
      <c r="AW284" s="206"/>
      <c r="AX284" s="206"/>
      <c r="AY284" s="206"/>
      <c r="AZ284" s="206"/>
      <c r="BA284" s="206"/>
      <c r="BB284" s="206"/>
      <c r="BC284" s="206"/>
      <c r="BD284" s="206"/>
      <c r="BE284" s="206"/>
      <c r="BF284" s="206"/>
      <c r="BG284" s="206"/>
      <c r="BH284" s="206"/>
    </row>
    <row r="285" spans="1:60" outlineLevel="1">
      <c r="A285" s="213"/>
      <c r="B285" s="214"/>
      <c r="C285" s="254" t="s">
        <v>3192</v>
      </c>
      <c r="D285" s="247"/>
      <c r="E285" s="248">
        <v>1.8</v>
      </c>
      <c r="F285" s="215"/>
      <c r="G285" s="215"/>
      <c r="H285" s="215"/>
      <c r="I285" s="215"/>
      <c r="J285" s="215"/>
      <c r="K285" s="215"/>
      <c r="L285" s="215"/>
      <c r="M285" s="215"/>
      <c r="N285" s="215"/>
      <c r="O285" s="215"/>
      <c r="P285" s="215"/>
      <c r="Q285" s="215"/>
      <c r="R285" s="215"/>
      <c r="S285" s="215"/>
      <c r="T285" s="215"/>
      <c r="U285" s="215"/>
      <c r="V285" s="215"/>
      <c r="W285" s="215"/>
      <c r="X285" s="206"/>
      <c r="Y285" s="206"/>
      <c r="Z285" s="206"/>
      <c r="AA285" s="206"/>
      <c r="AB285" s="206"/>
      <c r="AC285" s="206"/>
      <c r="AD285" s="206"/>
      <c r="AE285" s="206"/>
      <c r="AF285" s="206"/>
      <c r="AG285" s="206" t="s">
        <v>327</v>
      </c>
      <c r="AH285" s="206">
        <v>0</v>
      </c>
      <c r="AI285" s="206"/>
      <c r="AJ285" s="206"/>
      <c r="AK285" s="206"/>
      <c r="AL285" s="206"/>
      <c r="AM285" s="206"/>
      <c r="AN285" s="206"/>
      <c r="AO285" s="206"/>
      <c r="AP285" s="206"/>
      <c r="AQ285" s="206"/>
      <c r="AR285" s="206"/>
      <c r="AS285" s="206"/>
      <c r="AT285" s="206"/>
      <c r="AU285" s="206"/>
      <c r="AV285" s="206"/>
      <c r="AW285" s="206"/>
      <c r="AX285" s="206"/>
      <c r="AY285" s="206"/>
      <c r="AZ285" s="206"/>
      <c r="BA285" s="206"/>
      <c r="BB285" s="206"/>
      <c r="BC285" s="206"/>
      <c r="BD285" s="206"/>
      <c r="BE285" s="206"/>
      <c r="BF285" s="206"/>
      <c r="BG285" s="206"/>
      <c r="BH285" s="206"/>
    </row>
    <row r="286" spans="1:60" outlineLevel="1">
      <c r="A286" s="213"/>
      <c r="B286" s="214"/>
      <c r="C286" s="254" t="s">
        <v>3193</v>
      </c>
      <c r="D286" s="247"/>
      <c r="E286" s="248">
        <v>-3.7</v>
      </c>
      <c r="F286" s="215"/>
      <c r="G286" s="215"/>
      <c r="H286" s="215"/>
      <c r="I286" s="215"/>
      <c r="J286" s="215"/>
      <c r="K286" s="215"/>
      <c r="L286" s="215"/>
      <c r="M286" s="215"/>
      <c r="N286" s="215"/>
      <c r="O286" s="215"/>
      <c r="P286" s="215"/>
      <c r="Q286" s="215"/>
      <c r="R286" s="215"/>
      <c r="S286" s="215"/>
      <c r="T286" s="215"/>
      <c r="U286" s="215"/>
      <c r="V286" s="215"/>
      <c r="W286" s="215"/>
      <c r="X286" s="206"/>
      <c r="Y286" s="206"/>
      <c r="Z286" s="206"/>
      <c r="AA286" s="206"/>
      <c r="AB286" s="206"/>
      <c r="AC286" s="206"/>
      <c r="AD286" s="206"/>
      <c r="AE286" s="206"/>
      <c r="AF286" s="206"/>
      <c r="AG286" s="206" t="s">
        <v>327</v>
      </c>
      <c r="AH286" s="206">
        <v>0</v>
      </c>
      <c r="AI286" s="206"/>
      <c r="AJ286" s="206"/>
      <c r="AK286" s="206"/>
      <c r="AL286" s="206"/>
      <c r="AM286" s="206"/>
      <c r="AN286" s="206"/>
      <c r="AO286" s="206"/>
      <c r="AP286" s="206"/>
      <c r="AQ286" s="206"/>
      <c r="AR286" s="206"/>
      <c r="AS286" s="206"/>
      <c r="AT286" s="206"/>
      <c r="AU286" s="206"/>
      <c r="AV286" s="206"/>
      <c r="AW286" s="206"/>
      <c r="AX286" s="206"/>
      <c r="AY286" s="206"/>
      <c r="AZ286" s="206"/>
      <c r="BA286" s="206"/>
      <c r="BB286" s="206"/>
      <c r="BC286" s="206"/>
      <c r="BD286" s="206"/>
      <c r="BE286" s="206"/>
      <c r="BF286" s="206"/>
      <c r="BG286" s="206"/>
      <c r="BH286" s="206"/>
    </row>
    <row r="287" spans="1:60" outlineLevel="1">
      <c r="A287" s="213"/>
      <c r="B287" s="214"/>
      <c r="C287" s="254" t="s">
        <v>3194</v>
      </c>
      <c r="D287" s="247"/>
      <c r="E287" s="248">
        <v>5.84</v>
      </c>
      <c r="F287" s="215"/>
      <c r="G287" s="215"/>
      <c r="H287" s="215"/>
      <c r="I287" s="215"/>
      <c r="J287" s="215"/>
      <c r="K287" s="215"/>
      <c r="L287" s="215"/>
      <c r="M287" s="215"/>
      <c r="N287" s="215"/>
      <c r="O287" s="215"/>
      <c r="P287" s="215"/>
      <c r="Q287" s="215"/>
      <c r="R287" s="215"/>
      <c r="S287" s="215"/>
      <c r="T287" s="215"/>
      <c r="U287" s="215"/>
      <c r="V287" s="215"/>
      <c r="W287" s="215"/>
      <c r="X287" s="206"/>
      <c r="Y287" s="206"/>
      <c r="Z287" s="206"/>
      <c r="AA287" s="206"/>
      <c r="AB287" s="206"/>
      <c r="AC287" s="206"/>
      <c r="AD287" s="206"/>
      <c r="AE287" s="206"/>
      <c r="AF287" s="206"/>
      <c r="AG287" s="206" t="s">
        <v>327</v>
      </c>
      <c r="AH287" s="206">
        <v>0</v>
      </c>
      <c r="AI287" s="206"/>
      <c r="AJ287" s="206"/>
      <c r="AK287" s="206"/>
      <c r="AL287" s="206"/>
      <c r="AM287" s="206"/>
      <c r="AN287" s="206"/>
      <c r="AO287" s="206"/>
      <c r="AP287" s="206"/>
      <c r="AQ287" s="206"/>
      <c r="AR287" s="206"/>
      <c r="AS287" s="206"/>
      <c r="AT287" s="206"/>
      <c r="AU287" s="206"/>
      <c r="AV287" s="206"/>
      <c r="AW287" s="206"/>
      <c r="AX287" s="206"/>
      <c r="AY287" s="206"/>
      <c r="AZ287" s="206"/>
      <c r="BA287" s="206"/>
      <c r="BB287" s="206"/>
      <c r="BC287" s="206"/>
      <c r="BD287" s="206"/>
      <c r="BE287" s="206"/>
      <c r="BF287" s="206"/>
      <c r="BG287" s="206"/>
      <c r="BH287" s="206"/>
    </row>
    <row r="288" spans="1:60" outlineLevel="1">
      <c r="A288" s="213"/>
      <c r="B288" s="214"/>
      <c r="C288" s="254" t="s">
        <v>1281</v>
      </c>
      <c r="D288" s="247"/>
      <c r="E288" s="248">
        <v>-0.7</v>
      </c>
      <c r="F288" s="215"/>
      <c r="G288" s="215"/>
      <c r="H288" s="215"/>
      <c r="I288" s="215"/>
      <c r="J288" s="215"/>
      <c r="K288" s="215"/>
      <c r="L288" s="215"/>
      <c r="M288" s="215"/>
      <c r="N288" s="215"/>
      <c r="O288" s="215"/>
      <c r="P288" s="215"/>
      <c r="Q288" s="215"/>
      <c r="R288" s="215"/>
      <c r="S288" s="215"/>
      <c r="T288" s="215"/>
      <c r="U288" s="215"/>
      <c r="V288" s="215"/>
      <c r="W288" s="215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 t="s">
        <v>327</v>
      </c>
      <c r="AH288" s="206">
        <v>0</v>
      </c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</row>
    <row r="289" spans="1:60" outlineLevel="1">
      <c r="A289" s="213"/>
      <c r="B289" s="214"/>
      <c r="C289" s="254" t="s">
        <v>3195</v>
      </c>
      <c r="D289" s="247"/>
      <c r="E289" s="248">
        <v>8.6999999999999993</v>
      </c>
      <c r="F289" s="215"/>
      <c r="G289" s="215"/>
      <c r="H289" s="215"/>
      <c r="I289" s="215"/>
      <c r="J289" s="215"/>
      <c r="K289" s="215"/>
      <c r="L289" s="215"/>
      <c r="M289" s="215"/>
      <c r="N289" s="215"/>
      <c r="O289" s="215"/>
      <c r="P289" s="215"/>
      <c r="Q289" s="215"/>
      <c r="R289" s="215"/>
      <c r="S289" s="215"/>
      <c r="T289" s="215"/>
      <c r="U289" s="215"/>
      <c r="V289" s="215"/>
      <c r="W289" s="215"/>
      <c r="X289" s="206"/>
      <c r="Y289" s="206"/>
      <c r="Z289" s="206"/>
      <c r="AA289" s="206"/>
      <c r="AB289" s="206"/>
      <c r="AC289" s="206"/>
      <c r="AD289" s="206"/>
      <c r="AE289" s="206"/>
      <c r="AF289" s="206"/>
      <c r="AG289" s="206" t="s">
        <v>327</v>
      </c>
      <c r="AH289" s="206">
        <v>0</v>
      </c>
      <c r="AI289" s="206"/>
      <c r="AJ289" s="206"/>
      <c r="AK289" s="206"/>
      <c r="AL289" s="206"/>
      <c r="AM289" s="206"/>
      <c r="AN289" s="206"/>
      <c r="AO289" s="206"/>
      <c r="AP289" s="206"/>
      <c r="AQ289" s="206"/>
      <c r="AR289" s="206"/>
      <c r="AS289" s="206"/>
      <c r="AT289" s="206"/>
      <c r="AU289" s="206"/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  <c r="BH289" s="206"/>
    </row>
    <row r="290" spans="1:60" outlineLevel="1">
      <c r="A290" s="213"/>
      <c r="B290" s="214"/>
      <c r="C290" s="254" t="s">
        <v>1287</v>
      </c>
      <c r="D290" s="247"/>
      <c r="E290" s="248">
        <v>-1.4</v>
      </c>
      <c r="F290" s="215"/>
      <c r="G290" s="215"/>
      <c r="H290" s="215"/>
      <c r="I290" s="215"/>
      <c r="J290" s="215"/>
      <c r="K290" s="215"/>
      <c r="L290" s="215"/>
      <c r="M290" s="215"/>
      <c r="N290" s="215"/>
      <c r="O290" s="215"/>
      <c r="P290" s="215"/>
      <c r="Q290" s="215"/>
      <c r="R290" s="215"/>
      <c r="S290" s="215"/>
      <c r="T290" s="215"/>
      <c r="U290" s="215"/>
      <c r="V290" s="215"/>
      <c r="W290" s="215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 t="s">
        <v>327</v>
      </c>
      <c r="AH290" s="206">
        <v>0</v>
      </c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</row>
    <row r="291" spans="1:60" outlineLevel="1">
      <c r="A291" s="213"/>
      <c r="B291" s="214"/>
      <c r="C291" s="254" t="s">
        <v>3196</v>
      </c>
      <c r="D291" s="247"/>
      <c r="E291" s="248">
        <v>7.9</v>
      </c>
      <c r="F291" s="215"/>
      <c r="G291" s="215"/>
      <c r="H291" s="215"/>
      <c r="I291" s="215"/>
      <c r="J291" s="215"/>
      <c r="K291" s="215"/>
      <c r="L291" s="215"/>
      <c r="M291" s="215"/>
      <c r="N291" s="215"/>
      <c r="O291" s="215"/>
      <c r="P291" s="215"/>
      <c r="Q291" s="215"/>
      <c r="R291" s="215"/>
      <c r="S291" s="215"/>
      <c r="T291" s="215"/>
      <c r="U291" s="215"/>
      <c r="V291" s="215"/>
      <c r="W291" s="215"/>
      <c r="X291" s="206"/>
      <c r="Y291" s="206"/>
      <c r="Z291" s="206"/>
      <c r="AA291" s="206"/>
      <c r="AB291" s="206"/>
      <c r="AC291" s="206"/>
      <c r="AD291" s="206"/>
      <c r="AE291" s="206"/>
      <c r="AF291" s="206"/>
      <c r="AG291" s="206" t="s">
        <v>327</v>
      </c>
      <c r="AH291" s="206">
        <v>0</v>
      </c>
      <c r="AI291" s="206"/>
      <c r="AJ291" s="206"/>
      <c r="AK291" s="206"/>
      <c r="AL291" s="206"/>
      <c r="AM291" s="206"/>
      <c r="AN291" s="206"/>
      <c r="AO291" s="206"/>
      <c r="AP291" s="206"/>
      <c r="AQ291" s="206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</row>
    <row r="292" spans="1:60" outlineLevel="1">
      <c r="A292" s="213"/>
      <c r="B292" s="214"/>
      <c r="C292" s="254" t="s">
        <v>3197</v>
      </c>
      <c r="D292" s="247"/>
      <c r="E292" s="248">
        <v>2.2000000000000002</v>
      </c>
      <c r="F292" s="215"/>
      <c r="G292" s="215"/>
      <c r="H292" s="215"/>
      <c r="I292" s="215"/>
      <c r="J292" s="215"/>
      <c r="K292" s="215"/>
      <c r="L292" s="215"/>
      <c r="M292" s="215"/>
      <c r="N292" s="215"/>
      <c r="O292" s="215"/>
      <c r="P292" s="215"/>
      <c r="Q292" s="215"/>
      <c r="R292" s="215"/>
      <c r="S292" s="215"/>
      <c r="T292" s="215"/>
      <c r="U292" s="215"/>
      <c r="V292" s="215"/>
      <c r="W292" s="215"/>
      <c r="X292" s="206"/>
      <c r="Y292" s="206"/>
      <c r="Z292" s="206"/>
      <c r="AA292" s="206"/>
      <c r="AB292" s="206"/>
      <c r="AC292" s="206"/>
      <c r="AD292" s="206"/>
      <c r="AE292" s="206"/>
      <c r="AF292" s="206"/>
      <c r="AG292" s="206" t="s">
        <v>327</v>
      </c>
      <c r="AH292" s="206">
        <v>0</v>
      </c>
      <c r="AI292" s="206"/>
      <c r="AJ292" s="206"/>
      <c r="AK292" s="206"/>
      <c r="AL292" s="206"/>
      <c r="AM292" s="206"/>
      <c r="AN292" s="206"/>
      <c r="AO292" s="206"/>
      <c r="AP292" s="206"/>
      <c r="AQ292" s="206"/>
      <c r="AR292" s="206"/>
      <c r="AS292" s="206"/>
      <c r="AT292" s="206"/>
      <c r="AU292" s="206"/>
      <c r="AV292" s="206"/>
      <c r="AW292" s="206"/>
      <c r="AX292" s="206"/>
      <c r="AY292" s="206"/>
      <c r="AZ292" s="206"/>
      <c r="BA292" s="206"/>
      <c r="BB292" s="206"/>
      <c r="BC292" s="206"/>
      <c r="BD292" s="206"/>
      <c r="BE292" s="206"/>
      <c r="BF292" s="206"/>
      <c r="BG292" s="206"/>
      <c r="BH292" s="206"/>
    </row>
    <row r="293" spans="1:60" outlineLevel="1">
      <c r="A293" s="213"/>
      <c r="B293" s="214"/>
      <c r="C293" s="254" t="s">
        <v>3198</v>
      </c>
      <c r="D293" s="247"/>
      <c r="E293" s="248">
        <v>9.8800000000000008</v>
      </c>
      <c r="F293" s="215"/>
      <c r="G293" s="215"/>
      <c r="H293" s="215"/>
      <c r="I293" s="215"/>
      <c r="J293" s="215"/>
      <c r="K293" s="215"/>
      <c r="L293" s="215"/>
      <c r="M293" s="215"/>
      <c r="N293" s="215"/>
      <c r="O293" s="215"/>
      <c r="P293" s="215"/>
      <c r="Q293" s="215"/>
      <c r="R293" s="215"/>
      <c r="S293" s="215"/>
      <c r="T293" s="215"/>
      <c r="U293" s="215"/>
      <c r="V293" s="215"/>
      <c r="W293" s="215"/>
      <c r="X293" s="206"/>
      <c r="Y293" s="206"/>
      <c r="Z293" s="206"/>
      <c r="AA293" s="206"/>
      <c r="AB293" s="206"/>
      <c r="AC293" s="206"/>
      <c r="AD293" s="206"/>
      <c r="AE293" s="206"/>
      <c r="AF293" s="206"/>
      <c r="AG293" s="206" t="s">
        <v>327</v>
      </c>
      <c r="AH293" s="206">
        <v>0</v>
      </c>
      <c r="AI293" s="206"/>
      <c r="AJ293" s="206"/>
      <c r="AK293" s="206"/>
      <c r="AL293" s="206"/>
      <c r="AM293" s="206"/>
      <c r="AN293" s="206"/>
      <c r="AO293" s="206"/>
      <c r="AP293" s="206"/>
      <c r="AQ293" s="206"/>
      <c r="AR293" s="206"/>
      <c r="AS293" s="206"/>
      <c r="AT293" s="206"/>
      <c r="AU293" s="206"/>
      <c r="AV293" s="206"/>
      <c r="AW293" s="206"/>
      <c r="AX293" s="206"/>
      <c r="AY293" s="206"/>
      <c r="AZ293" s="206"/>
      <c r="BA293" s="206"/>
      <c r="BB293" s="206"/>
      <c r="BC293" s="206"/>
      <c r="BD293" s="206"/>
      <c r="BE293" s="206"/>
      <c r="BF293" s="206"/>
      <c r="BG293" s="206"/>
      <c r="BH293" s="206"/>
    </row>
    <row r="294" spans="1:60" outlineLevel="1">
      <c r="A294" s="213"/>
      <c r="B294" s="214"/>
      <c r="C294" s="254" t="s">
        <v>3199</v>
      </c>
      <c r="D294" s="247"/>
      <c r="E294" s="248">
        <v>-3.5</v>
      </c>
      <c r="F294" s="215"/>
      <c r="G294" s="215"/>
      <c r="H294" s="215"/>
      <c r="I294" s="215"/>
      <c r="J294" s="215"/>
      <c r="K294" s="215"/>
      <c r="L294" s="215"/>
      <c r="M294" s="215"/>
      <c r="N294" s="215"/>
      <c r="O294" s="215"/>
      <c r="P294" s="215"/>
      <c r="Q294" s="215"/>
      <c r="R294" s="215"/>
      <c r="S294" s="215"/>
      <c r="T294" s="215"/>
      <c r="U294" s="215"/>
      <c r="V294" s="215"/>
      <c r="W294" s="215"/>
      <c r="X294" s="206"/>
      <c r="Y294" s="206"/>
      <c r="Z294" s="206"/>
      <c r="AA294" s="206"/>
      <c r="AB294" s="206"/>
      <c r="AC294" s="206"/>
      <c r="AD294" s="206"/>
      <c r="AE294" s="206"/>
      <c r="AF294" s="206"/>
      <c r="AG294" s="206" t="s">
        <v>327</v>
      </c>
      <c r="AH294" s="206">
        <v>0</v>
      </c>
      <c r="AI294" s="206"/>
      <c r="AJ294" s="206"/>
      <c r="AK294" s="206"/>
      <c r="AL294" s="206"/>
      <c r="AM294" s="206"/>
      <c r="AN294" s="206"/>
      <c r="AO294" s="206"/>
      <c r="AP294" s="206"/>
      <c r="AQ294" s="206"/>
      <c r="AR294" s="206"/>
      <c r="AS294" s="206"/>
      <c r="AT294" s="206"/>
      <c r="AU294" s="206"/>
      <c r="AV294" s="206"/>
      <c r="AW294" s="206"/>
      <c r="AX294" s="206"/>
      <c r="AY294" s="206"/>
      <c r="AZ294" s="206"/>
      <c r="BA294" s="206"/>
      <c r="BB294" s="206"/>
      <c r="BC294" s="206"/>
      <c r="BD294" s="206"/>
      <c r="BE294" s="206"/>
      <c r="BF294" s="206"/>
      <c r="BG294" s="206"/>
      <c r="BH294" s="206"/>
    </row>
    <row r="295" spans="1:60" outlineLevel="1">
      <c r="A295" s="213"/>
      <c r="B295" s="214"/>
      <c r="C295" s="254" t="s">
        <v>3200</v>
      </c>
      <c r="D295" s="247"/>
      <c r="E295" s="248">
        <v>9.16</v>
      </c>
      <c r="F295" s="215"/>
      <c r="G295" s="215"/>
      <c r="H295" s="215"/>
      <c r="I295" s="215"/>
      <c r="J295" s="215"/>
      <c r="K295" s="215"/>
      <c r="L295" s="215"/>
      <c r="M295" s="215"/>
      <c r="N295" s="215"/>
      <c r="O295" s="215"/>
      <c r="P295" s="215"/>
      <c r="Q295" s="215"/>
      <c r="R295" s="215"/>
      <c r="S295" s="215"/>
      <c r="T295" s="215"/>
      <c r="U295" s="215"/>
      <c r="V295" s="215"/>
      <c r="W295" s="215"/>
      <c r="X295" s="206"/>
      <c r="Y295" s="206"/>
      <c r="Z295" s="206"/>
      <c r="AA295" s="206"/>
      <c r="AB295" s="206"/>
      <c r="AC295" s="206"/>
      <c r="AD295" s="206"/>
      <c r="AE295" s="206"/>
      <c r="AF295" s="206"/>
      <c r="AG295" s="206" t="s">
        <v>327</v>
      </c>
      <c r="AH295" s="206">
        <v>0</v>
      </c>
      <c r="AI295" s="206"/>
      <c r="AJ295" s="206"/>
      <c r="AK295" s="206"/>
      <c r="AL295" s="206"/>
      <c r="AM295" s="206"/>
      <c r="AN295" s="206"/>
      <c r="AO295" s="206"/>
      <c r="AP295" s="206"/>
      <c r="AQ295" s="206"/>
      <c r="AR295" s="206"/>
      <c r="AS295" s="206"/>
      <c r="AT295" s="206"/>
      <c r="AU295" s="206"/>
      <c r="AV295" s="206"/>
      <c r="AW295" s="206"/>
      <c r="AX295" s="206"/>
      <c r="AY295" s="206"/>
      <c r="AZ295" s="206"/>
      <c r="BA295" s="206"/>
      <c r="BB295" s="206"/>
      <c r="BC295" s="206"/>
      <c r="BD295" s="206"/>
      <c r="BE295" s="206"/>
      <c r="BF295" s="206"/>
      <c r="BG295" s="206"/>
      <c r="BH295" s="206"/>
    </row>
    <row r="296" spans="1:60" outlineLevel="1">
      <c r="A296" s="213"/>
      <c r="B296" s="214"/>
      <c r="C296" s="254" t="s">
        <v>3201</v>
      </c>
      <c r="D296" s="247"/>
      <c r="E296" s="248">
        <v>5.62</v>
      </c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06"/>
      <c r="Y296" s="206"/>
      <c r="Z296" s="206"/>
      <c r="AA296" s="206"/>
      <c r="AB296" s="206"/>
      <c r="AC296" s="206"/>
      <c r="AD296" s="206"/>
      <c r="AE296" s="206"/>
      <c r="AF296" s="206"/>
      <c r="AG296" s="206" t="s">
        <v>327</v>
      </c>
      <c r="AH296" s="206">
        <v>0</v>
      </c>
      <c r="AI296" s="206"/>
      <c r="AJ296" s="206"/>
      <c r="AK296" s="206"/>
      <c r="AL296" s="206"/>
      <c r="AM296" s="206"/>
      <c r="AN296" s="206"/>
      <c r="AO296" s="206"/>
      <c r="AP296" s="206"/>
      <c r="AQ296" s="206"/>
      <c r="AR296" s="206"/>
      <c r="AS296" s="206"/>
      <c r="AT296" s="206"/>
      <c r="AU296" s="206"/>
      <c r="AV296" s="206"/>
      <c r="AW296" s="206"/>
      <c r="AX296" s="206"/>
      <c r="AY296" s="206"/>
      <c r="AZ296" s="206"/>
      <c r="BA296" s="206"/>
      <c r="BB296" s="206"/>
      <c r="BC296" s="206"/>
      <c r="BD296" s="206"/>
      <c r="BE296" s="206"/>
      <c r="BF296" s="206"/>
      <c r="BG296" s="206"/>
      <c r="BH296" s="206"/>
    </row>
    <row r="297" spans="1:60" outlineLevel="1">
      <c r="A297" s="213"/>
      <c r="B297" s="214"/>
      <c r="C297" s="254" t="s">
        <v>3202</v>
      </c>
      <c r="D297" s="247"/>
      <c r="E297" s="248">
        <v>7</v>
      </c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06"/>
      <c r="Y297" s="206"/>
      <c r="Z297" s="206"/>
      <c r="AA297" s="206"/>
      <c r="AB297" s="206"/>
      <c r="AC297" s="206"/>
      <c r="AD297" s="206"/>
      <c r="AE297" s="206"/>
      <c r="AF297" s="206"/>
      <c r="AG297" s="206" t="s">
        <v>327</v>
      </c>
      <c r="AH297" s="206">
        <v>0</v>
      </c>
      <c r="AI297" s="206"/>
      <c r="AJ297" s="206"/>
      <c r="AK297" s="206"/>
      <c r="AL297" s="206"/>
      <c r="AM297" s="206"/>
      <c r="AN297" s="206"/>
      <c r="AO297" s="206"/>
      <c r="AP297" s="206"/>
      <c r="AQ297" s="206"/>
      <c r="AR297" s="206"/>
      <c r="AS297" s="206"/>
      <c r="AT297" s="206"/>
      <c r="AU297" s="206"/>
      <c r="AV297" s="206"/>
      <c r="AW297" s="206"/>
      <c r="AX297" s="206"/>
      <c r="AY297" s="206"/>
      <c r="AZ297" s="206"/>
      <c r="BA297" s="206"/>
      <c r="BB297" s="206"/>
      <c r="BC297" s="206"/>
      <c r="BD297" s="206"/>
      <c r="BE297" s="206"/>
      <c r="BF297" s="206"/>
      <c r="BG297" s="206"/>
      <c r="BH297" s="206"/>
    </row>
    <row r="298" spans="1:60" outlineLevel="1">
      <c r="A298" s="213"/>
      <c r="B298" s="214"/>
      <c r="C298" s="254" t="s">
        <v>3199</v>
      </c>
      <c r="D298" s="247"/>
      <c r="E298" s="248">
        <v>-3.5</v>
      </c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06"/>
      <c r="Y298" s="206"/>
      <c r="Z298" s="206"/>
      <c r="AA298" s="206"/>
      <c r="AB298" s="206"/>
      <c r="AC298" s="206"/>
      <c r="AD298" s="206"/>
      <c r="AE298" s="206"/>
      <c r="AF298" s="206"/>
      <c r="AG298" s="206" t="s">
        <v>327</v>
      </c>
      <c r="AH298" s="206">
        <v>0</v>
      </c>
      <c r="AI298" s="206"/>
      <c r="AJ298" s="206"/>
      <c r="AK298" s="206"/>
      <c r="AL298" s="206"/>
      <c r="AM298" s="206"/>
      <c r="AN298" s="206"/>
      <c r="AO298" s="206"/>
      <c r="AP298" s="206"/>
      <c r="AQ298" s="206"/>
      <c r="AR298" s="206"/>
      <c r="AS298" s="206"/>
      <c r="AT298" s="206"/>
      <c r="AU298" s="206"/>
      <c r="AV298" s="206"/>
      <c r="AW298" s="206"/>
      <c r="AX298" s="206"/>
      <c r="AY298" s="206"/>
      <c r="AZ298" s="206"/>
      <c r="BA298" s="206"/>
      <c r="BB298" s="206"/>
      <c r="BC298" s="206"/>
      <c r="BD298" s="206"/>
      <c r="BE298" s="206"/>
      <c r="BF298" s="206"/>
      <c r="BG298" s="206"/>
      <c r="BH298" s="206"/>
    </row>
    <row r="299" spans="1:60" outlineLevel="1">
      <c r="A299" s="213"/>
      <c r="B299" s="214"/>
      <c r="C299" s="254" t="s">
        <v>3203</v>
      </c>
      <c r="D299" s="247"/>
      <c r="E299" s="248">
        <v>22.1</v>
      </c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06"/>
      <c r="Y299" s="206"/>
      <c r="Z299" s="206"/>
      <c r="AA299" s="206"/>
      <c r="AB299" s="206"/>
      <c r="AC299" s="206"/>
      <c r="AD299" s="206"/>
      <c r="AE299" s="206"/>
      <c r="AF299" s="206"/>
      <c r="AG299" s="206" t="s">
        <v>327</v>
      </c>
      <c r="AH299" s="206">
        <v>0</v>
      </c>
      <c r="AI299" s="206"/>
      <c r="AJ299" s="206"/>
      <c r="AK299" s="206"/>
      <c r="AL299" s="206"/>
      <c r="AM299" s="206"/>
      <c r="AN299" s="206"/>
      <c r="AO299" s="206"/>
      <c r="AP299" s="206"/>
      <c r="AQ299" s="206"/>
      <c r="AR299" s="206"/>
      <c r="AS299" s="206"/>
      <c r="AT299" s="206"/>
      <c r="AU299" s="206"/>
      <c r="AV299" s="206"/>
      <c r="AW299" s="206"/>
      <c r="AX299" s="206"/>
      <c r="AY299" s="206"/>
      <c r="AZ299" s="206"/>
      <c r="BA299" s="206"/>
      <c r="BB299" s="206"/>
      <c r="BC299" s="206"/>
      <c r="BD299" s="206"/>
      <c r="BE299" s="206"/>
      <c r="BF299" s="206"/>
      <c r="BG299" s="206"/>
      <c r="BH299" s="206"/>
    </row>
    <row r="300" spans="1:60" outlineLevel="1">
      <c r="A300" s="213"/>
      <c r="B300" s="214"/>
      <c r="C300" s="254" t="s">
        <v>3197</v>
      </c>
      <c r="D300" s="247"/>
      <c r="E300" s="248">
        <v>2.2000000000000002</v>
      </c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06"/>
      <c r="Y300" s="206"/>
      <c r="Z300" s="206"/>
      <c r="AA300" s="206"/>
      <c r="AB300" s="206"/>
      <c r="AC300" s="206"/>
      <c r="AD300" s="206"/>
      <c r="AE300" s="206"/>
      <c r="AF300" s="206"/>
      <c r="AG300" s="206" t="s">
        <v>327</v>
      </c>
      <c r="AH300" s="206">
        <v>0</v>
      </c>
      <c r="AI300" s="206"/>
      <c r="AJ300" s="206"/>
      <c r="AK300" s="206"/>
      <c r="AL300" s="206"/>
      <c r="AM300" s="206"/>
      <c r="AN300" s="206"/>
      <c r="AO300" s="206"/>
      <c r="AP300" s="206"/>
      <c r="AQ300" s="206"/>
      <c r="AR300" s="206"/>
      <c r="AS300" s="206"/>
      <c r="AT300" s="206"/>
      <c r="AU300" s="206"/>
      <c r="AV300" s="206"/>
      <c r="AW300" s="206"/>
      <c r="AX300" s="206"/>
      <c r="AY300" s="206"/>
      <c r="AZ300" s="206"/>
      <c r="BA300" s="206"/>
      <c r="BB300" s="206"/>
      <c r="BC300" s="206"/>
      <c r="BD300" s="206"/>
      <c r="BE300" s="206"/>
      <c r="BF300" s="206"/>
      <c r="BG300" s="206"/>
      <c r="BH300" s="206"/>
    </row>
    <row r="301" spans="1:60" outlineLevel="1">
      <c r="A301" s="213"/>
      <c r="B301" s="214"/>
      <c r="C301" s="254" t="s">
        <v>3192</v>
      </c>
      <c r="D301" s="247"/>
      <c r="E301" s="248">
        <v>1.8</v>
      </c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06"/>
      <c r="Y301" s="206"/>
      <c r="Z301" s="206"/>
      <c r="AA301" s="206"/>
      <c r="AB301" s="206"/>
      <c r="AC301" s="206"/>
      <c r="AD301" s="206"/>
      <c r="AE301" s="206"/>
      <c r="AF301" s="206"/>
      <c r="AG301" s="206" t="s">
        <v>327</v>
      </c>
      <c r="AH301" s="206">
        <v>0</v>
      </c>
      <c r="AI301" s="206"/>
      <c r="AJ301" s="206"/>
      <c r="AK301" s="206"/>
      <c r="AL301" s="206"/>
      <c r="AM301" s="206"/>
      <c r="AN301" s="206"/>
      <c r="AO301" s="206"/>
      <c r="AP301" s="206"/>
      <c r="AQ301" s="206"/>
      <c r="AR301" s="206"/>
      <c r="AS301" s="206"/>
      <c r="AT301" s="206"/>
      <c r="AU301" s="206"/>
      <c r="AV301" s="206"/>
      <c r="AW301" s="206"/>
      <c r="AX301" s="206"/>
      <c r="AY301" s="206"/>
      <c r="AZ301" s="206"/>
      <c r="BA301" s="206"/>
      <c r="BB301" s="206"/>
      <c r="BC301" s="206"/>
      <c r="BD301" s="206"/>
      <c r="BE301" s="206"/>
      <c r="BF301" s="206"/>
      <c r="BG301" s="206"/>
      <c r="BH301" s="206"/>
    </row>
    <row r="302" spans="1:60" outlineLevel="1">
      <c r="A302" s="213"/>
      <c r="B302" s="214"/>
      <c r="C302" s="254" t="s">
        <v>1279</v>
      </c>
      <c r="D302" s="247"/>
      <c r="E302" s="248">
        <v>-0.9</v>
      </c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06"/>
      <c r="Y302" s="206"/>
      <c r="Z302" s="206"/>
      <c r="AA302" s="206"/>
      <c r="AB302" s="206"/>
      <c r="AC302" s="206"/>
      <c r="AD302" s="206"/>
      <c r="AE302" s="206"/>
      <c r="AF302" s="206"/>
      <c r="AG302" s="206" t="s">
        <v>327</v>
      </c>
      <c r="AH302" s="206">
        <v>0</v>
      </c>
      <c r="AI302" s="206"/>
      <c r="AJ302" s="206"/>
      <c r="AK302" s="206"/>
      <c r="AL302" s="206"/>
      <c r="AM302" s="206"/>
      <c r="AN302" s="206"/>
      <c r="AO302" s="206"/>
      <c r="AP302" s="206"/>
      <c r="AQ302" s="206"/>
      <c r="AR302" s="206"/>
      <c r="AS302" s="206"/>
      <c r="AT302" s="206"/>
      <c r="AU302" s="206"/>
      <c r="AV302" s="206"/>
      <c r="AW302" s="206"/>
      <c r="AX302" s="206"/>
      <c r="AY302" s="206"/>
      <c r="AZ302" s="206"/>
      <c r="BA302" s="206"/>
      <c r="BB302" s="206"/>
      <c r="BC302" s="206"/>
      <c r="BD302" s="206"/>
      <c r="BE302" s="206"/>
      <c r="BF302" s="206"/>
      <c r="BG302" s="206"/>
      <c r="BH302" s="206"/>
    </row>
    <row r="303" spans="1:60" outlineLevel="1">
      <c r="A303" s="213"/>
      <c r="B303" s="214"/>
      <c r="C303" s="254" t="s">
        <v>3204</v>
      </c>
      <c r="D303" s="247"/>
      <c r="E303" s="248">
        <v>22.12</v>
      </c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06"/>
      <c r="Y303" s="206"/>
      <c r="Z303" s="206"/>
      <c r="AA303" s="206"/>
      <c r="AB303" s="206"/>
      <c r="AC303" s="206"/>
      <c r="AD303" s="206"/>
      <c r="AE303" s="206"/>
      <c r="AF303" s="206"/>
      <c r="AG303" s="206" t="s">
        <v>327</v>
      </c>
      <c r="AH303" s="206">
        <v>0</v>
      </c>
      <c r="AI303" s="206"/>
      <c r="AJ303" s="206"/>
      <c r="AK303" s="206"/>
      <c r="AL303" s="206"/>
      <c r="AM303" s="206"/>
      <c r="AN303" s="206"/>
      <c r="AO303" s="206"/>
      <c r="AP303" s="206"/>
      <c r="AQ303" s="206"/>
      <c r="AR303" s="206"/>
      <c r="AS303" s="206"/>
      <c r="AT303" s="206"/>
      <c r="AU303" s="206"/>
      <c r="AV303" s="206"/>
      <c r="AW303" s="206"/>
      <c r="AX303" s="206"/>
      <c r="AY303" s="206"/>
      <c r="AZ303" s="206"/>
      <c r="BA303" s="206"/>
      <c r="BB303" s="206"/>
      <c r="BC303" s="206"/>
      <c r="BD303" s="206"/>
      <c r="BE303" s="206"/>
      <c r="BF303" s="206"/>
      <c r="BG303" s="206"/>
      <c r="BH303" s="206"/>
    </row>
    <row r="304" spans="1:60" outlineLevel="1">
      <c r="A304" s="213"/>
      <c r="B304" s="214"/>
      <c r="C304" s="254" t="s">
        <v>3197</v>
      </c>
      <c r="D304" s="247"/>
      <c r="E304" s="248">
        <v>2.2000000000000002</v>
      </c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06"/>
      <c r="Y304" s="206"/>
      <c r="Z304" s="206"/>
      <c r="AA304" s="206"/>
      <c r="AB304" s="206"/>
      <c r="AC304" s="206"/>
      <c r="AD304" s="206"/>
      <c r="AE304" s="206"/>
      <c r="AF304" s="206"/>
      <c r="AG304" s="206" t="s">
        <v>327</v>
      </c>
      <c r="AH304" s="206">
        <v>0</v>
      </c>
      <c r="AI304" s="206"/>
      <c r="AJ304" s="206"/>
      <c r="AK304" s="206"/>
      <c r="AL304" s="206"/>
      <c r="AM304" s="206"/>
      <c r="AN304" s="206"/>
      <c r="AO304" s="206"/>
      <c r="AP304" s="206"/>
      <c r="AQ304" s="206"/>
      <c r="AR304" s="206"/>
      <c r="AS304" s="206"/>
      <c r="AT304" s="206"/>
      <c r="AU304" s="206"/>
      <c r="AV304" s="206"/>
      <c r="AW304" s="206"/>
      <c r="AX304" s="206"/>
      <c r="AY304" s="206"/>
      <c r="AZ304" s="206"/>
      <c r="BA304" s="206"/>
      <c r="BB304" s="206"/>
      <c r="BC304" s="206"/>
      <c r="BD304" s="206"/>
      <c r="BE304" s="206"/>
      <c r="BF304" s="206"/>
      <c r="BG304" s="206"/>
      <c r="BH304" s="206"/>
    </row>
    <row r="305" spans="1:60" outlineLevel="1">
      <c r="A305" s="213"/>
      <c r="B305" s="214"/>
      <c r="C305" s="254" t="s">
        <v>3192</v>
      </c>
      <c r="D305" s="247"/>
      <c r="E305" s="248">
        <v>1.8</v>
      </c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06"/>
      <c r="Y305" s="206"/>
      <c r="Z305" s="206"/>
      <c r="AA305" s="206"/>
      <c r="AB305" s="206"/>
      <c r="AC305" s="206"/>
      <c r="AD305" s="206"/>
      <c r="AE305" s="206"/>
      <c r="AF305" s="206"/>
      <c r="AG305" s="206" t="s">
        <v>327</v>
      </c>
      <c r="AH305" s="206">
        <v>0</v>
      </c>
      <c r="AI305" s="206"/>
      <c r="AJ305" s="206"/>
      <c r="AK305" s="206"/>
      <c r="AL305" s="206"/>
      <c r="AM305" s="206"/>
      <c r="AN305" s="206"/>
      <c r="AO305" s="206"/>
      <c r="AP305" s="206"/>
      <c r="AQ305" s="206"/>
      <c r="AR305" s="206"/>
      <c r="AS305" s="206"/>
      <c r="AT305" s="206"/>
      <c r="AU305" s="206"/>
      <c r="AV305" s="206"/>
      <c r="AW305" s="206"/>
      <c r="AX305" s="206"/>
      <c r="AY305" s="206"/>
      <c r="AZ305" s="206"/>
      <c r="BA305" s="206"/>
      <c r="BB305" s="206"/>
      <c r="BC305" s="206"/>
      <c r="BD305" s="206"/>
      <c r="BE305" s="206"/>
      <c r="BF305" s="206"/>
      <c r="BG305" s="206"/>
      <c r="BH305" s="206"/>
    </row>
    <row r="306" spans="1:60" outlineLevel="1">
      <c r="A306" s="213"/>
      <c r="B306" s="214"/>
      <c r="C306" s="254" t="s">
        <v>1279</v>
      </c>
      <c r="D306" s="247"/>
      <c r="E306" s="248">
        <v>-0.9</v>
      </c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06"/>
      <c r="Y306" s="206"/>
      <c r="Z306" s="206"/>
      <c r="AA306" s="206"/>
      <c r="AB306" s="206"/>
      <c r="AC306" s="206"/>
      <c r="AD306" s="206"/>
      <c r="AE306" s="206"/>
      <c r="AF306" s="206"/>
      <c r="AG306" s="206" t="s">
        <v>327</v>
      </c>
      <c r="AH306" s="206">
        <v>0</v>
      </c>
      <c r="AI306" s="206"/>
      <c r="AJ306" s="206"/>
      <c r="AK306" s="206"/>
      <c r="AL306" s="206"/>
      <c r="AM306" s="206"/>
      <c r="AN306" s="206"/>
      <c r="AO306" s="206"/>
      <c r="AP306" s="206"/>
      <c r="AQ306" s="206"/>
      <c r="AR306" s="206"/>
      <c r="AS306" s="206"/>
      <c r="AT306" s="206"/>
      <c r="AU306" s="206"/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  <c r="BH306" s="206"/>
    </row>
    <row r="307" spans="1:60" outlineLevel="1">
      <c r="A307" s="213"/>
      <c r="B307" s="214"/>
      <c r="C307" s="254" t="s">
        <v>3205</v>
      </c>
      <c r="D307" s="247"/>
      <c r="E307" s="248">
        <v>21.56</v>
      </c>
      <c r="F307" s="215"/>
      <c r="G307" s="215"/>
      <c r="H307" s="215"/>
      <c r="I307" s="215"/>
      <c r="J307" s="215"/>
      <c r="K307" s="215"/>
      <c r="L307" s="215"/>
      <c r="M307" s="215"/>
      <c r="N307" s="215"/>
      <c r="O307" s="215"/>
      <c r="P307" s="215"/>
      <c r="Q307" s="215"/>
      <c r="R307" s="215"/>
      <c r="S307" s="215"/>
      <c r="T307" s="215"/>
      <c r="U307" s="215"/>
      <c r="V307" s="215"/>
      <c r="W307" s="215"/>
      <c r="X307" s="206"/>
      <c r="Y307" s="206"/>
      <c r="Z307" s="206"/>
      <c r="AA307" s="206"/>
      <c r="AB307" s="206"/>
      <c r="AC307" s="206"/>
      <c r="AD307" s="206"/>
      <c r="AE307" s="206"/>
      <c r="AF307" s="206"/>
      <c r="AG307" s="206" t="s">
        <v>327</v>
      </c>
      <c r="AH307" s="206">
        <v>0</v>
      </c>
      <c r="AI307" s="206"/>
      <c r="AJ307" s="206"/>
      <c r="AK307" s="206"/>
      <c r="AL307" s="206"/>
      <c r="AM307" s="206"/>
      <c r="AN307" s="206"/>
      <c r="AO307" s="206"/>
      <c r="AP307" s="206"/>
      <c r="AQ307" s="206"/>
      <c r="AR307" s="206"/>
      <c r="AS307" s="206"/>
      <c r="AT307" s="206"/>
      <c r="AU307" s="206"/>
      <c r="AV307" s="206"/>
      <c r="AW307" s="206"/>
      <c r="AX307" s="206"/>
      <c r="AY307" s="206"/>
      <c r="AZ307" s="206"/>
      <c r="BA307" s="206"/>
      <c r="BB307" s="206"/>
      <c r="BC307" s="206"/>
      <c r="BD307" s="206"/>
      <c r="BE307" s="206"/>
      <c r="BF307" s="206"/>
      <c r="BG307" s="206"/>
      <c r="BH307" s="206"/>
    </row>
    <row r="308" spans="1:60" outlineLevel="1">
      <c r="A308" s="213"/>
      <c r="B308" s="214"/>
      <c r="C308" s="254" t="s">
        <v>3197</v>
      </c>
      <c r="D308" s="247"/>
      <c r="E308" s="248">
        <v>2.2000000000000002</v>
      </c>
      <c r="F308" s="215"/>
      <c r="G308" s="215"/>
      <c r="H308" s="215"/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215"/>
      <c r="T308" s="215"/>
      <c r="U308" s="215"/>
      <c r="V308" s="215"/>
      <c r="W308" s="215"/>
      <c r="X308" s="206"/>
      <c r="Y308" s="206"/>
      <c r="Z308" s="206"/>
      <c r="AA308" s="206"/>
      <c r="AB308" s="206"/>
      <c r="AC308" s="206"/>
      <c r="AD308" s="206"/>
      <c r="AE308" s="206"/>
      <c r="AF308" s="206"/>
      <c r="AG308" s="206" t="s">
        <v>327</v>
      </c>
      <c r="AH308" s="206">
        <v>0</v>
      </c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</row>
    <row r="309" spans="1:60" outlineLevel="1">
      <c r="A309" s="213"/>
      <c r="B309" s="214"/>
      <c r="C309" s="254" t="s">
        <v>3192</v>
      </c>
      <c r="D309" s="247"/>
      <c r="E309" s="248">
        <v>1.8</v>
      </c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 t="s">
        <v>327</v>
      </c>
      <c r="AH309" s="206">
        <v>0</v>
      </c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</row>
    <row r="310" spans="1:60" outlineLevel="1">
      <c r="A310" s="213"/>
      <c r="B310" s="214"/>
      <c r="C310" s="254" t="s">
        <v>1279</v>
      </c>
      <c r="D310" s="247"/>
      <c r="E310" s="248">
        <v>-0.9</v>
      </c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06"/>
      <c r="Y310" s="206"/>
      <c r="Z310" s="206"/>
      <c r="AA310" s="206"/>
      <c r="AB310" s="206"/>
      <c r="AC310" s="206"/>
      <c r="AD310" s="206"/>
      <c r="AE310" s="206"/>
      <c r="AF310" s="206"/>
      <c r="AG310" s="206" t="s">
        <v>327</v>
      </c>
      <c r="AH310" s="206">
        <v>0</v>
      </c>
      <c r="AI310" s="206"/>
      <c r="AJ310" s="206"/>
      <c r="AK310" s="206"/>
      <c r="AL310" s="206"/>
      <c r="AM310" s="206"/>
      <c r="AN310" s="206"/>
      <c r="AO310" s="206"/>
      <c r="AP310" s="206"/>
      <c r="AQ310" s="206"/>
      <c r="AR310" s="206"/>
      <c r="AS310" s="206"/>
      <c r="AT310" s="206"/>
      <c r="AU310" s="206"/>
      <c r="AV310" s="206"/>
      <c r="AW310" s="206"/>
      <c r="AX310" s="206"/>
      <c r="AY310" s="206"/>
      <c r="AZ310" s="206"/>
      <c r="BA310" s="206"/>
      <c r="BB310" s="206"/>
      <c r="BC310" s="206"/>
      <c r="BD310" s="206"/>
      <c r="BE310" s="206"/>
      <c r="BF310" s="206"/>
      <c r="BG310" s="206"/>
      <c r="BH310" s="206"/>
    </row>
    <row r="311" spans="1:60" outlineLevel="1">
      <c r="A311" s="213"/>
      <c r="B311" s="214"/>
      <c r="C311" s="254" t="s">
        <v>3206</v>
      </c>
      <c r="D311" s="247"/>
      <c r="E311" s="248">
        <v>21.34</v>
      </c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06"/>
      <c r="Y311" s="206"/>
      <c r="Z311" s="206"/>
      <c r="AA311" s="206"/>
      <c r="AB311" s="206"/>
      <c r="AC311" s="206"/>
      <c r="AD311" s="206"/>
      <c r="AE311" s="206"/>
      <c r="AF311" s="206"/>
      <c r="AG311" s="206" t="s">
        <v>327</v>
      </c>
      <c r="AH311" s="206">
        <v>0</v>
      </c>
      <c r="AI311" s="206"/>
      <c r="AJ311" s="206"/>
      <c r="AK311" s="206"/>
      <c r="AL311" s="206"/>
      <c r="AM311" s="206"/>
      <c r="AN311" s="206"/>
      <c r="AO311" s="206"/>
      <c r="AP311" s="206"/>
      <c r="AQ311" s="206"/>
      <c r="AR311" s="206"/>
      <c r="AS311" s="206"/>
      <c r="AT311" s="206"/>
      <c r="AU311" s="206"/>
      <c r="AV311" s="206"/>
      <c r="AW311" s="206"/>
      <c r="AX311" s="206"/>
      <c r="AY311" s="206"/>
      <c r="AZ311" s="206"/>
      <c r="BA311" s="206"/>
      <c r="BB311" s="206"/>
      <c r="BC311" s="206"/>
      <c r="BD311" s="206"/>
      <c r="BE311" s="206"/>
      <c r="BF311" s="206"/>
      <c r="BG311" s="206"/>
      <c r="BH311" s="206"/>
    </row>
    <row r="312" spans="1:60" outlineLevel="1">
      <c r="A312" s="213"/>
      <c r="B312" s="214"/>
      <c r="C312" s="254" t="s">
        <v>3197</v>
      </c>
      <c r="D312" s="247"/>
      <c r="E312" s="248">
        <v>2.2000000000000002</v>
      </c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06"/>
      <c r="Y312" s="206"/>
      <c r="Z312" s="206"/>
      <c r="AA312" s="206"/>
      <c r="AB312" s="206"/>
      <c r="AC312" s="206"/>
      <c r="AD312" s="206"/>
      <c r="AE312" s="206"/>
      <c r="AF312" s="206"/>
      <c r="AG312" s="206" t="s">
        <v>327</v>
      </c>
      <c r="AH312" s="206">
        <v>0</v>
      </c>
      <c r="AI312" s="206"/>
      <c r="AJ312" s="206"/>
      <c r="AK312" s="206"/>
      <c r="AL312" s="206"/>
      <c r="AM312" s="206"/>
      <c r="AN312" s="206"/>
      <c r="AO312" s="206"/>
      <c r="AP312" s="206"/>
      <c r="AQ312" s="206"/>
      <c r="AR312" s="206"/>
      <c r="AS312" s="206"/>
      <c r="AT312" s="206"/>
      <c r="AU312" s="206"/>
      <c r="AV312" s="206"/>
      <c r="AW312" s="206"/>
      <c r="AX312" s="206"/>
      <c r="AY312" s="206"/>
      <c r="AZ312" s="206"/>
      <c r="BA312" s="206"/>
      <c r="BB312" s="206"/>
      <c r="BC312" s="206"/>
      <c r="BD312" s="206"/>
      <c r="BE312" s="206"/>
      <c r="BF312" s="206"/>
      <c r="BG312" s="206"/>
      <c r="BH312" s="206"/>
    </row>
    <row r="313" spans="1:60" outlineLevel="1">
      <c r="A313" s="213"/>
      <c r="B313" s="214"/>
      <c r="C313" s="254" t="s">
        <v>3192</v>
      </c>
      <c r="D313" s="247"/>
      <c r="E313" s="248">
        <v>1.8</v>
      </c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06"/>
      <c r="Y313" s="206"/>
      <c r="Z313" s="206"/>
      <c r="AA313" s="206"/>
      <c r="AB313" s="206"/>
      <c r="AC313" s="206"/>
      <c r="AD313" s="206"/>
      <c r="AE313" s="206"/>
      <c r="AF313" s="206"/>
      <c r="AG313" s="206" t="s">
        <v>327</v>
      </c>
      <c r="AH313" s="206">
        <v>0</v>
      </c>
      <c r="AI313" s="206"/>
      <c r="AJ313" s="206"/>
      <c r="AK313" s="206"/>
      <c r="AL313" s="206"/>
      <c r="AM313" s="206"/>
      <c r="AN313" s="206"/>
      <c r="AO313" s="206"/>
      <c r="AP313" s="206"/>
      <c r="AQ313" s="206"/>
      <c r="AR313" s="206"/>
      <c r="AS313" s="206"/>
      <c r="AT313" s="206"/>
      <c r="AU313" s="206"/>
      <c r="AV313" s="206"/>
      <c r="AW313" s="206"/>
      <c r="AX313" s="206"/>
      <c r="AY313" s="206"/>
      <c r="AZ313" s="206"/>
      <c r="BA313" s="206"/>
      <c r="BB313" s="206"/>
      <c r="BC313" s="206"/>
      <c r="BD313" s="206"/>
      <c r="BE313" s="206"/>
      <c r="BF313" s="206"/>
      <c r="BG313" s="206"/>
      <c r="BH313" s="206"/>
    </row>
    <row r="314" spans="1:60" outlineLevel="1">
      <c r="A314" s="213"/>
      <c r="B314" s="214"/>
      <c r="C314" s="254" t="s">
        <v>3207</v>
      </c>
      <c r="D314" s="247"/>
      <c r="E314" s="248">
        <v>0.5</v>
      </c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 t="s">
        <v>327</v>
      </c>
      <c r="AH314" s="206">
        <v>0</v>
      </c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</row>
    <row r="315" spans="1:60" outlineLevel="1">
      <c r="A315" s="213"/>
      <c r="B315" s="214"/>
      <c r="C315" s="254" t="s">
        <v>3208</v>
      </c>
      <c r="D315" s="247"/>
      <c r="E315" s="248">
        <v>0.6</v>
      </c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 t="s">
        <v>327</v>
      </c>
      <c r="AH315" s="206">
        <v>0</v>
      </c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</row>
    <row r="316" spans="1:60" outlineLevel="1">
      <c r="A316" s="213"/>
      <c r="B316" s="214"/>
      <c r="C316" s="254" t="s">
        <v>3209</v>
      </c>
      <c r="D316" s="247"/>
      <c r="E316" s="248">
        <v>1</v>
      </c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 t="s">
        <v>327</v>
      </c>
      <c r="AH316" s="206">
        <v>0</v>
      </c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</row>
    <row r="317" spans="1:60" outlineLevel="1">
      <c r="A317" s="213"/>
      <c r="B317" s="214"/>
      <c r="C317" s="254" t="s">
        <v>3210</v>
      </c>
      <c r="D317" s="247"/>
      <c r="E317" s="248">
        <v>-1.7</v>
      </c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 t="s">
        <v>327</v>
      </c>
      <c r="AH317" s="206">
        <v>0</v>
      </c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</row>
    <row r="318" spans="1:60" ht="22.5" outlineLevel="1">
      <c r="A318" s="223">
        <v>60</v>
      </c>
      <c r="B318" s="224" t="s">
        <v>1309</v>
      </c>
      <c r="C318" s="241" t="s">
        <v>1310</v>
      </c>
      <c r="D318" s="225" t="s">
        <v>368</v>
      </c>
      <c r="E318" s="226">
        <v>302.39999999999998</v>
      </c>
      <c r="F318" s="227"/>
      <c r="G318" s="228">
        <f>ROUND(E318*F318,2)</f>
        <v>0</v>
      </c>
      <c r="H318" s="227"/>
      <c r="I318" s="228">
        <f>ROUND(E318*H318,2)</f>
        <v>0</v>
      </c>
      <c r="J318" s="227"/>
      <c r="K318" s="228">
        <f>ROUND(E318*J318,2)</f>
        <v>0</v>
      </c>
      <c r="L318" s="228">
        <v>21</v>
      </c>
      <c r="M318" s="228">
        <f>G318*(1+L318/100)</f>
        <v>0</v>
      </c>
      <c r="N318" s="228">
        <v>1.64E-3</v>
      </c>
      <c r="O318" s="228">
        <f>ROUND(E318*N318,2)</f>
        <v>0.5</v>
      </c>
      <c r="P318" s="228">
        <v>0</v>
      </c>
      <c r="Q318" s="228">
        <f>ROUND(E318*P318,2)</f>
        <v>0</v>
      </c>
      <c r="R318" s="228" t="s">
        <v>1257</v>
      </c>
      <c r="S318" s="228" t="s">
        <v>1311</v>
      </c>
      <c r="T318" s="229" t="s">
        <v>1312</v>
      </c>
      <c r="U318" s="215">
        <v>7.0000000000000007E-2</v>
      </c>
      <c r="V318" s="215">
        <f>ROUND(E318*U318,2)</f>
        <v>21.17</v>
      </c>
      <c r="W318" s="215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 t="s">
        <v>1202</v>
      </c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</row>
    <row r="319" spans="1:60" outlineLevel="1">
      <c r="A319" s="213"/>
      <c r="B319" s="214"/>
      <c r="C319" s="254" t="s">
        <v>3148</v>
      </c>
      <c r="D319" s="247"/>
      <c r="E319" s="248">
        <v>302.39999999999998</v>
      </c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215"/>
      <c r="T319" s="215"/>
      <c r="U319" s="215"/>
      <c r="V319" s="215"/>
      <c r="W319" s="215"/>
      <c r="X319" s="206"/>
      <c r="Y319" s="206"/>
      <c r="Z319" s="206"/>
      <c r="AA319" s="206"/>
      <c r="AB319" s="206"/>
      <c r="AC319" s="206"/>
      <c r="AD319" s="206"/>
      <c r="AE319" s="206"/>
      <c r="AF319" s="206"/>
      <c r="AG319" s="206" t="s">
        <v>327</v>
      </c>
      <c r="AH319" s="206">
        <v>0</v>
      </c>
      <c r="AI319" s="206"/>
      <c r="AJ319" s="206"/>
      <c r="AK319" s="206"/>
      <c r="AL319" s="206"/>
      <c r="AM319" s="206"/>
      <c r="AN319" s="206"/>
      <c r="AO319" s="206"/>
      <c r="AP319" s="206"/>
      <c r="AQ319" s="206"/>
      <c r="AR319" s="206"/>
      <c r="AS319" s="206"/>
      <c r="AT319" s="206"/>
      <c r="AU319" s="206"/>
      <c r="AV319" s="206"/>
      <c r="AW319" s="206"/>
      <c r="AX319" s="206"/>
      <c r="AY319" s="206"/>
      <c r="AZ319" s="206"/>
      <c r="BA319" s="206"/>
      <c r="BB319" s="206"/>
      <c r="BC319" s="206"/>
      <c r="BD319" s="206"/>
      <c r="BE319" s="206"/>
      <c r="BF319" s="206"/>
      <c r="BG319" s="206"/>
      <c r="BH319" s="206"/>
    </row>
    <row r="320" spans="1:60" ht="22.5" outlineLevel="1">
      <c r="A320" s="223">
        <v>61</v>
      </c>
      <c r="B320" s="224" t="s">
        <v>1329</v>
      </c>
      <c r="C320" s="241" t="s">
        <v>1330</v>
      </c>
      <c r="D320" s="225" t="s">
        <v>557</v>
      </c>
      <c r="E320" s="226">
        <v>243.69450000000001</v>
      </c>
      <c r="F320" s="227"/>
      <c r="G320" s="228">
        <f>ROUND(E320*F320,2)</f>
        <v>0</v>
      </c>
      <c r="H320" s="227"/>
      <c r="I320" s="228">
        <f>ROUND(E320*H320,2)</f>
        <v>0</v>
      </c>
      <c r="J320" s="227"/>
      <c r="K320" s="228">
        <f>ROUND(E320*J320,2)</f>
        <v>0</v>
      </c>
      <c r="L320" s="228">
        <v>21</v>
      </c>
      <c r="M320" s="228">
        <f>G320*(1+L320/100)</f>
        <v>0</v>
      </c>
      <c r="N320" s="228">
        <v>0</v>
      </c>
      <c r="O320" s="228">
        <f>ROUND(E320*N320,2)</f>
        <v>0</v>
      </c>
      <c r="P320" s="228">
        <v>0</v>
      </c>
      <c r="Q320" s="228">
        <f>ROUND(E320*P320,2)</f>
        <v>0</v>
      </c>
      <c r="R320" s="228" t="s">
        <v>1183</v>
      </c>
      <c r="S320" s="228" t="s">
        <v>285</v>
      </c>
      <c r="T320" s="229" t="s">
        <v>322</v>
      </c>
      <c r="U320" s="215">
        <v>0</v>
      </c>
      <c r="V320" s="215">
        <f>ROUND(E320*U320,2)</f>
        <v>0</v>
      </c>
      <c r="W320" s="215"/>
      <c r="X320" s="206"/>
      <c r="Y320" s="206"/>
      <c r="Z320" s="206"/>
      <c r="AA320" s="206"/>
      <c r="AB320" s="206"/>
      <c r="AC320" s="206"/>
      <c r="AD320" s="206"/>
      <c r="AE320" s="206"/>
      <c r="AF320" s="206"/>
      <c r="AG320" s="206" t="s">
        <v>1184</v>
      </c>
      <c r="AH320" s="206"/>
      <c r="AI320" s="206"/>
      <c r="AJ320" s="206"/>
      <c r="AK320" s="206"/>
      <c r="AL320" s="206"/>
      <c r="AM320" s="206"/>
      <c r="AN320" s="206"/>
      <c r="AO320" s="206"/>
      <c r="AP320" s="206"/>
      <c r="AQ320" s="206"/>
      <c r="AR320" s="206"/>
      <c r="AS320" s="206"/>
      <c r="AT320" s="206"/>
      <c r="AU320" s="206"/>
      <c r="AV320" s="206"/>
      <c r="AW320" s="206"/>
      <c r="AX320" s="206"/>
      <c r="AY320" s="206"/>
      <c r="AZ320" s="206"/>
      <c r="BA320" s="206"/>
      <c r="BB320" s="206"/>
      <c r="BC320" s="206"/>
      <c r="BD320" s="206"/>
      <c r="BE320" s="206"/>
      <c r="BF320" s="206"/>
      <c r="BG320" s="206"/>
      <c r="BH320" s="206"/>
    </row>
    <row r="321" spans="1:60" outlineLevel="1">
      <c r="A321" s="213"/>
      <c r="B321" s="214"/>
      <c r="C321" s="254" t="s">
        <v>3211</v>
      </c>
      <c r="D321" s="247"/>
      <c r="E321" s="248">
        <v>243.69450000000001</v>
      </c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06"/>
      <c r="Y321" s="206"/>
      <c r="Z321" s="206"/>
      <c r="AA321" s="206"/>
      <c r="AB321" s="206"/>
      <c r="AC321" s="206"/>
      <c r="AD321" s="206"/>
      <c r="AE321" s="206"/>
      <c r="AF321" s="206"/>
      <c r="AG321" s="206" t="s">
        <v>327</v>
      </c>
      <c r="AH321" s="206">
        <v>0</v>
      </c>
      <c r="AI321" s="206"/>
      <c r="AJ321" s="206"/>
      <c r="AK321" s="206"/>
      <c r="AL321" s="206"/>
      <c r="AM321" s="206"/>
      <c r="AN321" s="206"/>
      <c r="AO321" s="206"/>
      <c r="AP321" s="206"/>
      <c r="AQ321" s="206"/>
      <c r="AR321" s="206"/>
      <c r="AS321" s="206"/>
      <c r="AT321" s="206"/>
      <c r="AU321" s="206"/>
      <c r="AV321" s="206"/>
      <c r="AW321" s="206"/>
      <c r="AX321" s="206"/>
      <c r="AY321" s="206"/>
      <c r="AZ321" s="206"/>
      <c r="BA321" s="206"/>
      <c r="BB321" s="206"/>
      <c r="BC321" s="206"/>
      <c r="BD321" s="206"/>
      <c r="BE321" s="206"/>
      <c r="BF321" s="206"/>
      <c r="BG321" s="206"/>
      <c r="BH321" s="206"/>
    </row>
    <row r="322" spans="1:60" ht="22.5" outlineLevel="1">
      <c r="A322" s="223">
        <v>62</v>
      </c>
      <c r="B322" s="224" t="s">
        <v>1332</v>
      </c>
      <c r="C322" s="241" t="s">
        <v>1333</v>
      </c>
      <c r="D322" s="225" t="s">
        <v>320</v>
      </c>
      <c r="E322" s="226">
        <v>25.401599999999998</v>
      </c>
      <c r="F322" s="227"/>
      <c r="G322" s="228">
        <f>ROUND(E322*F322,2)</f>
        <v>0</v>
      </c>
      <c r="H322" s="227"/>
      <c r="I322" s="228">
        <f>ROUND(E322*H322,2)</f>
        <v>0</v>
      </c>
      <c r="J322" s="227"/>
      <c r="K322" s="228">
        <f>ROUND(E322*J322,2)</f>
        <v>0</v>
      </c>
      <c r="L322" s="228">
        <v>21</v>
      </c>
      <c r="M322" s="228">
        <f>G322*(1+L322/100)</f>
        <v>0</v>
      </c>
      <c r="N322" s="228">
        <v>0.03</v>
      </c>
      <c r="O322" s="228">
        <f>ROUND(E322*N322,2)</f>
        <v>0.76</v>
      </c>
      <c r="P322" s="228">
        <v>0</v>
      </c>
      <c r="Q322" s="228">
        <f>ROUND(E322*P322,2)</f>
        <v>0</v>
      </c>
      <c r="R322" s="228" t="s">
        <v>1183</v>
      </c>
      <c r="S322" s="228" t="s">
        <v>285</v>
      </c>
      <c r="T322" s="229" t="s">
        <v>322</v>
      </c>
      <c r="U322" s="215">
        <v>0</v>
      </c>
      <c r="V322" s="215">
        <f>ROUND(E322*U322,2)</f>
        <v>0</v>
      </c>
      <c r="W322" s="215"/>
      <c r="X322" s="206"/>
      <c r="Y322" s="206"/>
      <c r="Z322" s="206"/>
      <c r="AA322" s="206"/>
      <c r="AB322" s="206"/>
      <c r="AC322" s="206"/>
      <c r="AD322" s="206"/>
      <c r="AE322" s="206"/>
      <c r="AF322" s="206"/>
      <c r="AG322" s="206" t="s">
        <v>1189</v>
      </c>
      <c r="AH322" s="206"/>
      <c r="AI322" s="206"/>
      <c r="AJ322" s="206"/>
      <c r="AK322" s="206"/>
      <c r="AL322" s="206"/>
      <c r="AM322" s="206"/>
      <c r="AN322" s="206"/>
      <c r="AO322" s="206"/>
      <c r="AP322" s="206"/>
      <c r="AQ322" s="206"/>
      <c r="AR322" s="206"/>
      <c r="AS322" s="206"/>
      <c r="AT322" s="206"/>
      <c r="AU322" s="206"/>
      <c r="AV322" s="206"/>
      <c r="AW322" s="206"/>
      <c r="AX322" s="206"/>
      <c r="AY322" s="206"/>
      <c r="AZ322" s="206"/>
      <c r="BA322" s="206"/>
      <c r="BB322" s="206"/>
      <c r="BC322" s="206"/>
      <c r="BD322" s="206"/>
      <c r="BE322" s="206"/>
      <c r="BF322" s="206"/>
      <c r="BG322" s="206"/>
      <c r="BH322" s="206"/>
    </row>
    <row r="323" spans="1:60" outlineLevel="1">
      <c r="A323" s="213"/>
      <c r="B323" s="214"/>
      <c r="C323" s="254" t="s">
        <v>3212</v>
      </c>
      <c r="D323" s="247"/>
      <c r="E323" s="248">
        <v>25.401599999999998</v>
      </c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06"/>
      <c r="Y323" s="206"/>
      <c r="Z323" s="206"/>
      <c r="AA323" s="206"/>
      <c r="AB323" s="206"/>
      <c r="AC323" s="206"/>
      <c r="AD323" s="206"/>
      <c r="AE323" s="206"/>
      <c r="AF323" s="206"/>
      <c r="AG323" s="206" t="s">
        <v>327</v>
      </c>
      <c r="AH323" s="206">
        <v>0</v>
      </c>
      <c r="AI323" s="206"/>
      <c r="AJ323" s="206"/>
      <c r="AK323" s="206"/>
      <c r="AL323" s="206"/>
      <c r="AM323" s="206"/>
      <c r="AN323" s="206"/>
      <c r="AO323" s="206"/>
      <c r="AP323" s="206"/>
      <c r="AQ323" s="206"/>
      <c r="AR323" s="206"/>
      <c r="AS323" s="206"/>
      <c r="AT323" s="206"/>
      <c r="AU323" s="206"/>
      <c r="AV323" s="206"/>
      <c r="AW323" s="206"/>
      <c r="AX323" s="206"/>
      <c r="AY323" s="206"/>
      <c r="AZ323" s="206"/>
      <c r="BA323" s="206"/>
      <c r="BB323" s="206"/>
      <c r="BC323" s="206"/>
      <c r="BD323" s="206"/>
      <c r="BE323" s="206"/>
      <c r="BF323" s="206"/>
      <c r="BG323" s="206"/>
      <c r="BH323" s="206"/>
    </row>
    <row r="324" spans="1:60" outlineLevel="1">
      <c r="A324" s="223">
        <v>63</v>
      </c>
      <c r="B324" s="224" t="s">
        <v>1335</v>
      </c>
      <c r="C324" s="241" t="s">
        <v>1336</v>
      </c>
      <c r="D324" s="225" t="s">
        <v>389</v>
      </c>
      <c r="E324" s="226">
        <v>1.2579800000000001</v>
      </c>
      <c r="F324" s="227"/>
      <c r="G324" s="228">
        <f>ROUND(E324*F324,2)</f>
        <v>0</v>
      </c>
      <c r="H324" s="227"/>
      <c r="I324" s="228">
        <f>ROUND(E324*H324,2)</f>
        <v>0</v>
      </c>
      <c r="J324" s="227"/>
      <c r="K324" s="228">
        <f>ROUND(E324*J324,2)</f>
        <v>0</v>
      </c>
      <c r="L324" s="228">
        <v>21</v>
      </c>
      <c r="M324" s="228">
        <f>G324*(1+L324/100)</f>
        <v>0</v>
      </c>
      <c r="N324" s="228">
        <v>0</v>
      </c>
      <c r="O324" s="228">
        <f>ROUND(E324*N324,2)</f>
        <v>0</v>
      </c>
      <c r="P324" s="228">
        <v>0</v>
      </c>
      <c r="Q324" s="228">
        <f>ROUND(E324*P324,2)</f>
        <v>0</v>
      </c>
      <c r="R324" s="228" t="s">
        <v>1257</v>
      </c>
      <c r="S324" s="228" t="s">
        <v>285</v>
      </c>
      <c r="T324" s="229" t="s">
        <v>322</v>
      </c>
      <c r="U324" s="215">
        <v>1.74</v>
      </c>
      <c r="V324" s="215">
        <f>ROUND(E324*U324,2)</f>
        <v>2.19</v>
      </c>
      <c r="W324" s="215"/>
      <c r="X324" s="206"/>
      <c r="Y324" s="206"/>
      <c r="Z324" s="206"/>
      <c r="AA324" s="206"/>
      <c r="AB324" s="206"/>
      <c r="AC324" s="206"/>
      <c r="AD324" s="206"/>
      <c r="AE324" s="206"/>
      <c r="AF324" s="206"/>
      <c r="AG324" s="206" t="s">
        <v>1192</v>
      </c>
      <c r="AH324" s="206"/>
      <c r="AI324" s="206"/>
      <c r="AJ324" s="206"/>
      <c r="AK324" s="206"/>
      <c r="AL324" s="206"/>
      <c r="AM324" s="206"/>
      <c r="AN324" s="206"/>
      <c r="AO324" s="206"/>
      <c r="AP324" s="206"/>
      <c r="AQ324" s="206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</row>
    <row r="325" spans="1:60" outlineLevel="1">
      <c r="A325" s="213"/>
      <c r="B325" s="214"/>
      <c r="C325" s="253" t="s">
        <v>1337</v>
      </c>
      <c r="D325" s="251"/>
      <c r="E325" s="251"/>
      <c r="F325" s="251"/>
      <c r="G325" s="251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06"/>
      <c r="Y325" s="206"/>
      <c r="Z325" s="206"/>
      <c r="AA325" s="206"/>
      <c r="AB325" s="206"/>
      <c r="AC325" s="206"/>
      <c r="AD325" s="206"/>
      <c r="AE325" s="206"/>
      <c r="AF325" s="206"/>
      <c r="AG325" s="206" t="s">
        <v>325</v>
      </c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</row>
    <row r="326" spans="1:60" outlineLevel="1">
      <c r="A326" s="213"/>
      <c r="B326" s="214"/>
      <c r="C326" s="254" t="s">
        <v>1194</v>
      </c>
      <c r="D326" s="247"/>
      <c r="E326" s="248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06"/>
      <c r="Y326" s="206"/>
      <c r="Z326" s="206"/>
      <c r="AA326" s="206"/>
      <c r="AB326" s="206"/>
      <c r="AC326" s="206"/>
      <c r="AD326" s="206"/>
      <c r="AE326" s="206"/>
      <c r="AF326" s="206"/>
      <c r="AG326" s="206" t="s">
        <v>327</v>
      </c>
      <c r="AH326" s="206">
        <v>0</v>
      </c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</row>
    <row r="327" spans="1:60" outlineLevel="1">
      <c r="A327" s="213"/>
      <c r="B327" s="214"/>
      <c r="C327" s="254" t="s">
        <v>3213</v>
      </c>
      <c r="D327" s="247"/>
      <c r="E327" s="248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06"/>
      <c r="Y327" s="206"/>
      <c r="Z327" s="206"/>
      <c r="AA327" s="206"/>
      <c r="AB327" s="206"/>
      <c r="AC327" s="206"/>
      <c r="AD327" s="206"/>
      <c r="AE327" s="206"/>
      <c r="AF327" s="206"/>
      <c r="AG327" s="206" t="s">
        <v>327</v>
      </c>
      <c r="AH327" s="206">
        <v>0</v>
      </c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</row>
    <row r="328" spans="1:60" outlineLevel="1">
      <c r="A328" s="213"/>
      <c r="B328" s="214"/>
      <c r="C328" s="254" t="s">
        <v>3214</v>
      </c>
      <c r="D328" s="247"/>
      <c r="E328" s="248">
        <v>1.2579800000000001</v>
      </c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06"/>
      <c r="Y328" s="206"/>
      <c r="Z328" s="206"/>
      <c r="AA328" s="206"/>
      <c r="AB328" s="206"/>
      <c r="AC328" s="206"/>
      <c r="AD328" s="206"/>
      <c r="AE328" s="206"/>
      <c r="AF328" s="206"/>
      <c r="AG328" s="206" t="s">
        <v>327</v>
      </c>
      <c r="AH328" s="206">
        <v>0</v>
      </c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</row>
    <row r="329" spans="1:60">
      <c r="A329" s="217" t="s">
        <v>280</v>
      </c>
      <c r="B329" s="218" t="s">
        <v>133</v>
      </c>
      <c r="C329" s="240" t="s">
        <v>134</v>
      </c>
      <c r="D329" s="219"/>
      <c r="E329" s="220"/>
      <c r="F329" s="221"/>
      <c r="G329" s="221">
        <f>SUMIF(AG330:AG396,"&lt;&gt;NOR",G330:G396)</f>
        <v>0</v>
      </c>
      <c r="H329" s="221"/>
      <c r="I329" s="221">
        <f>SUM(I330:I396)</f>
        <v>0</v>
      </c>
      <c r="J329" s="221"/>
      <c r="K329" s="221">
        <f>SUM(K330:K396)</f>
        <v>0</v>
      </c>
      <c r="L329" s="221"/>
      <c r="M329" s="221">
        <f>SUM(M330:M396)</f>
        <v>0</v>
      </c>
      <c r="N329" s="221"/>
      <c r="O329" s="221">
        <f>SUM(O330:O396)</f>
        <v>0.31</v>
      </c>
      <c r="P329" s="221"/>
      <c r="Q329" s="221">
        <f>SUM(Q330:Q396)</f>
        <v>0.3</v>
      </c>
      <c r="R329" s="221"/>
      <c r="S329" s="221"/>
      <c r="T329" s="222"/>
      <c r="U329" s="216"/>
      <c r="V329" s="216">
        <f>SUM(V330:V396)</f>
        <v>99.95</v>
      </c>
      <c r="W329" s="216"/>
      <c r="AG329" t="s">
        <v>281</v>
      </c>
    </row>
    <row r="330" spans="1:60" outlineLevel="1">
      <c r="A330" s="232">
        <v>64</v>
      </c>
      <c r="B330" s="233" t="s">
        <v>1340</v>
      </c>
      <c r="C330" s="243" t="s">
        <v>1341</v>
      </c>
      <c r="D330" s="234" t="s">
        <v>437</v>
      </c>
      <c r="E330" s="235">
        <v>1</v>
      </c>
      <c r="F330" s="236"/>
      <c r="G330" s="237">
        <f>ROUND(E330*F330,2)</f>
        <v>0</v>
      </c>
      <c r="H330" s="236"/>
      <c r="I330" s="237">
        <f>ROUND(E330*H330,2)</f>
        <v>0</v>
      </c>
      <c r="J330" s="236"/>
      <c r="K330" s="237">
        <f>ROUND(E330*J330,2)</f>
        <v>0</v>
      </c>
      <c r="L330" s="237">
        <v>21</v>
      </c>
      <c r="M330" s="237">
        <f>G330*(1+L330/100)</f>
        <v>0</v>
      </c>
      <c r="N330" s="237">
        <v>0.15110999999999999</v>
      </c>
      <c r="O330" s="237">
        <f>ROUND(E330*N330,2)</f>
        <v>0.15</v>
      </c>
      <c r="P330" s="237">
        <v>0</v>
      </c>
      <c r="Q330" s="237">
        <f>ROUND(E330*P330,2)</f>
        <v>0</v>
      </c>
      <c r="R330" s="237" t="s">
        <v>1342</v>
      </c>
      <c r="S330" s="237" t="s">
        <v>285</v>
      </c>
      <c r="T330" s="238" t="s">
        <v>322</v>
      </c>
      <c r="U330" s="215">
        <v>3.3719999999999999</v>
      </c>
      <c r="V330" s="215">
        <f>ROUND(E330*U330,2)</f>
        <v>3.37</v>
      </c>
      <c r="W330" s="215"/>
      <c r="X330" s="206"/>
      <c r="Y330" s="206"/>
      <c r="Z330" s="206"/>
      <c r="AA330" s="206"/>
      <c r="AB330" s="206"/>
      <c r="AC330" s="206"/>
      <c r="AD330" s="206"/>
      <c r="AE330" s="206"/>
      <c r="AF330" s="206"/>
      <c r="AG330" s="206" t="s">
        <v>1202</v>
      </c>
      <c r="AH330" s="206"/>
      <c r="AI330" s="206"/>
      <c r="AJ330" s="206"/>
      <c r="AK330" s="206"/>
      <c r="AL330" s="206"/>
      <c r="AM330" s="206"/>
      <c r="AN330" s="206"/>
      <c r="AO330" s="206"/>
      <c r="AP330" s="206"/>
      <c r="AQ330" s="206"/>
      <c r="AR330" s="206"/>
      <c r="AS330" s="206"/>
      <c r="AT330" s="206"/>
      <c r="AU330" s="206"/>
      <c r="AV330" s="206"/>
      <c r="AW330" s="206"/>
      <c r="AX330" s="206"/>
      <c r="AY330" s="206"/>
      <c r="AZ330" s="206"/>
      <c r="BA330" s="206"/>
      <c r="BB330" s="206"/>
      <c r="BC330" s="206"/>
      <c r="BD330" s="206"/>
      <c r="BE330" s="206"/>
      <c r="BF330" s="206"/>
      <c r="BG330" s="206"/>
      <c r="BH330" s="206"/>
    </row>
    <row r="331" spans="1:60" outlineLevel="1">
      <c r="A331" s="223">
        <v>65</v>
      </c>
      <c r="B331" s="224" t="s">
        <v>1343</v>
      </c>
      <c r="C331" s="241" t="s">
        <v>1344</v>
      </c>
      <c r="D331" s="225" t="s">
        <v>557</v>
      </c>
      <c r="E331" s="226">
        <v>20</v>
      </c>
      <c r="F331" s="227"/>
      <c r="G331" s="228">
        <f>ROUND(E331*F331,2)</f>
        <v>0</v>
      </c>
      <c r="H331" s="227"/>
      <c r="I331" s="228">
        <f>ROUND(E331*H331,2)</f>
        <v>0</v>
      </c>
      <c r="J331" s="227"/>
      <c r="K331" s="228">
        <f>ROUND(E331*J331,2)</f>
        <v>0</v>
      </c>
      <c r="L331" s="228">
        <v>21</v>
      </c>
      <c r="M331" s="228">
        <f>G331*(1+L331/100)</f>
        <v>0</v>
      </c>
      <c r="N331" s="228">
        <v>0</v>
      </c>
      <c r="O331" s="228">
        <f>ROUND(E331*N331,2)</f>
        <v>0</v>
      </c>
      <c r="P331" s="228">
        <v>1.4919999999999999E-2</v>
      </c>
      <c r="Q331" s="228">
        <f>ROUND(E331*P331,2)</f>
        <v>0.3</v>
      </c>
      <c r="R331" s="228" t="s">
        <v>1342</v>
      </c>
      <c r="S331" s="228" t="s">
        <v>285</v>
      </c>
      <c r="T331" s="229" t="s">
        <v>322</v>
      </c>
      <c r="U331" s="215">
        <v>0.41299999999999998</v>
      </c>
      <c r="V331" s="215">
        <f>ROUND(E331*U331,2)</f>
        <v>8.26</v>
      </c>
      <c r="W331" s="215"/>
      <c r="X331" s="206"/>
      <c r="Y331" s="206"/>
      <c r="Z331" s="206"/>
      <c r="AA331" s="206"/>
      <c r="AB331" s="206"/>
      <c r="AC331" s="206"/>
      <c r="AD331" s="206"/>
      <c r="AE331" s="206"/>
      <c r="AF331" s="206"/>
      <c r="AG331" s="206" t="s">
        <v>1202</v>
      </c>
      <c r="AH331" s="206"/>
      <c r="AI331" s="206"/>
      <c r="AJ331" s="206"/>
      <c r="AK331" s="206"/>
      <c r="AL331" s="206"/>
      <c r="AM331" s="206"/>
      <c r="AN331" s="206"/>
      <c r="AO331" s="206"/>
      <c r="AP331" s="206"/>
      <c r="AQ331" s="206"/>
      <c r="AR331" s="206"/>
      <c r="AS331" s="206"/>
      <c r="AT331" s="206"/>
      <c r="AU331" s="206"/>
      <c r="AV331" s="206"/>
      <c r="AW331" s="206"/>
      <c r="AX331" s="206"/>
      <c r="AY331" s="206"/>
      <c r="AZ331" s="206"/>
      <c r="BA331" s="206"/>
      <c r="BB331" s="206"/>
      <c r="BC331" s="206"/>
      <c r="BD331" s="206"/>
      <c r="BE331" s="206"/>
      <c r="BF331" s="206"/>
      <c r="BG331" s="206"/>
      <c r="BH331" s="206"/>
    </row>
    <row r="332" spans="1:60" outlineLevel="1">
      <c r="A332" s="213"/>
      <c r="B332" s="214"/>
      <c r="C332" s="253" t="s">
        <v>1345</v>
      </c>
      <c r="D332" s="251"/>
      <c r="E332" s="251"/>
      <c r="F332" s="251"/>
      <c r="G332" s="251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06"/>
      <c r="Y332" s="206"/>
      <c r="Z332" s="206"/>
      <c r="AA332" s="206"/>
      <c r="AB332" s="206"/>
      <c r="AC332" s="206"/>
      <c r="AD332" s="206"/>
      <c r="AE332" s="206"/>
      <c r="AF332" s="206"/>
      <c r="AG332" s="206" t="s">
        <v>325</v>
      </c>
      <c r="AH332" s="206"/>
      <c r="AI332" s="206"/>
      <c r="AJ332" s="206"/>
      <c r="AK332" s="206"/>
      <c r="AL332" s="206"/>
      <c r="AM332" s="206"/>
      <c r="AN332" s="206"/>
      <c r="AO332" s="206"/>
      <c r="AP332" s="206"/>
      <c r="AQ332" s="206"/>
      <c r="AR332" s="206"/>
      <c r="AS332" s="206"/>
      <c r="AT332" s="206"/>
      <c r="AU332" s="206"/>
      <c r="AV332" s="206"/>
      <c r="AW332" s="206"/>
      <c r="AX332" s="206"/>
      <c r="AY332" s="206"/>
      <c r="AZ332" s="206"/>
      <c r="BA332" s="206"/>
      <c r="BB332" s="206"/>
      <c r="BC332" s="206"/>
      <c r="BD332" s="206"/>
      <c r="BE332" s="206"/>
      <c r="BF332" s="206"/>
      <c r="BG332" s="206"/>
      <c r="BH332" s="206"/>
    </row>
    <row r="333" spans="1:60" outlineLevel="1">
      <c r="A333" s="223">
        <v>66</v>
      </c>
      <c r="B333" s="224" t="s">
        <v>3215</v>
      </c>
      <c r="C333" s="241" t="s">
        <v>3216</v>
      </c>
      <c r="D333" s="225" t="s">
        <v>557</v>
      </c>
      <c r="E333" s="226">
        <v>1.5</v>
      </c>
      <c r="F333" s="227"/>
      <c r="G333" s="228">
        <f>ROUND(E333*F333,2)</f>
        <v>0</v>
      </c>
      <c r="H333" s="227"/>
      <c r="I333" s="228">
        <f>ROUND(E333*H333,2)</f>
        <v>0</v>
      </c>
      <c r="J333" s="227"/>
      <c r="K333" s="228">
        <f>ROUND(E333*J333,2)</f>
        <v>0</v>
      </c>
      <c r="L333" s="228">
        <v>21</v>
      </c>
      <c r="M333" s="228">
        <f>G333*(1+L333/100)</f>
        <v>0</v>
      </c>
      <c r="N333" s="228">
        <v>3.4000000000000002E-4</v>
      </c>
      <c r="O333" s="228">
        <f>ROUND(E333*N333,2)</f>
        <v>0</v>
      </c>
      <c r="P333" s="228">
        <v>0</v>
      </c>
      <c r="Q333" s="228">
        <f>ROUND(E333*P333,2)</f>
        <v>0</v>
      </c>
      <c r="R333" s="228" t="s">
        <v>1342</v>
      </c>
      <c r="S333" s="228" t="s">
        <v>285</v>
      </c>
      <c r="T333" s="229" t="s">
        <v>322</v>
      </c>
      <c r="U333" s="215">
        <v>0.32</v>
      </c>
      <c r="V333" s="215">
        <f>ROUND(E333*U333,2)</f>
        <v>0.48</v>
      </c>
      <c r="W333" s="215"/>
      <c r="X333" s="206"/>
      <c r="Y333" s="206"/>
      <c r="Z333" s="206"/>
      <c r="AA333" s="206"/>
      <c r="AB333" s="206"/>
      <c r="AC333" s="206"/>
      <c r="AD333" s="206"/>
      <c r="AE333" s="206"/>
      <c r="AF333" s="206"/>
      <c r="AG333" s="206" t="s">
        <v>1202</v>
      </c>
      <c r="AH333" s="206"/>
      <c r="AI333" s="206"/>
      <c r="AJ333" s="206"/>
      <c r="AK333" s="206"/>
      <c r="AL333" s="206"/>
      <c r="AM333" s="206"/>
      <c r="AN333" s="206"/>
      <c r="AO333" s="206"/>
      <c r="AP333" s="206"/>
      <c r="AQ333" s="206"/>
      <c r="AR333" s="206"/>
      <c r="AS333" s="206"/>
      <c r="AT333" s="206"/>
      <c r="AU333" s="206"/>
      <c r="AV333" s="206"/>
      <c r="AW333" s="206"/>
      <c r="AX333" s="206"/>
      <c r="AY333" s="206"/>
      <c r="AZ333" s="206"/>
      <c r="BA333" s="206"/>
      <c r="BB333" s="206"/>
      <c r="BC333" s="206"/>
      <c r="BD333" s="206"/>
      <c r="BE333" s="206"/>
      <c r="BF333" s="206"/>
      <c r="BG333" s="206"/>
      <c r="BH333" s="206"/>
    </row>
    <row r="334" spans="1:60" outlineLevel="1">
      <c r="A334" s="213"/>
      <c r="B334" s="214"/>
      <c r="C334" s="242" t="s">
        <v>1350</v>
      </c>
      <c r="D334" s="231"/>
      <c r="E334" s="231"/>
      <c r="F334" s="231"/>
      <c r="G334" s="231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06"/>
      <c r="Y334" s="206"/>
      <c r="Z334" s="206"/>
      <c r="AA334" s="206"/>
      <c r="AB334" s="206"/>
      <c r="AC334" s="206"/>
      <c r="AD334" s="206"/>
      <c r="AE334" s="206"/>
      <c r="AF334" s="206"/>
      <c r="AG334" s="206" t="s">
        <v>289</v>
      </c>
      <c r="AH334" s="206"/>
      <c r="AI334" s="206"/>
      <c r="AJ334" s="206"/>
      <c r="AK334" s="206"/>
      <c r="AL334" s="206"/>
      <c r="AM334" s="206"/>
      <c r="AN334" s="206"/>
      <c r="AO334" s="206"/>
      <c r="AP334" s="206"/>
      <c r="AQ334" s="206"/>
      <c r="AR334" s="206"/>
      <c r="AS334" s="206"/>
      <c r="AT334" s="206"/>
      <c r="AU334" s="206"/>
      <c r="AV334" s="206"/>
      <c r="AW334" s="206"/>
      <c r="AX334" s="206"/>
      <c r="AY334" s="206"/>
      <c r="AZ334" s="206"/>
      <c r="BA334" s="206"/>
      <c r="BB334" s="206"/>
      <c r="BC334" s="206"/>
      <c r="BD334" s="206"/>
      <c r="BE334" s="206"/>
      <c r="BF334" s="206"/>
      <c r="BG334" s="206"/>
      <c r="BH334" s="206"/>
    </row>
    <row r="335" spans="1:60" outlineLevel="1">
      <c r="A335" s="223">
        <v>67</v>
      </c>
      <c r="B335" s="224" t="s">
        <v>1348</v>
      </c>
      <c r="C335" s="241" t="s">
        <v>1349</v>
      </c>
      <c r="D335" s="225" t="s">
        <v>557</v>
      </c>
      <c r="E335" s="226">
        <v>2</v>
      </c>
      <c r="F335" s="227"/>
      <c r="G335" s="228">
        <f>ROUND(E335*F335,2)</f>
        <v>0</v>
      </c>
      <c r="H335" s="227"/>
      <c r="I335" s="228">
        <f>ROUND(E335*H335,2)</f>
        <v>0</v>
      </c>
      <c r="J335" s="227"/>
      <c r="K335" s="228">
        <f>ROUND(E335*J335,2)</f>
        <v>0</v>
      </c>
      <c r="L335" s="228">
        <v>21</v>
      </c>
      <c r="M335" s="228">
        <f>G335*(1+L335/100)</f>
        <v>0</v>
      </c>
      <c r="N335" s="228">
        <v>3.8000000000000002E-4</v>
      </c>
      <c r="O335" s="228">
        <f>ROUND(E335*N335,2)</f>
        <v>0</v>
      </c>
      <c r="P335" s="228">
        <v>0</v>
      </c>
      <c r="Q335" s="228">
        <f>ROUND(E335*P335,2)</f>
        <v>0</v>
      </c>
      <c r="R335" s="228" t="s">
        <v>1342</v>
      </c>
      <c r="S335" s="228" t="s">
        <v>285</v>
      </c>
      <c r="T335" s="229" t="s">
        <v>322</v>
      </c>
      <c r="U335" s="215">
        <v>0.32</v>
      </c>
      <c r="V335" s="215">
        <f>ROUND(E335*U335,2)</f>
        <v>0.64</v>
      </c>
      <c r="W335" s="215"/>
      <c r="X335" s="206"/>
      <c r="Y335" s="206"/>
      <c r="Z335" s="206"/>
      <c r="AA335" s="206"/>
      <c r="AB335" s="206"/>
      <c r="AC335" s="206"/>
      <c r="AD335" s="206"/>
      <c r="AE335" s="206"/>
      <c r="AF335" s="206"/>
      <c r="AG335" s="206" t="s">
        <v>1202</v>
      </c>
      <c r="AH335" s="206"/>
      <c r="AI335" s="206"/>
      <c r="AJ335" s="206"/>
      <c r="AK335" s="206"/>
      <c r="AL335" s="206"/>
      <c r="AM335" s="206"/>
      <c r="AN335" s="206"/>
      <c r="AO335" s="206"/>
      <c r="AP335" s="206"/>
      <c r="AQ335" s="206"/>
      <c r="AR335" s="206"/>
      <c r="AS335" s="206"/>
      <c r="AT335" s="206"/>
      <c r="AU335" s="206"/>
      <c r="AV335" s="206"/>
      <c r="AW335" s="206"/>
      <c r="AX335" s="206"/>
      <c r="AY335" s="206"/>
      <c r="AZ335" s="206"/>
      <c r="BA335" s="206"/>
      <c r="BB335" s="206"/>
      <c r="BC335" s="206"/>
      <c r="BD335" s="206"/>
      <c r="BE335" s="206"/>
      <c r="BF335" s="206"/>
      <c r="BG335" s="206"/>
      <c r="BH335" s="206"/>
    </row>
    <row r="336" spans="1:60" outlineLevel="1">
      <c r="A336" s="213"/>
      <c r="B336" s="214"/>
      <c r="C336" s="242" t="s">
        <v>1350</v>
      </c>
      <c r="D336" s="231"/>
      <c r="E336" s="231"/>
      <c r="F336" s="231"/>
      <c r="G336" s="231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06"/>
      <c r="Y336" s="206"/>
      <c r="Z336" s="206"/>
      <c r="AA336" s="206"/>
      <c r="AB336" s="206"/>
      <c r="AC336" s="206"/>
      <c r="AD336" s="206"/>
      <c r="AE336" s="206"/>
      <c r="AF336" s="206"/>
      <c r="AG336" s="206" t="s">
        <v>289</v>
      </c>
      <c r="AH336" s="206"/>
      <c r="AI336" s="206"/>
      <c r="AJ336" s="206"/>
      <c r="AK336" s="206"/>
      <c r="AL336" s="206"/>
      <c r="AM336" s="206"/>
      <c r="AN336" s="206"/>
      <c r="AO336" s="206"/>
      <c r="AP336" s="206"/>
      <c r="AQ336" s="206"/>
      <c r="AR336" s="206"/>
      <c r="AS336" s="206"/>
      <c r="AT336" s="206"/>
      <c r="AU336" s="206"/>
      <c r="AV336" s="206"/>
      <c r="AW336" s="206"/>
      <c r="AX336" s="206"/>
      <c r="AY336" s="206"/>
      <c r="AZ336" s="206"/>
      <c r="BA336" s="206"/>
      <c r="BB336" s="206"/>
      <c r="BC336" s="206"/>
      <c r="BD336" s="206"/>
      <c r="BE336" s="206"/>
      <c r="BF336" s="206"/>
      <c r="BG336" s="206"/>
      <c r="BH336" s="206"/>
    </row>
    <row r="337" spans="1:60" outlineLevel="1">
      <c r="A337" s="213"/>
      <c r="B337" s="214"/>
      <c r="C337" s="254" t="s">
        <v>621</v>
      </c>
      <c r="D337" s="247"/>
      <c r="E337" s="248">
        <v>2</v>
      </c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06"/>
      <c r="Y337" s="206"/>
      <c r="Z337" s="206"/>
      <c r="AA337" s="206"/>
      <c r="AB337" s="206"/>
      <c r="AC337" s="206"/>
      <c r="AD337" s="206"/>
      <c r="AE337" s="206"/>
      <c r="AF337" s="206"/>
      <c r="AG337" s="206" t="s">
        <v>327</v>
      </c>
      <c r="AH337" s="206">
        <v>0</v>
      </c>
      <c r="AI337" s="206"/>
      <c r="AJ337" s="206"/>
      <c r="AK337" s="206"/>
      <c r="AL337" s="206"/>
      <c r="AM337" s="206"/>
      <c r="AN337" s="206"/>
      <c r="AO337" s="206"/>
      <c r="AP337" s="206"/>
      <c r="AQ337" s="206"/>
      <c r="AR337" s="206"/>
      <c r="AS337" s="206"/>
      <c r="AT337" s="206"/>
      <c r="AU337" s="206"/>
      <c r="AV337" s="206"/>
      <c r="AW337" s="206"/>
      <c r="AX337" s="206"/>
      <c r="AY337" s="206"/>
      <c r="AZ337" s="206"/>
      <c r="BA337" s="206"/>
      <c r="BB337" s="206"/>
      <c r="BC337" s="206"/>
      <c r="BD337" s="206"/>
      <c r="BE337" s="206"/>
      <c r="BF337" s="206"/>
      <c r="BG337" s="206"/>
      <c r="BH337" s="206"/>
    </row>
    <row r="338" spans="1:60" outlineLevel="1">
      <c r="A338" s="223">
        <v>68</v>
      </c>
      <c r="B338" s="224" t="s">
        <v>1355</v>
      </c>
      <c r="C338" s="241" t="s">
        <v>1356</v>
      </c>
      <c r="D338" s="225" t="s">
        <v>557</v>
      </c>
      <c r="E338" s="226">
        <v>5.4</v>
      </c>
      <c r="F338" s="227"/>
      <c r="G338" s="228">
        <f>ROUND(E338*F338,2)</f>
        <v>0</v>
      </c>
      <c r="H338" s="227"/>
      <c r="I338" s="228">
        <f>ROUND(E338*H338,2)</f>
        <v>0</v>
      </c>
      <c r="J338" s="227"/>
      <c r="K338" s="228">
        <f>ROUND(E338*J338,2)</f>
        <v>0</v>
      </c>
      <c r="L338" s="228">
        <v>21</v>
      </c>
      <c r="M338" s="228">
        <f>G338*(1+L338/100)</f>
        <v>0</v>
      </c>
      <c r="N338" s="228">
        <v>4.6999999999999999E-4</v>
      </c>
      <c r="O338" s="228">
        <f>ROUND(E338*N338,2)</f>
        <v>0</v>
      </c>
      <c r="P338" s="228">
        <v>0</v>
      </c>
      <c r="Q338" s="228">
        <f>ROUND(E338*P338,2)</f>
        <v>0</v>
      </c>
      <c r="R338" s="228" t="s">
        <v>1342</v>
      </c>
      <c r="S338" s="228" t="s">
        <v>285</v>
      </c>
      <c r="T338" s="229" t="s">
        <v>322</v>
      </c>
      <c r="U338" s="215">
        <v>0.35899999999999999</v>
      </c>
      <c r="V338" s="215">
        <f>ROUND(E338*U338,2)</f>
        <v>1.94</v>
      </c>
      <c r="W338" s="215"/>
      <c r="X338" s="206"/>
      <c r="Y338" s="206"/>
      <c r="Z338" s="206"/>
      <c r="AA338" s="206"/>
      <c r="AB338" s="206"/>
      <c r="AC338" s="206"/>
      <c r="AD338" s="206"/>
      <c r="AE338" s="206"/>
      <c r="AF338" s="206"/>
      <c r="AG338" s="206" t="s">
        <v>1202</v>
      </c>
      <c r="AH338" s="206"/>
      <c r="AI338" s="206"/>
      <c r="AJ338" s="206"/>
      <c r="AK338" s="206"/>
      <c r="AL338" s="206"/>
      <c r="AM338" s="206"/>
      <c r="AN338" s="206"/>
      <c r="AO338" s="206"/>
      <c r="AP338" s="206"/>
      <c r="AQ338" s="206"/>
      <c r="AR338" s="206"/>
      <c r="AS338" s="206"/>
      <c r="AT338" s="206"/>
      <c r="AU338" s="206"/>
      <c r="AV338" s="206"/>
      <c r="AW338" s="206"/>
      <c r="AX338" s="206"/>
      <c r="AY338" s="206"/>
      <c r="AZ338" s="206"/>
      <c r="BA338" s="206"/>
      <c r="BB338" s="206"/>
      <c r="BC338" s="206"/>
      <c r="BD338" s="206"/>
      <c r="BE338" s="206"/>
      <c r="BF338" s="206"/>
      <c r="BG338" s="206"/>
      <c r="BH338" s="206"/>
    </row>
    <row r="339" spans="1:60" outlineLevel="1">
      <c r="A339" s="213"/>
      <c r="B339" s="214"/>
      <c r="C339" s="242" t="s">
        <v>1350</v>
      </c>
      <c r="D339" s="231"/>
      <c r="E339" s="231"/>
      <c r="F339" s="231"/>
      <c r="G339" s="231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06"/>
      <c r="Y339" s="206"/>
      <c r="Z339" s="206"/>
      <c r="AA339" s="206"/>
      <c r="AB339" s="206"/>
      <c r="AC339" s="206"/>
      <c r="AD339" s="206"/>
      <c r="AE339" s="206"/>
      <c r="AF339" s="206"/>
      <c r="AG339" s="206" t="s">
        <v>289</v>
      </c>
      <c r="AH339" s="206"/>
      <c r="AI339" s="206"/>
      <c r="AJ339" s="206"/>
      <c r="AK339" s="206"/>
      <c r="AL339" s="206"/>
      <c r="AM339" s="206"/>
      <c r="AN339" s="206"/>
      <c r="AO339" s="206"/>
      <c r="AP339" s="206"/>
      <c r="AQ339" s="206"/>
      <c r="AR339" s="206"/>
      <c r="AS339" s="206"/>
      <c r="AT339" s="206"/>
      <c r="AU339" s="206"/>
      <c r="AV339" s="206"/>
      <c r="AW339" s="206"/>
      <c r="AX339" s="206"/>
      <c r="AY339" s="206"/>
      <c r="AZ339" s="206"/>
      <c r="BA339" s="206"/>
      <c r="BB339" s="206"/>
      <c r="BC339" s="206"/>
      <c r="BD339" s="206"/>
      <c r="BE339" s="206"/>
      <c r="BF339" s="206"/>
      <c r="BG339" s="206"/>
      <c r="BH339" s="206"/>
    </row>
    <row r="340" spans="1:60" outlineLevel="1">
      <c r="A340" s="213"/>
      <c r="B340" s="214"/>
      <c r="C340" s="254" t="s">
        <v>3217</v>
      </c>
      <c r="D340" s="247"/>
      <c r="E340" s="248">
        <v>2.9</v>
      </c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06"/>
      <c r="Y340" s="206"/>
      <c r="Z340" s="206"/>
      <c r="AA340" s="206"/>
      <c r="AB340" s="206"/>
      <c r="AC340" s="206"/>
      <c r="AD340" s="206"/>
      <c r="AE340" s="206"/>
      <c r="AF340" s="206"/>
      <c r="AG340" s="206" t="s">
        <v>327</v>
      </c>
      <c r="AH340" s="206">
        <v>0</v>
      </c>
      <c r="AI340" s="206"/>
      <c r="AJ340" s="206"/>
      <c r="AK340" s="206"/>
      <c r="AL340" s="206"/>
      <c r="AM340" s="206"/>
      <c r="AN340" s="206"/>
      <c r="AO340" s="206"/>
      <c r="AP340" s="206"/>
      <c r="AQ340" s="206"/>
      <c r="AR340" s="206"/>
      <c r="AS340" s="206"/>
      <c r="AT340" s="206"/>
      <c r="AU340" s="206"/>
      <c r="AV340" s="206"/>
      <c r="AW340" s="206"/>
      <c r="AX340" s="206"/>
      <c r="AY340" s="206"/>
      <c r="AZ340" s="206"/>
      <c r="BA340" s="206"/>
      <c r="BB340" s="206"/>
      <c r="BC340" s="206"/>
      <c r="BD340" s="206"/>
      <c r="BE340" s="206"/>
      <c r="BF340" s="206"/>
      <c r="BG340" s="206"/>
      <c r="BH340" s="206"/>
    </row>
    <row r="341" spans="1:60" outlineLevel="1">
      <c r="A341" s="213"/>
      <c r="B341" s="214"/>
      <c r="C341" s="254" t="s">
        <v>3218</v>
      </c>
      <c r="D341" s="247"/>
      <c r="E341" s="248">
        <v>2.5</v>
      </c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06"/>
      <c r="Y341" s="206"/>
      <c r="Z341" s="206"/>
      <c r="AA341" s="206"/>
      <c r="AB341" s="206"/>
      <c r="AC341" s="206"/>
      <c r="AD341" s="206"/>
      <c r="AE341" s="206"/>
      <c r="AF341" s="206"/>
      <c r="AG341" s="206" t="s">
        <v>327</v>
      </c>
      <c r="AH341" s="206">
        <v>0</v>
      </c>
      <c r="AI341" s="206"/>
      <c r="AJ341" s="206"/>
      <c r="AK341" s="206"/>
      <c r="AL341" s="206"/>
      <c r="AM341" s="206"/>
      <c r="AN341" s="206"/>
      <c r="AO341" s="206"/>
      <c r="AP341" s="206"/>
      <c r="AQ341" s="206"/>
      <c r="AR341" s="206"/>
      <c r="AS341" s="206"/>
      <c r="AT341" s="206"/>
      <c r="AU341" s="206"/>
      <c r="AV341" s="206"/>
      <c r="AW341" s="206"/>
      <c r="AX341" s="206"/>
      <c r="AY341" s="206"/>
      <c r="AZ341" s="206"/>
      <c r="BA341" s="206"/>
      <c r="BB341" s="206"/>
      <c r="BC341" s="206"/>
      <c r="BD341" s="206"/>
      <c r="BE341" s="206"/>
      <c r="BF341" s="206"/>
      <c r="BG341" s="206"/>
      <c r="BH341" s="206"/>
    </row>
    <row r="342" spans="1:60" outlineLevel="1">
      <c r="A342" s="223">
        <v>69</v>
      </c>
      <c r="B342" s="224" t="s">
        <v>1360</v>
      </c>
      <c r="C342" s="241" t="s">
        <v>1361</v>
      </c>
      <c r="D342" s="225" t="s">
        <v>557</v>
      </c>
      <c r="E342" s="226">
        <v>1</v>
      </c>
      <c r="F342" s="227"/>
      <c r="G342" s="228">
        <f>ROUND(E342*F342,2)</f>
        <v>0</v>
      </c>
      <c r="H342" s="227"/>
      <c r="I342" s="228">
        <f>ROUND(E342*H342,2)</f>
        <v>0</v>
      </c>
      <c r="J342" s="227"/>
      <c r="K342" s="228">
        <f>ROUND(E342*J342,2)</f>
        <v>0</v>
      </c>
      <c r="L342" s="228">
        <v>21</v>
      </c>
      <c r="M342" s="228">
        <f>G342*(1+L342/100)</f>
        <v>0</v>
      </c>
      <c r="N342" s="228">
        <v>6.9999999999999999E-4</v>
      </c>
      <c r="O342" s="228">
        <f>ROUND(E342*N342,2)</f>
        <v>0</v>
      </c>
      <c r="P342" s="228">
        <v>0</v>
      </c>
      <c r="Q342" s="228">
        <f>ROUND(E342*P342,2)</f>
        <v>0</v>
      </c>
      <c r="R342" s="228" t="s">
        <v>1342</v>
      </c>
      <c r="S342" s="228" t="s">
        <v>285</v>
      </c>
      <c r="T342" s="229" t="s">
        <v>322</v>
      </c>
      <c r="U342" s="215">
        <v>0.45200000000000001</v>
      </c>
      <c r="V342" s="215">
        <f>ROUND(E342*U342,2)</f>
        <v>0.45</v>
      </c>
      <c r="W342" s="215"/>
      <c r="X342" s="206"/>
      <c r="Y342" s="206"/>
      <c r="Z342" s="206"/>
      <c r="AA342" s="206"/>
      <c r="AB342" s="206"/>
      <c r="AC342" s="206"/>
      <c r="AD342" s="206"/>
      <c r="AE342" s="206"/>
      <c r="AF342" s="206"/>
      <c r="AG342" s="206" t="s">
        <v>1202</v>
      </c>
      <c r="AH342" s="206"/>
      <c r="AI342" s="206"/>
      <c r="AJ342" s="206"/>
      <c r="AK342" s="206"/>
      <c r="AL342" s="206"/>
      <c r="AM342" s="206"/>
      <c r="AN342" s="206"/>
      <c r="AO342" s="206"/>
      <c r="AP342" s="206"/>
      <c r="AQ342" s="206"/>
      <c r="AR342" s="206"/>
      <c r="AS342" s="206"/>
      <c r="AT342" s="206"/>
      <c r="AU342" s="206"/>
      <c r="AV342" s="206"/>
      <c r="AW342" s="206"/>
      <c r="AX342" s="206"/>
      <c r="AY342" s="206"/>
      <c r="AZ342" s="206"/>
      <c r="BA342" s="206"/>
      <c r="BB342" s="206"/>
      <c r="BC342" s="206"/>
      <c r="BD342" s="206"/>
      <c r="BE342" s="206"/>
      <c r="BF342" s="206"/>
      <c r="BG342" s="206"/>
      <c r="BH342" s="206"/>
    </row>
    <row r="343" spans="1:60" outlineLevel="1">
      <c r="A343" s="213"/>
      <c r="B343" s="214"/>
      <c r="C343" s="242" t="s">
        <v>1350</v>
      </c>
      <c r="D343" s="231"/>
      <c r="E343" s="231"/>
      <c r="F343" s="231"/>
      <c r="G343" s="231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  <c r="V343" s="215"/>
      <c r="W343" s="215"/>
      <c r="X343" s="206"/>
      <c r="Y343" s="206"/>
      <c r="Z343" s="206"/>
      <c r="AA343" s="206"/>
      <c r="AB343" s="206"/>
      <c r="AC343" s="206"/>
      <c r="AD343" s="206"/>
      <c r="AE343" s="206"/>
      <c r="AF343" s="206"/>
      <c r="AG343" s="206" t="s">
        <v>289</v>
      </c>
      <c r="AH343" s="206"/>
      <c r="AI343" s="206"/>
      <c r="AJ343" s="206"/>
      <c r="AK343" s="206"/>
      <c r="AL343" s="206"/>
      <c r="AM343" s="206"/>
      <c r="AN343" s="206"/>
      <c r="AO343" s="206"/>
      <c r="AP343" s="206"/>
      <c r="AQ343" s="206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</row>
    <row r="344" spans="1:60" outlineLevel="1">
      <c r="A344" s="223">
        <v>70</v>
      </c>
      <c r="B344" s="224" t="s">
        <v>1362</v>
      </c>
      <c r="C344" s="241" t="s">
        <v>1363</v>
      </c>
      <c r="D344" s="225" t="s">
        <v>557</v>
      </c>
      <c r="E344" s="226">
        <v>12</v>
      </c>
      <c r="F344" s="227"/>
      <c r="G344" s="228">
        <f>ROUND(E344*F344,2)</f>
        <v>0</v>
      </c>
      <c r="H344" s="227"/>
      <c r="I344" s="228">
        <f>ROUND(E344*H344,2)</f>
        <v>0</v>
      </c>
      <c r="J344" s="227"/>
      <c r="K344" s="228">
        <f>ROUND(E344*J344,2)</f>
        <v>0</v>
      </c>
      <c r="L344" s="228">
        <v>21</v>
      </c>
      <c r="M344" s="228">
        <f>G344*(1+L344/100)</f>
        <v>0</v>
      </c>
      <c r="N344" s="228">
        <v>1.5200000000000001E-3</v>
      </c>
      <c r="O344" s="228">
        <f>ROUND(E344*N344,2)</f>
        <v>0.02</v>
      </c>
      <c r="P344" s="228">
        <v>0</v>
      </c>
      <c r="Q344" s="228">
        <f>ROUND(E344*P344,2)</f>
        <v>0</v>
      </c>
      <c r="R344" s="228" t="s">
        <v>1342</v>
      </c>
      <c r="S344" s="228" t="s">
        <v>285</v>
      </c>
      <c r="T344" s="229" t="s">
        <v>322</v>
      </c>
      <c r="U344" s="215">
        <v>1.173</v>
      </c>
      <c r="V344" s="215">
        <f>ROUND(E344*U344,2)</f>
        <v>14.08</v>
      </c>
      <c r="W344" s="215"/>
      <c r="X344" s="206"/>
      <c r="Y344" s="206"/>
      <c r="Z344" s="206"/>
      <c r="AA344" s="206"/>
      <c r="AB344" s="206"/>
      <c r="AC344" s="206"/>
      <c r="AD344" s="206"/>
      <c r="AE344" s="206"/>
      <c r="AF344" s="206"/>
      <c r="AG344" s="206" t="s">
        <v>1202</v>
      </c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</row>
    <row r="345" spans="1:60" outlineLevel="1">
      <c r="A345" s="213"/>
      <c r="B345" s="214"/>
      <c r="C345" s="242" t="s">
        <v>1350</v>
      </c>
      <c r="D345" s="231"/>
      <c r="E345" s="231"/>
      <c r="F345" s="231"/>
      <c r="G345" s="231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06"/>
      <c r="Y345" s="206"/>
      <c r="Z345" s="206"/>
      <c r="AA345" s="206"/>
      <c r="AB345" s="206"/>
      <c r="AC345" s="206"/>
      <c r="AD345" s="206"/>
      <c r="AE345" s="206"/>
      <c r="AF345" s="206"/>
      <c r="AG345" s="206" t="s">
        <v>289</v>
      </c>
      <c r="AH345" s="206"/>
      <c r="AI345" s="206"/>
      <c r="AJ345" s="206"/>
      <c r="AK345" s="206"/>
      <c r="AL345" s="206"/>
      <c r="AM345" s="206"/>
      <c r="AN345" s="206"/>
      <c r="AO345" s="206"/>
      <c r="AP345" s="206"/>
      <c r="AQ345" s="206"/>
      <c r="AR345" s="206"/>
      <c r="AS345" s="206"/>
      <c r="AT345" s="206"/>
      <c r="AU345" s="206"/>
      <c r="AV345" s="206"/>
      <c r="AW345" s="206"/>
      <c r="AX345" s="206"/>
      <c r="AY345" s="206"/>
      <c r="AZ345" s="206"/>
      <c r="BA345" s="206"/>
      <c r="BB345" s="206"/>
      <c r="BC345" s="206"/>
      <c r="BD345" s="206"/>
      <c r="BE345" s="206"/>
      <c r="BF345" s="206"/>
      <c r="BG345" s="206"/>
      <c r="BH345" s="206"/>
    </row>
    <row r="346" spans="1:60" outlineLevel="1">
      <c r="A346" s="213"/>
      <c r="B346" s="214"/>
      <c r="C346" s="254" t="s">
        <v>3219</v>
      </c>
      <c r="D346" s="247"/>
      <c r="E346" s="248">
        <v>11</v>
      </c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06"/>
      <c r="Y346" s="206"/>
      <c r="Z346" s="206"/>
      <c r="AA346" s="206"/>
      <c r="AB346" s="206"/>
      <c r="AC346" s="206"/>
      <c r="AD346" s="206"/>
      <c r="AE346" s="206"/>
      <c r="AF346" s="206"/>
      <c r="AG346" s="206" t="s">
        <v>327</v>
      </c>
      <c r="AH346" s="206">
        <v>0</v>
      </c>
      <c r="AI346" s="206"/>
      <c r="AJ346" s="206"/>
      <c r="AK346" s="206"/>
      <c r="AL346" s="206"/>
      <c r="AM346" s="206"/>
      <c r="AN346" s="206"/>
      <c r="AO346" s="206"/>
      <c r="AP346" s="206"/>
      <c r="AQ346" s="206"/>
      <c r="AR346" s="206"/>
      <c r="AS346" s="206"/>
      <c r="AT346" s="206"/>
      <c r="AU346" s="206"/>
      <c r="AV346" s="206"/>
      <c r="AW346" s="206"/>
      <c r="AX346" s="206"/>
      <c r="AY346" s="206"/>
      <c r="AZ346" s="206"/>
      <c r="BA346" s="206"/>
      <c r="BB346" s="206"/>
      <c r="BC346" s="206"/>
      <c r="BD346" s="206"/>
      <c r="BE346" s="206"/>
      <c r="BF346" s="206"/>
      <c r="BG346" s="206"/>
      <c r="BH346" s="206"/>
    </row>
    <row r="347" spans="1:60" outlineLevel="1">
      <c r="A347" s="213"/>
      <c r="B347" s="214"/>
      <c r="C347" s="254" t="s">
        <v>3220</v>
      </c>
      <c r="D347" s="247"/>
      <c r="E347" s="248">
        <v>1</v>
      </c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06"/>
      <c r="Y347" s="206"/>
      <c r="Z347" s="206"/>
      <c r="AA347" s="206"/>
      <c r="AB347" s="206"/>
      <c r="AC347" s="206"/>
      <c r="AD347" s="206"/>
      <c r="AE347" s="206"/>
      <c r="AF347" s="206"/>
      <c r="AG347" s="206" t="s">
        <v>327</v>
      </c>
      <c r="AH347" s="206">
        <v>0</v>
      </c>
      <c r="AI347" s="206"/>
      <c r="AJ347" s="206"/>
      <c r="AK347" s="206"/>
      <c r="AL347" s="206"/>
      <c r="AM347" s="206"/>
      <c r="AN347" s="206"/>
      <c r="AO347" s="206"/>
      <c r="AP347" s="206"/>
      <c r="AQ347" s="206"/>
      <c r="AR347" s="206"/>
      <c r="AS347" s="206"/>
      <c r="AT347" s="206"/>
      <c r="AU347" s="206"/>
      <c r="AV347" s="206"/>
      <c r="AW347" s="206"/>
      <c r="AX347" s="206"/>
      <c r="AY347" s="206"/>
      <c r="AZ347" s="206"/>
      <c r="BA347" s="206"/>
      <c r="BB347" s="206"/>
      <c r="BC347" s="206"/>
      <c r="BD347" s="206"/>
      <c r="BE347" s="206"/>
      <c r="BF347" s="206"/>
      <c r="BG347" s="206"/>
      <c r="BH347" s="206"/>
    </row>
    <row r="348" spans="1:60" outlineLevel="1">
      <c r="A348" s="223">
        <v>71</v>
      </c>
      <c r="B348" s="224" t="s">
        <v>1367</v>
      </c>
      <c r="C348" s="241" t="s">
        <v>1368</v>
      </c>
      <c r="D348" s="225" t="s">
        <v>557</v>
      </c>
      <c r="E348" s="226">
        <v>5.5</v>
      </c>
      <c r="F348" s="227"/>
      <c r="G348" s="228">
        <f>ROUND(E348*F348,2)</f>
        <v>0</v>
      </c>
      <c r="H348" s="227"/>
      <c r="I348" s="228">
        <f>ROUND(E348*H348,2)</f>
        <v>0</v>
      </c>
      <c r="J348" s="227"/>
      <c r="K348" s="228">
        <f>ROUND(E348*J348,2)</f>
        <v>0</v>
      </c>
      <c r="L348" s="228">
        <v>21</v>
      </c>
      <c r="M348" s="228">
        <f>G348*(1+L348/100)</f>
        <v>0</v>
      </c>
      <c r="N348" s="228">
        <v>5.1999999999999995E-4</v>
      </c>
      <c r="O348" s="228">
        <f>ROUND(E348*N348,2)</f>
        <v>0</v>
      </c>
      <c r="P348" s="228">
        <v>0</v>
      </c>
      <c r="Q348" s="228">
        <f>ROUND(E348*P348,2)</f>
        <v>0</v>
      </c>
      <c r="R348" s="228" t="s">
        <v>1342</v>
      </c>
      <c r="S348" s="228" t="s">
        <v>285</v>
      </c>
      <c r="T348" s="229" t="s">
        <v>322</v>
      </c>
      <c r="U348" s="215">
        <v>0.52900000000000003</v>
      </c>
      <c r="V348" s="215">
        <f>ROUND(E348*U348,2)</f>
        <v>2.91</v>
      </c>
      <c r="W348" s="215"/>
      <c r="X348" s="206"/>
      <c r="Y348" s="206"/>
      <c r="Z348" s="206"/>
      <c r="AA348" s="206"/>
      <c r="AB348" s="206"/>
      <c r="AC348" s="206"/>
      <c r="AD348" s="206"/>
      <c r="AE348" s="206"/>
      <c r="AF348" s="206"/>
      <c r="AG348" s="206" t="s">
        <v>1202</v>
      </c>
      <c r="AH348" s="206"/>
      <c r="AI348" s="206"/>
      <c r="AJ348" s="206"/>
      <c r="AK348" s="206"/>
      <c r="AL348" s="206"/>
      <c r="AM348" s="206"/>
      <c r="AN348" s="206"/>
      <c r="AO348" s="206"/>
      <c r="AP348" s="206"/>
      <c r="AQ348" s="206"/>
      <c r="AR348" s="206"/>
      <c r="AS348" s="206"/>
      <c r="AT348" s="206"/>
      <c r="AU348" s="206"/>
      <c r="AV348" s="206"/>
      <c r="AW348" s="206"/>
      <c r="AX348" s="206"/>
      <c r="AY348" s="206"/>
      <c r="AZ348" s="206"/>
      <c r="BA348" s="206"/>
      <c r="BB348" s="206"/>
      <c r="BC348" s="206"/>
      <c r="BD348" s="206"/>
      <c r="BE348" s="206"/>
      <c r="BF348" s="206"/>
      <c r="BG348" s="206"/>
      <c r="BH348" s="206"/>
    </row>
    <row r="349" spans="1:60" outlineLevel="1">
      <c r="A349" s="213"/>
      <c r="B349" s="214"/>
      <c r="C349" s="242" t="s">
        <v>1369</v>
      </c>
      <c r="D349" s="231"/>
      <c r="E349" s="231"/>
      <c r="F349" s="231"/>
      <c r="G349" s="231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06"/>
      <c r="Y349" s="206"/>
      <c r="Z349" s="206"/>
      <c r="AA349" s="206"/>
      <c r="AB349" s="206"/>
      <c r="AC349" s="206"/>
      <c r="AD349" s="206"/>
      <c r="AE349" s="206"/>
      <c r="AF349" s="206"/>
      <c r="AG349" s="206" t="s">
        <v>289</v>
      </c>
      <c r="AH349" s="206"/>
      <c r="AI349" s="206"/>
      <c r="AJ349" s="206"/>
      <c r="AK349" s="206"/>
      <c r="AL349" s="206"/>
      <c r="AM349" s="206"/>
      <c r="AN349" s="206"/>
      <c r="AO349" s="206"/>
      <c r="AP349" s="206"/>
      <c r="AQ349" s="206"/>
      <c r="AR349" s="206"/>
      <c r="AS349" s="206"/>
      <c r="AT349" s="206"/>
      <c r="AU349" s="206"/>
      <c r="AV349" s="206"/>
      <c r="AW349" s="206"/>
      <c r="AX349" s="206"/>
      <c r="AY349" s="206"/>
      <c r="AZ349" s="206"/>
      <c r="BA349" s="206"/>
      <c r="BB349" s="206"/>
      <c r="BC349" s="206"/>
      <c r="BD349" s="206"/>
      <c r="BE349" s="206"/>
      <c r="BF349" s="206"/>
      <c r="BG349" s="206"/>
      <c r="BH349" s="206"/>
    </row>
    <row r="350" spans="1:60" outlineLevel="1">
      <c r="A350" s="213"/>
      <c r="B350" s="214"/>
      <c r="C350" s="256" t="s">
        <v>1370</v>
      </c>
      <c r="D350" s="252"/>
      <c r="E350" s="252"/>
      <c r="F350" s="252"/>
      <c r="G350" s="252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06"/>
      <c r="Y350" s="206"/>
      <c r="Z350" s="206"/>
      <c r="AA350" s="206"/>
      <c r="AB350" s="206"/>
      <c r="AC350" s="206"/>
      <c r="AD350" s="206"/>
      <c r="AE350" s="206"/>
      <c r="AF350" s="206"/>
      <c r="AG350" s="206" t="s">
        <v>289</v>
      </c>
      <c r="AH350" s="206"/>
      <c r="AI350" s="206"/>
      <c r="AJ350" s="206"/>
      <c r="AK350" s="206"/>
      <c r="AL350" s="206"/>
      <c r="AM350" s="206"/>
      <c r="AN350" s="206"/>
      <c r="AO350" s="206"/>
      <c r="AP350" s="206"/>
      <c r="AQ350" s="206"/>
      <c r="AR350" s="206"/>
      <c r="AS350" s="206"/>
      <c r="AT350" s="206"/>
      <c r="AU350" s="206"/>
      <c r="AV350" s="206"/>
      <c r="AW350" s="206"/>
      <c r="AX350" s="206"/>
      <c r="AY350" s="206"/>
      <c r="AZ350" s="206"/>
      <c r="BA350" s="206"/>
      <c r="BB350" s="206"/>
      <c r="BC350" s="206"/>
      <c r="BD350" s="206"/>
      <c r="BE350" s="206"/>
      <c r="BF350" s="206"/>
      <c r="BG350" s="206"/>
      <c r="BH350" s="206"/>
    </row>
    <row r="351" spans="1:60" outlineLevel="1">
      <c r="A351" s="213"/>
      <c r="B351" s="214"/>
      <c r="C351" s="254" t="s">
        <v>3221</v>
      </c>
      <c r="D351" s="247"/>
      <c r="E351" s="248">
        <v>3.3</v>
      </c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06"/>
      <c r="Y351" s="206"/>
      <c r="Z351" s="206"/>
      <c r="AA351" s="206"/>
      <c r="AB351" s="206"/>
      <c r="AC351" s="206"/>
      <c r="AD351" s="206"/>
      <c r="AE351" s="206"/>
      <c r="AF351" s="206"/>
      <c r="AG351" s="206" t="s">
        <v>327</v>
      </c>
      <c r="AH351" s="206">
        <v>0</v>
      </c>
      <c r="AI351" s="206"/>
      <c r="AJ351" s="206"/>
      <c r="AK351" s="206"/>
      <c r="AL351" s="206"/>
      <c r="AM351" s="206"/>
      <c r="AN351" s="206"/>
      <c r="AO351" s="206"/>
      <c r="AP351" s="206"/>
      <c r="AQ351" s="206"/>
      <c r="AR351" s="206"/>
      <c r="AS351" s="206"/>
      <c r="AT351" s="206"/>
      <c r="AU351" s="206"/>
      <c r="AV351" s="206"/>
      <c r="AW351" s="206"/>
      <c r="AX351" s="206"/>
      <c r="AY351" s="206"/>
      <c r="AZ351" s="206"/>
      <c r="BA351" s="206"/>
      <c r="BB351" s="206"/>
      <c r="BC351" s="206"/>
      <c r="BD351" s="206"/>
      <c r="BE351" s="206"/>
      <c r="BF351" s="206"/>
      <c r="BG351" s="206"/>
      <c r="BH351" s="206"/>
    </row>
    <row r="352" spans="1:60" outlineLevel="1">
      <c r="A352" s="213"/>
      <c r="B352" s="214"/>
      <c r="C352" s="254" t="s">
        <v>624</v>
      </c>
      <c r="D352" s="247"/>
      <c r="E352" s="248">
        <v>2.2000000000000002</v>
      </c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06"/>
      <c r="Y352" s="206"/>
      <c r="Z352" s="206"/>
      <c r="AA352" s="206"/>
      <c r="AB352" s="206"/>
      <c r="AC352" s="206"/>
      <c r="AD352" s="206"/>
      <c r="AE352" s="206"/>
      <c r="AF352" s="206"/>
      <c r="AG352" s="206" t="s">
        <v>327</v>
      </c>
      <c r="AH352" s="206">
        <v>0</v>
      </c>
      <c r="AI352" s="206"/>
      <c r="AJ352" s="206"/>
      <c r="AK352" s="206"/>
      <c r="AL352" s="206"/>
      <c r="AM352" s="206"/>
      <c r="AN352" s="206"/>
      <c r="AO352" s="206"/>
      <c r="AP352" s="206"/>
      <c r="AQ352" s="206"/>
      <c r="AR352" s="206"/>
      <c r="AS352" s="206"/>
      <c r="AT352" s="206"/>
      <c r="AU352" s="206"/>
      <c r="AV352" s="206"/>
      <c r="AW352" s="206"/>
      <c r="AX352" s="206"/>
      <c r="AY352" s="206"/>
      <c r="AZ352" s="206"/>
      <c r="BA352" s="206"/>
      <c r="BB352" s="206"/>
      <c r="BC352" s="206"/>
      <c r="BD352" s="206"/>
      <c r="BE352" s="206"/>
      <c r="BF352" s="206"/>
      <c r="BG352" s="206"/>
      <c r="BH352" s="206"/>
    </row>
    <row r="353" spans="1:60" outlineLevel="1">
      <c r="A353" s="223">
        <v>72</v>
      </c>
      <c r="B353" s="224" t="s">
        <v>1372</v>
      </c>
      <c r="C353" s="241" t="s">
        <v>1373</v>
      </c>
      <c r="D353" s="225" t="s">
        <v>557</v>
      </c>
      <c r="E353" s="226">
        <v>30.8</v>
      </c>
      <c r="F353" s="227"/>
      <c r="G353" s="228">
        <f>ROUND(E353*F353,2)</f>
        <v>0</v>
      </c>
      <c r="H353" s="227"/>
      <c r="I353" s="228">
        <f>ROUND(E353*H353,2)</f>
        <v>0</v>
      </c>
      <c r="J353" s="227"/>
      <c r="K353" s="228">
        <f>ROUND(E353*J353,2)</f>
        <v>0</v>
      </c>
      <c r="L353" s="228">
        <v>21</v>
      </c>
      <c r="M353" s="228">
        <f>G353*(1+L353/100)</f>
        <v>0</v>
      </c>
      <c r="N353" s="228">
        <v>1.31E-3</v>
      </c>
      <c r="O353" s="228">
        <f>ROUND(E353*N353,2)</f>
        <v>0.04</v>
      </c>
      <c r="P353" s="228">
        <v>0</v>
      </c>
      <c r="Q353" s="228">
        <f>ROUND(E353*P353,2)</f>
        <v>0</v>
      </c>
      <c r="R353" s="228" t="s">
        <v>1342</v>
      </c>
      <c r="S353" s="228" t="s">
        <v>285</v>
      </c>
      <c r="T353" s="229" t="s">
        <v>322</v>
      </c>
      <c r="U353" s="215">
        <v>0.79700000000000004</v>
      </c>
      <c r="V353" s="215">
        <f>ROUND(E353*U353,2)</f>
        <v>24.55</v>
      </c>
      <c r="W353" s="215"/>
      <c r="X353" s="206"/>
      <c r="Y353" s="206"/>
      <c r="Z353" s="206"/>
      <c r="AA353" s="206"/>
      <c r="AB353" s="206"/>
      <c r="AC353" s="206"/>
      <c r="AD353" s="206"/>
      <c r="AE353" s="206"/>
      <c r="AF353" s="206"/>
      <c r="AG353" s="206" t="s">
        <v>1202</v>
      </c>
      <c r="AH353" s="206"/>
      <c r="AI353" s="206"/>
      <c r="AJ353" s="206"/>
      <c r="AK353" s="206"/>
      <c r="AL353" s="206"/>
      <c r="AM353" s="206"/>
      <c r="AN353" s="206"/>
      <c r="AO353" s="206"/>
      <c r="AP353" s="206"/>
      <c r="AQ353" s="206"/>
      <c r="AR353" s="206"/>
      <c r="AS353" s="206"/>
      <c r="AT353" s="206"/>
      <c r="AU353" s="206"/>
      <c r="AV353" s="206"/>
      <c r="AW353" s="206"/>
      <c r="AX353" s="206"/>
      <c r="AY353" s="206"/>
      <c r="AZ353" s="206"/>
      <c r="BA353" s="206"/>
      <c r="BB353" s="206"/>
      <c r="BC353" s="206"/>
      <c r="BD353" s="206"/>
      <c r="BE353" s="206"/>
      <c r="BF353" s="206"/>
      <c r="BG353" s="206"/>
      <c r="BH353" s="206"/>
    </row>
    <row r="354" spans="1:60" outlineLevel="1">
      <c r="A354" s="213"/>
      <c r="B354" s="214"/>
      <c r="C354" s="242" t="s">
        <v>1369</v>
      </c>
      <c r="D354" s="231"/>
      <c r="E354" s="231"/>
      <c r="F354" s="231"/>
      <c r="G354" s="231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06"/>
      <c r="Y354" s="206"/>
      <c r="Z354" s="206"/>
      <c r="AA354" s="206"/>
      <c r="AB354" s="206"/>
      <c r="AC354" s="206"/>
      <c r="AD354" s="206"/>
      <c r="AE354" s="206"/>
      <c r="AF354" s="206"/>
      <c r="AG354" s="206" t="s">
        <v>289</v>
      </c>
      <c r="AH354" s="206"/>
      <c r="AI354" s="206"/>
      <c r="AJ354" s="206"/>
      <c r="AK354" s="206"/>
      <c r="AL354" s="206"/>
      <c r="AM354" s="206"/>
      <c r="AN354" s="206"/>
      <c r="AO354" s="206"/>
      <c r="AP354" s="206"/>
      <c r="AQ354" s="206"/>
      <c r="AR354" s="206"/>
      <c r="AS354" s="206"/>
      <c r="AT354" s="206"/>
      <c r="AU354" s="206"/>
      <c r="AV354" s="206"/>
      <c r="AW354" s="206"/>
      <c r="AX354" s="206"/>
      <c r="AY354" s="206"/>
      <c r="AZ354" s="206"/>
      <c r="BA354" s="206"/>
      <c r="BB354" s="206"/>
      <c r="BC354" s="206"/>
      <c r="BD354" s="206"/>
      <c r="BE354" s="206"/>
      <c r="BF354" s="206"/>
      <c r="BG354" s="206"/>
      <c r="BH354" s="206"/>
    </row>
    <row r="355" spans="1:60" outlineLevel="1">
      <c r="A355" s="213"/>
      <c r="B355" s="214"/>
      <c r="C355" s="256" t="s">
        <v>1370</v>
      </c>
      <c r="D355" s="252"/>
      <c r="E355" s="252"/>
      <c r="F355" s="252"/>
      <c r="G355" s="252"/>
      <c r="H355" s="215"/>
      <c r="I355" s="215"/>
      <c r="J355" s="215"/>
      <c r="K355" s="215"/>
      <c r="L355" s="215"/>
      <c r="M355" s="215"/>
      <c r="N355" s="215"/>
      <c r="O355" s="215"/>
      <c r="P355" s="215"/>
      <c r="Q355" s="215"/>
      <c r="R355" s="215"/>
      <c r="S355" s="215"/>
      <c r="T355" s="215"/>
      <c r="U355" s="215"/>
      <c r="V355" s="215"/>
      <c r="W355" s="215"/>
      <c r="X355" s="206"/>
      <c r="Y355" s="206"/>
      <c r="Z355" s="206"/>
      <c r="AA355" s="206"/>
      <c r="AB355" s="206"/>
      <c r="AC355" s="206"/>
      <c r="AD355" s="206"/>
      <c r="AE355" s="206"/>
      <c r="AF355" s="206"/>
      <c r="AG355" s="206" t="s">
        <v>289</v>
      </c>
      <c r="AH355" s="206"/>
      <c r="AI355" s="206"/>
      <c r="AJ355" s="206"/>
      <c r="AK355" s="206"/>
      <c r="AL355" s="206"/>
      <c r="AM355" s="206"/>
      <c r="AN355" s="206"/>
      <c r="AO355" s="206"/>
      <c r="AP355" s="206"/>
      <c r="AQ355" s="206"/>
      <c r="AR355" s="206"/>
      <c r="AS355" s="206"/>
      <c r="AT355" s="206"/>
      <c r="AU355" s="206"/>
      <c r="AV355" s="206"/>
      <c r="AW355" s="206"/>
      <c r="AX355" s="206"/>
      <c r="AY355" s="206"/>
      <c r="AZ355" s="206"/>
      <c r="BA355" s="206"/>
      <c r="BB355" s="206"/>
      <c r="BC355" s="206"/>
      <c r="BD355" s="206"/>
      <c r="BE355" s="206"/>
      <c r="BF355" s="206"/>
      <c r="BG355" s="206"/>
      <c r="BH355" s="206"/>
    </row>
    <row r="356" spans="1:60" outlineLevel="1">
      <c r="A356" s="213"/>
      <c r="B356" s="214"/>
      <c r="C356" s="254" t="s">
        <v>3222</v>
      </c>
      <c r="D356" s="247"/>
      <c r="E356" s="248">
        <v>3.8</v>
      </c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06"/>
      <c r="Y356" s="206"/>
      <c r="Z356" s="206"/>
      <c r="AA356" s="206"/>
      <c r="AB356" s="206"/>
      <c r="AC356" s="206"/>
      <c r="AD356" s="206"/>
      <c r="AE356" s="206"/>
      <c r="AF356" s="206"/>
      <c r="AG356" s="206" t="s">
        <v>327</v>
      </c>
      <c r="AH356" s="206">
        <v>0</v>
      </c>
      <c r="AI356" s="206"/>
      <c r="AJ356" s="206"/>
      <c r="AK356" s="206"/>
      <c r="AL356" s="206"/>
      <c r="AM356" s="206"/>
      <c r="AN356" s="206"/>
      <c r="AO356" s="206"/>
      <c r="AP356" s="206"/>
      <c r="AQ356" s="206"/>
      <c r="AR356" s="206"/>
      <c r="AS356" s="206"/>
      <c r="AT356" s="206"/>
      <c r="AU356" s="206"/>
      <c r="AV356" s="206"/>
      <c r="AW356" s="206"/>
      <c r="AX356" s="206"/>
      <c r="AY356" s="206"/>
      <c r="AZ356" s="206"/>
      <c r="BA356" s="206"/>
      <c r="BB356" s="206"/>
      <c r="BC356" s="206"/>
      <c r="BD356" s="206"/>
      <c r="BE356" s="206"/>
      <c r="BF356" s="206"/>
      <c r="BG356" s="206"/>
      <c r="BH356" s="206"/>
    </row>
    <row r="357" spans="1:60" outlineLevel="1">
      <c r="A357" s="213"/>
      <c r="B357" s="214"/>
      <c r="C357" s="254" t="s">
        <v>3223</v>
      </c>
      <c r="D357" s="247"/>
      <c r="E357" s="248">
        <v>27</v>
      </c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06"/>
      <c r="Y357" s="206"/>
      <c r="Z357" s="206"/>
      <c r="AA357" s="206"/>
      <c r="AB357" s="206"/>
      <c r="AC357" s="206"/>
      <c r="AD357" s="206"/>
      <c r="AE357" s="206"/>
      <c r="AF357" s="206"/>
      <c r="AG357" s="206" t="s">
        <v>327</v>
      </c>
      <c r="AH357" s="206">
        <v>0</v>
      </c>
      <c r="AI357" s="206"/>
      <c r="AJ357" s="206"/>
      <c r="AK357" s="206"/>
      <c r="AL357" s="206"/>
      <c r="AM357" s="206"/>
      <c r="AN357" s="206"/>
      <c r="AO357" s="206"/>
      <c r="AP357" s="206"/>
      <c r="AQ357" s="206"/>
      <c r="AR357" s="206"/>
      <c r="AS357" s="206"/>
      <c r="AT357" s="206"/>
      <c r="AU357" s="206"/>
      <c r="AV357" s="206"/>
      <c r="AW357" s="206"/>
      <c r="AX357" s="206"/>
      <c r="AY357" s="206"/>
      <c r="AZ357" s="206"/>
      <c r="BA357" s="206"/>
      <c r="BB357" s="206"/>
      <c r="BC357" s="206"/>
      <c r="BD357" s="206"/>
      <c r="BE357" s="206"/>
      <c r="BF357" s="206"/>
      <c r="BG357" s="206"/>
      <c r="BH357" s="206"/>
    </row>
    <row r="358" spans="1:60" outlineLevel="1">
      <c r="A358" s="223">
        <v>73</v>
      </c>
      <c r="B358" s="224" t="s">
        <v>1381</v>
      </c>
      <c r="C358" s="241" t="s">
        <v>1382</v>
      </c>
      <c r="D358" s="225" t="s">
        <v>557</v>
      </c>
      <c r="E358" s="226">
        <v>7.4</v>
      </c>
      <c r="F358" s="227"/>
      <c r="G358" s="228">
        <f>ROUND(E358*F358,2)</f>
        <v>0</v>
      </c>
      <c r="H358" s="227"/>
      <c r="I358" s="228">
        <f>ROUND(E358*H358,2)</f>
        <v>0</v>
      </c>
      <c r="J358" s="227"/>
      <c r="K358" s="228">
        <f>ROUND(E358*J358,2)</f>
        <v>0</v>
      </c>
      <c r="L358" s="228">
        <v>21</v>
      </c>
      <c r="M358" s="228">
        <f>G358*(1+L358/100)</f>
        <v>0</v>
      </c>
      <c r="N358" s="228">
        <v>2.0899999999999998E-3</v>
      </c>
      <c r="O358" s="228">
        <f>ROUND(E358*N358,2)</f>
        <v>0.02</v>
      </c>
      <c r="P358" s="228">
        <v>0</v>
      </c>
      <c r="Q358" s="228">
        <f>ROUND(E358*P358,2)</f>
        <v>0</v>
      </c>
      <c r="R358" s="228" t="s">
        <v>1342</v>
      </c>
      <c r="S358" s="228" t="s">
        <v>285</v>
      </c>
      <c r="T358" s="229" t="s">
        <v>322</v>
      </c>
      <c r="U358" s="215">
        <v>0.8</v>
      </c>
      <c r="V358" s="215">
        <f>ROUND(E358*U358,2)</f>
        <v>5.92</v>
      </c>
      <c r="W358" s="215"/>
      <c r="X358" s="206"/>
      <c r="Y358" s="206"/>
      <c r="Z358" s="206"/>
      <c r="AA358" s="206"/>
      <c r="AB358" s="206"/>
      <c r="AC358" s="206"/>
      <c r="AD358" s="206"/>
      <c r="AE358" s="206"/>
      <c r="AF358" s="206"/>
      <c r="AG358" s="206" t="s">
        <v>1202</v>
      </c>
      <c r="AH358" s="206"/>
      <c r="AI358" s="206"/>
      <c r="AJ358" s="206"/>
      <c r="AK358" s="206"/>
      <c r="AL358" s="206"/>
      <c r="AM358" s="206"/>
      <c r="AN358" s="206"/>
      <c r="AO358" s="206"/>
      <c r="AP358" s="206"/>
      <c r="AQ358" s="206"/>
      <c r="AR358" s="206"/>
      <c r="AS358" s="206"/>
      <c r="AT358" s="206"/>
      <c r="AU358" s="206"/>
      <c r="AV358" s="206"/>
      <c r="AW358" s="206"/>
      <c r="AX358" s="206"/>
      <c r="AY358" s="206"/>
      <c r="AZ358" s="206"/>
      <c r="BA358" s="206"/>
      <c r="BB358" s="206"/>
      <c r="BC358" s="206"/>
      <c r="BD358" s="206"/>
      <c r="BE358" s="206"/>
      <c r="BF358" s="206"/>
      <c r="BG358" s="206"/>
      <c r="BH358" s="206"/>
    </row>
    <row r="359" spans="1:60" outlineLevel="1">
      <c r="A359" s="213"/>
      <c r="B359" s="214"/>
      <c r="C359" s="242" t="s">
        <v>1350</v>
      </c>
      <c r="D359" s="231"/>
      <c r="E359" s="231"/>
      <c r="F359" s="231"/>
      <c r="G359" s="231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06"/>
      <c r="Y359" s="206"/>
      <c r="Z359" s="206"/>
      <c r="AA359" s="206"/>
      <c r="AB359" s="206"/>
      <c r="AC359" s="206"/>
      <c r="AD359" s="206"/>
      <c r="AE359" s="206"/>
      <c r="AF359" s="206"/>
      <c r="AG359" s="206" t="s">
        <v>289</v>
      </c>
      <c r="AH359" s="206"/>
      <c r="AI359" s="206"/>
      <c r="AJ359" s="206"/>
      <c r="AK359" s="206"/>
      <c r="AL359" s="206"/>
      <c r="AM359" s="206"/>
      <c r="AN359" s="206"/>
      <c r="AO359" s="206"/>
      <c r="AP359" s="206"/>
      <c r="AQ359" s="206"/>
      <c r="AR359" s="206"/>
      <c r="AS359" s="206"/>
      <c r="AT359" s="206"/>
      <c r="AU359" s="206"/>
      <c r="AV359" s="206"/>
      <c r="AW359" s="206"/>
      <c r="AX359" s="206"/>
      <c r="AY359" s="206"/>
      <c r="AZ359" s="206"/>
      <c r="BA359" s="206"/>
      <c r="BB359" s="206"/>
      <c r="BC359" s="206"/>
      <c r="BD359" s="206"/>
      <c r="BE359" s="206"/>
      <c r="BF359" s="206"/>
      <c r="BG359" s="206"/>
      <c r="BH359" s="206"/>
    </row>
    <row r="360" spans="1:60" outlineLevel="1">
      <c r="A360" s="213"/>
      <c r="B360" s="214"/>
      <c r="C360" s="254" t="s">
        <v>3224</v>
      </c>
      <c r="D360" s="247"/>
      <c r="E360" s="248">
        <v>2.5</v>
      </c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06"/>
      <c r="Y360" s="206"/>
      <c r="Z360" s="206"/>
      <c r="AA360" s="206"/>
      <c r="AB360" s="206"/>
      <c r="AC360" s="206"/>
      <c r="AD360" s="206"/>
      <c r="AE360" s="206"/>
      <c r="AF360" s="206"/>
      <c r="AG360" s="206" t="s">
        <v>327</v>
      </c>
      <c r="AH360" s="206">
        <v>0</v>
      </c>
      <c r="AI360" s="206"/>
      <c r="AJ360" s="206"/>
      <c r="AK360" s="206"/>
      <c r="AL360" s="206"/>
      <c r="AM360" s="206"/>
      <c r="AN360" s="206"/>
      <c r="AO360" s="206"/>
      <c r="AP360" s="206"/>
      <c r="AQ360" s="206"/>
      <c r="AR360" s="206"/>
      <c r="AS360" s="206"/>
      <c r="AT360" s="206"/>
      <c r="AU360" s="206"/>
      <c r="AV360" s="206"/>
      <c r="AW360" s="206"/>
      <c r="AX360" s="206"/>
      <c r="AY360" s="206"/>
      <c r="AZ360" s="206"/>
      <c r="BA360" s="206"/>
      <c r="BB360" s="206"/>
      <c r="BC360" s="206"/>
      <c r="BD360" s="206"/>
      <c r="BE360" s="206"/>
      <c r="BF360" s="206"/>
      <c r="BG360" s="206"/>
      <c r="BH360" s="206"/>
    </row>
    <row r="361" spans="1:60" outlineLevel="1">
      <c r="A361" s="213"/>
      <c r="B361" s="214"/>
      <c r="C361" s="254" t="s">
        <v>3225</v>
      </c>
      <c r="D361" s="247"/>
      <c r="E361" s="248">
        <v>3.1</v>
      </c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06"/>
      <c r="Y361" s="206"/>
      <c r="Z361" s="206"/>
      <c r="AA361" s="206"/>
      <c r="AB361" s="206"/>
      <c r="AC361" s="206"/>
      <c r="AD361" s="206"/>
      <c r="AE361" s="206"/>
      <c r="AF361" s="206"/>
      <c r="AG361" s="206" t="s">
        <v>327</v>
      </c>
      <c r="AH361" s="206">
        <v>0</v>
      </c>
      <c r="AI361" s="206"/>
      <c r="AJ361" s="206"/>
      <c r="AK361" s="206"/>
      <c r="AL361" s="206"/>
      <c r="AM361" s="206"/>
      <c r="AN361" s="206"/>
      <c r="AO361" s="206"/>
      <c r="AP361" s="206"/>
      <c r="AQ361" s="206"/>
      <c r="AR361" s="206"/>
      <c r="AS361" s="206"/>
      <c r="AT361" s="206"/>
      <c r="AU361" s="206"/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  <c r="BH361" s="206"/>
    </row>
    <row r="362" spans="1:60" outlineLevel="1">
      <c r="A362" s="213"/>
      <c r="B362" s="214"/>
      <c r="C362" s="254" t="s">
        <v>3226</v>
      </c>
      <c r="D362" s="247"/>
      <c r="E362" s="248">
        <v>1.8</v>
      </c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06"/>
      <c r="Y362" s="206"/>
      <c r="Z362" s="206"/>
      <c r="AA362" s="206"/>
      <c r="AB362" s="206"/>
      <c r="AC362" s="206"/>
      <c r="AD362" s="206"/>
      <c r="AE362" s="206"/>
      <c r="AF362" s="206"/>
      <c r="AG362" s="206" t="s">
        <v>327</v>
      </c>
      <c r="AH362" s="206">
        <v>0</v>
      </c>
      <c r="AI362" s="206"/>
      <c r="AJ362" s="206"/>
      <c r="AK362" s="206"/>
      <c r="AL362" s="206"/>
      <c r="AM362" s="206"/>
      <c r="AN362" s="206"/>
      <c r="AO362" s="206"/>
      <c r="AP362" s="206"/>
      <c r="AQ362" s="206"/>
      <c r="AR362" s="206"/>
      <c r="AS362" s="206"/>
      <c r="AT362" s="206"/>
      <c r="AU362" s="206"/>
      <c r="AV362" s="206"/>
      <c r="AW362" s="206"/>
      <c r="AX362" s="206"/>
      <c r="AY362" s="206"/>
      <c r="AZ362" s="206"/>
      <c r="BA362" s="206"/>
      <c r="BB362" s="206"/>
      <c r="BC362" s="206"/>
      <c r="BD362" s="206"/>
      <c r="BE362" s="206"/>
      <c r="BF362" s="206"/>
      <c r="BG362" s="206"/>
      <c r="BH362" s="206"/>
    </row>
    <row r="363" spans="1:60" outlineLevel="1">
      <c r="A363" s="223">
        <v>74</v>
      </c>
      <c r="B363" s="224" t="s">
        <v>1387</v>
      </c>
      <c r="C363" s="241" t="s">
        <v>1388</v>
      </c>
      <c r="D363" s="225" t="s">
        <v>557</v>
      </c>
      <c r="E363" s="226">
        <v>5</v>
      </c>
      <c r="F363" s="227"/>
      <c r="G363" s="228">
        <f>ROUND(E363*F363,2)</f>
        <v>0</v>
      </c>
      <c r="H363" s="227"/>
      <c r="I363" s="228">
        <f>ROUND(E363*H363,2)</f>
        <v>0</v>
      </c>
      <c r="J363" s="227"/>
      <c r="K363" s="228">
        <f>ROUND(E363*J363,2)</f>
        <v>0</v>
      </c>
      <c r="L363" s="228">
        <v>21</v>
      </c>
      <c r="M363" s="228">
        <f>G363*(1+L363/100)</f>
        <v>0</v>
      </c>
      <c r="N363" s="228">
        <v>2.5000000000000001E-3</v>
      </c>
      <c r="O363" s="228">
        <f>ROUND(E363*N363,2)</f>
        <v>0.01</v>
      </c>
      <c r="P363" s="228">
        <v>0</v>
      </c>
      <c r="Q363" s="228">
        <f>ROUND(E363*P363,2)</f>
        <v>0</v>
      </c>
      <c r="R363" s="228" t="s">
        <v>1342</v>
      </c>
      <c r="S363" s="228" t="s">
        <v>285</v>
      </c>
      <c r="T363" s="229" t="s">
        <v>322</v>
      </c>
      <c r="U363" s="215">
        <v>0.8</v>
      </c>
      <c r="V363" s="215">
        <f>ROUND(E363*U363,2)</f>
        <v>4</v>
      </c>
      <c r="W363" s="215"/>
      <c r="X363" s="206"/>
      <c r="Y363" s="206"/>
      <c r="Z363" s="206"/>
      <c r="AA363" s="206"/>
      <c r="AB363" s="206"/>
      <c r="AC363" s="206"/>
      <c r="AD363" s="206"/>
      <c r="AE363" s="206"/>
      <c r="AF363" s="206"/>
      <c r="AG363" s="206" t="s">
        <v>1202</v>
      </c>
      <c r="AH363" s="206"/>
      <c r="AI363" s="206"/>
      <c r="AJ363" s="206"/>
      <c r="AK363" s="206"/>
      <c r="AL363" s="206"/>
      <c r="AM363" s="206"/>
      <c r="AN363" s="206"/>
      <c r="AO363" s="206"/>
      <c r="AP363" s="206"/>
      <c r="AQ363" s="206"/>
      <c r="AR363" s="206"/>
      <c r="AS363" s="206"/>
      <c r="AT363" s="206"/>
      <c r="AU363" s="206"/>
      <c r="AV363" s="206"/>
      <c r="AW363" s="206"/>
      <c r="AX363" s="206"/>
      <c r="AY363" s="206"/>
      <c r="AZ363" s="206"/>
      <c r="BA363" s="206"/>
      <c r="BB363" s="206"/>
      <c r="BC363" s="206"/>
      <c r="BD363" s="206"/>
      <c r="BE363" s="206"/>
      <c r="BF363" s="206"/>
      <c r="BG363" s="206"/>
      <c r="BH363" s="206"/>
    </row>
    <row r="364" spans="1:60" outlineLevel="1">
      <c r="A364" s="213"/>
      <c r="B364" s="214"/>
      <c r="C364" s="242" t="s">
        <v>1350</v>
      </c>
      <c r="D364" s="231"/>
      <c r="E364" s="231"/>
      <c r="F364" s="231"/>
      <c r="G364" s="231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 t="s">
        <v>289</v>
      </c>
      <c r="AH364" s="206"/>
      <c r="AI364" s="206"/>
      <c r="AJ364" s="206"/>
      <c r="AK364" s="206"/>
      <c r="AL364" s="206"/>
      <c r="AM364" s="206"/>
      <c r="AN364" s="206"/>
      <c r="AO364" s="206"/>
      <c r="AP364" s="206"/>
      <c r="AQ364" s="206"/>
      <c r="AR364" s="206"/>
      <c r="AS364" s="206"/>
      <c r="AT364" s="206"/>
      <c r="AU364" s="206"/>
      <c r="AV364" s="206"/>
      <c r="AW364" s="206"/>
      <c r="AX364" s="206"/>
      <c r="AY364" s="206"/>
      <c r="AZ364" s="206"/>
      <c r="BA364" s="206"/>
      <c r="BB364" s="206"/>
      <c r="BC364" s="206"/>
      <c r="BD364" s="206"/>
      <c r="BE364" s="206"/>
      <c r="BF364" s="206"/>
      <c r="BG364" s="206"/>
      <c r="BH364" s="206"/>
    </row>
    <row r="365" spans="1:60" outlineLevel="1">
      <c r="A365" s="213"/>
      <c r="B365" s="214"/>
      <c r="C365" s="254" t="s">
        <v>3227</v>
      </c>
      <c r="D365" s="247"/>
      <c r="E365" s="248">
        <v>5</v>
      </c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 t="s">
        <v>327</v>
      </c>
      <c r="AH365" s="206">
        <v>0</v>
      </c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</row>
    <row r="366" spans="1:60" outlineLevel="1">
      <c r="A366" s="223">
        <v>75</v>
      </c>
      <c r="B366" s="224" t="s">
        <v>3228</v>
      </c>
      <c r="C366" s="241" t="s">
        <v>3229</v>
      </c>
      <c r="D366" s="225" t="s">
        <v>557</v>
      </c>
      <c r="E366" s="226">
        <v>9.5</v>
      </c>
      <c r="F366" s="227"/>
      <c r="G366" s="228">
        <f>ROUND(E366*F366,2)</f>
        <v>0</v>
      </c>
      <c r="H366" s="227"/>
      <c r="I366" s="228">
        <f>ROUND(E366*H366,2)</f>
        <v>0</v>
      </c>
      <c r="J366" s="227"/>
      <c r="K366" s="228">
        <f>ROUND(E366*J366,2)</f>
        <v>0</v>
      </c>
      <c r="L366" s="228">
        <v>21</v>
      </c>
      <c r="M366" s="228">
        <f>G366*(1+L366/100)</f>
        <v>0</v>
      </c>
      <c r="N366" s="228">
        <v>2.0400000000000001E-3</v>
      </c>
      <c r="O366" s="228">
        <f>ROUND(E366*N366,2)</f>
        <v>0.02</v>
      </c>
      <c r="P366" s="228">
        <v>0</v>
      </c>
      <c r="Q366" s="228">
        <f>ROUND(E366*P366,2)</f>
        <v>0</v>
      </c>
      <c r="R366" s="228" t="s">
        <v>1342</v>
      </c>
      <c r="S366" s="228" t="s">
        <v>285</v>
      </c>
      <c r="T366" s="229" t="s">
        <v>322</v>
      </c>
      <c r="U366" s="215">
        <v>0.82899999999999996</v>
      </c>
      <c r="V366" s="215">
        <f>ROUND(E366*U366,2)</f>
        <v>7.88</v>
      </c>
      <c r="W366" s="215"/>
      <c r="X366" s="206"/>
      <c r="Y366" s="206"/>
      <c r="Z366" s="206"/>
      <c r="AA366" s="206"/>
      <c r="AB366" s="206"/>
      <c r="AC366" s="206"/>
      <c r="AD366" s="206"/>
      <c r="AE366" s="206"/>
      <c r="AF366" s="206"/>
      <c r="AG366" s="206" t="s">
        <v>1202</v>
      </c>
      <c r="AH366" s="206"/>
      <c r="AI366" s="206"/>
      <c r="AJ366" s="206"/>
      <c r="AK366" s="206"/>
      <c r="AL366" s="206"/>
      <c r="AM366" s="206"/>
      <c r="AN366" s="206"/>
      <c r="AO366" s="206"/>
      <c r="AP366" s="206"/>
      <c r="AQ366" s="206"/>
      <c r="AR366" s="206"/>
      <c r="AS366" s="206"/>
      <c r="AT366" s="206"/>
      <c r="AU366" s="206"/>
      <c r="AV366" s="206"/>
      <c r="AW366" s="206"/>
      <c r="AX366" s="206"/>
      <c r="AY366" s="206"/>
      <c r="AZ366" s="206"/>
      <c r="BA366" s="206"/>
      <c r="BB366" s="206"/>
      <c r="BC366" s="206"/>
      <c r="BD366" s="206"/>
      <c r="BE366" s="206"/>
      <c r="BF366" s="206"/>
      <c r="BG366" s="206"/>
      <c r="BH366" s="206"/>
    </row>
    <row r="367" spans="1:60" outlineLevel="1">
      <c r="A367" s="213"/>
      <c r="B367" s="214"/>
      <c r="C367" s="242" t="s">
        <v>1369</v>
      </c>
      <c r="D367" s="231"/>
      <c r="E367" s="231"/>
      <c r="F367" s="231"/>
      <c r="G367" s="231"/>
      <c r="H367" s="215"/>
      <c r="I367" s="215"/>
      <c r="J367" s="215"/>
      <c r="K367" s="215"/>
      <c r="L367" s="215"/>
      <c r="M367" s="215"/>
      <c r="N367" s="215"/>
      <c r="O367" s="215"/>
      <c r="P367" s="215"/>
      <c r="Q367" s="215"/>
      <c r="R367" s="215"/>
      <c r="S367" s="215"/>
      <c r="T367" s="215"/>
      <c r="U367" s="215"/>
      <c r="V367" s="215"/>
      <c r="W367" s="215"/>
      <c r="X367" s="206"/>
      <c r="Y367" s="206"/>
      <c r="Z367" s="206"/>
      <c r="AA367" s="206"/>
      <c r="AB367" s="206"/>
      <c r="AC367" s="206"/>
      <c r="AD367" s="206"/>
      <c r="AE367" s="206"/>
      <c r="AF367" s="206"/>
      <c r="AG367" s="206" t="s">
        <v>289</v>
      </c>
      <c r="AH367" s="206"/>
      <c r="AI367" s="206"/>
      <c r="AJ367" s="206"/>
      <c r="AK367" s="206"/>
      <c r="AL367" s="206"/>
      <c r="AM367" s="206"/>
      <c r="AN367" s="206"/>
      <c r="AO367" s="206"/>
      <c r="AP367" s="206"/>
      <c r="AQ367" s="206"/>
      <c r="AR367" s="206"/>
      <c r="AS367" s="206"/>
      <c r="AT367" s="206"/>
      <c r="AU367" s="206"/>
      <c r="AV367" s="206"/>
      <c r="AW367" s="206"/>
      <c r="AX367" s="206"/>
      <c r="AY367" s="206"/>
      <c r="AZ367" s="206"/>
      <c r="BA367" s="206"/>
      <c r="BB367" s="206"/>
      <c r="BC367" s="206"/>
      <c r="BD367" s="206"/>
      <c r="BE367" s="206"/>
      <c r="BF367" s="206"/>
      <c r="BG367" s="206"/>
      <c r="BH367" s="206"/>
    </row>
    <row r="368" spans="1:60" outlineLevel="1">
      <c r="A368" s="213"/>
      <c r="B368" s="214"/>
      <c r="C368" s="256" t="s">
        <v>1370</v>
      </c>
      <c r="D368" s="252"/>
      <c r="E368" s="252"/>
      <c r="F368" s="252"/>
      <c r="G368" s="252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06"/>
      <c r="Y368" s="206"/>
      <c r="Z368" s="206"/>
      <c r="AA368" s="206"/>
      <c r="AB368" s="206"/>
      <c r="AC368" s="206"/>
      <c r="AD368" s="206"/>
      <c r="AE368" s="206"/>
      <c r="AF368" s="206"/>
      <c r="AG368" s="206" t="s">
        <v>289</v>
      </c>
      <c r="AH368" s="206"/>
      <c r="AI368" s="206"/>
      <c r="AJ368" s="206"/>
      <c r="AK368" s="206"/>
      <c r="AL368" s="206"/>
      <c r="AM368" s="206"/>
      <c r="AN368" s="206"/>
      <c r="AO368" s="206"/>
      <c r="AP368" s="206"/>
      <c r="AQ368" s="206"/>
      <c r="AR368" s="206"/>
      <c r="AS368" s="206"/>
      <c r="AT368" s="206"/>
      <c r="AU368" s="206"/>
      <c r="AV368" s="206"/>
      <c r="AW368" s="206"/>
      <c r="AX368" s="206"/>
      <c r="AY368" s="206"/>
      <c r="AZ368" s="206"/>
      <c r="BA368" s="206"/>
      <c r="BB368" s="206"/>
      <c r="BC368" s="206"/>
      <c r="BD368" s="206"/>
      <c r="BE368" s="206"/>
      <c r="BF368" s="206"/>
      <c r="BG368" s="206"/>
      <c r="BH368" s="206"/>
    </row>
    <row r="369" spans="1:60" outlineLevel="1">
      <c r="A369" s="213"/>
      <c r="B369" s="214"/>
      <c r="C369" s="254" t="s">
        <v>3230</v>
      </c>
      <c r="D369" s="247"/>
      <c r="E369" s="248">
        <v>9.5</v>
      </c>
      <c r="F369" s="215"/>
      <c r="G369" s="215"/>
      <c r="H369" s="215"/>
      <c r="I369" s="215"/>
      <c r="J369" s="215"/>
      <c r="K369" s="215"/>
      <c r="L369" s="215"/>
      <c r="M369" s="215"/>
      <c r="N369" s="215"/>
      <c r="O369" s="215"/>
      <c r="P369" s="215"/>
      <c r="Q369" s="215"/>
      <c r="R369" s="215"/>
      <c r="S369" s="215"/>
      <c r="T369" s="215"/>
      <c r="U369" s="215"/>
      <c r="V369" s="215"/>
      <c r="W369" s="215"/>
      <c r="X369" s="206"/>
      <c r="Y369" s="206"/>
      <c r="Z369" s="206"/>
      <c r="AA369" s="206"/>
      <c r="AB369" s="206"/>
      <c r="AC369" s="206"/>
      <c r="AD369" s="206"/>
      <c r="AE369" s="206"/>
      <c r="AF369" s="206"/>
      <c r="AG369" s="206" t="s">
        <v>327</v>
      </c>
      <c r="AH369" s="206">
        <v>0</v>
      </c>
      <c r="AI369" s="206"/>
      <c r="AJ369" s="206"/>
      <c r="AK369" s="206"/>
      <c r="AL369" s="206"/>
      <c r="AM369" s="206"/>
      <c r="AN369" s="206"/>
      <c r="AO369" s="206"/>
      <c r="AP369" s="206"/>
      <c r="AQ369" s="206"/>
      <c r="AR369" s="206"/>
      <c r="AS369" s="206"/>
      <c r="AT369" s="206"/>
      <c r="AU369" s="206"/>
      <c r="AV369" s="206"/>
      <c r="AW369" s="206"/>
      <c r="AX369" s="206"/>
      <c r="AY369" s="206"/>
      <c r="AZ369" s="206"/>
      <c r="BA369" s="206"/>
      <c r="BB369" s="206"/>
      <c r="BC369" s="206"/>
      <c r="BD369" s="206"/>
      <c r="BE369" s="206"/>
      <c r="BF369" s="206"/>
      <c r="BG369" s="206"/>
      <c r="BH369" s="206"/>
    </row>
    <row r="370" spans="1:60" outlineLevel="1">
      <c r="A370" s="223">
        <v>76</v>
      </c>
      <c r="B370" s="224" t="s">
        <v>3231</v>
      </c>
      <c r="C370" s="241" t="s">
        <v>3232</v>
      </c>
      <c r="D370" s="225" t="s">
        <v>557</v>
      </c>
      <c r="E370" s="226">
        <v>18.5</v>
      </c>
      <c r="F370" s="227"/>
      <c r="G370" s="228">
        <f>ROUND(E370*F370,2)</f>
        <v>0</v>
      </c>
      <c r="H370" s="227"/>
      <c r="I370" s="228">
        <f>ROUND(E370*H370,2)</f>
        <v>0</v>
      </c>
      <c r="J370" s="227"/>
      <c r="K370" s="228">
        <f>ROUND(E370*J370,2)</f>
        <v>0</v>
      </c>
      <c r="L370" s="228">
        <v>21</v>
      </c>
      <c r="M370" s="228">
        <f>G370*(1+L370/100)</f>
        <v>0</v>
      </c>
      <c r="N370" s="228">
        <v>2.8400000000000001E-3</v>
      </c>
      <c r="O370" s="228">
        <f>ROUND(E370*N370,2)</f>
        <v>0.05</v>
      </c>
      <c r="P370" s="228">
        <v>0</v>
      </c>
      <c r="Q370" s="228">
        <f>ROUND(E370*P370,2)</f>
        <v>0</v>
      </c>
      <c r="R370" s="228" t="s">
        <v>1342</v>
      </c>
      <c r="S370" s="228" t="s">
        <v>285</v>
      </c>
      <c r="T370" s="229" t="s">
        <v>322</v>
      </c>
      <c r="U370" s="215">
        <v>0.84570000000000001</v>
      </c>
      <c r="V370" s="215">
        <f>ROUND(E370*U370,2)</f>
        <v>15.65</v>
      </c>
      <c r="W370" s="215"/>
      <c r="X370" s="206"/>
      <c r="Y370" s="206"/>
      <c r="Z370" s="206"/>
      <c r="AA370" s="206"/>
      <c r="AB370" s="206"/>
      <c r="AC370" s="206"/>
      <c r="AD370" s="206"/>
      <c r="AE370" s="206"/>
      <c r="AF370" s="206"/>
      <c r="AG370" s="206" t="s">
        <v>1202</v>
      </c>
      <c r="AH370" s="206"/>
      <c r="AI370" s="206"/>
      <c r="AJ370" s="206"/>
      <c r="AK370" s="206"/>
      <c r="AL370" s="206"/>
      <c r="AM370" s="206"/>
      <c r="AN370" s="206"/>
      <c r="AO370" s="206"/>
      <c r="AP370" s="206"/>
      <c r="AQ370" s="206"/>
      <c r="AR370" s="206"/>
      <c r="AS370" s="206"/>
      <c r="AT370" s="206"/>
      <c r="AU370" s="206"/>
      <c r="AV370" s="206"/>
      <c r="AW370" s="206"/>
      <c r="AX370" s="206"/>
      <c r="AY370" s="206"/>
      <c r="AZ370" s="206"/>
      <c r="BA370" s="206"/>
      <c r="BB370" s="206"/>
      <c r="BC370" s="206"/>
      <c r="BD370" s="206"/>
      <c r="BE370" s="206"/>
      <c r="BF370" s="206"/>
      <c r="BG370" s="206"/>
      <c r="BH370" s="206"/>
    </row>
    <row r="371" spans="1:60" outlineLevel="1">
      <c r="A371" s="213"/>
      <c r="B371" s="214"/>
      <c r="C371" s="242" t="s">
        <v>1369</v>
      </c>
      <c r="D371" s="231"/>
      <c r="E371" s="231"/>
      <c r="F371" s="231"/>
      <c r="G371" s="231"/>
      <c r="H371" s="215"/>
      <c r="I371" s="215"/>
      <c r="J371" s="215"/>
      <c r="K371" s="215"/>
      <c r="L371" s="215"/>
      <c r="M371" s="215"/>
      <c r="N371" s="215"/>
      <c r="O371" s="215"/>
      <c r="P371" s="215"/>
      <c r="Q371" s="215"/>
      <c r="R371" s="215"/>
      <c r="S371" s="215"/>
      <c r="T371" s="215"/>
      <c r="U371" s="215"/>
      <c r="V371" s="215"/>
      <c r="W371" s="215"/>
      <c r="X371" s="206"/>
      <c r="Y371" s="206"/>
      <c r="Z371" s="206"/>
      <c r="AA371" s="206"/>
      <c r="AB371" s="206"/>
      <c r="AC371" s="206"/>
      <c r="AD371" s="206"/>
      <c r="AE371" s="206"/>
      <c r="AF371" s="206"/>
      <c r="AG371" s="206" t="s">
        <v>289</v>
      </c>
      <c r="AH371" s="206"/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  <c r="BH371" s="206"/>
    </row>
    <row r="372" spans="1:60" outlineLevel="1">
      <c r="A372" s="213"/>
      <c r="B372" s="214"/>
      <c r="C372" s="256" t="s">
        <v>1370</v>
      </c>
      <c r="D372" s="252"/>
      <c r="E372" s="252"/>
      <c r="F372" s="252"/>
      <c r="G372" s="252"/>
      <c r="H372" s="215"/>
      <c r="I372" s="215"/>
      <c r="J372" s="215"/>
      <c r="K372" s="215"/>
      <c r="L372" s="215"/>
      <c r="M372" s="215"/>
      <c r="N372" s="215"/>
      <c r="O372" s="215"/>
      <c r="P372" s="215"/>
      <c r="Q372" s="215"/>
      <c r="R372" s="215"/>
      <c r="S372" s="215"/>
      <c r="T372" s="215"/>
      <c r="U372" s="215"/>
      <c r="V372" s="215"/>
      <c r="W372" s="215"/>
      <c r="X372" s="206"/>
      <c r="Y372" s="206"/>
      <c r="Z372" s="206"/>
      <c r="AA372" s="206"/>
      <c r="AB372" s="206"/>
      <c r="AC372" s="206"/>
      <c r="AD372" s="206"/>
      <c r="AE372" s="206"/>
      <c r="AF372" s="206"/>
      <c r="AG372" s="206" t="s">
        <v>289</v>
      </c>
      <c r="AH372" s="206"/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  <c r="BH372" s="206"/>
    </row>
    <row r="373" spans="1:60" outlineLevel="1">
      <c r="A373" s="213"/>
      <c r="B373" s="214"/>
      <c r="C373" s="254" t="s">
        <v>3233</v>
      </c>
      <c r="D373" s="247"/>
      <c r="E373" s="248">
        <v>18.5</v>
      </c>
      <c r="F373" s="215"/>
      <c r="G373" s="215"/>
      <c r="H373" s="215"/>
      <c r="I373" s="215"/>
      <c r="J373" s="215"/>
      <c r="K373" s="215"/>
      <c r="L373" s="215"/>
      <c r="M373" s="215"/>
      <c r="N373" s="215"/>
      <c r="O373" s="215"/>
      <c r="P373" s="215"/>
      <c r="Q373" s="215"/>
      <c r="R373" s="215"/>
      <c r="S373" s="215"/>
      <c r="T373" s="215"/>
      <c r="U373" s="215"/>
      <c r="V373" s="215"/>
      <c r="W373" s="215"/>
      <c r="X373" s="206"/>
      <c r="Y373" s="206"/>
      <c r="Z373" s="206"/>
      <c r="AA373" s="206"/>
      <c r="AB373" s="206"/>
      <c r="AC373" s="206"/>
      <c r="AD373" s="206"/>
      <c r="AE373" s="206"/>
      <c r="AF373" s="206"/>
      <c r="AG373" s="206" t="s">
        <v>327</v>
      </c>
      <c r="AH373" s="206">
        <v>0</v>
      </c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</row>
    <row r="374" spans="1:60" outlineLevel="1">
      <c r="A374" s="223">
        <v>77</v>
      </c>
      <c r="B374" s="224" t="s">
        <v>3234</v>
      </c>
      <c r="C374" s="241" t="s">
        <v>3235</v>
      </c>
      <c r="D374" s="225" t="s">
        <v>437</v>
      </c>
      <c r="E374" s="226">
        <v>1.5</v>
      </c>
      <c r="F374" s="227"/>
      <c r="G374" s="228">
        <f>ROUND(E374*F374,2)</f>
        <v>0</v>
      </c>
      <c r="H374" s="227"/>
      <c r="I374" s="228">
        <f>ROUND(E374*H374,2)</f>
        <v>0</v>
      </c>
      <c r="J374" s="227"/>
      <c r="K374" s="228">
        <f>ROUND(E374*J374,2)</f>
        <v>0</v>
      </c>
      <c r="L374" s="228">
        <v>21</v>
      </c>
      <c r="M374" s="228">
        <f>G374*(1+L374/100)</f>
        <v>0</v>
      </c>
      <c r="N374" s="228">
        <v>0</v>
      </c>
      <c r="O374" s="228">
        <f>ROUND(E374*N374,2)</f>
        <v>0</v>
      </c>
      <c r="P374" s="228">
        <v>0</v>
      </c>
      <c r="Q374" s="228">
        <f>ROUND(E374*P374,2)</f>
        <v>0</v>
      </c>
      <c r="R374" s="228" t="s">
        <v>1342</v>
      </c>
      <c r="S374" s="228" t="s">
        <v>285</v>
      </c>
      <c r="T374" s="229" t="s">
        <v>322</v>
      </c>
      <c r="U374" s="215">
        <v>0.14799999999999999</v>
      </c>
      <c r="V374" s="215">
        <f>ROUND(E374*U374,2)</f>
        <v>0.22</v>
      </c>
      <c r="W374" s="215"/>
      <c r="X374" s="206"/>
      <c r="Y374" s="206"/>
      <c r="Z374" s="206"/>
      <c r="AA374" s="206"/>
      <c r="AB374" s="206"/>
      <c r="AC374" s="206"/>
      <c r="AD374" s="206"/>
      <c r="AE374" s="206"/>
      <c r="AF374" s="206"/>
      <c r="AG374" s="206" t="s">
        <v>1202</v>
      </c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</row>
    <row r="375" spans="1:60" outlineLevel="1">
      <c r="A375" s="213"/>
      <c r="B375" s="214"/>
      <c r="C375" s="253" t="s">
        <v>1399</v>
      </c>
      <c r="D375" s="251"/>
      <c r="E375" s="251"/>
      <c r="F375" s="251"/>
      <c r="G375" s="251"/>
      <c r="H375" s="215"/>
      <c r="I375" s="215"/>
      <c r="J375" s="215"/>
      <c r="K375" s="215"/>
      <c r="L375" s="215"/>
      <c r="M375" s="215"/>
      <c r="N375" s="215"/>
      <c r="O375" s="215"/>
      <c r="P375" s="215"/>
      <c r="Q375" s="215"/>
      <c r="R375" s="215"/>
      <c r="S375" s="215"/>
      <c r="T375" s="215"/>
      <c r="U375" s="215"/>
      <c r="V375" s="215"/>
      <c r="W375" s="215"/>
      <c r="X375" s="206"/>
      <c r="Y375" s="206"/>
      <c r="Z375" s="206"/>
      <c r="AA375" s="206"/>
      <c r="AB375" s="206"/>
      <c r="AC375" s="206"/>
      <c r="AD375" s="206"/>
      <c r="AE375" s="206"/>
      <c r="AF375" s="206"/>
      <c r="AG375" s="206" t="s">
        <v>325</v>
      </c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</row>
    <row r="376" spans="1:60" outlineLevel="1">
      <c r="A376" s="223">
        <v>78</v>
      </c>
      <c r="B376" s="224" t="s">
        <v>1397</v>
      </c>
      <c r="C376" s="241" t="s">
        <v>1398</v>
      </c>
      <c r="D376" s="225" t="s">
        <v>437</v>
      </c>
      <c r="E376" s="226">
        <v>5</v>
      </c>
      <c r="F376" s="227"/>
      <c r="G376" s="228">
        <f>ROUND(E376*F376,2)</f>
        <v>0</v>
      </c>
      <c r="H376" s="227"/>
      <c r="I376" s="228">
        <f>ROUND(E376*H376,2)</f>
        <v>0</v>
      </c>
      <c r="J376" s="227"/>
      <c r="K376" s="228">
        <f>ROUND(E376*J376,2)</f>
        <v>0</v>
      </c>
      <c r="L376" s="228">
        <v>21</v>
      </c>
      <c r="M376" s="228">
        <f>G376*(1+L376/100)</f>
        <v>0</v>
      </c>
      <c r="N376" s="228">
        <v>0</v>
      </c>
      <c r="O376" s="228">
        <f>ROUND(E376*N376,2)</f>
        <v>0</v>
      </c>
      <c r="P376" s="228">
        <v>0</v>
      </c>
      <c r="Q376" s="228">
        <f>ROUND(E376*P376,2)</f>
        <v>0</v>
      </c>
      <c r="R376" s="228" t="s">
        <v>1342</v>
      </c>
      <c r="S376" s="228" t="s">
        <v>285</v>
      </c>
      <c r="T376" s="229" t="s">
        <v>322</v>
      </c>
      <c r="U376" s="215">
        <v>0.157</v>
      </c>
      <c r="V376" s="215">
        <f>ROUND(E376*U376,2)</f>
        <v>0.79</v>
      </c>
      <c r="W376" s="215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206" t="s">
        <v>1202</v>
      </c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</row>
    <row r="377" spans="1:60" outlineLevel="1">
      <c r="A377" s="213"/>
      <c r="B377" s="214"/>
      <c r="C377" s="253" t="s">
        <v>1399</v>
      </c>
      <c r="D377" s="251"/>
      <c r="E377" s="251"/>
      <c r="F377" s="251"/>
      <c r="G377" s="251"/>
      <c r="H377" s="215"/>
      <c r="I377" s="215"/>
      <c r="J377" s="215"/>
      <c r="K377" s="215"/>
      <c r="L377" s="215"/>
      <c r="M377" s="215"/>
      <c r="N377" s="215"/>
      <c r="O377" s="215"/>
      <c r="P377" s="215"/>
      <c r="Q377" s="215"/>
      <c r="R377" s="215"/>
      <c r="S377" s="215"/>
      <c r="T377" s="215"/>
      <c r="U377" s="215"/>
      <c r="V377" s="215"/>
      <c r="W377" s="215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 t="s">
        <v>325</v>
      </c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</row>
    <row r="378" spans="1:60" outlineLevel="1">
      <c r="A378" s="223">
        <v>79</v>
      </c>
      <c r="B378" s="224" t="s">
        <v>1400</v>
      </c>
      <c r="C378" s="241" t="s">
        <v>1401</v>
      </c>
      <c r="D378" s="225" t="s">
        <v>437</v>
      </c>
      <c r="E378" s="226">
        <v>4</v>
      </c>
      <c r="F378" s="227"/>
      <c r="G378" s="228">
        <f>ROUND(E378*F378,2)</f>
        <v>0</v>
      </c>
      <c r="H378" s="227"/>
      <c r="I378" s="228">
        <f>ROUND(E378*H378,2)</f>
        <v>0</v>
      </c>
      <c r="J378" s="227"/>
      <c r="K378" s="228">
        <f>ROUND(E378*J378,2)</f>
        <v>0</v>
      </c>
      <c r="L378" s="228">
        <v>21</v>
      </c>
      <c r="M378" s="228">
        <f>G378*(1+L378/100)</f>
        <v>0</v>
      </c>
      <c r="N378" s="228">
        <v>0</v>
      </c>
      <c r="O378" s="228">
        <f>ROUND(E378*N378,2)</f>
        <v>0</v>
      </c>
      <c r="P378" s="228">
        <v>0</v>
      </c>
      <c r="Q378" s="228">
        <f>ROUND(E378*P378,2)</f>
        <v>0</v>
      </c>
      <c r="R378" s="228" t="s">
        <v>1342</v>
      </c>
      <c r="S378" s="228" t="s">
        <v>285</v>
      </c>
      <c r="T378" s="229" t="s">
        <v>322</v>
      </c>
      <c r="U378" s="215">
        <v>0.17399999999999999</v>
      </c>
      <c r="V378" s="215">
        <f>ROUND(E378*U378,2)</f>
        <v>0.7</v>
      </c>
      <c r="W378" s="215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 t="s">
        <v>1202</v>
      </c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</row>
    <row r="379" spans="1:60" outlineLevel="1">
      <c r="A379" s="213"/>
      <c r="B379" s="214"/>
      <c r="C379" s="253" t="s">
        <v>1399</v>
      </c>
      <c r="D379" s="251"/>
      <c r="E379" s="251"/>
      <c r="F379" s="251"/>
      <c r="G379" s="251"/>
      <c r="H379" s="215"/>
      <c r="I379" s="215"/>
      <c r="J379" s="215"/>
      <c r="K379" s="215"/>
      <c r="L379" s="215"/>
      <c r="M379" s="215"/>
      <c r="N379" s="215"/>
      <c r="O379" s="215"/>
      <c r="P379" s="215"/>
      <c r="Q379" s="215"/>
      <c r="R379" s="215"/>
      <c r="S379" s="215"/>
      <c r="T379" s="215"/>
      <c r="U379" s="215"/>
      <c r="V379" s="215"/>
      <c r="W379" s="215"/>
      <c r="X379" s="206"/>
      <c r="Y379" s="206"/>
      <c r="Z379" s="206"/>
      <c r="AA379" s="206"/>
      <c r="AB379" s="206"/>
      <c r="AC379" s="206"/>
      <c r="AD379" s="206"/>
      <c r="AE379" s="206"/>
      <c r="AF379" s="206"/>
      <c r="AG379" s="206" t="s">
        <v>325</v>
      </c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</row>
    <row r="380" spans="1:60" outlineLevel="1">
      <c r="A380" s="223">
        <v>80</v>
      </c>
      <c r="B380" s="224" t="s">
        <v>3236</v>
      </c>
      <c r="C380" s="241" t="s">
        <v>3237</v>
      </c>
      <c r="D380" s="225" t="s">
        <v>437</v>
      </c>
      <c r="E380" s="226">
        <v>1</v>
      </c>
      <c r="F380" s="227"/>
      <c r="G380" s="228">
        <f>ROUND(E380*F380,2)</f>
        <v>0</v>
      </c>
      <c r="H380" s="227"/>
      <c r="I380" s="228">
        <f>ROUND(E380*H380,2)</f>
        <v>0</v>
      </c>
      <c r="J380" s="227"/>
      <c r="K380" s="228">
        <f>ROUND(E380*J380,2)</f>
        <v>0</v>
      </c>
      <c r="L380" s="228">
        <v>21</v>
      </c>
      <c r="M380" s="228">
        <f>G380*(1+L380/100)</f>
        <v>0</v>
      </c>
      <c r="N380" s="228">
        <v>5.0000000000000001E-4</v>
      </c>
      <c r="O380" s="228">
        <f>ROUND(E380*N380,2)</f>
        <v>0</v>
      </c>
      <c r="P380" s="228">
        <v>0</v>
      </c>
      <c r="Q380" s="228">
        <f>ROUND(E380*P380,2)</f>
        <v>0</v>
      </c>
      <c r="R380" s="228" t="s">
        <v>1342</v>
      </c>
      <c r="S380" s="228" t="s">
        <v>285</v>
      </c>
      <c r="T380" s="229" t="s">
        <v>322</v>
      </c>
      <c r="U380" s="215">
        <v>0.17399999999999999</v>
      </c>
      <c r="V380" s="215">
        <f>ROUND(E380*U380,2)</f>
        <v>0.17</v>
      </c>
      <c r="W380" s="215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 t="s">
        <v>1202</v>
      </c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</row>
    <row r="381" spans="1:60" outlineLevel="1">
      <c r="A381" s="213"/>
      <c r="B381" s="214"/>
      <c r="C381" s="253" t="s">
        <v>1399</v>
      </c>
      <c r="D381" s="251"/>
      <c r="E381" s="251"/>
      <c r="F381" s="251"/>
      <c r="G381" s="251"/>
      <c r="H381" s="215"/>
      <c r="I381" s="215"/>
      <c r="J381" s="215"/>
      <c r="K381" s="215"/>
      <c r="L381" s="215"/>
      <c r="M381" s="215"/>
      <c r="N381" s="215"/>
      <c r="O381" s="215"/>
      <c r="P381" s="215"/>
      <c r="Q381" s="215"/>
      <c r="R381" s="215"/>
      <c r="S381" s="215"/>
      <c r="T381" s="215"/>
      <c r="U381" s="215"/>
      <c r="V381" s="215"/>
      <c r="W381" s="215"/>
      <c r="X381" s="206"/>
      <c r="Y381" s="206"/>
      <c r="Z381" s="206"/>
      <c r="AA381" s="206"/>
      <c r="AB381" s="206"/>
      <c r="AC381" s="206"/>
      <c r="AD381" s="206"/>
      <c r="AE381" s="206"/>
      <c r="AF381" s="206"/>
      <c r="AG381" s="206" t="s">
        <v>325</v>
      </c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</row>
    <row r="382" spans="1:60" outlineLevel="1">
      <c r="A382" s="223">
        <v>81</v>
      </c>
      <c r="B382" s="224" t="s">
        <v>1402</v>
      </c>
      <c r="C382" s="241" t="s">
        <v>1403</v>
      </c>
      <c r="D382" s="225" t="s">
        <v>437</v>
      </c>
      <c r="E382" s="226">
        <v>1</v>
      </c>
      <c r="F382" s="227"/>
      <c r="G382" s="228">
        <f>ROUND(E382*F382,2)</f>
        <v>0</v>
      </c>
      <c r="H382" s="227"/>
      <c r="I382" s="228">
        <f>ROUND(E382*H382,2)</f>
        <v>0</v>
      </c>
      <c r="J382" s="227"/>
      <c r="K382" s="228">
        <f>ROUND(E382*J382,2)</f>
        <v>0</v>
      </c>
      <c r="L382" s="228">
        <v>21</v>
      </c>
      <c r="M382" s="228">
        <f>G382*(1+L382/100)</f>
        <v>0</v>
      </c>
      <c r="N382" s="228">
        <v>0</v>
      </c>
      <c r="O382" s="228">
        <f>ROUND(E382*N382,2)</f>
        <v>0</v>
      </c>
      <c r="P382" s="228">
        <v>0</v>
      </c>
      <c r="Q382" s="228">
        <f>ROUND(E382*P382,2)</f>
        <v>0</v>
      </c>
      <c r="R382" s="228" t="s">
        <v>1342</v>
      </c>
      <c r="S382" s="228" t="s">
        <v>285</v>
      </c>
      <c r="T382" s="229" t="s">
        <v>322</v>
      </c>
      <c r="U382" s="215">
        <v>0.21099999999999999</v>
      </c>
      <c r="V382" s="215">
        <f>ROUND(E382*U382,2)</f>
        <v>0.21</v>
      </c>
      <c r="W382" s="215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 t="s">
        <v>1202</v>
      </c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</row>
    <row r="383" spans="1:60" outlineLevel="1">
      <c r="A383" s="213"/>
      <c r="B383" s="214"/>
      <c r="C383" s="253" t="s">
        <v>1399</v>
      </c>
      <c r="D383" s="251"/>
      <c r="E383" s="251"/>
      <c r="F383" s="251"/>
      <c r="G383" s="251"/>
      <c r="H383" s="215"/>
      <c r="I383" s="215"/>
      <c r="J383" s="215"/>
      <c r="K383" s="215"/>
      <c r="L383" s="215"/>
      <c r="M383" s="215"/>
      <c r="N383" s="215"/>
      <c r="O383" s="215"/>
      <c r="P383" s="215"/>
      <c r="Q383" s="215"/>
      <c r="R383" s="215"/>
      <c r="S383" s="215"/>
      <c r="T383" s="215"/>
      <c r="U383" s="215"/>
      <c r="V383" s="215"/>
      <c r="W383" s="215"/>
      <c r="X383" s="206"/>
      <c r="Y383" s="206"/>
      <c r="Z383" s="206"/>
      <c r="AA383" s="206"/>
      <c r="AB383" s="206"/>
      <c r="AC383" s="206"/>
      <c r="AD383" s="206"/>
      <c r="AE383" s="206"/>
      <c r="AF383" s="206"/>
      <c r="AG383" s="206" t="s">
        <v>325</v>
      </c>
      <c r="AH383" s="206"/>
      <c r="AI383" s="206"/>
      <c r="AJ383" s="206"/>
      <c r="AK383" s="206"/>
      <c r="AL383" s="206"/>
      <c r="AM383" s="206"/>
      <c r="AN383" s="206"/>
      <c r="AO383" s="206"/>
      <c r="AP383" s="206"/>
      <c r="AQ383" s="206"/>
      <c r="AR383" s="206"/>
      <c r="AS383" s="206"/>
      <c r="AT383" s="206"/>
      <c r="AU383" s="206"/>
      <c r="AV383" s="206"/>
      <c r="AW383" s="206"/>
      <c r="AX383" s="206"/>
      <c r="AY383" s="206"/>
      <c r="AZ383" s="206"/>
      <c r="BA383" s="206"/>
      <c r="BB383" s="206"/>
      <c r="BC383" s="206"/>
      <c r="BD383" s="206"/>
      <c r="BE383" s="206"/>
      <c r="BF383" s="206"/>
      <c r="BG383" s="206"/>
      <c r="BH383" s="206"/>
    </row>
    <row r="384" spans="1:60" outlineLevel="1">
      <c r="A384" s="223">
        <v>82</v>
      </c>
      <c r="B384" s="224" t="s">
        <v>1404</v>
      </c>
      <c r="C384" s="241" t="s">
        <v>1405</v>
      </c>
      <c r="D384" s="225" t="s">
        <v>437</v>
      </c>
      <c r="E384" s="226">
        <v>5</v>
      </c>
      <c r="F384" s="227"/>
      <c r="G384" s="228">
        <f>ROUND(E384*F384,2)</f>
        <v>0</v>
      </c>
      <c r="H384" s="227"/>
      <c r="I384" s="228">
        <f>ROUND(E384*H384,2)</f>
        <v>0</v>
      </c>
      <c r="J384" s="227"/>
      <c r="K384" s="228">
        <f>ROUND(E384*J384,2)</f>
        <v>0</v>
      </c>
      <c r="L384" s="228">
        <v>21</v>
      </c>
      <c r="M384" s="228">
        <f>G384*(1+L384/100)</f>
        <v>0</v>
      </c>
      <c r="N384" s="228">
        <v>0</v>
      </c>
      <c r="O384" s="228">
        <f>ROUND(E384*N384,2)</f>
        <v>0</v>
      </c>
      <c r="P384" s="228">
        <v>0</v>
      </c>
      <c r="Q384" s="228">
        <f>ROUND(E384*P384,2)</f>
        <v>0</v>
      </c>
      <c r="R384" s="228" t="s">
        <v>1342</v>
      </c>
      <c r="S384" s="228" t="s">
        <v>285</v>
      </c>
      <c r="T384" s="229" t="s">
        <v>322</v>
      </c>
      <c r="U384" s="215">
        <v>0.25900000000000001</v>
      </c>
      <c r="V384" s="215">
        <f>ROUND(E384*U384,2)</f>
        <v>1.3</v>
      </c>
      <c r="W384" s="215"/>
      <c r="X384" s="206"/>
      <c r="Y384" s="206"/>
      <c r="Z384" s="206"/>
      <c r="AA384" s="206"/>
      <c r="AB384" s="206"/>
      <c r="AC384" s="206"/>
      <c r="AD384" s="206"/>
      <c r="AE384" s="206"/>
      <c r="AF384" s="206"/>
      <c r="AG384" s="206" t="s">
        <v>1202</v>
      </c>
      <c r="AH384" s="206"/>
      <c r="AI384" s="206"/>
      <c r="AJ384" s="206"/>
      <c r="AK384" s="206"/>
      <c r="AL384" s="206"/>
      <c r="AM384" s="206"/>
      <c r="AN384" s="206"/>
      <c r="AO384" s="206"/>
      <c r="AP384" s="206"/>
      <c r="AQ384" s="206"/>
      <c r="AR384" s="206"/>
      <c r="AS384" s="206"/>
      <c r="AT384" s="206"/>
      <c r="AU384" s="206"/>
      <c r="AV384" s="206"/>
      <c r="AW384" s="206"/>
      <c r="AX384" s="206"/>
      <c r="AY384" s="206"/>
      <c r="AZ384" s="206"/>
      <c r="BA384" s="206"/>
      <c r="BB384" s="206"/>
      <c r="BC384" s="206"/>
      <c r="BD384" s="206"/>
      <c r="BE384" s="206"/>
      <c r="BF384" s="206"/>
      <c r="BG384" s="206"/>
      <c r="BH384" s="206"/>
    </row>
    <row r="385" spans="1:60" outlineLevel="1">
      <c r="A385" s="213"/>
      <c r="B385" s="214"/>
      <c r="C385" s="253" t="s">
        <v>1399</v>
      </c>
      <c r="D385" s="251"/>
      <c r="E385" s="251"/>
      <c r="F385" s="251"/>
      <c r="G385" s="251"/>
      <c r="H385" s="215"/>
      <c r="I385" s="215"/>
      <c r="J385" s="215"/>
      <c r="K385" s="215"/>
      <c r="L385" s="215"/>
      <c r="M385" s="215"/>
      <c r="N385" s="215"/>
      <c r="O385" s="215"/>
      <c r="P385" s="215"/>
      <c r="Q385" s="215"/>
      <c r="R385" s="215"/>
      <c r="S385" s="215"/>
      <c r="T385" s="215"/>
      <c r="U385" s="215"/>
      <c r="V385" s="215"/>
      <c r="W385" s="215"/>
      <c r="X385" s="206"/>
      <c r="Y385" s="206"/>
      <c r="Z385" s="206"/>
      <c r="AA385" s="206"/>
      <c r="AB385" s="206"/>
      <c r="AC385" s="206"/>
      <c r="AD385" s="206"/>
      <c r="AE385" s="206"/>
      <c r="AF385" s="206"/>
      <c r="AG385" s="206" t="s">
        <v>325</v>
      </c>
      <c r="AH385" s="206"/>
      <c r="AI385" s="206"/>
      <c r="AJ385" s="206"/>
      <c r="AK385" s="206"/>
      <c r="AL385" s="206"/>
      <c r="AM385" s="206"/>
      <c r="AN385" s="206"/>
      <c r="AO385" s="206"/>
      <c r="AP385" s="206"/>
      <c r="AQ385" s="206"/>
      <c r="AR385" s="206"/>
      <c r="AS385" s="206"/>
      <c r="AT385" s="206"/>
      <c r="AU385" s="206"/>
      <c r="AV385" s="206"/>
      <c r="AW385" s="206"/>
      <c r="AX385" s="206"/>
      <c r="AY385" s="206"/>
      <c r="AZ385" s="206"/>
      <c r="BA385" s="206"/>
      <c r="BB385" s="206"/>
      <c r="BC385" s="206"/>
      <c r="BD385" s="206"/>
      <c r="BE385" s="206"/>
      <c r="BF385" s="206"/>
      <c r="BG385" s="206"/>
      <c r="BH385" s="206"/>
    </row>
    <row r="386" spans="1:60" ht="33.75" outlineLevel="1">
      <c r="A386" s="232">
        <v>83</v>
      </c>
      <c r="B386" s="233" t="s">
        <v>1408</v>
      </c>
      <c r="C386" s="243" t="s">
        <v>1409</v>
      </c>
      <c r="D386" s="234" t="s">
        <v>437</v>
      </c>
      <c r="E386" s="235">
        <v>2</v>
      </c>
      <c r="F386" s="236"/>
      <c r="G386" s="237">
        <f>ROUND(E386*F386,2)</f>
        <v>0</v>
      </c>
      <c r="H386" s="236"/>
      <c r="I386" s="237">
        <f>ROUND(E386*H386,2)</f>
        <v>0</v>
      </c>
      <c r="J386" s="236"/>
      <c r="K386" s="237">
        <f>ROUND(E386*J386,2)</f>
        <v>0</v>
      </c>
      <c r="L386" s="237">
        <v>21</v>
      </c>
      <c r="M386" s="237">
        <f>G386*(1+L386/100)</f>
        <v>0</v>
      </c>
      <c r="N386" s="237">
        <v>4.8999999999999998E-4</v>
      </c>
      <c r="O386" s="237">
        <f>ROUND(E386*N386,2)</f>
        <v>0</v>
      </c>
      <c r="P386" s="237">
        <v>0</v>
      </c>
      <c r="Q386" s="237">
        <f>ROUND(E386*P386,2)</f>
        <v>0</v>
      </c>
      <c r="R386" s="237" t="s">
        <v>1342</v>
      </c>
      <c r="S386" s="237" t="s">
        <v>285</v>
      </c>
      <c r="T386" s="238" t="s">
        <v>322</v>
      </c>
      <c r="U386" s="215">
        <v>6.2E-2</v>
      </c>
      <c r="V386" s="215">
        <f>ROUND(E386*U386,2)</f>
        <v>0.12</v>
      </c>
      <c r="W386" s="215"/>
      <c r="X386" s="206"/>
      <c r="Y386" s="206"/>
      <c r="Z386" s="206"/>
      <c r="AA386" s="206"/>
      <c r="AB386" s="206"/>
      <c r="AC386" s="206"/>
      <c r="AD386" s="206"/>
      <c r="AE386" s="206"/>
      <c r="AF386" s="206"/>
      <c r="AG386" s="206" t="s">
        <v>1202</v>
      </c>
      <c r="AH386" s="206"/>
      <c r="AI386" s="206"/>
      <c r="AJ386" s="206"/>
      <c r="AK386" s="206"/>
      <c r="AL386" s="206"/>
      <c r="AM386" s="206"/>
      <c r="AN386" s="206"/>
      <c r="AO386" s="206"/>
      <c r="AP386" s="206"/>
      <c r="AQ386" s="206"/>
      <c r="AR386" s="206"/>
      <c r="AS386" s="206"/>
      <c r="AT386" s="206"/>
      <c r="AU386" s="206"/>
      <c r="AV386" s="206"/>
      <c r="AW386" s="206"/>
      <c r="AX386" s="206"/>
      <c r="AY386" s="206"/>
      <c r="AZ386" s="206"/>
      <c r="BA386" s="206"/>
      <c r="BB386" s="206"/>
      <c r="BC386" s="206"/>
      <c r="BD386" s="206"/>
      <c r="BE386" s="206"/>
      <c r="BF386" s="206"/>
      <c r="BG386" s="206"/>
      <c r="BH386" s="206"/>
    </row>
    <row r="387" spans="1:60" outlineLevel="1">
      <c r="A387" s="223">
        <v>84</v>
      </c>
      <c r="B387" s="224" t="s">
        <v>1410</v>
      </c>
      <c r="C387" s="241" t="s">
        <v>1411</v>
      </c>
      <c r="D387" s="225" t="s">
        <v>557</v>
      </c>
      <c r="E387" s="226">
        <v>98.9</v>
      </c>
      <c r="F387" s="227"/>
      <c r="G387" s="228">
        <f>ROUND(E387*F387,2)</f>
        <v>0</v>
      </c>
      <c r="H387" s="227"/>
      <c r="I387" s="228">
        <f>ROUND(E387*H387,2)</f>
        <v>0</v>
      </c>
      <c r="J387" s="227"/>
      <c r="K387" s="228">
        <f>ROUND(E387*J387,2)</f>
        <v>0</v>
      </c>
      <c r="L387" s="228">
        <v>21</v>
      </c>
      <c r="M387" s="228">
        <f>G387*(1+L387/100)</f>
        <v>0</v>
      </c>
      <c r="N387" s="228">
        <v>0</v>
      </c>
      <c r="O387" s="228">
        <f>ROUND(E387*N387,2)</f>
        <v>0</v>
      </c>
      <c r="P387" s="228">
        <v>0</v>
      </c>
      <c r="Q387" s="228">
        <f>ROUND(E387*P387,2)</f>
        <v>0</v>
      </c>
      <c r="R387" s="228" t="s">
        <v>1342</v>
      </c>
      <c r="S387" s="228" t="s">
        <v>285</v>
      </c>
      <c r="T387" s="229" t="s">
        <v>322</v>
      </c>
      <c r="U387" s="215">
        <v>4.8000000000000001E-2</v>
      </c>
      <c r="V387" s="215">
        <f>ROUND(E387*U387,2)</f>
        <v>4.75</v>
      </c>
      <c r="W387" s="215"/>
      <c r="X387" s="206"/>
      <c r="Y387" s="206"/>
      <c r="Z387" s="206"/>
      <c r="AA387" s="206"/>
      <c r="AB387" s="206"/>
      <c r="AC387" s="206"/>
      <c r="AD387" s="206"/>
      <c r="AE387" s="206"/>
      <c r="AF387" s="206"/>
      <c r="AG387" s="206" t="s">
        <v>1202</v>
      </c>
      <c r="AH387" s="206"/>
      <c r="AI387" s="206"/>
      <c r="AJ387" s="206"/>
      <c r="AK387" s="206"/>
      <c r="AL387" s="206"/>
      <c r="AM387" s="206"/>
      <c r="AN387" s="206"/>
      <c r="AO387" s="206"/>
      <c r="AP387" s="206"/>
      <c r="AQ387" s="206"/>
      <c r="AR387" s="206"/>
      <c r="AS387" s="206"/>
      <c r="AT387" s="206"/>
      <c r="AU387" s="206"/>
      <c r="AV387" s="206"/>
      <c r="AW387" s="206"/>
      <c r="AX387" s="206"/>
      <c r="AY387" s="206"/>
      <c r="AZ387" s="206"/>
      <c r="BA387" s="206"/>
      <c r="BB387" s="206"/>
      <c r="BC387" s="206"/>
      <c r="BD387" s="206"/>
      <c r="BE387" s="206"/>
      <c r="BF387" s="206"/>
      <c r="BG387" s="206"/>
      <c r="BH387" s="206"/>
    </row>
    <row r="388" spans="1:60" outlineLevel="1">
      <c r="A388" s="213"/>
      <c r="B388" s="214"/>
      <c r="C388" s="254" t="s">
        <v>3238</v>
      </c>
      <c r="D388" s="247"/>
      <c r="E388" s="248">
        <v>98.9</v>
      </c>
      <c r="F388" s="215"/>
      <c r="G388" s="215"/>
      <c r="H388" s="215"/>
      <c r="I388" s="215"/>
      <c r="J388" s="215"/>
      <c r="K388" s="215"/>
      <c r="L388" s="215"/>
      <c r="M388" s="215"/>
      <c r="N388" s="215"/>
      <c r="O388" s="215"/>
      <c r="P388" s="215"/>
      <c r="Q388" s="215"/>
      <c r="R388" s="215"/>
      <c r="S388" s="215"/>
      <c r="T388" s="215"/>
      <c r="U388" s="215"/>
      <c r="V388" s="215"/>
      <c r="W388" s="215"/>
      <c r="X388" s="206"/>
      <c r="Y388" s="206"/>
      <c r="Z388" s="206"/>
      <c r="AA388" s="206"/>
      <c r="AB388" s="206"/>
      <c r="AC388" s="206"/>
      <c r="AD388" s="206"/>
      <c r="AE388" s="206"/>
      <c r="AF388" s="206"/>
      <c r="AG388" s="206" t="s">
        <v>327</v>
      </c>
      <c r="AH388" s="206">
        <v>0</v>
      </c>
      <c r="AI388" s="206"/>
      <c r="AJ388" s="206"/>
      <c r="AK388" s="206"/>
      <c r="AL388" s="206"/>
      <c r="AM388" s="206"/>
      <c r="AN388" s="206"/>
      <c r="AO388" s="206"/>
      <c r="AP388" s="206"/>
      <c r="AQ388" s="206"/>
      <c r="AR388" s="206"/>
      <c r="AS388" s="206"/>
      <c r="AT388" s="206"/>
      <c r="AU388" s="206"/>
      <c r="AV388" s="206"/>
      <c r="AW388" s="206"/>
      <c r="AX388" s="206"/>
      <c r="AY388" s="206"/>
      <c r="AZ388" s="206"/>
      <c r="BA388" s="206"/>
      <c r="BB388" s="206"/>
      <c r="BC388" s="206"/>
      <c r="BD388" s="206"/>
      <c r="BE388" s="206"/>
      <c r="BF388" s="206"/>
      <c r="BG388" s="206"/>
      <c r="BH388" s="206"/>
    </row>
    <row r="389" spans="1:60" outlineLevel="1">
      <c r="A389" s="232">
        <v>85</v>
      </c>
      <c r="B389" s="233" t="s">
        <v>1413</v>
      </c>
      <c r="C389" s="243" t="s">
        <v>1414</v>
      </c>
      <c r="D389" s="234" t="s">
        <v>557</v>
      </c>
      <c r="E389" s="235">
        <v>18.5</v>
      </c>
      <c r="F389" s="236"/>
      <c r="G389" s="237">
        <f>ROUND(E389*F389,2)</f>
        <v>0</v>
      </c>
      <c r="H389" s="236"/>
      <c r="I389" s="237">
        <f>ROUND(E389*H389,2)</f>
        <v>0</v>
      </c>
      <c r="J389" s="236"/>
      <c r="K389" s="237">
        <f>ROUND(E389*J389,2)</f>
        <v>0</v>
      </c>
      <c r="L389" s="237">
        <v>21</v>
      </c>
      <c r="M389" s="237">
        <f>G389*(1+L389/100)</f>
        <v>0</v>
      </c>
      <c r="N389" s="237">
        <v>0</v>
      </c>
      <c r="O389" s="237">
        <f>ROUND(E389*N389,2)</f>
        <v>0</v>
      </c>
      <c r="P389" s="237">
        <v>0</v>
      </c>
      <c r="Q389" s="237">
        <f>ROUND(E389*P389,2)</f>
        <v>0</v>
      </c>
      <c r="R389" s="237" t="s">
        <v>1342</v>
      </c>
      <c r="S389" s="237" t="s">
        <v>285</v>
      </c>
      <c r="T389" s="238" t="s">
        <v>322</v>
      </c>
      <c r="U389" s="215">
        <v>5.8999999999999997E-2</v>
      </c>
      <c r="V389" s="215">
        <f>ROUND(E389*U389,2)</f>
        <v>1.0900000000000001</v>
      </c>
      <c r="W389" s="215"/>
      <c r="X389" s="206"/>
      <c r="Y389" s="206"/>
      <c r="Z389" s="206"/>
      <c r="AA389" s="206"/>
      <c r="AB389" s="206"/>
      <c r="AC389" s="206"/>
      <c r="AD389" s="206"/>
      <c r="AE389" s="206"/>
      <c r="AF389" s="206"/>
      <c r="AG389" s="206" t="s">
        <v>1202</v>
      </c>
      <c r="AH389" s="206"/>
      <c r="AI389" s="206"/>
      <c r="AJ389" s="206"/>
      <c r="AK389" s="206"/>
      <c r="AL389" s="206"/>
      <c r="AM389" s="206"/>
      <c r="AN389" s="206"/>
      <c r="AO389" s="206"/>
      <c r="AP389" s="206"/>
      <c r="AQ389" s="206"/>
      <c r="AR389" s="206"/>
      <c r="AS389" s="206"/>
      <c r="AT389" s="206"/>
      <c r="AU389" s="206"/>
      <c r="AV389" s="206"/>
      <c r="AW389" s="206"/>
      <c r="AX389" s="206"/>
      <c r="AY389" s="206"/>
      <c r="AZ389" s="206"/>
      <c r="BA389" s="206"/>
      <c r="BB389" s="206"/>
      <c r="BC389" s="206"/>
      <c r="BD389" s="206"/>
      <c r="BE389" s="206"/>
      <c r="BF389" s="206"/>
      <c r="BG389" s="206"/>
      <c r="BH389" s="206"/>
    </row>
    <row r="390" spans="1:60" outlineLevel="1">
      <c r="A390" s="232">
        <v>86</v>
      </c>
      <c r="B390" s="233" t="s">
        <v>3239</v>
      </c>
      <c r="C390" s="243" t="s">
        <v>3240</v>
      </c>
      <c r="D390" s="234" t="s">
        <v>437</v>
      </c>
      <c r="E390" s="235">
        <v>1</v>
      </c>
      <c r="F390" s="236"/>
      <c r="G390" s="237">
        <f>ROUND(E390*F390,2)</f>
        <v>0</v>
      </c>
      <c r="H390" s="236"/>
      <c r="I390" s="237">
        <f>ROUND(E390*H390,2)</f>
        <v>0</v>
      </c>
      <c r="J390" s="236"/>
      <c r="K390" s="237">
        <f>ROUND(E390*J390,2)</f>
        <v>0</v>
      </c>
      <c r="L390" s="237">
        <v>21</v>
      </c>
      <c r="M390" s="237">
        <f>G390*(1+L390/100)</f>
        <v>0</v>
      </c>
      <c r="N390" s="237">
        <v>2.7E-4</v>
      </c>
      <c r="O390" s="237">
        <f>ROUND(E390*N390,2)</f>
        <v>0</v>
      </c>
      <c r="P390" s="237">
        <v>0</v>
      </c>
      <c r="Q390" s="237">
        <f>ROUND(E390*P390,2)</f>
        <v>0</v>
      </c>
      <c r="R390" s="237"/>
      <c r="S390" s="237" t="s">
        <v>295</v>
      </c>
      <c r="T390" s="238" t="s">
        <v>390</v>
      </c>
      <c r="U390" s="215">
        <v>0</v>
      </c>
      <c r="V390" s="215">
        <f>ROUND(E390*U390,2)</f>
        <v>0</v>
      </c>
      <c r="W390" s="215"/>
      <c r="X390" s="206"/>
      <c r="Y390" s="206"/>
      <c r="Z390" s="206"/>
      <c r="AA390" s="206"/>
      <c r="AB390" s="206"/>
      <c r="AC390" s="206"/>
      <c r="AD390" s="206"/>
      <c r="AE390" s="206"/>
      <c r="AF390" s="206"/>
      <c r="AG390" s="206" t="s">
        <v>1202</v>
      </c>
      <c r="AH390" s="206"/>
      <c r="AI390" s="206"/>
      <c r="AJ390" s="206"/>
      <c r="AK390" s="206"/>
      <c r="AL390" s="206"/>
      <c r="AM390" s="206"/>
      <c r="AN390" s="206"/>
      <c r="AO390" s="206"/>
      <c r="AP390" s="206"/>
      <c r="AQ390" s="206"/>
      <c r="AR390" s="206"/>
      <c r="AS390" s="206"/>
      <c r="AT390" s="206"/>
      <c r="AU390" s="206"/>
      <c r="AV390" s="206"/>
      <c r="AW390" s="206"/>
      <c r="AX390" s="206"/>
      <c r="AY390" s="206"/>
      <c r="AZ390" s="206"/>
      <c r="BA390" s="206"/>
      <c r="BB390" s="206"/>
      <c r="BC390" s="206"/>
      <c r="BD390" s="206"/>
      <c r="BE390" s="206"/>
      <c r="BF390" s="206"/>
      <c r="BG390" s="206"/>
      <c r="BH390" s="206"/>
    </row>
    <row r="391" spans="1:60" outlineLevel="1">
      <c r="A391" s="232">
        <v>87</v>
      </c>
      <c r="B391" s="233" t="s">
        <v>3241</v>
      </c>
      <c r="C391" s="243" t="s">
        <v>3242</v>
      </c>
      <c r="D391" s="234" t="s">
        <v>1179</v>
      </c>
      <c r="E391" s="235">
        <v>64</v>
      </c>
      <c r="F391" s="236"/>
      <c r="G391" s="237">
        <f>ROUND(E391*F391,2)</f>
        <v>0</v>
      </c>
      <c r="H391" s="236"/>
      <c r="I391" s="237">
        <f>ROUND(E391*H391,2)</f>
        <v>0</v>
      </c>
      <c r="J391" s="236"/>
      <c r="K391" s="237">
        <f>ROUND(E391*J391,2)</f>
        <v>0</v>
      </c>
      <c r="L391" s="237">
        <v>21</v>
      </c>
      <c r="M391" s="237">
        <f>G391*(1+L391/100)</f>
        <v>0</v>
      </c>
      <c r="N391" s="237">
        <v>0</v>
      </c>
      <c r="O391" s="237">
        <f>ROUND(E391*N391,2)</f>
        <v>0</v>
      </c>
      <c r="P391" s="237">
        <v>0</v>
      </c>
      <c r="Q391" s="237">
        <f>ROUND(E391*P391,2)</f>
        <v>0</v>
      </c>
      <c r="R391" s="237"/>
      <c r="S391" s="237" t="s">
        <v>295</v>
      </c>
      <c r="T391" s="238" t="s">
        <v>390</v>
      </c>
      <c r="U391" s="215">
        <v>0</v>
      </c>
      <c r="V391" s="215">
        <f>ROUND(E391*U391,2)</f>
        <v>0</v>
      </c>
      <c r="W391" s="215"/>
      <c r="X391" s="206"/>
      <c r="Y391" s="206"/>
      <c r="Z391" s="206"/>
      <c r="AA391" s="206"/>
      <c r="AB391" s="206"/>
      <c r="AC391" s="206"/>
      <c r="AD391" s="206"/>
      <c r="AE391" s="206"/>
      <c r="AF391" s="206"/>
      <c r="AG391" s="206" t="s">
        <v>1202</v>
      </c>
      <c r="AH391" s="206"/>
      <c r="AI391" s="206"/>
      <c r="AJ391" s="206"/>
      <c r="AK391" s="206"/>
      <c r="AL391" s="206"/>
      <c r="AM391" s="206"/>
      <c r="AN391" s="206"/>
      <c r="AO391" s="206"/>
      <c r="AP391" s="206"/>
      <c r="AQ391" s="206"/>
      <c r="AR391" s="206"/>
      <c r="AS391" s="206"/>
      <c r="AT391" s="206"/>
      <c r="AU391" s="206"/>
      <c r="AV391" s="206"/>
      <c r="AW391" s="206"/>
      <c r="AX391" s="206"/>
      <c r="AY391" s="206"/>
      <c r="AZ391" s="206"/>
      <c r="BA391" s="206"/>
      <c r="BB391" s="206"/>
      <c r="BC391" s="206"/>
      <c r="BD391" s="206"/>
      <c r="BE391" s="206"/>
      <c r="BF391" s="206"/>
      <c r="BG391" s="206"/>
      <c r="BH391" s="206"/>
    </row>
    <row r="392" spans="1:60" outlineLevel="1">
      <c r="A392" s="223">
        <v>88</v>
      </c>
      <c r="B392" s="224" t="s">
        <v>1419</v>
      </c>
      <c r="C392" s="241" t="s">
        <v>1420</v>
      </c>
      <c r="D392" s="225" t="s">
        <v>389</v>
      </c>
      <c r="E392" s="226">
        <v>0.31869999999999998</v>
      </c>
      <c r="F392" s="227"/>
      <c r="G392" s="228">
        <f>ROUND(E392*F392,2)</f>
        <v>0</v>
      </c>
      <c r="H392" s="227"/>
      <c r="I392" s="228">
        <f>ROUND(E392*H392,2)</f>
        <v>0</v>
      </c>
      <c r="J392" s="227"/>
      <c r="K392" s="228">
        <f>ROUND(E392*J392,2)</f>
        <v>0</v>
      </c>
      <c r="L392" s="228">
        <v>21</v>
      </c>
      <c r="M392" s="228">
        <f>G392*(1+L392/100)</f>
        <v>0</v>
      </c>
      <c r="N392" s="228">
        <v>0</v>
      </c>
      <c r="O392" s="228">
        <f>ROUND(E392*N392,2)</f>
        <v>0</v>
      </c>
      <c r="P392" s="228">
        <v>0</v>
      </c>
      <c r="Q392" s="228">
        <f>ROUND(E392*P392,2)</f>
        <v>0</v>
      </c>
      <c r="R392" s="228" t="s">
        <v>1342</v>
      </c>
      <c r="S392" s="228" t="s">
        <v>285</v>
      </c>
      <c r="T392" s="229" t="s">
        <v>322</v>
      </c>
      <c r="U392" s="215">
        <v>1.47</v>
      </c>
      <c r="V392" s="215">
        <f>ROUND(E392*U392,2)</f>
        <v>0.47</v>
      </c>
      <c r="W392" s="215"/>
      <c r="X392" s="206"/>
      <c r="Y392" s="206"/>
      <c r="Z392" s="206"/>
      <c r="AA392" s="206"/>
      <c r="AB392" s="206"/>
      <c r="AC392" s="206"/>
      <c r="AD392" s="206"/>
      <c r="AE392" s="206"/>
      <c r="AF392" s="206"/>
      <c r="AG392" s="206" t="s">
        <v>1192</v>
      </c>
      <c r="AH392" s="206"/>
      <c r="AI392" s="206"/>
      <c r="AJ392" s="206"/>
      <c r="AK392" s="206"/>
      <c r="AL392" s="206"/>
      <c r="AM392" s="206"/>
      <c r="AN392" s="206"/>
      <c r="AO392" s="206"/>
      <c r="AP392" s="206"/>
      <c r="AQ392" s="206"/>
      <c r="AR392" s="206"/>
      <c r="AS392" s="206"/>
      <c r="AT392" s="206"/>
      <c r="AU392" s="206"/>
      <c r="AV392" s="206"/>
      <c r="AW392" s="206"/>
      <c r="AX392" s="206"/>
      <c r="AY392" s="206"/>
      <c r="AZ392" s="206"/>
      <c r="BA392" s="206"/>
      <c r="BB392" s="206"/>
      <c r="BC392" s="206"/>
      <c r="BD392" s="206"/>
      <c r="BE392" s="206"/>
      <c r="BF392" s="206"/>
      <c r="BG392" s="206"/>
      <c r="BH392" s="206"/>
    </row>
    <row r="393" spans="1:60" outlineLevel="1">
      <c r="A393" s="213"/>
      <c r="B393" s="214"/>
      <c r="C393" s="253" t="s">
        <v>1421</v>
      </c>
      <c r="D393" s="251"/>
      <c r="E393" s="251"/>
      <c r="F393" s="251"/>
      <c r="G393" s="251"/>
      <c r="H393" s="215"/>
      <c r="I393" s="215"/>
      <c r="J393" s="215"/>
      <c r="K393" s="215"/>
      <c r="L393" s="215"/>
      <c r="M393" s="215"/>
      <c r="N393" s="215"/>
      <c r="O393" s="215"/>
      <c r="P393" s="215"/>
      <c r="Q393" s="215"/>
      <c r="R393" s="215"/>
      <c r="S393" s="215"/>
      <c r="T393" s="215"/>
      <c r="U393" s="215"/>
      <c r="V393" s="215"/>
      <c r="W393" s="215"/>
      <c r="X393" s="206"/>
      <c r="Y393" s="206"/>
      <c r="Z393" s="206"/>
      <c r="AA393" s="206"/>
      <c r="AB393" s="206"/>
      <c r="AC393" s="206"/>
      <c r="AD393" s="206"/>
      <c r="AE393" s="206"/>
      <c r="AF393" s="206"/>
      <c r="AG393" s="206" t="s">
        <v>325</v>
      </c>
      <c r="AH393" s="206"/>
      <c r="AI393" s="206"/>
      <c r="AJ393" s="206"/>
      <c r="AK393" s="206"/>
      <c r="AL393" s="206"/>
      <c r="AM393" s="206"/>
      <c r="AN393" s="206"/>
      <c r="AO393" s="206"/>
      <c r="AP393" s="206"/>
      <c r="AQ393" s="206"/>
      <c r="AR393" s="206"/>
      <c r="AS393" s="206"/>
      <c r="AT393" s="206"/>
      <c r="AU393" s="206"/>
      <c r="AV393" s="206"/>
      <c r="AW393" s="206"/>
      <c r="AX393" s="206"/>
      <c r="AY393" s="206"/>
      <c r="AZ393" s="206"/>
      <c r="BA393" s="206"/>
      <c r="BB393" s="206"/>
      <c r="BC393" s="206"/>
      <c r="BD393" s="206"/>
      <c r="BE393" s="206"/>
      <c r="BF393" s="206"/>
      <c r="BG393" s="206"/>
      <c r="BH393" s="206"/>
    </row>
    <row r="394" spans="1:60" outlineLevel="1">
      <c r="A394" s="213"/>
      <c r="B394" s="214"/>
      <c r="C394" s="254" t="s">
        <v>1194</v>
      </c>
      <c r="D394" s="247"/>
      <c r="E394" s="248"/>
      <c r="F394" s="215"/>
      <c r="G394" s="215"/>
      <c r="H394" s="215"/>
      <c r="I394" s="215"/>
      <c r="J394" s="215"/>
      <c r="K394" s="215"/>
      <c r="L394" s="215"/>
      <c r="M394" s="215"/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06"/>
      <c r="Y394" s="206"/>
      <c r="Z394" s="206"/>
      <c r="AA394" s="206"/>
      <c r="AB394" s="206"/>
      <c r="AC394" s="206"/>
      <c r="AD394" s="206"/>
      <c r="AE394" s="206"/>
      <c r="AF394" s="206"/>
      <c r="AG394" s="206" t="s">
        <v>327</v>
      </c>
      <c r="AH394" s="206">
        <v>0</v>
      </c>
      <c r="AI394" s="206"/>
      <c r="AJ394" s="206"/>
      <c r="AK394" s="206"/>
      <c r="AL394" s="206"/>
      <c r="AM394" s="206"/>
      <c r="AN394" s="206"/>
      <c r="AO394" s="206"/>
      <c r="AP394" s="206"/>
      <c r="AQ394" s="206"/>
      <c r="AR394" s="206"/>
      <c r="AS394" s="206"/>
      <c r="AT394" s="206"/>
      <c r="AU394" s="206"/>
      <c r="AV394" s="206"/>
      <c r="AW394" s="206"/>
      <c r="AX394" s="206"/>
      <c r="AY394" s="206"/>
      <c r="AZ394" s="206"/>
      <c r="BA394" s="206"/>
      <c r="BB394" s="206"/>
      <c r="BC394" s="206"/>
      <c r="BD394" s="206"/>
      <c r="BE394" s="206"/>
      <c r="BF394" s="206"/>
      <c r="BG394" s="206"/>
      <c r="BH394" s="206"/>
    </row>
    <row r="395" spans="1:60" outlineLevel="1">
      <c r="A395" s="213"/>
      <c r="B395" s="214"/>
      <c r="C395" s="254" t="s">
        <v>3243</v>
      </c>
      <c r="D395" s="247"/>
      <c r="E395" s="248"/>
      <c r="F395" s="215"/>
      <c r="G395" s="215"/>
      <c r="H395" s="215"/>
      <c r="I395" s="215"/>
      <c r="J395" s="215"/>
      <c r="K395" s="215"/>
      <c r="L395" s="215"/>
      <c r="M395" s="215"/>
      <c r="N395" s="215"/>
      <c r="O395" s="215"/>
      <c r="P395" s="215"/>
      <c r="Q395" s="215"/>
      <c r="R395" s="215"/>
      <c r="S395" s="215"/>
      <c r="T395" s="215"/>
      <c r="U395" s="215"/>
      <c r="V395" s="215"/>
      <c r="W395" s="215"/>
      <c r="X395" s="206"/>
      <c r="Y395" s="206"/>
      <c r="Z395" s="206"/>
      <c r="AA395" s="206"/>
      <c r="AB395" s="206"/>
      <c r="AC395" s="206"/>
      <c r="AD395" s="206"/>
      <c r="AE395" s="206"/>
      <c r="AF395" s="206"/>
      <c r="AG395" s="206" t="s">
        <v>327</v>
      </c>
      <c r="AH395" s="206">
        <v>0</v>
      </c>
      <c r="AI395" s="206"/>
      <c r="AJ395" s="206"/>
      <c r="AK395" s="206"/>
      <c r="AL395" s="206"/>
      <c r="AM395" s="206"/>
      <c r="AN395" s="206"/>
      <c r="AO395" s="206"/>
      <c r="AP395" s="206"/>
      <c r="AQ395" s="206"/>
      <c r="AR395" s="206"/>
      <c r="AS395" s="206"/>
      <c r="AT395" s="206"/>
      <c r="AU395" s="206"/>
      <c r="AV395" s="206"/>
      <c r="AW395" s="206"/>
      <c r="AX395" s="206"/>
      <c r="AY395" s="206"/>
      <c r="AZ395" s="206"/>
      <c r="BA395" s="206"/>
      <c r="BB395" s="206"/>
      <c r="BC395" s="206"/>
      <c r="BD395" s="206"/>
      <c r="BE395" s="206"/>
      <c r="BF395" s="206"/>
      <c r="BG395" s="206"/>
      <c r="BH395" s="206"/>
    </row>
    <row r="396" spans="1:60" outlineLevel="1">
      <c r="A396" s="213"/>
      <c r="B396" s="214"/>
      <c r="C396" s="254" t="s">
        <v>3244</v>
      </c>
      <c r="D396" s="247"/>
      <c r="E396" s="248">
        <v>0.31869999999999998</v>
      </c>
      <c r="F396" s="215"/>
      <c r="G396" s="215"/>
      <c r="H396" s="215"/>
      <c r="I396" s="215"/>
      <c r="J396" s="215"/>
      <c r="K396" s="215"/>
      <c r="L396" s="215"/>
      <c r="M396" s="215"/>
      <c r="N396" s="215"/>
      <c r="O396" s="215"/>
      <c r="P396" s="215"/>
      <c r="Q396" s="215"/>
      <c r="R396" s="215"/>
      <c r="S396" s="215"/>
      <c r="T396" s="215"/>
      <c r="U396" s="215"/>
      <c r="V396" s="215"/>
      <c r="W396" s="215"/>
      <c r="X396" s="206"/>
      <c r="Y396" s="206"/>
      <c r="Z396" s="206"/>
      <c r="AA396" s="206"/>
      <c r="AB396" s="206"/>
      <c r="AC396" s="206"/>
      <c r="AD396" s="206"/>
      <c r="AE396" s="206"/>
      <c r="AF396" s="206"/>
      <c r="AG396" s="206" t="s">
        <v>327</v>
      </c>
      <c r="AH396" s="206">
        <v>0</v>
      </c>
      <c r="AI396" s="206"/>
      <c r="AJ396" s="206"/>
      <c r="AK396" s="206"/>
      <c r="AL396" s="206"/>
      <c r="AM396" s="206"/>
      <c r="AN396" s="206"/>
      <c r="AO396" s="206"/>
      <c r="AP396" s="206"/>
      <c r="AQ396" s="206"/>
      <c r="AR396" s="206"/>
      <c r="AS396" s="206"/>
      <c r="AT396" s="206"/>
      <c r="AU396" s="206"/>
      <c r="AV396" s="206"/>
      <c r="AW396" s="206"/>
      <c r="AX396" s="206"/>
      <c r="AY396" s="206"/>
      <c r="AZ396" s="206"/>
      <c r="BA396" s="206"/>
      <c r="BB396" s="206"/>
      <c r="BC396" s="206"/>
      <c r="BD396" s="206"/>
      <c r="BE396" s="206"/>
      <c r="BF396" s="206"/>
      <c r="BG396" s="206"/>
      <c r="BH396" s="206"/>
    </row>
    <row r="397" spans="1:60">
      <c r="A397" s="217" t="s">
        <v>280</v>
      </c>
      <c r="B397" s="218" t="s">
        <v>135</v>
      </c>
      <c r="C397" s="240" t="s">
        <v>136</v>
      </c>
      <c r="D397" s="219"/>
      <c r="E397" s="220"/>
      <c r="F397" s="221"/>
      <c r="G397" s="221">
        <f>SUMIF(AG398:AG464,"&lt;&gt;NOR",G398:G464)</f>
        <v>0</v>
      </c>
      <c r="H397" s="221"/>
      <c r="I397" s="221">
        <f>SUM(I398:I464)</f>
        <v>0</v>
      </c>
      <c r="J397" s="221"/>
      <c r="K397" s="221">
        <f>SUM(K398:K464)</f>
        <v>0</v>
      </c>
      <c r="L397" s="221"/>
      <c r="M397" s="221">
        <f>SUM(M398:M464)</f>
        <v>0</v>
      </c>
      <c r="N397" s="221"/>
      <c r="O397" s="221">
        <f>SUM(O398:O464)</f>
        <v>0.51</v>
      </c>
      <c r="P397" s="221"/>
      <c r="Q397" s="221">
        <f>SUM(Q398:Q464)</f>
        <v>0</v>
      </c>
      <c r="R397" s="221"/>
      <c r="S397" s="221"/>
      <c r="T397" s="222"/>
      <c r="U397" s="216"/>
      <c r="V397" s="216">
        <f>SUM(V398:V464)</f>
        <v>101.33</v>
      </c>
      <c r="W397" s="216"/>
      <c r="AG397" t="s">
        <v>281</v>
      </c>
    </row>
    <row r="398" spans="1:60" outlineLevel="1">
      <c r="A398" s="223">
        <v>89</v>
      </c>
      <c r="B398" s="224" t="s">
        <v>1427</v>
      </c>
      <c r="C398" s="241" t="s">
        <v>1428</v>
      </c>
      <c r="D398" s="225" t="s">
        <v>298</v>
      </c>
      <c r="E398" s="226">
        <v>1</v>
      </c>
      <c r="F398" s="227"/>
      <c r="G398" s="228">
        <f>ROUND(E398*F398,2)</f>
        <v>0</v>
      </c>
      <c r="H398" s="227"/>
      <c r="I398" s="228">
        <f>ROUND(E398*H398,2)</f>
        <v>0</v>
      </c>
      <c r="J398" s="227"/>
      <c r="K398" s="228">
        <f>ROUND(E398*J398,2)</f>
        <v>0</v>
      </c>
      <c r="L398" s="228">
        <v>21</v>
      </c>
      <c r="M398" s="228">
        <f>G398*(1+L398/100)</f>
        <v>0</v>
      </c>
      <c r="N398" s="228">
        <v>1.537E-2</v>
      </c>
      <c r="O398" s="228">
        <f>ROUND(E398*N398,2)</f>
        <v>0.02</v>
      </c>
      <c r="P398" s="228">
        <v>0</v>
      </c>
      <c r="Q398" s="228">
        <f>ROUND(E398*P398,2)</f>
        <v>0</v>
      </c>
      <c r="R398" s="228" t="s">
        <v>1342</v>
      </c>
      <c r="S398" s="228" t="s">
        <v>285</v>
      </c>
      <c r="T398" s="229" t="s">
        <v>322</v>
      </c>
      <c r="U398" s="215">
        <v>2.1019999999999999</v>
      </c>
      <c r="V398" s="215">
        <f>ROUND(E398*U398,2)</f>
        <v>2.1</v>
      </c>
      <c r="W398" s="215"/>
      <c r="X398" s="206"/>
      <c r="Y398" s="206"/>
      <c r="Z398" s="206"/>
      <c r="AA398" s="206"/>
      <c r="AB398" s="206"/>
      <c r="AC398" s="206"/>
      <c r="AD398" s="206"/>
      <c r="AE398" s="206"/>
      <c r="AF398" s="206"/>
      <c r="AG398" s="206" t="s">
        <v>1202</v>
      </c>
      <c r="AH398" s="206"/>
      <c r="AI398" s="206"/>
      <c r="AJ398" s="206"/>
      <c r="AK398" s="206"/>
      <c r="AL398" s="206"/>
      <c r="AM398" s="206"/>
      <c r="AN398" s="206"/>
      <c r="AO398" s="206"/>
      <c r="AP398" s="206"/>
      <c r="AQ398" s="206"/>
      <c r="AR398" s="206"/>
      <c r="AS398" s="206"/>
      <c r="AT398" s="206"/>
      <c r="AU398" s="206"/>
      <c r="AV398" s="206"/>
      <c r="AW398" s="206"/>
      <c r="AX398" s="206"/>
      <c r="AY398" s="206"/>
      <c r="AZ398" s="206"/>
      <c r="BA398" s="206"/>
      <c r="BB398" s="206"/>
      <c r="BC398" s="206"/>
      <c r="BD398" s="206"/>
      <c r="BE398" s="206"/>
      <c r="BF398" s="206"/>
      <c r="BG398" s="206"/>
      <c r="BH398" s="206"/>
    </row>
    <row r="399" spans="1:60" outlineLevel="1">
      <c r="A399" s="213"/>
      <c r="B399" s="214"/>
      <c r="C399" s="242" t="s">
        <v>1317</v>
      </c>
      <c r="D399" s="231"/>
      <c r="E399" s="231"/>
      <c r="F399" s="231"/>
      <c r="G399" s="231"/>
      <c r="H399" s="215"/>
      <c r="I399" s="215"/>
      <c r="J399" s="215"/>
      <c r="K399" s="215"/>
      <c r="L399" s="215"/>
      <c r="M399" s="215"/>
      <c r="N399" s="215"/>
      <c r="O399" s="215"/>
      <c r="P399" s="215"/>
      <c r="Q399" s="215"/>
      <c r="R399" s="215"/>
      <c r="S399" s="215"/>
      <c r="T399" s="215"/>
      <c r="U399" s="215"/>
      <c r="V399" s="215"/>
      <c r="W399" s="215"/>
      <c r="X399" s="206"/>
      <c r="Y399" s="206"/>
      <c r="Z399" s="206"/>
      <c r="AA399" s="206"/>
      <c r="AB399" s="206"/>
      <c r="AC399" s="206"/>
      <c r="AD399" s="206"/>
      <c r="AE399" s="206"/>
      <c r="AF399" s="206"/>
      <c r="AG399" s="206" t="s">
        <v>289</v>
      </c>
      <c r="AH399" s="206"/>
      <c r="AI399" s="206"/>
      <c r="AJ399" s="206"/>
      <c r="AK399" s="206"/>
      <c r="AL399" s="206"/>
      <c r="AM399" s="206"/>
      <c r="AN399" s="206"/>
      <c r="AO399" s="206"/>
      <c r="AP399" s="206"/>
      <c r="AQ399" s="206"/>
      <c r="AR399" s="206"/>
      <c r="AS399" s="206"/>
      <c r="AT399" s="206"/>
      <c r="AU399" s="206"/>
      <c r="AV399" s="206"/>
      <c r="AW399" s="206"/>
      <c r="AX399" s="206"/>
      <c r="AY399" s="206"/>
      <c r="AZ399" s="206"/>
      <c r="BA399" s="206"/>
      <c r="BB399" s="206"/>
      <c r="BC399" s="206"/>
      <c r="BD399" s="206"/>
      <c r="BE399" s="206"/>
      <c r="BF399" s="206"/>
      <c r="BG399" s="206"/>
      <c r="BH399" s="206"/>
    </row>
    <row r="400" spans="1:60" outlineLevel="1">
      <c r="A400" s="223">
        <v>90</v>
      </c>
      <c r="B400" s="224" t="s">
        <v>3245</v>
      </c>
      <c r="C400" s="241" t="s">
        <v>3246</v>
      </c>
      <c r="D400" s="225" t="s">
        <v>557</v>
      </c>
      <c r="E400" s="226">
        <v>6.8</v>
      </c>
      <c r="F400" s="227"/>
      <c r="G400" s="228">
        <f>ROUND(E400*F400,2)</f>
        <v>0</v>
      </c>
      <c r="H400" s="227"/>
      <c r="I400" s="228">
        <f>ROUND(E400*H400,2)</f>
        <v>0</v>
      </c>
      <c r="J400" s="227"/>
      <c r="K400" s="228">
        <f>ROUND(E400*J400,2)</f>
        <v>0</v>
      </c>
      <c r="L400" s="228">
        <v>21</v>
      </c>
      <c r="M400" s="228">
        <f>G400*(1+L400/100)</f>
        <v>0</v>
      </c>
      <c r="N400" s="228">
        <v>3.98E-3</v>
      </c>
      <c r="O400" s="228">
        <f>ROUND(E400*N400,2)</f>
        <v>0.03</v>
      </c>
      <c r="P400" s="228">
        <v>0</v>
      </c>
      <c r="Q400" s="228">
        <f>ROUND(E400*P400,2)</f>
        <v>0</v>
      </c>
      <c r="R400" s="228" t="s">
        <v>1342</v>
      </c>
      <c r="S400" s="228" t="s">
        <v>285</v>
      </c>
      <c r="T400" s="229" t="s">
        <v>322</v>
      </c>
      <c r="U400" s="215">
        <v>0.54290000000000005</v>
      </c>
      <c r="V400" s="215">
        <f>ROUND(E400*U400,2)</f>
        <v>3.69</v>
      </c>
      <c r="W400" s="215"/>
      <c r="X400" s="206"/>
      <c r="Y400" s="206"/>
      <c r="Z400" s="206"/>
      <c r="AA400" s="206"/>
      <c r="AB400" s="206"/>
      <c r="AC400" s="206"/>
      <c r="AD400" s="206"/>
      <c r="AE400" s="206"/>
      <c r="AF400" s="206"/>
      <c r="AG400" s="206" t="s">
        <v>1202</v>
      </c>
      <c r="AH400" s="206"/>
      <c r="AI400" s="206"/>
      <c r="AJ400" s="206"/>
      <c r="AK400" s="206"/>
      <c r="AL400" s="206"/>
      <c r="AM400" s="206"/>
      <c r="AN400" s="206"/>
      <c r="AO400" s="206"/>
      <c r="AP400" s="206"/>
      <c r="AQ400" s="206"/>
      <c r="AR400" s="206"/>
      <c r="AS400" s="206"/>
      <c r="AT400" s="206"/>
      <c r="AU400" s="206"/>
      <c r="AV400" s="206"/>
      <c r="AW400" s="206"/>
      <c r="AX400" s="206"/>
      <c r="AY400" s="206"/>
      <c r="AZ400" s="206"/>
      <c r="BA400" s="206"/>
      <c r="BB400" s="206"/>
      <c r="BC400" s="206"/>
      <c r="BD400" s="206"/>
      <c r="BE400" s="206"/>
      <c r="BF400" s="206"/>
      <c r="BG400" s="206"/>
      <c r="BH400" s="206"/>
    </row>
    <row r="401" spans="1:60" outlineLevel="1">
      <c r="A401" s="213"/>
      <c r="B401" s="214"/>
      <c r="C401" s="242" t="s">
        <v>1426</v>
      </c>
      <c r="D401" s="231"/>
      <c r="E401" s="231"/>
      <c r="F401" s="231"/>
      <c r="G401" s="231"/>
      <c r="H401" s="215"/>
      <c r="I401" s="215"/>
      <c r="J401" s="215"/>
      <c r="K401" s="215"/>
      <c r="L401" s="215"/>
      <c r="M401" s="215"/>
      <c r="N401" s="215"/>
      <c r="O401" s="215"/>
      <c r="P401" s="215"/>
      <c r="Q401" s="215"/>
      <c r="R401" s="215"/>
      <c r="S401" s="215"/>
      <c r="T401" s="215"/>
      <c r="U401" s="215"/>
      <c r="V401" s="215"/>
      <c r="W401" s="215"/>
      <c r="X401" s="206"/>
      <c r="Y401" s="206"/>
      <c r="Z401" s="206"/>
      <c r="AA401" s="206"/>
      <c r="AB401" s="206"/>
      <c r="AC401" s="206"/>
      <c r="AD401" s="206"/>
      <c r="AE401" s="206"/>
      <c r="AF401" s="206"/>
      <c r="AG401" s="206" t="s">
        <v>289</v>
      </c>
      <c r="AH401" s="206"/>
      <c r="AI401" s="206"/>
      <c r="AJ401" s="206"/>
      <c r="AK401" s="206"/>
      <c r="AL401" s="206"/>
      <c r="AM401" s="206"/>
      <c r="AN401" s="206"/>
      <c r="AO401" s="206"/>
      <c r="AP401" s="206"/>
      <c r="AQ401" s="206"/>
      <c r="AR401" s="206"/>
      <c r="AS401" s="206"/>
      <c r="AT401" s="206"/>
      <c r="AU401" s="206"/>
      <c r="AV401" s="206"/>
      <c r="AW401" s="206"/>
      <c r="AX401" s="206"/>
      <c r="AY401" s="206"/>
      <c r="AZ401" s="206"/>
      <c r="BA401" s="206"/>
      <c r="BB401" s="206"/>
      <c r="BC401" s="206"/>
      <c r="BD401" s="206"/>
      <c r="BE401" s="206"/>
      <c r="BF401" s="206"/>
      <c r="BG401" s="206"/>
      <c r="BH401" s="206"/>
    </row>
    <row r="402" spans="1:60" outlineLevel="1">
      <c r="A402" s="213"/>
      <c r="B402" s="214"/>
      <c r="C402" s="256" t="s">
        <v>1317</v>
      </c>
      <c r="D402" s="252"/>
      <c r="E402" s="252"/>
      <c r="F402" s="252"/>
      <c r="G402" s="252"/>
      <c r="H402" s="215"/>
      <c r="I402" s="215"/>
      <c r="J402" s="215"/>
      <c r="K402" s="215"/>
      <c r="L402" s="215"/>
      <c r="M402" s="215"/>
      <c r="N402" s="215"/>
      <c r="O402" s="215"/>
      <c r="P402" s="215"/>
      <c r="Q402" s="215"/>
      <c r="R402" s="215"/>
      <c r="S402" s="215"/>
      <c r="T402" s="215"/>
      <c r="U402" s="215"/>
      <c r="V402" s="215"/>
      <c r="W402" s="215"/>
      <c r="X402" s="206"/>
      <c r="Y402" s="206"/>
      <c r="Z402" s="206"/>
      <c r="AA402" s="206"/>
      <c r="AB402" s="206"/>
      <c r="AC402" s="206"/>
      <c r="AD402" s="206"/>
      <c r="AE402" s="206"/>
      <c r="AF402" s="206"/>
      <c r="AG402" s="206" t="s">
        <v>289</v>
      </c>
      <c r="AH402" s="206"/>
      <c r="AI402" s="206"/>
      <c r="AJ402" s="206"/>
      <c r="AK402" s="206"/>
      <c r="AL402" s="206"/>
      <c r="AM402" s="206"/>
      <c r="AN402" s="206"/>
      <c r="AO402" s="206"/>
      <c r="AP402" s="206"/>
      <c r="AQ402" s="206"/>
      <c r="AR402" s="206"/>
      <c r="AS402" s="206"/>
      <c r="AT402" s="206"/>
      <c r="AU402" s="206"/>
      <c r="AV402" s="206"/>
      <c r="AW402" s="206"/>
      <c r="AX402" s="206"/>
      <c r="AY402" s="206"/>
      <c r="AZ402" s="206"/>
      <c r="BA402" s="206"/>
      <c r="BB402" s="206"/>
      <c r="BC402" s="206"/>
      <c r="BD402" s="206"/>
      <c r="BE402" s="206"/>
      <c r="BF402" s="206"/>
      <c r="BG402" s="206"/>
      <c r="BH402" s="206"/>
    </row>
    <row r="403" spans="1:60" outlineLevel="1">
      <c r="A403" s="213"/>
      <c r="B403" s="214"/>
      <c r="C403" s="254" t="s">
        <v>3247</v>
      </c>
      <c r="D403" s="247"/>
      <c r="E403" s="248">
        <v>1.2</v>
      </c>
      <c r="F403" s="215"/>
      <c r="G403" s="215"/>
      <c r="H403" s="215"/>
      <c r="I403" s="215"/>
      <c r="J403" s="215"/>
      <c r="K403" s="215"/>
      <c r="L403" s="215"/>
      <c r="M403" s="215"/>
      <c r="N403" s="215"/>
      <c r="O403" s="215"/>
      <c r="P403" s="215"/>
      <c r="Q403" s="215"/>
      <c r="R403" s="215"/>
      <c r="S403" s="215"/>
      <c r="T403" s="215"/>
      <c r="U403" s="215"/>
      <c r="V403" s="215"/>
      <c r="W403" s="215"/>
      <c r="X403" s="206"/>
      <c r="Y403" s="206"/>
      <c r="Z403" s="206"/>
      <c r="AA403" s="206"/>
      <c r="AB403" s="206"/>
      <c r="AC403" s="206"/>
      <c r="AD403" s="206"/>
      <c r="AE403" s="206"/>
      <c r="AF403" s="206"/>
      <c r="AG403" s="206" t="s">
        <v>327</v>
      </c>
      <c r="AH403" s="206">
        <v>0</v>
      </c>
      <c r="AI403" s="206"/>
      <c r="AJ403" s="206"/>
      <c r="AK403" s="206"/>
      <c r="AL403" s="206"/>
      <c r="AM403" s="206"/>
      <c r="AN403" s="206"/>
      <c r="AO403" s="206"/>
      <c r="AP403" s="206"/>
      <c r="AQ403" s="206"/>
      <c r="AR403" s="206"/>
      <c r="AS403" s="206"/>
      <c r="AT403" s="206"/>
      <c r="AU403" s="206"/>
      <c r="AV403" s="206"/>
      <c r="AW403" s="206"/>
      <c r="AX403" s="206"/>
      <c r="AY403" s="206"/>
      <c r="AZ403" s="206"/>
      <c r="BA403" s="206"/>
      <c r="BB403" s="206"/>
      <c r="BC403" s="206"/>
      <c r="BD403" s="206"/>
      <c r="BE403" s="206"/>
      <c r="BF403" s="206"/>
      <c r="BG403" s="206"/>
      <c r="BH403" s="206"/>
    </row>
    <row r="404" spans="1:60" outlineLevel="1">
      <c r="A404" s="213"/>
      <c r="B404" s="214"/>
      <c r="C404" s="254" t="s">
        <v>3248</v>
      </c>
      <c r="D404" s="247"/>
      <c r="E404" s="248">
        <v>2.5</v>
      </c>
      <c r="F404" s="215"/>
      <c r="G404" s="215"/>
      <c r="H404" s="215"/>
      <c r="I404" s="215"/>
      <c r="J404" s="215"/>
      <c r="K404" s="215"/>
      <c r="L404" s="215"/>
      <c r="M404" s="215"/>
      <c r="N404" s="215"/>
      <c r="O404" s="215"/>
      <c r="P404" s="215"/>
      <c r="Q404" s="215"/>
      <c r="R404" s="215"/>
      <c r="S404" s="215"/>
      <c r="T404" s="215"/>
      <c r="U404" s="215"/>
      <c r="V404" s="215"/>
      <c r="W404" s="215"/>
      <c r="X404" s="206"/>
      <c r="Y404" s="206"/>
      <c r="Z404" s="206"/>
      <c r="AA404" s="206"/>
      <c r="AB404" s="206"/>
      <c r="AC404" s="206"/>
      <c r="AD404" s="206"/>
      <c r="AE404" s="206"/>
      <c r="AF404" s="206"/>
      <c r="AG404" s="206" t="s">
        <v>327</v>
      </c>
      <c r="AH404" s="206">
        <v>0</v>
      </c>
      <c r="AI404" s="206"/>
      <c r="AJ404" s="206"/>
      <c r="AK404" s="206"/>
      <c r="AL404" s="206"/>
      <c r="AM404" s="206"/>
      <c r="AN404" s="206"/>
      <c r="AO404" s="206"/>
      <c r="AP404" s="206"/>
      <c r="AQ404" s="206"/>
      <c r="AR404" s="206"/>
      <c r="AS404" s="206"/>
      <c r="AT404" s="206"/>
      <c r="AU404" s="206"/>
      <c r="AV404" s="206"/>
      <c r="AW404" s="206"/>
      <c r="AX404" s="206"/>
      <c r="AY404" s="206"/>
      <c r="AZ404" s="206"/>
      <c r="BA404" s="206"/>
      <c r="BB404" s="206"/>
      <c r="BC404" s="206"/>
      <c r="BD404" s="206"/>
      <c r="BE404" s="206"/>
      <c r="BF404" s="206"/>
      <c r="BG404" s="206"/>
      <c r="BH404" s="206"/>
    </row>
    <row r="405" spans="1:60" outlineLevel="1">
      <c r="A405" s="213"/>
      <c r="B405" s="214"/>
      <c r="C405" s="254" t="s">
        <v>3249</v>
      </c>
      <c r="D405" s="247"/>
      <c r="E405" s="248">
        <v>1.1000000000000001</v>
      </c>
      <c r="F405" s="215"/>
      <c r="G405" s="215"/>
      <c r="H405" s="215"/>
      <c r="I405" s="215"/>
      <c r="J405" s="215"/>
      <c r="K405" s="215"/>
      <c r="L405" s="215"/>
      <c r="M405" s="215"/>
      <c r="N405" s="215"/>
      <c r="O405" s="215"/>
      <c r="P405" s="215"/>
      <c r="Q405" s="215"/>
      <c r="R405" s="215"/>
      <c r="S405" s="215"/>
      <c r="T405" s="215"/>
      <c r="U405" s="215"/>
      <c r="V405" s="215"/>
      <c r="W405" s="215"/>
      <c r="X405" s="206"/>
      <c r="Y405" s="206"/>
      <c r="Z405" s="206"/>
      <c r="AA405" s="206"/>
      <c r="AB405" s="206"/>
      <c r="AC405" s="206"/>
      <c r="AD405" s="206"/>
      <c r="AE405" s="206"/>
      <c r="AF405" s="206"/>
      <c r="AG405" s="206" t="s">
        <v>327</v>
      </c>
      <c r="AH405" s="206">
        <v>0</v>
      </c>
      <c r="AI405" s="206"/>
      <c r="AJ405" s="206"/>
      <c r="AK405" s="206"/>
      <c r="AL405" s="206"/>
      <c r="AM405" s="206"/>
      <c r="AN405" s="206"/>
      <c r="AO405" s="206"/>
      <c r="AP405" s="206"/>
      <c r="AQ405" s="206"/>
      <c r="AR405" s="206"/>
      <c r="AS405" s="206"/>
      <c r="AT405" s="206"/>
      <c r="AU405" s="206"/>
      <c r="AV405" s="206"/>
      <c r="AW405" s="206"/>
      <c r="AX405" s="206"/>
      <c r="AY405" s="206"/>
      <c r="AZ405" s="206"/>
      <c r="BA405" s="206"/>
      <c r="BB405" s="206"/>
      <c r="BC405" s="206"/>
      <c r="BD405" s="206"/>
      <c r="BE405" s="206"/>
      <c r="BF405" s="206"/>
      <c r="BG405" s="206"/>
      <c r="BH405" s="206"/>
    </row>
    <row r="406" spans="1:60" outlineLevel="1">
      <c r="A406" s="213"/>
      <c r="B406" s="214"/>
      <c r="C406" s="254" t="s">
        <v>3250</v>
      </c>
      <c r="D406" s="247"/>
      <c r="E406" s="248">
        <v>2</v>
      </c>
      <c r="F406" s="215"/>
      <c r="G406" s="215"/>
      <c r="H406" s="215"/>
      <c r="I406" s="215"/>
      <c r="J406" s="215"/>
      <c r="K406" s="215"/>
      <c r="L406" s="215"/>
      <c r="M406" s="215"/>
      <c r="N406" s="215"/>
      <c r="O406" s="215"/>
      <c r="P406" s="215"/>
      <c r="Q406" s="215"/>
      <c r="R406" s="215"/>
      <c r="S406" s="215"/>
      <c r="T406" s="215"/>
      <c r="U406" s="215"/>
      <c r="V406" s="215"/>
      <c r="W406" s="215"/>
      <c r="X406" s="206"/>
      <c r="Y406" s="206"/>
      <c r="Z406" s="206"/>
      <c r="AA406" s="206"/>
      <c r="AB406" s="206"/>
      <c r="AC406" s="206"/>
      <c r="AD406" s="206"/>
      <c r="AE406" s="206"/>
      <c r="AF406" s="206"/>
      <c r="AG406" s="206" t="s">
        <v>327</v>
      </c>
      <c r="AH406" s="206">
        <v>0</v>
      </c>
      <c r="AI406" s="206"/>
      <c r="AJ406" s="206"/>
      <c r="AK406" s="206"/>
      <c r="AL406" s="206"/>
      <c r="AM406" s="206"/>
      <c r="AN406" s="206"/>
      <c r="AO406" s="206"/>
      <c r="AP406" s="206"/>
      <c r="AQ406" s="206"/>
      <c r="AR406" s="206"/>
      <c r="AS406" s="206"/>
      <c r="AT406" s="206"/>
      <c r="AU406" s="206"/>
      <c r="AV406" s="206"/>
      <c r="AW406" s="206"/>
      <c r="AX406" s="206"/>
      <c r="AY406" s="206"/>
      <c r="AZ406" s="206"/>
      <c r="BA406" s="206"/>
      <c r="BB406" s="206"/>
      <c r="BC406" s="206"/>
      <c r="BD406" s="206"/>
      <c r="BE406" s="206"/>
      <c r="BF406" s="206"/>
      <c r="BG406" s="206"/>
      <c r="BH406" s="206"/>
    </row>
    <row r="407" spans="1:60" outlineLevel="1">
      <c r="A407" s="223">
        <v>91</v>
      </c>
      <c r="B407" s="224" t="s">
        <v>3251</v>
      </c>
      <c r="C407" s="241" t="s">
        <v>3252</v>
      </c>
      <c r="D407" s="225" t="s">
        <v>557</v>
      </c>
      <c r="E407" s="226">
        <v>22.2</v>
      </c>
      <c r="F407" s="227"/>
      <c r="G407" s="228">
        <f>ROUND(E407*F407,2)</f>
        <v>0</v>
      </c>
      <c r="H407" s="227"/>
      <c r="I407" s="228">
        <f>ROUND(E407*H407,2)</f>
        <v>0</v>
      </c>
      <c r="J407" s="227"/>
      <c r="K407" s="228">
        <f>ROUND(E407*J407,2)</f>
        <v>0</v>
      </c>
      <c r="L407" s="228">
        <v>21</v>
      </c>
      <c r="M407" s="228">
        <f>G407*(1+L407/100)</f>
        <v>0</v>
      </c>
      <c r="N407" s="228">
        <v>5.1799999999999997E-3</v>
      </c>
      <c r="O407" s="228">
        <f>ROUND(E407*N407,2)</f>
        <v>0.11</v>
      </c>
      <c r="P407" s="228">
        <v>0</v>
      </c>
      <c r="Q407" s="228">
        <f>ROUND(E407*P407,2)</f>
        <v>0</v>
      </c>
      <c r="R407" s="228" t="s">
        <v>1342</v>
      </c>
      <c r="S407" s="228" t="s">
        <v>285</v>
      </c>
      <c r="T407" s="229" t="s">
        <v>322</v>
      </c>
      <c r="U407" s="215">
        <v>0.63429999999999997</v>
      </c>
      <c r="V407" s="215">
        <f>ROUND(E407*U407,2)</f>
        <v>14.08</v>
      </c>
      <c r="W407" s="215"/>
      <c r="X407" s="206"/>
      <c r="Y407" s="206"/>
      <c r="Z407" s="206"/>
      <c r="AA407" s="206"/>
      <c r="AB407" s="206"/>
      <c r="AC407" s="206"/>
      <c r="AD407" s="206"/>
      <c r="AE407" s="206"/>
      <c r="AF407" s="206"/>
      <c r="AG407" s="206" t="s">
        <v>1202</v>
      </c>
      <c r="AH407" s="206"/>
      <c r="AI407" s="206"/>
      <c r="AJ407" s="206"/>
      <c r="AK407" s="206"/>
      <c r="AL407" s="206"/>
      <c r="AM407" s="206"/>
      <c r="AN407" s="206"/>
      <c r="AO407" s="206"/>
      <c r="AP407" s="206"/>
      <c r="AQ407" s="206"/>
      <c r="AR407" s="206"/>
      <c r="AS407" s="206"/>
      <c r="AT407" s="206"/>
      <c r="AU407" s="206"/>
      <c r="AV407" s="206"/>
      <c r="AW407" s="206"/>
      <c r="AX407" s="206"/>
      <c r="AY407" s="206"/>
      <c r="AZ407" s="206"/>
      <c r="BA407" s="206"/>
      <c r="BB407" s="206"/>
      <c r="BC407" s="206"/>
      <c r="BD407" s="206"/>
      <c r="BE407" s="206"/>
      <c r="BF407" s="206"/>
      <c r="BG407" s="206"/>
      <c r="BH407" s="206"/>
    </row>
    <row r="408" spans="1:60" outlineLevel="1">
      <c r="A408" s="213"/>
      <c r="B408" s="214"/>
      <c r="C408" s="242" t="s">
        <v>1426</v>
      </c>
      <c r="D408" s="231"/>
      <c r="E408" s="231"/>
      <c r="F408" s="231"/>
      <c r="G408" s="231"/>
      <c r="H408" s="215"/>
      <c r="I408" s="215"/>
      <c r="J408" s="215"/>
      <c r="K408" s="215"/>
      <c r="L408" s="215"/>
      <c r="M408" s="215"/>
      <c r="N408" s="215"/>
      <c r="O408" s="215"/>
      <c r="P408" s="215"/>
      <c r="Q408" s="215"/>
      <c r="R408" s="215"/>
      <c r="S408" s="215"/>
      <c r="T408" s="215"/>
      <c r="U408" s="215"/>
      <c r="V408" s="215"/>
      <c r="W408" s="215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 t="s">
        <v>289</v>
      </c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</row>
    <row r="409" spans="1:60" outlineLevel="1">
      <c r="A409" s="213"/>
      <c r="B409" s="214"/>
      <c r="C409" s="256" t="s">
        <v>1317</v>
      </c>
      <c r="D409" s="252"/>
      <c r="E409" s="252"/>
      <c r="F409" s="252"/>
      <c r="G409" s="252"/>
      <c r="H409" s="215"/>
      <c r="I409" s="215"/>
      <c r="J409" s="215"/>
      <c r="K409" s="215"/>
      <c r="L409" s="215"/>
      <c r="M409" s="215"/>
      <c r="N409" s="215"/>
      <c r="O409" s="215"/>
      <c r="P409" s="215"/>
      <c r="Q409" s="215"/>
      <c r="R409" s="215"/>
      <c r="S409" s="215"/>
      <c r="T409" s="215"/>
      <c r="U409" s="215"/>
      <c r="V409" s="215"/>
      <c r="W409" s="215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 t="s">
        <v>289</v>
      </c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</row>
    <row r="410" spans="1:60" outlineLevel="1">
      <c r="A410" s="213"/>
      <c r="B410" s="214"/>
      <c r="C410" s="254" t="s">
        <v>3253</v>
      </c>
      <c r="D410" s="247"/>
      <c r="E410" s="248">
        <v>4.2</v>
      </c>
      <c r="F410" s="215"/>
      <c r="G410" s="215"/>
      <c r="H410" s="215"/>
      <c r="I410" s="215"/>
      <c r="J410" s="215"/>
      <c r="K410" s="215"/>
      <c r="L410" s="215"/>
      <c r="M410" s="215"/>
      <c r="N410" s="215"/>
      <c r="O410" s="215"/>
      <c r="P410" s="215"/>
      <c r="Q410" s="215"/>
      <c r="R410" s="215"/>
      <c r="S410" s="215"/>
      <c r="T410" s="215"/>
      <c r="U410" s="215"/>
      <c r="V410" s="215"/>
      <c r="W410" s="215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 t="s">
        <v>327</v>
      </c>
      <c r="AH410" s="206">
        <v>0</v>
      </c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</row>
    <row r="411" spans="1:60" outlineLevel="1">
      <c r="A411" s="213"/>
      <c r="B411" s="214"/>
      <c r="C411" s="254" t="s">
        <v>3254</v>
      </c>
      <c r="D411" s="247"/>
      <c r="E411" s="248">
        <v>4.4000000000000004</v>
      </c>
      <c r="F411" s="215"/>
      <c r="G411" s="215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5"/>
      <c r="V411" s="215"/>
      <c r="W411" s="215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 t="s">
        <v>327</v>
      </c>
      <c r="AH411" s="206">
        <v>0</v>
      </c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</row>
    <row r="412" spans="1:60" outlineLevel="1">
      <c r="A412" s="213"/>
      <c r="B412" s="214"/>
      <c r="C412" s="254" t="s">
        <v>3255</v>
      </c>
      <c r="D412" s="247"/>
      <c r="E412" s="248">
        <v>4.7</v>
      </c>
      <c r="F412" s="215"/>
      <c r="G412" s="215"/>
      <c r="H412" s="215"/>
      <c r="I412" s="215"/>
      <c r="J412" s="215"/>
      <c r="K412" s="215"/>
      <c r="L412" s="215"/>
      <c r="M412" s="215"/>
      <c r="N412" s="215"/>
      <c r="O412" s="215"/>
      <c r="P412" s="215"/>
      <c r="Q412" s="215"/>
      <c r="R412" s="215"/>
      <c r="S412" s="215"/>
      <c r="T412" s="215"/>
      <c r="U412" s="215"/>
      <c r="V412" s="215"/>
      <c r="W412" s="215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 t="s">
        <v>327</v>
      </c>
      <c r="AH412" s="206">
        <v>0</v>
      </c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</row>
    <row r="413" spans="1:60" outlineLevel="1">
      <c r="A413" s="213"/>
      <c r="B413" s="214"/>
      <c r="C413" s="254" t="s">
        <v>3256</v>
      </c>
      <c r="D413" s="247"/>
      <c r="E413" s="248">
        <v>5.0999999999999996</v>
      </c>
      <c r="F413" s="215"/>
      <c r="G413" s="215"/>
      <c r="H413" s="215"/>
      <c r="I413" s="215"/>
      <c r="J413" s="215"/>
      <c r="K413" s="215"/>
      <c r="L413" s="215"/>
      <c r="M413" s="215"/>
      <c r="N413" s="215"/>
      <c r="O413" s="215"/>
      <c r="P413" s="215"/>
      <c r="Q413" s="215"/>
      <c r="R413" s="215"/>
      <c r="S413" s="215"/>
      <c r="T413" s="215"/>
      <c r="U413" s="215"/>
      <c r="V413" s="215"/>
      <c r="W413" s="215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 t="s">
        <v>327</v>
      </c>
      <c r="AH413" s="206">
        <v>0</v>
      </c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</row>
    <row r="414" spans="1:60" outlineLevel="1">
      <c r="A414" s="213"/>
      <c r="B414" s="214"/>
      <c r="C414" s="254" t="s">
        <v>3257</v>
      </c>
      <c r="D414" s="247"/>
      <c r="E414" s="248">
        <v>3.8</v>
      </c>
      <c r="F414" s="215"/>
      <c r="G414" s="215"/>
      <c r="H414" s="215"/>
      <c r="I414" s="215"/>
      <c r="J414" s="215"/>
      <c r="K414" s="215"/>
      <c r="L414" s="215"/>
      <c r="M414" s="215"/>
      <c r="N414" s="215"/>
      <c r="O414" s="215"/>
      <c r="P414" s="215"/>
      <c r="Q414" s="215"/>
      <c r="R414" s="215"/>
      <c r="S414" s="215"/>
      <c r="T414" s="215"/>
      <c r="U414" s="215"/>
      <c r="V414" s="215"/>
      <c r="W414" s="215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 t="s">
        <v>327</v>
      </c>
      <c r="AH414" s="206">
        <v>0</v>
      </c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</row>
    <row r="415" spans="1:60" outlineLevel="1">
      <c r="A415" s="223">
        <v>92</v>
      </c>
      <c r="B415" s="224" t="s">
        <v>3258</v>
      </c>
      <c r="C415" s="241" t="s">
        <v>3259</v>
      </c>
      <c r="D415" s="225" t="s">
        <v>557</v>
      </c>
      <c r="E415" s="226">
        <v>8.1</v>
      </c>
      <c r="F415" s="227"/>
      <c r="G415" s="228">
        <f>ROUND(E415*F415,2)</f>
        <v>0</v>
      </c>
      <c r="H415" s="227"/>
      <c r="I415" s="228">
        <f>ROUND(E415*H415,2)</f>
        <v>0</v>
      </c>
      <c r="J415" s="227"/>
      <c r="K415" s="228">
        <f>ROUND(E415*J415,2)</f>
        <v>0</v>
      </c>
      <c r="L415" s="228">
        <v>21</v>
      </c>
      <c r="M415" s="228">
        <f>G415*(1+L415/100)</f>
        <v>0</v>
      </c>
      <c r="N415" s="228">
        <v>5.3499999999999997E-3</v>
      </c>
      <c r="O415" s="228">
        <f>ROUND(E415*N415,2)</f>
        <v>0.04</v>
      </c>
      <c r="P415" s="228">
        <v>0</v>
      </c>
      <c r="Q415" s="228">
        <f>ROUND(E415*P415,2)</f>
        <v>0</v>
      </c>
      <c r="R415" s="228" t="s">
        <v>1342</v>
      </c>
      <c r="S415" s="228" t="s">
        <v>285</v>
      </c>
      <c r="T415" s="229" t="s">
        <v>322</v>
      </c>
      <c r="U415" s="215">
        <v>0.68279999999999996</v>
      </c>
      <c r="V415" s="215">
        <f>ROUND(E415*U415,2)</f>
        <v>5.53</v>
      </c>
      <c r="W415" s="215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 t="s">
        <v>1202</v>
      </c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</row>
    <row r="416" spans="1:60" outlineLevel="1">
      <c r="A416" s="213"/>
      <c r="B416" s="214"/>
      <c r="C416" s="242" t="s">
        <v>1426</v>
      </c>
      <c r="D416" s="231"/>
      <c r="E416" s="231"/>
      <c r="F416" s="231"/>
      <c r="G416" s="231"/>
      <c r="H416" s="215"/>
      <c r="I416" s="215"/>
      <c r="J416" s="215"/>
      <c r="K416" s="215"/>
      <c r="L416" s="215"/>
      <c r="M416" s="215"/>
      <c r="N416" s="215"/>
      <c r="O416" s="215"/>
      <c r="P416" s="215"/>
      <c r="Q416" s="215"/>
      <c r="R416" s="215"/>
      <c r="S416" s="215"/>
      <c r="T416" s="215"/>
      <c r="U416" s="215"/>
      <c r="V416" s="215"/>
      <c r="W416" s="215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 t="s">
        <v>289</v>
      </c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</row>
    <row r="417" spans="1:60" outlineLevel="1">
      <c r="A417" s="213"/>
      <c r="B417" s="214"/>
      <c r="C417" s="256" t="s">
        <v>1317</v>
      </c>
      <c r="D417" s="252"/>
      <c r="E417" s="252"/>
      <c r="F417" s="252"/>
      <c r="G417" s="252"/>
      <c r="H417" s="215"/>
      <c r="I417" s="215"/>
      <c r="J417" s="215"/>
      <c r="K417" s="215"/>
      <c r="L417" s="215"/>
      <c r="M417" s="215"/>
      <c r="N417" s="215"/>
      <c r="O417" s="215"/>
      <c r="P417" s="215"/>
      <c r="Q417" s="215"/>
      <c r="R417" s="215"/>
      <c r="S417" s="215"/>
      <c r="T417" s="215"/>
      <c r="U417" s="215"/>
      <c r="V417" s="215"/>
      <c r="W417" s="215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 t="s">
        <v>289</v>
      </c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</row>
    <row r="418" spans="1:60" outlineLevel="1">
      <c r="A418" s="213"/>
      <c r="B418" s="214"/>
      <c r="C418" s="254" t="s">
        <v>3260</v>
      </c>
      <c r="D418" s="247"/>
      <c r="E418" s="248">
        <v>8.1</v>
      </c>
      <c r="F418" s="215"/>
      <c r="G418" s="215"/>
      <c r="H418" s="215"/>
      <c r="I418" s="215"/>
      <c r="J418" s="215"/>
      <c r="K418" s="215"/>
      <c r="L418" s="215"/>
      <c r="M418" s="215"/>
      <c r="N418" s="215"/>
      <c r="O418" s="215"/>
      <c r="P418" s="215"/>
      <c r="Q418" s="215"/>
      <c r="R418" s="215"/>
      <c r="S418" s="215"/>
      <c r="T418" s="215"/>
      <c r="U418" s="215"/>
      <c r="V418" s="215"/>
      <c r="W418" s="215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 t="s">
        <v>327</v>
      </c>
      <c r="AH418" s="206">
        <v>0</v>
      </c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</row>
    <row r="419" spans="1:60" outlineLevel="1">
      <c r="A419" s="223">
        <v>93</v>
      </c>
      <c r="B419" s="224" t="s">
        <v>3261</v>
      </c>
      <c r="C419" s="241" t="s">
        <v>3262</v>
      </c>
      <c r="D419" s="225" t="s">
        <v>557</v>
      </c>
      <c r="E419" s="226">
        <v>35.9</v>
      </c>
      <c r="F419" s="227"/>
      <c r="G419" s="228">
        <f>ROUND(E419*F419,2)</f>
        <v>0</v>
      </c>
      <c r="H419" s="227"/>
      <c r="I419" s="228">
        <f>ROUND(E419*H419,2)</f>
        <v>0</v>
      </c>
      <c r="J419" s="227"/>
      <c r="K419" s="228">
        <f>ROUND(E419*J419,2)</f>
        <v>0</v>
      </c>
      <c r="L419" s="228">
        <v>21</v>
      </c>
      <c r="M419" s="228">
        <f>G419*(1+L419/100)</f>
        <v>0</v>
      </c>
      <c r="N419" s="228">
        <v>5.6299999999999996E-3</v>
      </c>
      <c r="O419" s="228">
        <f>ROUND(E419*N419,2)</f>
        <v>0.2</v>
      </c>
      <c r="P419" s="228">
        <v>0</v>
      </c>
      <c r="Q419" s="228">
        <f>ROUND(E419*P419,2)</f>
        <v>0</v>
      </c>
      <c r="R419" s="228" t="s">
        <v>1342</v>
      </c>
      <c r="S419" s="228" t="s">
        <v>285</v>
      </c>
      <c r="T419" s="229" t="s">
        <v>322</v>
      </c>
      <c r="U419" s="215">
        <v>0.75470000000000004</v>
      </c>
      <c r="V419" s="215">
        <f>ROUND(E419*U419,2)</f>
        <v>27.09</v>
      </c>
      <c r="W419" s="215"/>
      <c r="X419" s="206"/>
      <c r="Y419" s="206"/>
      <c r="Z419" s="206"/>
      <c r="AA419" s="206"/>
      <c r="AB419" s="206"/>
      <c r="AC419" s="206"/>
      <c r="AD419" s="206"/>
      <c r="AE419" s="206"/>
      <c r="AF419" s="206"/>
      <c r="AG419" s="206" t="s">
        <v>1202</v>
      </c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</row>
    <row r="420" spans="1:60" outlineLevel="1">
      <c r="A420" s="213"/>
      <c r="B420" s="214"/>
      <c r="C420" s="242" t="s">
        <v>1426</v>
      </c>
      <c r="D420" s="231"/>
      <c r="E420" s="231"/>
      <c r="F420" s="231"/>
      <c r="G420" s="231"/>
      <c r="H420" s="215"/>
      <c r="I420" s="215"/>
      <c r="J420" s="215"/>
      <c r="K420" s="215"/>
      <c r="L420" s="215"/>
      <c r="M420" s="215"/>
      <c r="N420" s="215"/>
      <c r="O420" s="215"/>
      <c r="P420" s="215"/>
      <c r="Q420" s="215"/>
      <c r="R420" s="215"/>
      <c r="S420" s="215"/>
      <c r="T420" s="215"/>
      <c r="U420" s="215"/>
      <c r="V420" s="215"/>
      <c r="W420" s="215"/>
      <c r="X420" s="206"/>
      <c r="Y420" s="206"/>
      <c r="Z420" s="206"/>
      <c r="AA420" s="206"/>
      <c r="AB420" s="206"/>
      <c r="AC420" s="206"/>
      <c r="AD420" s="206"/>
      <c r="AE420" s="206"/>
      <c r="AF420" s="206"/>
      <c r="AG420" s="206" t="s">
        <v>289</v>
      </c>
      <c r="AH420" s="206"/>
      <c r="AI420" s="206"/>
      <c r="AJ420" s="206"/>
      <c r="AK420" s="206"/>
      <c r="AL420" s="206"/>
      <c r="AM420" s="206"/>
      <c r="AN420" s="206"/>
      <c r="AO420" s="206"/>
      <c r="AP420" s="206"/>
      <c r="AQ420" s="206"/>
      <c r="AR420" s="206"/>
      <c r="AS420" s="206"/>
      <c r="AT420" s="206"/>
      <c r="AU420" s="206"/>
      <c r="AV420" s="206"/>
      <c r="AW420" s="206"/>
      <c r="AX420" s="206"/>
      <c r="AY420" s="206"/>
      <c r="AZ420" s="206"/>
      <c r="BA420" s="206"/>
      <c r="BB420" s="206"/>
      <c r="BC420" s="206"/>
      <c r="BD420" s="206"/>
      <c r="BE420" s="206"/>
      <c r="BF420" s="206"/>
      <c r="BG420" s="206"/>
      <c r="BH420" s="206"/>
    </row>
    <row r="421" spans="1:60" outlineLevel="1">
      <c r="A421" s="213"/>
      <c r="B421" s="214"/>
      <c r="C421" s="256" t="s">
        <v>1317</v>
      </c>
      <c r="D421" s="252"/>
      <c r="E421" s="252"/>
      <c r="F421" s="252"/>
      <c r="G421" s="252"/>
      <c r="H421" s="215"/>
      <c r="I421" s="215"/>
      <c r="J421" s="215"/>
      <c r="K421" s="215"/>
      <c r="L421" s="215"/>
      <c r="M421" s="215"/>
      <c r="N421" s="215"/>
      <c r="O421" s="215"/>
      <c r="P421" s="215"/>
      <c r="Q421" s="215"/>
      <c r="R421" s="215"/>
      <c r="S421" s="215"/>
      <c r="T421" s="215"/>
      <c r="U421" s="215"/>
      <c r="V421" s="215"/>
      <c r="W421" s="215"/>
      <c r="X421" s="206"/>
      <c r="Y421" s="206"/>
      <c r="Z421" s="206"/>
      <c r="AA421" s="206"/>
      <c r="AB421" s="206"/>
      <c r="AC421" s="206"/>
      <c r="AD421" s="206"/>
      <c r="AE421" s="206"/>
      <c r="AF421" s="206"/>
      <c r="AG421" s="206" t="s">
        <v>289</v>
      </c>
      <c r="AH421" s="206"/>
      <c r="AI421" s="206"/>
      <c r="AJ421" s="206"/>
      <c r="AK421" s="206"/>
      <c r="AL421" s="206"/>
      <c r="AM421" s="206"/>
      <c r="AN421" s="206"/>
      <c r="AO421" s="206"/>
      <c r="AP421" s="206"/>
      <c r="AQ421" s="206"/>
      <c r="AR421" s="206"/>
      <c r="AS421" s="206"/>
      <c r="AT421" s="206"/>
      <c r="AU421" s="206"/>
      <c r="AV421" s="206"/>
      <c r="AW421" s="206"/>
      <c r="AX421" s="206"/>
      <c r="AY421" s="206"/>
      <c r="AZ421" s="206"/>
      <c r="BA421" s="206"/>
      <c r="BB421" s="206"/>
      <c r="BC421" s="206"/>
      <c r="BD421" s="206"/>
      <c r="BE421" s="206"/>
      <c r="BF421" s="206"/>
      <c r="BG421" s="206"/>
      <c r="BH421" s="206"/>
    </row>
    <row r="422" spans="1:60" outlineLevel="1">
      <c r="A422" s="213"/>
      <c r="B422" s="214"/>
      <c r="C422" s="254" t="s">
        <v>3263</v>
      </c>
      <c r="D422" s="247"/>
      <c r="E422" s="248">
        <v>35.9</v>
      </c>
      <c r="F422" s="215"/>
      <c r="G422" s="215"/>
      <c r="H422" s="215"/>
      <c r="I422" s="215"/>
      <c r="J422" s="215"/>
      <c r="K422" s="215"/>
      <c r="L422" s="215"/>
      <c r="M422" s="215"/>
      <c r="N422" s="215"/>
      <c r="O422" s="215"/>
      <c r="P422" s="215"/>
      <c r="Q422" s="215"/>
      <c r="R422" s="215"/>
      <c r="S422" s="215"/>
      <c r="T422" s="215"/>
      <c r="U422" s="215"/>
      <c r="V422" s="215"/>
      <c r="W422" s="215"/>
      <c r="X422" s="206"/>
      <c r="Y422" s="206"/>
      <c r="Z422" s="206"/>
      <c r="AA422" s="206"/>
      <c r="AB422" s="206"/>
      <c r="AC422" s="206"/>
      <c r="AD422" s="206"/>
      <c r="AE422" s="206"/>
      <c r="AF422" s="206"/>
      <c r="AG422" s="206" t="s">
        <v>327</v>
      </c>
      <c r="AH422" s="206">
        <v>0</v>
      </c>
      <c r="AI422" s="206"/>
      <c r="AJ422" s="206"/>
      <c r="AK422" s="206"/>
      <c r="AL422" s="206"/>
      <c r="AM422" s="206"/>
      <c r="AN422" s="206"/>
      <c r="AO422" s="206"/>
      <c r="AP422" s="206"/>
      <c r="AQ422" s="206"/>
      <c r="AR422" s="206"/>
      <c r="AS422" s="206"/>
      <c r="AT422" s="206"/>
      <c r="AU422" s="206"/>
      <c r="AV422" s="206"/>
      <c r="AW422" s="206"/>
      <c r="AX422" s="206"/>
      <c r="AY422" s="206"/>
      <c r="AZ422" s="206"/>
      <c r="BA422" s="206"/>
      <c r="BB422" s="206"/>
      <c r="BC422" s="206"/>
      <c r="BD422" s="206"/>
      <c r="BE422" s="206"/>
      <c r="BF422" s="206"/>
      <c r="BG422" s="206"/>
      <c r="BH422" s="206"/>
    </row>
    <row r="423" spans="1:60" outlineLevel="1">
      <c r="A423" s="223">
        <v>94</v>
      </c>
      <c r="B423" s="224" t="s">
        <v>3264</v>
      </c>
      <c r="C423" s="241" t="s">
        <v>3246</v>
      </c>
      <c r="D423" s="225" t="s">
        <v>557</v>
      </c>
      <c r="E423" s="226">
        <v>23</v>
      </c>
      <c r="F423" s="227"/>
      <c r="G423" s="228">
        <f>ROUND(E423*F423,2)</f>
        <v>0</v>
      </c>
      <c r="H423" s="227"/>
      <c r="I423" s="228">
        <f>ROUND(E423*H423,2)</f>
        <v>0</v>
      </c>
      <c r="J423" s="227"/>
      <c r="K423" s="228">
        <f>ROUND(E423*J423,2)</f>
        <v>0</v>
      </c>
      <c r="L423" s="228">
        <v>21</v>
      </c>
      <c r="M423" s="228">
        <f>G423*(1+L423/100)</f>
        <v>0</v>
      </c>
      <c r="N423" s="228">
        <v>4.0099999999999997E-3</v>
      </c>
      <c r="O423" s="228">
        <f>ROUND(E423*N423,2)</f>
        <v>0.09</v>
      </c>
      <c r="P423" s="228">
        <v>0</v>
      </c>
      <c r="Q423" s="228">
        <f>ROUND(E423*P423,2)</f>
        <v>0</v>
      </c>
      <c r="R423" s="228" t="s">
        <v>1342</v>
      </c>
      <c r="S423" s="228" t="s">
        <v>285</v>
      </c>
      <c r="T423" s="229" t="s">
        <v>322</v>
      </c>
      <c r="U423" s="215">
        <v>0.54290000000000005</v>
      </c>
      <c r="V423" s="215">
        <f>ROUND(E423*U423,2)</f>
        <v>12.49</v>
      </c>
      <c r="W423" s="215"/>
      <c r="X423" s="206"/>
      <c r="Y423" s="206"/>
      <c r="Z423" s="206"/>
      <c r="AA423" s="206"/>
      <c r="AB423" s="206"/>
      <c r="AC423" s="206"/>
      <c r="AD423" s="206"/>
      <c r="AE423" s="206"/>
      <c r="AF423" s="206"/>
      <c r="AG423" s="206" t="s">
        <v>1202</v>
      </c>
      <c r="AH423" s="206"/>
      <c r="AI423" s="206"/>
      <c r="AJ423" s="206"/>
      <c r="AK423" s="206"/>
      <c r="AL423" s="206"/>
      <c r="AM423" s="206"/>
      <c r="AN423" s="206"/>
      <c r="AO423" s="206"/>
      <c r="AP423" s="206"/>
      <c r="AQ423" s="206"/>
      <c r="AR423" s="206"/>
      <c r="AS423" s="206"/>
      <c r="AT423" s="206"/>
      <c r="AU423" s="206"/>
      <c r="AV423" s="206"/>
      <c r="AW423" s="206"/>
      <c r="AX423" s="206"/>
      <c r="AY423" s="206"/>
      <c r="AZ423" s="206"/>
      <c r="BA423" s="206"/>
      <c r="BB423" s="206"/>
      <c r="BC423" s="206"/>
      <c r="BD423" s="206"/>
      <c r="BE423" s="206"/>
      <c r="BF423" s="206"/>
      <c r="BG423" s="206"/>
      <c r="BH423" s="206"/>
    </row>
    <row r="424" spans="1:60" outlineLevel="1">
      <c r="A424" s="213"/>
      <c r="B424" s="214"/>
      <c r="C424" s="242" t="s">
        <v>1426</v>
      </c>
      <c r="D424" s="231"/>
      <c r="E424" s="231"/>
      <c r="F424" s="231"/>
      <c r="G424" s="231"/>
      <c r="H424" s="215"/>
      <c r="I424" s="215"/>
      <c r="J424" s="215"/>
      <c r="K424" s="215"/>
      <c r="L424" s="215"/>
      <c r="M424" s="215"/>
      <c r="N424" s="215"/>
      <c r="O424" s="215"/>
      <c r="P424" s="215"/>
      <c r="Q424" s="215"/>
      <c r="R424" s="215"/>
      <c r="S424" s="215"/>
      <c r="T424" s="215"/>
      <c r="U424" s="215"/>
      <c r="V424" s="215"/>
      <c r="W424" s="215"/>
      <c r="X424" s="206"/>
      <c r="Y424" s="206"/>
      <c r="Z424" s="206"/>
      <c r="AA424" s="206"/>
      <c r="AB424" s="206"/>
      <c r="AC424" s="206"/>
      <c r="AD424" s="206"/>
      <c r="AE424" s="206"/>
      <c r="AF424" s="206"/>
      <c r="AG424" s="206" t="s">
        <v>289</v>
      </c>
      <c r="AH424" s="206"/>
      <c r="AI424" s="206"/>
      <c r="AJ424" s="206"/>
      <c r="AK424" s="206"/>
      <c r="AL424" s="206"/>
      <c r="AM424" s="206"/>
      <c r="AN424" s="206"/>
      <c r="AO424" s="206"/>
      <c r="AP424" s="206"/>
      <c r="AQ424" s="206"/>
      <c r="AR424" s="206"/>
      <c r="AS424" s="206"/>
      <c r="AT424" s="206"/>
      <c r="AU424" s="206"/>
      <c r="AV424" s="206"/>
      <c r="AW424" s="206"/>
      <c r="AX424" s="206"/>
      <c r="AY424" s="206"/>
      <c r="AZ424" s="206"/>
      <c r="BA424" s="206"/>
      <c r="BB424" s="206"/>
      <c r="BC424" s="206"/>
      <c r="BD424" s="206"/>
      <c r="BE424" s="206"/>
      <c r="BF424" s="206"/>
      <c r="BG424" s="206"/>
      <c r="BH424" s="206"/>
    </row>
    <row r="425" spans="1:60" outlineLevel="1">
      <c r="A425" s="213"/>
      <c r="B425" s="214"/>
      <c r="C425" s="256" t="s">
        <v>1317</v>
      </c>
      <c r="D425" s="252"/>
      <c r="E425" s="252"/>
      <c r="F425" s="252"/>
      <c r="G425" s="252"/>
      <c r="H425" s="215"/>
      <c r="I425" s="215"/>
      <c r="J425" s="215"/>
      <c r="K425" s="215"/>
      <c r="L425" s="215"/>
      <c r="M425" s="215"/>
      <c r="N425" s="215"/>
      <c r="O425" s="215"/>
      <c r="P425" s="215"/>
      <c r="Q425" s="215"/>
      <c r="R425" s="215"/>
      <c r="S425" s="215"/>
      <c r="T425" s="215"/>
      <c r="U425" s="215"/>
      <c r="V425" s="215"/>
      <c r="W425" s="215"/>
      <c r="X425" s="206"/>
      <c r="Y425" s="206"/>
      <c r="Z425" s="206"/>
      <c r="AA425" s="206"/>
      <c r="AB425" s="206"/>
      <c r="AC425" s="206"/>
      <c r="AD425" s="206"/>
      <c r="AE425" s="206"/>
      <c r="AF425" s="206"/>
      <c r="AG425" s="206" t="s">
        <v>289</v>
      </c>
      <c r="AH425" s="206"/>
      <c r="AI425" s="206"/>
      <c r="AJ425" s="206"/>
      <c r="AK425" s="206"/>
      <c r="AL425" s="206"/>
      <c r="AM425" s="206"/>
      <c r="AN425" s="206"/>
      <c r="AO425" s="206"/>
      <c r="AP425" s="206"/>
      <c r="AQ425" s="206"/>
      <c r="AR425" s="206"/>
      <c r="AS425" s="206"/>
      <c r="AT425" s="206"/>
      <c r="AU425" s="206"/>
      <c r="AV425" s="206"/>
      <c r="AW425" s="206"/>
      <c r="AX425" s="206"/>
      <c r="AY425" s="206"/>
      <c r="AZ425" s="206"/>
      <c r="BA425" s="206"/>
      <c r="BB425" s="206"/>
      <c r="BC425" s="206"/>
      <c r="BD425" s="206"/>
      <c r="BE425" s="206"/>
      <c r="BF425" s="206"/>
      <c r="BG425" s="206"/>
      <c r="BH425" s="206"/>
    </row>
    <row r="426" spans="1:60" outlineLevel="1">
      <c r="A426" s="213"/>
      <c r="B426" s="214"/>
      <c r="C426" s="254" t="s">
        <v>3265</v>
      </c>
      <c r="D426" s="247"/>
      <c r="E426" s="248">
        <v>1.2</v>
      </c>
      <c r="F426" s="215"/>
      <c r="G426" s="215"/>
      <c r="H426" s="215"/>
      <c r="I426" s="215"/>
      <c r="J426" s="215"/>
      <c r="K426" s="215"/>
      <c r="L426" s="215"/>
      <c r="M426" s="215"/>
      <c r="N426" s="215"/>
      <c r="O426" s="215"/>
      <c r="P426" s="215"/>
      <c r="Q426" s="215"/>
      <c r="R426" s="215"/>
      <c r="S426" s="215"/>
      <c r="T426" s="215"/>
      <c r="U426" s="215"/>
      <c r="V426" s="215"/>
      <c r="W426" s="215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 t="s">
        <v>327</v>
      </c>
      <c r="AH426" s="206">
        <v>0</v>
      </c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</row>
    <row r="427" spans="1:60" outlineLevel="1">
      <c r="A427" s="213"/>
      <c r="B427" s="214"/>
      <c r="C427" s="254" t="s">
        <v>3266</v>
      </c>
      <c r="D427" s="247"/>
      <c r="E427" s="248">
        <v>21.8</v>
      </c>
      <c r="F427" s="215"/>
      <c r="G427" s="215"/>
      <c r="H427" s="215"/>
      <c r="I427" s="215"/>
      <c r="J427" s="215"/>
      <c r="K427" s="215"/>
      <c r="L427" s="215"/>
      <c r="M427" s="215"/>
      <c r="N427" s="215"/>
      <c r="O427" s="215"/>
      <c r="P427" s="215"/>
      <c r="Q427" s="215"/>
      <c r="R427" s="215"/>
      <c r="S427" s="215"/>
      <c r="T427" s="215"/>
      <c r="U427" s="215"/>
      <c r="V427" s="215"/>
      <c r="W427" s="215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 t="s">
        <v>327</v>
      </c>
      <c r="AH427" s="206">
        <v>0</v>
      </c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</row>
    <row r="428" spans="1:60" ht="22.5" outlineLevel="1">
      <c r="A428" s="223">
        <v>95</v>
      </c>
      <c r="B428" s="224" t="s">
        <v>3267</v>
      </c>
      <c r="C428" s="241" t="s">
        <v>3268</v>
      </c>
      <c r="D428" s="225" t="s">
        <v>557</v>
      </c>
      <c r="E428" s="226">
        <v>6.8</v>
      </c>
      <c r="F428" s="227"/>
      <c r="G428" s="228">
        <f>ROUND(E428*F428,2)</f>
        <v>0</v>
      </c>
      <c r="H428" s="227"/>
      <c r="I428" s="228">
        <f>ROUND(E428*H428,2)</f>
        <v>0</v>
      </c>
      <c r="J428" s="227"/>
      <c r="K428" s="228">
        <f>ROUND(E428*J428,2)</f>
        <v>0</v>
      </c>
      <c r="L428" s="228">
        <v>21</v>
      </c>
      <c r="M428" s="228">
        <f>G428*(1+L428/100)</f>
        <v>0</v>
      </c>
      <c r="N428" s="228">
        <v>2.0000000000000002E-5</v>
      </c>
      <c r="O428" s="228">
        <f>ROUND(E428*N428,2)</f>
        <v>0</v>
      </c>
      <c r="P428" s="228">
        <v>0</v>
      </c>
      <c r="Q428" s="228">
        <f>ROUND(E428*P428,2)</f>
        <v>0</v>
      </c>
      <c r="R428" s="228" t="s">
        <v>1342</v>
      </c>
      <c r="S428" s="228" t="s">
        <v>285</v>
      </c>
      <c r="T428" s="229" t="s">
        <v>322</v>
      </c>
      <c r="U428" s="215">
        <v>0.129</v>
      </c>
      <c r="V428" s="215">
        <f>ROUND(E428*U428,2)</f>
        <v>0.88</v>
      </c>
      <c r="W428" s="215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 t="s">
        <v>1202</v>
      </c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</row>
    <row r="429" spans="1:60" outlineLevel="1">
      <c r="A429" s="213"/>
      <c r="B429" s="214"/>
      <c r="C429" s="242" t="s">
        <v>3269</v>
      </c>
      <c r="D429" s="231"/>
      <c r="E429" s="231"/>
      <c r="F429" s="231"/>
      <c r="G429" s="231"/>
      <c r="H429" s="215"/>
      <c r="I429" s="215"/>
      <c r="J429" s="215"/>
      <c r="K429" s="215"/>
      <c r="L429" s="215"/>
      <c r="M429" s="215"/>
      <c r="N429" s="215"/>
      <c r="O429" s="215"/>
      <c r="P429" s="215"/>
      <c r="Q429" s="215"/>
      <c r="R429" s="215"/>
      <c r="S429" s="215"/>
      <c r="T429" s="215"/>
      <c r="U429" s="215"/>
      <c r="V429" s="215"/>
      <c r="W429" s="215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 t="s">
        <v>289</v>
      </c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</row>
    <row r="430" spans="1:60" ht="22.5" outlineLevel="1">
      <c r="A430" s="223">
        <v>96</v>
      </c>
      <c r="B430" s="224" t="s">
        <v>3270</v>
      </c>
      <c r="C430" s="241" t="s">
        <v>3271</v>
      </c>
      <c r="D430" s="225" t="s">
        <v>557</v>
      </c>
      <c r="E430" s="226">
        <v>22.2</v>
      </c>
      <c r="F430" s="227"/>
      <c r="G430" s="228">
        <f>ROUND(E430*F430,2)</f>
        <v>0</v>
      </c>
      <c r="H430" s="227"/>
      <c r="I430" s="228">
        <f>ROUND(E430*H430,2)</f>
        <v>0</v>
      </c>
      <c r="J430" s="227"/>
      <c r="K430" s="228">
        <f>ROUND(E430*J430,2)</f>
        <v>0</v>
      </c>
      <c r="L430" s="228">
        <v>21</v>
      </c>
      <c r="M430" s="228">
        <f>G430*(1+L430/100)</f>
        <v>0</v>
      </c>
      <c r="N430" s="228">
        <v>6.0000000000000002E-5</v>
      </c>
      <c r="O430" s="228">
        <f>ROUND(E430*N430,2)</f>
        <v>0</v>
      </c>
      <c r="P430" s="228">
        <v>0</v>
      </c>
      <c r="Q430" s="228">
        <f>ROUND(E430*P430,2)</f>
        <v>0</v>
      </c>
      <c r="R430" s="228" t="s">
        <v>1342</v>
      </c>
      <c r="S430" s="228" t="s">
        <v>285</v>
      </c>
      <c r="T430" s="229" t="s">
        <v>322</v>
      </c>
      <c r="U430" s="215">
        <v>0.129</v>
      </c>
      <c r="V430" s="215">
        <f>ROUND(E430*U430,2)</f>
        <v>2.86</v>
      </c>
      <c r="W430" s="215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 t="s">
        <v>1202</v>
      </c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</row>
    <row r="431" spans="1:60" outlineLevel="1">
      <c r="A431" s="213"/>
      <c r="B431" s="214"/>
      <c r="C431" s="242" t="s">
        <v>3269</v>
      </c>
      <c r="D431" s="231"/>
      <c r="E431" s="231"/>
      <c r="F431" s="231"/>
      <c r="G431" s="231"/>
      <c r="H431" s="215"/>
      <c r="I431" s="215"/>
      <c r="J431" s="215"/>
      <c r="K431" s="215"/>
      <c r="L431" s="215"/>
      <c r="M431" s="215"/>
      <c r="N431" s="215"/>
      <c r="O431" s="215"/>
      <c r="P431" s="215"/>
      <c r="Q431" s="215"/>
      <c r="R431" s="215"/>
      <c r="S431" s="215"/>
      <c r="T431" s="215"/>
      <c r="U431" s="215"/>
      <c r="V431" s="215"/>
      <c r="W431" s="215"/>
      <c r="X431" s="206"/>
      <c r="Y431" s="206"/>
      <c r="Z431" s="206"/>
      <c r="AA431" s="206"/>
      <c r="AB431" s="206"/>
      <c r="AC431" s="206"/>
      <c r="AD431" s="206"/>
      <c r="AE431" s="206"/>
      <c r="AF431" s="206"/>
      <c r="AG431" s="206" t="s">
        <v>289</v>
      </c>
      <c r="AH431" s="206"/>
      <c r="AI431" s="206"/>
      <c r="AJ431" s="206"/>
      <c r="AK431" s="206"/>
      <c r="AL431" s="206"/>
      <c r="AM431" s="206"/>
      <c r="AN431" s="206"/>
      <c r="AO431" s="206"/>
      <c r="AP431" s="206"/>
      <c r="AQ431" s="206"/>
      <c r="AR431" s="206"/>
      <c r="AS431" s="206"/>
      <c r="AT431" s="206"/>
      <c r="AU431" s="206"/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  <c r="BH431" s="206"/>
    </row>
    <row r="432" spans="1:60" ht="22.5" outlineLevel="1">
      <c r="A432" s="223">
        <v>97</v>
      </c>
      <c r="B432" s="224" t="s">
        <v>3272</v>
      </c>
      <c r="C432" s="241" t="s">
        <v>3273</v>
      </c>
      <c r="D432" s="225" t="s">
        <v>557</v>
      </c>
      <c r="E432" s="226">
        <v>8.1</v>
      </c>
      <c r="F432" s="227"/>
      <c r="G432" s="228">
        <f>ROUND(E432*F432,2)</f>
        <v>0</v>
      </c>
      <c r="H432" s="227"/>
      <c r="I432" s="228">
        <f>ROUND(E432*H432,2)</f>
        <v>0</v>
      </c>
      <c r="J432" s="227"/>
      <c r="K432" s="228">
        <f>ROUND(E432*J432,2)</f>
        <v>0</v>
      </c>
      <c r="L432" s="228">
        <v>21</v>
      </c>
      <c r="M432" s="228">
        <f>G432*(1+L432/100)</f>
        <v>0</v>
      </c>
      <c r="N432" s="228">
        <v>5.0000000000000002E-5</v>
      </c>
      <c r="O432" s="228">
        <f>ROUND(E432*N432,2)</f>
        <v>0</v>
      </c>
      <c r="P432" s="228">
        <v>0</v>
      </c>
      <c r="Q432" s="228">
        <f>ROUND(E432*P432,2)</f>
        <v>0</v>
      </c>
      <c r="R432" s="228" t="s">
        <v>1342</v>
      </c>
      <c r="S432" s="228" t="s">
        <v>285</v>
      </c>
      <c r="T432" s="229" t="s">
        <v>322</v>
      </c>
      <c r="U432" s="215">
        <v>0.14199999999999999</v>
      </c>
      <c r="V432" s="215">
        <f>ROUND(E432*U432,2)</f>
        <v>1.1499999999999999</v>
      </c>
      <c r="W432" s="215"/>
      <c r="X432" s="206"/>
      <c r="Y432" s="206"/>
      <c r="Z432" s="206"/>
      <c r="AA432" s="206"/>
      <c r="AB432" s="206"/>
      <c r="AC432" s="206"/>
      <c r="AD432" s="206"/>
      <c r="AE432" s="206"/>
      <c r="AF432" s="206"/>
      <c r="AG432" s="206" t="s">
        <v>1202</v>
      </c>
      <c r="AH432" s="206"/>
      <c r="AI432" s="206"/>
      <c r="AJ432" s="206"/>
      <c r="AK432" s="206"/>
      <c r="AL432" s="206"/>
      <c r="AM432" s="206"/>
      <c r="AN432" s="206"/>
      <c r="AO432" s="206"/>
      <c r="AP432" s="206"/>
      <c r="AQ432" s="206"/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</row>
    <row r="433" spans="1:60" outlineLevel="1">
      <c r="A433" s="213"/>
      <c r="B433" s="214"/>
      <c r="C433" s="242" t="s">
        <v>3269</v>
      </c>
      <c r="D433" s="231"/>
      <c r="E433" s="231"/>
      <c r="F433" s="231"/>
      <c r="G433" s="231"/>
      <c r="H433" s="215"/>
      <c r="I433" s="215"/>
      <c r="J433" s="215"/>
      <c r="K433" s="215"/>
      <c r="L433" s="215"/>
      <c r="M433" s="215"/>
      <c r="N433" s="215"/>
      <c r="O433" s="215"/>
      <c r="P433" s="215"/>
      <c r="Q433" s="215"/>
      <c r="R433" s="215"/>
      <c r="S433" s="215"/>
      <c r="T433" s="215"/>
      <c r="U433" s="215"/>
      <c r="V433" s="215"/>
      <c r="W433" s="215"/>
      <c r="X433" s="206"/>
      <c r="Y433" s="206"/>
      <c r="Z433" s="206"/>
      <c r="AA433" s="206"/>
      <c r="AB433" s="206"/>
      <c r="AC433" s="206"/>
      <c r="AD433" s="206"/>
      <c r="AE433" s="206"/>
      <c r="AF433" s="206"/>
      <c r="AG433" s="206" t="s">
        <v>289</v>
      </c>
      <c r="AH433" s="206"/>
      <c r="AI433" s="206"/>
      <c r="AJ433" s="206"/>
      <c r="AK433" s="206"/>
      <c r="AL433" s="206"/>
      <c r="AM433" s="206"/>
      <c r="AN433" s="206"/>
      <c r="AO433" s="206"/>
      <c r="AP433" s="206"/>
      <c r="AQ433" s="206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</row>
    <row r="434" spans="1:60" ht="22.5" outlineLevel="1">
      <c r="A434" s="223">
        <v>98</v>
      </c>
      <c r="B434" s="224" t="s">
        <v>3274</v>
      </c>
      <c r="C434" s="241" t="s">
        <v>3275</v>
      </c>
      <c r="D434" s="225" t="s">
        <v>557</v>
      </c>
      <c r="E434" s="226">
        <v>23</v>
      </c>
      <c r="F434" s="227"/>
      <c r="G434" s="228">
        <f>ROUND(E434*F434,2)</f>
        <v>0</v>
      </c>
      <c r="H434" s="227"/>
      <c r="I434" s="228">
        <f>ROUND(E434*H434,2)</f>
        <v>0</v>
      </c>
      <c r="J434" s="227"/>
      <c r="K434" s="228">
        <f>ROUND(E434*J434,2)</f>
        <v>0</v>
      </c>
      <c r="L434" s="228">
        <v>21</v>
      </c>
      <c r="M434" s="228">
        <f>G434*(1+L434/100)</f>
        <v>0</v>
      </c>
      <c r="N434" s="228">
        <v>5.0000000000000002E-5</v>
      </c>
      <c r="O434" s="228">
        <f>ROUND(E434*N434,2)</f>
        <v>0</v>
      </c>
      <c r="P434" s="228">
        <v>0</v>
      </c>
      <c r="Q434" s="228">
        <f>ROUND(E434*P434,2)</f>
        <v>0</v>
      </c>
      <c r="R434" s="228" t="s">
        <v>1342</v>
      </c>
      <c r="S434" s="228" t="s">
        <v>285</v>
      </c>
      <c r="T434" s="229" t="s">
        <v>322</v>
      </c>
      <c r="U434" s="215">
        <v>0.129</v>
      </c>
      <c r="V434" s="215">
        <f>ROUND(E434*U434,2)</f>
        <v>2.97</v>
      </c>
      <c r="W434" s="215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 t="s">
        <v>1202</v>
      </c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</row>
    <row r="435" spans="1:60" outlineLevel="1">
      <c r="A435" s="213"/>
      <c r="B435" s="214"/>
      <c r="C435" s="242" t="s">
        <v>3269</v>
      </c>
      <c r="D435" s="231"/>
      <c r="E435" s="231"/>
      <c r="F435" s="231"/>
      <c r="G435" s="231"/>
      <c r="H435" s="215"/>
      <c r="I435" s="215"/>
      <c r="J435" s="215"/>
      <c r="K435" s="215"/>
      <c r="L435" s="215"/>
      <c r="M435" s="215"/>
      <c r="N435" s="215"/>
      <c r="O435" s="215"/>
      <c r="P435" s="215"/>
      <c r="Q435" s="215"/>
      <c r="R435" s="215"/>
      <c r="S435" s="215"/>
      <c r="T435" s="215"/>
      <c r="U435" s="215"/>
      <c r="V435" s="215"/>
      <c r="W435" s="215"/>
      <c r="X435" s="206"/>
      <c r="Y435" s="206"/>
      <c r="Z435" s="206"/>
      <c r="AA435" s="206"/>
      <c r="AB435" s="206"/>
      <c r="AC435" s="206"/>
      <c r="AD435" s="206"/>
      <c r="AE435" s="206"/>
      <c r="AF435" s="206"/>
      <c r="AG435" s="206" t="s">
        <v>289</v>
      </c>
      <c r="AH435" s="206"/>
      <c r="AI435" s="206"/>
      <c r="AJ435" s="206"/>
      <c r="AK435" s="206"/>
      <c r="AL435" s="206"/>
      <c r="AM435" s="206"/>
      <c r="AN435" s="206"/>
      <c r="AO435" s="206"/>
      <c r="AP435" s="206"/>
      <c r="AQ435" s="206"/>
      <c r="AR435" s="206"/>
      <c r="AS435" s="206"/>
      <c r="AT435" s="206"/>
      <c r="AU435" s="206"/>
      <c r="AV435" s="206"/>
      <c r="AW435" s="206"/>
      <c r="AX435" s="206"/>
      <c r="AY435" s="206"/>
      <c r="AZ435" s="206"/>
      <c r="BA435" s="206"/>
      <c r="BB435" s="206"/>
      <c r="BC435" s="206"/>
      <c r="BD435" s="206"/>
      <c r="BE435" s="206"/>
      <c r="BF435" s="206"/>
      <c r="BG435" s="206"/>
      <c r="BH435" s="206"/>
    </row>
    <row r="436" spans="1:60" ht="22.5" outlineLevel="1">
      <c r="A436" s="223">
        <v>99</v>
      </c>
      <c r="B436" s="224" t="s">
        <v>3276</v>
      </c>
      <c r="C436" s="241" t="s">
        <v>3277</v>
      </c>
      <c r="D436" s="225" t="s">
        <v>557</v>
      </c>
      <c r="E436" s="226">
        <v>35.9</v>
      </c>
      <c r="F436" s="227"/>
      <c r="G436" s="228">
        <f>ROUND(E436*F436,2)</f>
        <v>0</v>
      </c>
      <c r="H436" s="227"/>
      <c r="I436" s="228">
        <f>ROUND(E436*H436,2)</f>
        <v>0</v>
      </c>
      <c r="J436" s="227"/>
      <c r="K436" s="228">
        <f>ROUND(E436*J436,2)</f>
        <v>0</v>
      </c>
      <c r="L436" s="228">
        <v>21</v>
      </c>
      <c r="M436" s="228">
        <f>G436*(1+L436/100)</f>
        <v>0</v>
      </c>
      <c r="N436" s="228">
        <v>1.2E-4</v>
      </c>
      <c r="O436" s="228">
        <f>ROUND(E436*N436,2)</f>
        <v>0</v>
      </c>
      <c r="P436" s="228">
        <v>0</v>
      </c>
      <c r="Q436" s="228">
        <f>ROUND(E436*P436,2)</f>
        <v>0</v>
      </c>
      <c r="R436" s="228" t="s">
        <v>1342</v>
      </c>
      <c r="S436" s="228" t="s">
        <v>3278</v>
      </c>
      <c r="T436" s="229" t="s">
        <v>1312</v>
      </c>
      <c r="U436" s="215">
        <v>0.157</v>
      </c>
      <c r="V436" s="215">
        <f>ROUND(E436*U436,2)</f>
        <v>5.64</v>
      </c>
      <c r="W436" s="215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 t="s">
        <v>1202</v>
      </c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</row>
    <row r="437" spans="1:60" outlineLevel="1">
      <c r="A437" s="213"/>
      <c r="B437" s="214"/>
      <c r="C437" s="242" t="s">
        <v>3269</v>
      </c>
      <c r="D437" s="231"/>
      <c r="E437" s="231"/>
      <c r="F437" s="231"/>
      <c r="G437" s="231"/>
      <c r="H437" s="215"/>
      <c r="I437" s="215"/>
      <c r="J437" s="215"/>
      <c r="K437" s="215"/>
      <c r="L437" s="215"/>
      <c r="M437" s="215"/>
      <c r="N437" s="215"/>
      <c r="O437" s="215"/>
      <c r="P437" s="215"/>
      <c r="Q437" s="215"/>
      <c r="R437" s="215"/>
      <c r="S437" s="215"/>
      <c r="T437" s="215"/>
      <c r="U437" s="215"/>
      <c r="V437" s="215"/>
      <c r="W437" s="215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 t="s">
        <v>289</v>
      </c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</row>
    <row r="438" spans="1:60" outlineLevel="1">
      <c r="A438" s="223">
        <v>100</v>
      </c>
      <c r="B438" s="224" t="s">
        <v>1429</v>
      </c>
      <c r="C438" s="241" t="s">
        <v>1430</v>
      </c>
      <c r="D438" s="225" t="s">
        <v>437</v>
      </c>
      <c r="E438" s="226">
        <v>19</v>
      </c>
      <c r="F438" s="227"/>
      <c r="G438" s="228">
        <f>ROUND(E438*F438,2)</f>
        <v>0</v>
      </c>
      <c r="H438" s="227"/>
      <c r="I438" s="228">
        <f>ROUND(E438*H438,2)</f>
        <v>0</v>
      </c>
      <c r="J438" s="227"/>
      <c r="K438" s="228">
        <f>ROUND(E438*J438,2)</f>
        <v>0</v>
      </c>
      <c r="L438" s="228">
        <v>21</v>
      </c>
      <c r="M438" s="228">
        <f>G438*(1+L438/100)</f>
        <v>0</v>
      </c>
      <c r="N438" s="228">
        <v>0</v>
      </c>
      <c r="O438" s="228">
        <f>ROUND(E438*N438,2)</f>
        <v>0</v>
      </c>
      <c r="P438" s="228">
        <v>0</v>
      </c>
      <c r="Q438" s="228">
        <f>ROUND(E438*P438,2)</f>
        <v>0</v>
      </c>
      <c r="R438" s="228" t="s">
        <v>1342</v>
      </c>
      <c r="S438" s="228" t="s">
        <v>285</v>
      </c>
      <c r="T438" s="229" t="s">
        <v>322</v>
      </c>
      <c r="U438" s="215">
        <v>0.42499999999999999</v>
      </c>
      <c r="V438" s="215">
        <f>ROUND(E438*U438,2)</f>
        <v>8.08</v>
      </c>
      <c r="W438" s="215"/>
      <c r="X438" s="206"/>
      <c r="Y438" s="206"/>
      <c r="Z438" s="206"/>
      <c r="AA438" s="206"/>
      <c r="AB438" s="206"/>
      <c r="AC438" s="206"/>
      <c r="AD438" s="206"/>
      <c r="AE438" s="206"/>
      <c r="AF438" s="206"/>
      <c r="AG438" s="206" t="s">
        <v>1202</v>
      </c>
      <c r="AH438" s="206"/>
      <c r="AI438" s="206"/>
      <c r="AJ438" s="206"/>
      <c r="AK438" s="206"/>
      <c r="AL438" s="206"/>
      <c r="AM438" s="206"/>
      <c r="AN438" s="206"/>
      <c r="AO438" s="206"/>
      <c r="AP438" s="206"/>
      <c r="AQ438" s="206"/>
      <c r="AR438" s="206"/>
      <c r="AS438" s="206"/>
      <c r="AT438" s="206"/>
      <c r="AU438" s="206"/>
      <c r="AV438" s="206"/>
      <c r="AW438" s="206"/>
      <c r="AX438" s="206"/>
      <c r="AY438" s="206"/>
      <c r="AZ438" s="206"/>
      <c r="BA438" s="206"/>
      <c r="BB438" s="206"/>
      <c r="BC438" s="206"/>
      <c r="BD438" s="206"/>
      <c r="BE438" s="206"/>
      <c r="BF438" s="206"/>
      <c r="BG438" s="206"/>
      <c r="BH438" s="206"/>
    </row>
    <row r="439" spans="1:60" outlineLevel="1">
      <c r="A439" s="213"/>
      <c r="B439" s="214"/>
      <c r="C439" s="254" t="s">
        <v>3279</v>
      </c>
      <c r="D439" s="247"/>
      <c r="E439" s="248">
        <v>3</v>
      </c>
      <c r="F439" s="215"/>
      <c r="G439" s="215"/>
      <c r="H439" s="215"/>
      <c r="I439" s="215"/>
      <c r="J439" s="215"/>
      <c r="K439" s="215"/>
      <c r="L439" s="215"/>
      <c r="M439" s="215"/>
      <c r="N439" s="215"/>
      <c r="O439" s="215"/>
      <c r="P439" s="215"/>
      <c r="Q439" s="215"/>
      <c r="R439" s="215"/>
      <c r="S439" s="215"/>
      <c r="T439" s="215"/>
      <c r="U439" s="215"/>
      <c r="V439" s="215"/>
      <c r="W439" s="215"/>
      <c r="X439" s="206"/>
      <c r="Y439" s="206"/>
      <c r="Z439" s="206"/>
      <c r="AA439" s="206"/>
      <c r="AB439" s="206"/>
      <c r="AC439" s="206"/>
      <c r="AD439" s="206"/>
      <c r="AE439" s="206"/>
      <c r="AF439" s="206"/>
      <c r="AG439" s="206" t="s">
        <v>327</v>
      </c>
      <c r="AH439" s="206">
        <v>0</v>
      </c>
      <c r="AI439" s="206"/>
      <c r="AJ439" s="206"/>
      <c r="AK439" s="206"/>
      <c r="AL439" s="206"/>
      <c r="AM439" s="206"/>
      <c r="AN439" s="206"/>
      <c r="AO439" s="206"/>
      <c r="AP439" s="206"/>
      <c r="AQ439" s="206"/>
      <c r="AR439" s="206"/>
      <c r="AS439" s="206"/>
      <c r="AT439" s="206"/>
      <c r="AU439" s="206"/>
      <c r="AV439" s="206"/>
      <c r="AW439" s="206"/>
      <c r="AX439" s="206"/>
      <c r="AY439" s="206"/>
      <c r="AZ439" s="206"/>
      <c r="BA439" s="206"/>
      <c r="BB439" s="206"/>
      <c r="BC439" s="206"/>
      <c r="BD439" s="206"/>
      <c r="BE439" s="206"/>
      <c r="BF439" s="206"/>
      <c r="BG439" s="206"/>
      <c r="BH439" s="206"/>
    </row>
    <row r="440" spans="1:60" outlineLevel="1">
      <c r="A440" s="213"/>
      <c r="B440" s="214"/>
      <c r="C440" s="254" t="s">
        <v>3280</v>
      </c>
      <c r="D440" s="247"/>
      <c r="E440" s="248">
        <v>2</v>
      </c>
      <c r="F440" s="215"/>
      <c r="G440" s="215"/>
      <c r="H440" s="215"/>
      <c r="I440" s="215"/>
      <c r="J440" s="215"/>
      <c r="K440" s="215"/>
      <c r="L440" s="215"/>
      <c r="M440" s="215"/>
      <c r="N440" s="215"/>
      <c r="O440" s="215"/>
      <c r="P440" s="215"/>
      <c r="Q440" s="215"/>
      <c r="R440" s="215"/>
      <c r="S440" s="215"/>
      <c r="T440" s="215"/>
      <c r="U440" s="215"/>
      <c r="V440" s="215"/>
      <c r="W440" s="215"/>
      <c r="X440" s="206"/>
      <c r="Y440" s="206"/>
      <c r="Z440" s="206"/>
      <c r="AA440" s="206"/>
      <c r="AB440" s="206"/>
      <c r="AC440" s="206"/>
      <c r="AD440" s="206"/>
      <c r="AE440" s="206"/>
      <c r="AF440" s="206"/>
      <c r="AG440" s="206" t="s">
        <v>327</v>
      </c>
      <c r="AH440" s="206">
        <v>0</v>
      </c>
      <c r="AI440" s="206"/>
      <c r="AJ440" s="206"/>
      <c r="AK440" s="206"/>
      <c r="AL440" s="206"/>
      <c r="AM440" s="206"/>
      <c r="AN440" s="206"/>
      <c r="AO440" s="206"/>
      <c r="AP440" s="206"/>
      <c r="AQ440" s="206"/>
      <c r="AR440" s="206"/>
      <c r="AS440" s="206"/>
      <c r="AT440" s="206"/>
      <c r="AU440" s="206"/>
      <c r="AV440" s="206"/>
      <c r="AW440" s="206"/>
      <c r="AX440" s="206"/>
      <c r="AY440" s="206"/>
      <c r="AZ440" s="206"/>
      <c r="BA440" s="206"/>
      <c r="BB440" s="206"/>
      <c r="BC440" s="206"/>
      <c r="BD440" s="206"/>
      <c r="BE440" s="206"/>
      <c r="BF440" s="206"/>
      <c r="BG440" s="206"/>
      <c r="BH440" s="206"/>
    </row>
    <row r="441" spans="1:60" outlineLevel="1">
      <c r="A441" s="213"/>
      <c r="B441" s="214"/>
      <c r="C441" s="254" t="s">
        <v>1433</v>
      </c>
      <c r="D441" s="247"/>
      <c r="E441" s="248">
        <v>3</v>
      </c>
      <c r="F441" s="215"/>
      <c r="G441" s="215"/>
      <c r="H441" s="215"/>
      <c r="I441" s="215"/>
      <c r="J441" s="215"/>
      <c r="K441" s="215"/>
      <c r="L441" s="215"/>
      <c r="M441" s="215"/>
      <c r="N441" s="215"/>
      <c r="O441" s="215"/>
      <c r="P441" s="215"/>
      <c r="Q441" s="215"/>
      <c r="R441" s="215"/>
      <c r="S441" s="215"/>
      <c r="T441" s="215"/>
      <c r="U441" s="215"/>
      <c r="V441" s="215"/>
      <c r="W441" s="215"/>
      <c r="X441" s="206"/>
      <c r="Y441" s="206"/>
      <c r="Z441" s="206"/>
      <c r="AA441" s="206"/>
      <c r="AB441" s="206"/>
      <c r="AC441" s="206"/>
      <c r="AD441" s="206"/>
      <c r="AE441" s="206"/>
      <c r="AF441" s="206"/>
      <c r="AG441" s="206" t="s">
        <v>327</v>
      </c>
      <c r="AH441" s="206">
        <v>0</v>
      </c>
      <c r="AI441" s="206"/>
      <c r="AJ441" s="206"/>
      <c r="AK441" s="206"/>
      <c r="AL441" s="206"/>
      <c r="AM441" s="206"/>
      <c r="AN441" s="206"/>
      <c r="AO441" s="206"/>
      <c r="AP441" s="206"/>
      <c r="AQ441" s="206"/>
      <c r="AR441" s="206"/>
      <c r="AS441" s="206"/>
      <c r="AT441" s="206"/>
      <c r="AU441" s="206"/>
      <c r="AV441" s="206"/>
      <c r="AW441" s="206"/>
      <c r="AX441" s="206"/>
      <c r="AY441" s="206"/>
      <c r="AZ441" s="206"/>
      <c r="BA441" s="206"/>
      <c r="BB441" s="206"/>
      <c r="BC441" s="206"/>
      <c r="BD441" s="206"/>
      <c r="BE441" s="206"/>
      <c r="BF441" s="206"/>
      <c r="BG441" s="206"/>
      <c r="BH441" s="206"/>
    </row>
    <row r="442" spans="1:60" outlineLevel="1">
      <c r="A442" s="213"/>
      <c r="B442" s="214"/>
      <c r="C442" s="254" t="s">
        <v>1434</v>
      </c>
      <c r="D442" s="247"/>
      <c r="E442" s="248">
        <v>2</v>
      </c>
      <c r="F442" s="215"/>
      <c r="G442" s="215"/>
      <c r="H442" s="215"/>
      <c r="I442" s="215"/>
      <c r="J442" s="215"/>
      <c r="K442" s="215"/>
      <c r="L442" s="215"/>
      <c r="M442" s="215"/>
      <c r="N442" s="215"/>
      <c r="O442" s="215"/>
      <c r="P442" s="215"/>
      <c r="Q442" s="215"/>
      <c r="R442" s="215"/>
      <c r="S442" s="215"/>
      <c r="T442" s="215"/>
      <c r="U442" s="215"/>
      <c r="V442" s="215"/>
      <c r="W442" s="215"/>
      <c r="X442" s="206"/>
      <c r="Y442" s="206"/>
      <c r="Z442" s="206"/>
      <c r="AA442" s="206"/>
      <c r="AB442" s="206"/>
      <c r="AC442" s="206"/>
      <c r="AD442" s="206"/>
      <c r="AE442" s="206"/>
      <c r="AF442" s="206"/>
      <c r="AG442" s="206" t="s">
        <v>327</v>
      </c>
      <c r="AH442" s="206">
        <v>0</v>
      </c>
      <c r="AI442" s="206"/>
      <c r="AJ442" s="206"/>
      <c r="AK442" s="206"/>
      <c r="AL442" s="206"/>
      <c r="AM442" s="206"/>
      <c r="AN442" s="206"/>
      <c r="AO442" s="206"/>
      <c r="AP442" s="206"/>
      <c r="AQ442" s="206"/>
      <c r="AR442" s="206"/>
      <c r="AS442" s="206"/>
      <c r="AT442" s="206"/>
      <c r="AU442" s="206"/>
      <c r="AV442" s="206"/>
      <c r="AW442" s="206"/>
      <c r="AX442" s="206"/>
      <c r="AY442" s="206"/>
      <c r="AZ442" s="206"/>
      <c r="BA442" s="206"/>
      <c r="BB442" s="206"/>
      <c r="BC442" s="206"/>
      <c r="BD442" s="206"/>
      <c r="BE442" s="206"/>
      <c r="BF442" s="206"/>
      <c r="BG442" s="206"/>
      <c r="BH442" s="206"/>
    </row>
    <row r="443" spans="1:60" outlineLevel="1">
      <c r="A443" s="213"/>
      <c r="B443" s="214"/>
      <c r="C443" s="254" t="s">
        <v>1563</v>
      </c>
      <c r="D443" s="247"/>
      <c r="E443" s="248">
        <v>8</v>
      </c>
      <c r="F443" s="215"/>
      <c r="G443" s="215"/>
      <c r="H443" s="215"/>
      <c r="I443" s="215"/>
      <c r="J443" s="215"/>
      <c r="K443" s="215"/>
      <c r="L443" s="215"/>
      <c r="M443" s="215"/>
      <c r="N443" s="215"/>
      <c r="O443" s="215"/>
      <c r="P443" s="215"/>
      <c r="Q443" s="215"/>
      <c r="R443" s="215"/>
      <c r="S443" s="215"/>
      <c r="T443" s="215"/>
      <c r="U443" s="215"/>
      <c r="V443" s="215"/>
      <c r="W443" s="215"/>
      <c r="X443" s="206"/>
      <c r="Y443" s="206"/>
      <c r="Z443" s="206"/>
      <c r="AA443" s="206"/>
      <c r="AB443" s="206"/>
      <c r="AC443" s="206"/>
      <c r="AD443" s="206"/>
      <c r="AE443" s="206"/>
      <c r="AF443" s="206"/>
      <c r="AG443" s="206" t="s">
        <v>327</v>
      </c>
      <c r="AH443" s="206">
        <v>0</v>
      </c>
      <c r="AI443" s="206"/>
      <c r="AJ443" s="206"/>
      <c r="AK443" s="206"/>
      <c r="AL443" s="206"/>
      <c r="AM443" s="206"/>
      <c r="AN443" s="206"/>
      <c r="AO443" s="206"/>
      <c r="AP443" s="206"/>
      <c r="AQ443" s="206"/>
      <c r="AR443" s="206"/>
      <c r="AS443" s="206"/>
      <c r="AT443" s="206"/>
      <c r="AU443" s="206"/>
      <c r="AV443" s="206"/>
      <c r="AW443" s="206"/>
      <c r="AX443" s="206"/>
      <c r="AY443" s="206"/>
      <c r="AZ443" s="206"/>
      <c r="BA443" s="206"/>
      <c r="BB443" s="206"/>
      <c r="BC443" s="206"/>
      <c r="BD443" s="206"/>
      <c r="BE443" s="206"/>
      <c r="BF443" s="206"/>
      <c r="BG443" s="206"/>
      <c r="BH443" s="206"/>
    </row>
    <row r="444" spans="1:60" outlineLevel="1">
      <c r="A444" s="213"/>
      <c r="B444" s="214"/>
      <c r="C444" s="254" t="s">
        <v>3281</v>
      </c>
      <c r="D444" s="247"/>
      <c r="E444" s="248">
        <v>1</v>
      </c>
      <c r="F444" s="215"/>
      <c r="G444" s="215"/>
      <c r="H444" s="215"/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5"/>
      <c r="V444" s="215"/>
      <c r="W444" s="215"/>
      <c r="X444" s="206"/>
      <c r="Y444" s="206"/>
      <c r="Z444" s="206"/>
      <c r="AA444" s="206"/>
      <c r="AB444" s="206"/>
      <c r="AC444" s="206"/>
      <c r="AD444" s="206"/>
      <c r="AE444" s="206"/>
      <c r="AF444" s="206"/>
      <c r="AG444" s="206" t="s">
        <v>327</v>
      </c>
      <c r="AH444" s="206">
        <v>0</v>
      </c>
      <c r="AI444" s="206"/>
      <c r="AJ444" s="206"/>
      <c r="AK444" s="206"/>
      <c r="AL444" s="206"/>
      <c r="AM444" s="206"/>
      <c r="AN444" s="206"/>
      <c r="AO444" s="206"/>
      <c r="AP444" s="206"/>
      <c r="AQ444" s="206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</row>
    <row r="445" spans="1:60" outlineLevel="1">
      <c r="A445" s="223">
        <v>101</v>
      </c>
      <c r="B445" s="224" t="s">
        <v>1437</v>
      </c>
      <c r="C445" s="241" t="s">
        <v>1438</v>
      </c>
      <c r="D445" s="225" t="s">
        <v>437</v>
      </c>
      <c r="E445" s="226">
        <v>2</v>
      </c>
      <c r="F445" s="227"/>
      <c r="G445" s="228">
        <f>ROUND(E445*F445,2)</f>
        <v>0</v>
      </c>
      <c r="H445" s="227"/>
      <c r="I445" s="228">
        <f>ROUND(E445*H445,2)</f>
        <v>0</v>
      </c>
      <c r="J445" s="227"/>
      <c r="K445" s="228">
        <f>ROUND(E445*J445,2)</f>
        <v>0</v>
      </c>
      <c r="L445" s="228">
        <v>21</v>
      </c>
      <c r="M445" s="228">
        <f>G445*(1+L445/100)</f>
        <v>0</v>
      </c>
      <c r="N445" s="228">
        <v>0</v>
      </c>
      <c r="O445" s="228">
        <f>ROUND(E445*N445,2)</f>
        <v>0</v>
      </c>
      <c r="P445" s="228">
        <v>0</v>
      </c>
      <c r="Q445" s="228">
        <f>ROUND(E445*P445,2)</f>
        <v>0</v>
      </c>
      <c r="R445" s="228" t="s">
        <v>1342</v>
      </c>
      <c r="S445" s="228" t="s">
        <v>285</v>
      </c>
      <c r="T445" s="229" t="s">
        <v>322</v>
      </c>
      <c r="U445" s="215">
        <v>0.16500000000000001</v>
      </c>
      <c r="V445" s="215">
        <f>ROUND(E445*U445,2)</f>
        <v>0.33</v>
      </c>
      <c r="W445" s="215"/>
      <c r="X445" s="206"/>
      <c r="Y445" s="206"/>
      <c r="Z445" s="206"/>
      <c r="AA445" s="206"/>
      <c r="AB445" s="206"/>
      <c r="AC445" s="206"/>
      <c r="AD445" s="206"/>
      <c r="AE445" s="206"/>
      <c r="AF445" s="206"/>
      <c r="AG445" s="206" t="s">
        <v>1202</v>
      </c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</row>
    <row r="446" spans="1:60" outlineLevel="1">
      <c r="A446" s="213"/>
      <c r="B446" s="214"/>
      <c r="C446" s="253" t="s">
        <v>1439</v>
      </c>
      <c r="D446" s="251"/>
      <c r="E446" s="251"/>
      <c r="F446" s="251"/>
      <c r="G446" s="251"/>
      <c r="H446" s="215"/>
      <c r="I446" s="215"/>
      <c r="J446" s="215"/>
      <c r="K446" s="215"/>
      <c r="L446" s="215"/>
      <c r="M446" s="215"/>
      <c r="N446" s="215"/>
      <c r="O446" s="215"/>
      <c r="P446" s="215"/>
      <c r="Q446" s="215"/>
      <c r="R446" s="215"/>
      <c r="S446" s="215"/>
      <c r="T446" s="215"/>
      <c r="U446" s="215"/>
      <c r="V446" s="215"/>
      <c r="W446" s="215"/>
      <c r="X446" s="206"/>
      <c r="Y446" s="206"/>
      <c r="Z446" s="206"/>
      <c r="AA446" s="206"/>
      <c r="AB446" s="206"/>
      <c r="AC446" s="206"/>
      <c r="AD446" s="206"/>
      <c r="AE446" s="206"/>
      <c r="AF446" s="206"/>
      <c r="AG446" s="206" t="s">
        <v>325</v>
      </c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</row>
    <row r="447" spans="1:60" ht="22.5" outlineLevel="1">
      <c r="A447" s="232">
        <v>102</v>
      </c>
      <c r="B447" s="233" t="s">
        <v>3282</v>
      </c>
      <c r="C447" s="243" t="s">
        <v>3283</v>
      </c>
      <c r="D447" s="234" t="s">
        <v>437</v>
      </c>
      <c r="E447" s="235">
        <v>1</v>
      </c>
      <c r="F447" s="236"/>
      <c r="G447" s="237">
        <f>ROUND(E447*F447,2)</f>
        <v>0</v>
      </c>
      <c r="H447" s="236"/>
      <c r="I447" s="237">
        <f>ROUND(E447*H447,2)</f>
        <v>0</v>
      </c>
      <c r="J447" s="236"/>
      <c r="K447" s="237">
        <f>ROUND(E447*J447,2)</f>
        <v>0</v>
      </c>
      <c r="L447" s="237">
        <v>21</v>
      </c>
      <c r="M447" s="237">
        <f>G447*(1+L447/100)</f>
        <v>0</v>
      </c>
      <c r="N447" s="237">
        <v>1.8000000000000001E-4</v>
      </c>
      <c r="O447" s="237">
        <f>ROUND(E447*N447,2)</f>
        <v>0</v>
      </c>
      <c r="P447" s="237">
        <v>0</v>
      </c>
      <c r="Q447" s="237">
        <f>ROUND(E447*P447,2)</f>
        <v>0</v>
      </c>
      <c r="R447" s="237" t="s">
        <v>1342</v>
      </c>
      <c r="S447" s="237" t="s">
        <v>285</v>
      </c>
      <c r="T447" s="238" t="s">
        <v>322</v>
      </c>
      <c r="U447" s="215">
        <v>0.16500000000000001</v>
      </c>
      <c r="V447" s="215">
        <f>ROUND(E447*U447,2)</f>
        <v>0.17</v>
      </c>
      <c r="W447" s="215"/>
      <c r="X447" s="206"/>
      <c r="Y447" s="206"/>
      <c r="Z447" s="206"/>
      <c r="AA447" s="206"/>
      <c r="AB447" s="206"/>
      <c r="AC447" s="206"/>
      <c r="AD447" s="206"/>
      <c r="AE447" s="206"/>
      <c r="AF447" s="206"/>
      <c r="AG447" s="206" t="s">
        <v>1202</v>
      </c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</row>
    <row r="448" spans="1:60" ht="22.5" outlineLevel="1">
      <c r="A448" s="232">
        <v>103</v>
      </c>
      <c r="B448" s="233" t="s">
        <v>3284</v>
      </c>
      <c r="C448" s="243" t="s">
        <v>3285</v>
      </c>
      <c r="D448" s="234" t="s">
        <v>437</v>
      </c>
      <c r="E448" s="235">
        <v>1</v>
      </c>
      <c r="F448" s="236"/>
      <c r="G448" s="237">
        <f>ROUND(E448*F448,2)</f>
        <v>0</v>
      </c>
      <c r="H448" s="236"/>
      <c r="I448" s="237">
        <f>ROUND(E448*H448,2)</f>
        <v>0</v>
      </c>
      <c r="J448" s="236"/>
      <c r="K448" s="237">
        <f>ROUND(E448*J448,2)</f>
        <v>0</v>
      </c>
      <c r="L448" s="237">
        <v>21</v>
      </c>
      <c r="M448" s="237">
        <f>G448*(1+L448/100)</f>
        <v>0</v>
      </c>
      <c r="N448" s="237">
        <v>6.8000000000000005E-4</v>
      </c>
      <c r="O448" s="237">
        <f>ROUND(E448*N448,2)</f>
        <v>0</v>
      </c>
      <c r="P448" s="237">
        <v>0</v>
      </c>
      <c r="Q448" s="237">
        <f>ROUND(E448*P448,2)</f>
        <v>0</v>
      </c>
      <c r="R448" s="237" t="s">
        <v>1342</v>
      </c>
      <c r="S448" s="237" t="s">
        <v>285</v>
      </c>
      <c r="T448" s="238" t="s">
        <v>322</v>
      </c>
      <c r="U448" s="215">
        <v>0.26900000000000002</v>
      </c>
      <c r="V448" s="215">
        <f>ROUND(E448*U448,2)</f>
        <v>0.27</v>
      </c>
      <c r="W448" s="215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 t="s">
        <v>1202</v>
      </c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</row>
    <row r="449" spans="1:60" ht="22.5" outlineLevel="1">
      <c r="A449" s="232">
        <v>104</v>
      </c>
      <c r="B449" s="233" t="s">
        <v>3286</v>
      </c>
      <c r="C449" s="243" t="s">
        <v>3287</v>
      </c>
      <c r="D449" s="234" t="s">
        <v>437</v>
      </c>
      <c r="E449" s="235">
        <v>1</v>
      </c>
      <c r="F449" s="236"/>
      <c r="G449" s="237">
        <f>ROUND(E449*F449,2)</f>
        <v>0</v>
      </c>
      <c r="H449" s="236"/>
      <c r="I449" s="237">
        <f>ROUND(E449*H449,2)</f>
        <v>0</v>
      </c>
      <c r="J449" s="236"/>
      <c r="K449" s="237">
        <f>ROUND(E449*J449,2)</f>
        <v>0</v>
      </c>
      <c r="L449" s="237">
        <v>21</v>
      </c>
      <c r="M449" s="237">
        <f>G449*(1+L449/100)</f>
        <v>0</v>
      </c>
      <c r="N449" s="237">
        <v>8.0000000000000004E-4</v>
      </c>
      <c r="O449" s="237">
        <f>ROUND(E449*N449,2)</f>
        <v>0</v>
      </c>
      <c r="P449" s="237">
        <v>0</v>
      </c>
      <c r="Q449" s="237">
        <f>ROUND(E449*P449,2)</f>
        <v>0</v>
      </c>
      <c r="R449" s="237" t="s">
        <v>1342</v>
      </c>
      <c r="S449" s="237" t="s">
        <v>285</v>
      </c>
      <c r="T449" s="238" t="s">
        <v>322</v>
      </c>
      <c r="U449" s="215">
        <v>0.26900000000000002</v>
      </c>
      <c r="V449" s="215">
        <f>ROUND(E449*U449,2)</f>
        <v>0.27</v>
      </c>
      <c r="W449" s="215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 t="s">
        <v>1202</v>
      </c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</row>
    <row r="450" spans="1:60" ht="33.75" outlineLevel="1">
      <c r="A450" s="232">
        <v>105</v>
      </c>
      <c r="B450" s="233" t="s">
        <v>1444</v>
      </c>
      <c r="C450" s="243" t="s">
        <v>1445</v>
      </c>
      <c r="D450" s="234" t="s">
        <v>437</v>
      </c>
      <c r="E450" s="235">
        <v>1</v>
      </c>
      <c r="F450" s="236"/>
      <c r="G450" s="237">
        <f>ROUND(E450*F450,2)</f>
        <v>0</v>
      </c>
      <c r="H450" s="236"/>
      <c r="I450" s="237">
        <f>ROUND(E450*H450,2)</f>
        <v>0</v>
      </c>
      <c r="J450" s="236"/>
      <c r="K450" s="237">
        <f>ROUND(E450*J450,2)</f>
        <v>0</v>
      </c>
      <c r="L450" s="237">
        <v>21</v>
      </c>
      <c r="M450" s="237">
        <f>G450*(1+L450/100)</f>
        <v>0</v>
      </c>
      <c r="N450" s="237">
        <v>4.0899999999999999E-3</v>
      </c>
      <c r="O450" s="237">
        <f>ROUND(E450*N450,2)</f>
        <v>0</v>
      </c>
      <c r="P450" s="237">
        <v>0</v>
      </c>
      <c r="Q450" s="237">
        <f>ROUND(E450*P450,2)</f>
        <v>0</v>
      </c>
      <c r="R450" s="237" t="s">
        <v>1342</v>
      </c>
      <c r="S450" s="237" t="s">
        <v>285</v>
      </c>
      <c r="T450" s="238" t="s">
        <v>322</v>
      </c>
      <c r="U450" s="215">
        <v>0.47599999999999998</v>
      </c>
      <c r="V450" s="215">
        <f>ROUND(E450*U450,2)</f>
        <v>0.48</v>
      </c>
      <c r="W450" s="215"/>
      <c r="X450" s="206"/>
      <c r="Y450" s="206"/>
      <c r="Z450" s="206"/>
      <c r="AA450" s="206"/>
      <c r="AB450" s="206"/>
      <c r="AC450" s="206"/>
      <c r="AD450" s="206"/>
      <c r="AE450" s="206"/>
      <c r="AF450" s="206"/>
      <c r="AG450" s="206" t="s">
        <v>1202</v>
      </c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</row>
    <row r="451" spans="1:60" outlineLevel="1">
      <c r="A451" s="223">
        <v>106</v>
      </c>
      <c r="B451" s="224" t="s">
        <v>1446</v>
      </c>
      <c r="C451" s="241" t="s">
        <v>1447</v>
      </c>
      <c r="D451" s="225" t="s">
        <v>557</v>
      </c>
      <c r="E451" s="226">
        <v>96</v>
      </c>
      <c r="F451" s="227"/>
      <c r="G451" s="228">
        <f>ROUND(E451*F451,2)</f>
        <v>0</v>
      </c>
      <c r="H451" s="227"/>
      <c r="I451" s="228">
        <f>ROUND(E451*H451,2)</f>
        <v>0</v>
      </c>
      <c r="J451" s="227"/>
      <c r="K451" s="228">
        <f>ROUND(E451*J451,2)</f>
        <v>0</v>
      </c>
      <c r="L451" s="228">
        <v>21</v>
      </c>
      <c r="M451" s="228">
        <f>G451*(1+L451/100)</f>
        <v>0</v>
      </c>
      <c r="N451" s="228">
        <v>1.8000000000000001E-4</v>
      </c>
      <c r="O451" s="228">
        <f>ROUND(E451*N451,2)</f>
        <v>0.02</v>
      </c>
      <c r="P451" s="228">
        <v>0</v>
      </c>
      <c r="Q451" s="228">
        <f>ROUND(E451*P451,2)</f>
        <v>0</v>
      </c>
      <c r="R451" s="228" t="s">
        <v>1342</v>
      </c>
      <c r="S451" s="228" t="s">
        <v>285</v>
      </c>
      <c r="T451" s="229" t="s">
        <v>322</v>
      </c>
      <c r="U451" s="215">
        <v>6.7000000000000004E-2</v>
      </c>
      <c r="V451" s="215">
        <f>ROUND(E451*U451,2)</f>
        <v>6.43</v>
      </c>
      <c r="W451" s="215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 t="s">
        <v>1202</v>
      </c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</row>
    <row r="452" spans="1:60" outlineLevel="1">
      <c r="A452" s="213"/>
      <c r="B452" s="214"/>
      <c r="C452" s="242" t="s">
        <v>1448</v>
      </c>
      <c r="D452" s="231"/>
      <c r="E452" s="231"/>
      <c r="F452" s="231"/>
      <c r="G452" s="231"/>
      <c r="H452" s="215"/>
      <c r="I452" s="215"/>
      <c r="J452" s="215"/>
      <c r="K452" s="215"/>
      <c r="L452" s="215"/>
      <c r="M452" s="215"/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06"/>
      <c r="Y452" s="206"/>
      <c r="Z452" s="206"/>
      <c r="AA452" s="206"/>
      <c r="AB452" s="206"/>
      <c r="AC452" s="206"/>
      <c r="AD452" s="206"/>
      <c r="AE452" s="206"/>
      <c r="AF452" s="206"/>
      <c r="AG452" s="206" t="s">
        <v>289</v>
      </c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</row>
    <row r="453" spans="1:60" outlineLevel="1">
      <c r="A453" s="213"/>
      <c r="B453" s="214"/>
      <c r="C453" s="254" t="s">
        <v>3288</v>
      </c>
      <c r="D453" s="247"/>
      <c r="E453" s="248">
        <v>96</v>
      </c>
      <c r="F453" s="215"/>
      <c r="G453" s="215"/>
      <c r="H453" s="215"/>
      <c r="I453" s="215"/>
      <c r="J453" s="215"/>
      <c r="K453" s="215"/>
      <c r="L453" s="215"/>
      <c r="M453" s="215"/>
      <c r="N453" s="215"/>
      <c r="O453" s="215"/>
      <c r="P453" s="215"/>
      <c r="Q453" s="215"/>
      <c r="R453" s="215"/>
      <c r="S453" s="215"/>
      <c r="T453" s="215"/>
      <c r="U453" s="215"/>
      <c r="V453" s="215"/>
      <c r="W453" s="215"/>
      <c r="X453" s="206"/>
      <c r="Y453" s="206"/>
      <c r="Z453" s="206"/>
      <c r="AA453" s="206"/>
      <c r="AB453" s="206"/>
      <c r="AC453" s="206"/>
      <c r="AD453" s="206"/>
      <c r="AE453" s="206"/>
      <c r="AF453" s="206"/>
      <c r="AG453" s="206" t="s">
        <v>327</v>
      </c>
      <c r="AH453" s="206">
        <v>0</v>
      </c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</row>
    <row r="454" spans="1:60" outlineLevel="1">
      <c r="A454" s="223">
        <v>107</v>
      </c>
      <c r="B454" s="224" t="s">
        <v>1450</v>
      </c>
      <c r="C454" s="241" t="s">
        <v>1451</v>
      </c>
      <c r="D454" s="225" t="s">
        <v>557</v>
      </c>
      <c r="E454" s="226">
        <v>96</v>
      </c>
      <c r="F454" s="227"/>
      <c r="G454" s="228">
        <f>ROUND(E454*F454,2)</f>
        <v>0</v>
      </c>
      <c r="H454" s="227"/>
      <c r="I454" s="228">
        <f>ROUND(E454*H454,2)</f>
        <v>0</v>
      </c>
      <c r="J454" s="227"/>
      <c r="K454" s="228">
        <f>ROUND(E454*J454,2)</f>
        <v>0</v>
      </c>
      <c r="L454" s="228">
        <v>21</v>
      </c>
      <c r="M454" s="228">
        <f>G454*(1+L454/100)</f>
        <v>0</v>
      </c>
      <c r="N454" s="228">
        <v>1.0000000000000001E-5</v>
      </c>
      <c r="O454" s="228">
        <f>ROUND(E454*N454,2)</f>
        <v>0</v>
      </c>
      <c r="P454" s="228">
        <v>0</v>
      </c>
      <c r="Q454" s="228">
        <f>ROUND(E454*P454,2)</f>
        <v>0</v>
      </c>
      <c r="R454" s="228" t="s">
        <v>1342</v>
      </c>
      <c r="S454" s="228" t="s">
        <v>285</v>
      </c>
      <c r="T454" s="229" t="s">
        <v>322</v>
      </c>
      <c r="U454" s="215">
        <v>6.2E-2</v>
      </c>
      <c r="V454" s="215">
        <f>ROUND(E454*U454,2)</f>
        <v>5.95</v>
      </c>
      <c r="W454" s="215"/>
      <c r="X454" s="206"/>
      <c r="Y454" s="206"/>
      <c r="Z454" s="206"/>
      <c r="AA454" s="206"/>
      <c r="AB454" s="206"/>
      <c r="AC454" s="206"/>
      <c r="AD454" s="206"/>
      <c r="AE454" s="206"/>
      <c r="AF454" s="206"/>
      <c r="AG454" s="206" t="s">
        <v>1202</v>
      </c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</row>
    <row r="455" spans="1:60" outlineLevel="1">
      <c r="A455" s="213"/>
      <c r="B455" s="214"/>
      <c r="C455" s="242" t="s">
        <v>1452</v>
      </c>
      <c r="D455" s="231"/>
      <c r="E455" s="231"/>
      <c r="F455" s="231"/>
      <c r="G455" s="231"/>
      <c r="H455" s="215"/>
      <c r="I455" s="215"/>
      <c r="J455" s="215"/>
      <c r="K455" s="215"/>
      <c r="L455" s="215"/>
      <c r="M455" s="215"/>
      <c r="N455" s="215"/>
      <c r="O455" s="215"/>
      <c r="P455" s="215"/>
      <c r="Q455" s="215"/>
      <c r="R455" s="215"/>
      <c r="S455" s="215"/>
      <c r="T455" s="215"/>
      <c r="U455" s="215"/>
      <c r="V455" s="215"/>
      <c r="W455" s="215"/>
      <c r="X455" s="206"/>
      <c r="Y455" s="206"/>
      <c r="Z455" s="206"/>
      <c r="AA455" s="206"/>
      <c r="AB455" s="206"/>
      <c r="AC455" s="206"/>
      <c r="AD455" s="206"/>
      <c r="AE455" s="206"/>
      <c r="AF455" s="206"/>
      <c r="AG455" s="206" t="s">
        <v>289</v>
      </c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</row>
    <row r="456" spans="1:60" ht="22.5" outlineLevel="1">
      <c r="A456" s="232">
        <v>108</v>
      </c>
      <c r="B456" s="233" t="s">
        <v>3289</v>
      </c>
      <c r="C456" s="243" t="s">
        <v>3290</v>
      </c>
      <c r="D456" s="234" t="s">
        <v>437</v>
      </c>
      <c r="E456" s="235">
        <v>1</v>
      </c>
      <c r="F456" s="236"/>
      <c r="G456" s="237">
        <f>ROUND(E456*F456,2)</f>
        <v>0</v>
      </c>
      <c r="H456" s="236"/>
      <c r="I456" s="237">
        <f>ROUND(E456*H456,2)</f>
        <v>0</v>
      </c>
      <c r="J456" s="236"/>
      <c r="K456" s="237">
        <f>ROUND(E456*J456,2)</f>
        <v>0</v>
      </c>
      <c r="L456" s="237">
        <v>21</v>
      </c>
      <c r="M456" s="237">
        <f>G456*(1+L456/100)</f>
        <v>0</v>
      </c>
      <c r="N456" s="237">
        <v>1.4999999999999999E-4</v>
      </c>
      <c r="O456" s="237">
        <f>ROUND(E456*N456,2)</f>
        <v>0</v>
      </c>
      <c r="P456" s="237">
        <v>0</v>
      </c>
      <c r="Q456" s="237">
        <f>ROUND(E456*P456,2)</f>
        <v>0</v>
      </c>
      <c r="R456" s="237" t="s">
        <v>1580</v>
      </c>
      <c r="S456" s="237" t="s">
        <v>285</v>
      </c>
      <c r="T456" s="238" t="s">
        <v>322</v>
      </c>
      <c r="U456" s="215">
        <v>0.16500000000000001</v>
      </c>
      <c r="V456" s="215">
        <f>ROUND(E456*U456,2)</f>
        <v>0.17</v>
      </c>
      <c r="W456" s="215"/>
      <c r="X456" s="206"/>
      <c r="Y456" s="206"/>
      <c r="Z456" s="206"/>
      <c r="AA456" s="206"/>
      <c r="AB456" s="206"/>
      <c r="AC456" s="206"/>
      <c r="AD456" s="206"/>
      <c r="AE456" s="206"/>
      <c r="AF456" s="206"/>
      <c r="AG456" s="206" t="s">
        <v>1202</v>
      </c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</row>
    <row r="457" spans="1:60" outlineLevel="1">
      <c r="A457" s="232">
        <v>109</v>
      </c>
      <c r="B457" s="233" t="s">
        <v>1508</v>
      </c>
      <c r="C457" s="243" t="s">
        <v>1509</v>
      </c>
      <c r="D457" s="234" t="s">
        <v>437</v>
      </c>
      <c r="E457" s="235">
        <v>19</v>
      </c>
      <c r="F457" s="236"/>
      <c r="G457" s="237">
        <f>ROUND(E457*F457,2)</f>
        <v>0</v>
      </c>
      <c r="H457" s="236"/>
      <c r="I457" s="237">
        <f>ROUND(E457*H457,2)</f>
        <v>0</v>
      </c>
      <c r="J457" s="236"/>
      <c r="K457" s="237">
        <f>ROUND(E457*J457,2)</f>
        <v>0</v>
      </c>
      <c r="L457" s="237">
        <v>21</v>
      </c>
      <c r="M457" s="237">
        <f>G457*(1+L457/100)</f>
        <v>0</v>
      </c>
      <c r="N457" s="237">
        <v>1.7000000000000001E-4</v>
      </c>
      <c r="O457" s="237">
        <f>ROUND(E457*N457,2)</f>
        <v>0</v>
      </c>
      <c r="P457" s="237">
        <v>0</v>
      </c>
      <c r="Q457" s="237">
        <f>ROUND(E457*P457,2)</f>
        <v>0</v>
      </c>
      <c r="R457" s="237"/>
      <c r="S457" s="237" t="s">
        <v>295</v>
      </c>
      <c r="T457" s="238" t="s">
        <v>390</v>
      </c>
      <c r="U457" s="215">
        <v>0</v>
      </c>
      <c r="V457" s="215">
        <f>ROUND(E457*U457,2)</f>
        <v>0</v>
      </c>
      <c r="W457" s="215"/>
      <c r="X457" s="206"/>
      <c r="Y457" s="206"/>
      <c r="Z457" s="206"/>
      <c r="AA457" s="206"/>
      <c r="AB457" s="206"/>
      <c r="AC457" s="206"/>
      <c r="AD457" s="206"/>
      <c r="AE457" s="206"/>
      <c r="AF457" s="206"/>
      <c r="AG457" s="206" t="s">
        <v>1202</v>
      </c>
      <c r="AH457" s="206"/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6"/>
      <c r="AT457" s="206"/>
      <c r="AU457" s="206"/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  <c r="BH457" s="206"/>
    </row>
    <row r="458" spans="1:60" outlineLevel="1">
      <c r="A458" s="232">
        <v>110</v>
      </c>
      <c r="B458" s="233" t="s">
        <v>1510</v>
      </c>
      <c r="C458" s="243" t="s">
        <v>1511</v>
      </c>
      <c r="D458" s="234" t="s">
        <v>437</v>
      </c>
      <c r="E458" s="235">
        <v>1</v>
      </c>
      <c r="F458" s="236"/>
      <c r="G458" s="237">
        <f>ROUND(E458*F458,2)</f>
        <v>0</v>
      </c>
      <c r="H458" s="236"/>
      <c r="I458" s="237">
        <f>ROUND(E458*H458,2)</f>
        <v>0</v>
      </c>
      <c r="J458" s="236"/>
      <c r="K458" s="237">
        <f>ROUND(E458*J458,2)</f>
        <v>0</v>
      </c>
      <c r="L458" s="237">
        <v>21</v>
      </c>
      <c r="M458" s="237">
        <f>G458*(1+L458/100)</f>
        <v>0</v>
      </c>
      <c r="N458" s="237">
        <v>2.2000000000000001E-4</v>
      </c>
      <c r="O458" s="237">
        <f>ROUND(E458*N458,2)</f>
        <v>0</v>
      </c>
      <c r="P458" s="237">
        <v>0</v>
      </c>
      <c r="Q458" s="237">
        <f>ROUND(E458*P458,2)</f>
        <v>0</v>
      </c>
      <c r="R458" s="237"/>
      <c r="S458" s="237" t="s">
        <v>295</v>
      </c>
      <c r="T458" s="238" t="s">
        <v>390</v>
      </c>
      <c r="U458" s="215">
        <v>0</v>
      </c>
      <c r="V458" s="215">
        <f>ROUND(E458*U458,2)</f>
        <v>0</v>
      </c>
      <c r="W458" s="215"/>
      <c r="X458" s="206"/>
      <c r="Y458" s="206"/>
      <c r="Z458" s="206"/>
      <c r="AA458" s="206"/>
      <c r="AB458" s="206"/>
      <c r="AC458" s="206"/>
      <c r="AD458" s="206"/>
      <c r="AE458" s="206"/>
      <c r="AF458" s="206"/>
      <c r="AG458" s="206" t="s">
        <v>1202</v>
      </c>
      <c r="AH458" s="206"/>
      <c r="AI458" s="206"/>
      <c r="AJ458" s="206"/>
      <c r="AK458" s="206"/>
      <c r="AL458" s="206"/>
      <c r="AM458" s="206"/>
      <c r="AN458" s="206"/>
      <c r="AO458" s="206"/>
      <c r="AP458" s="206"/>
      <c r="AQ458" s="206"/>
      <c r="AR458" s="206"/>
      <c r="AS458" s="206"/>
      <c r="AT458" s="206"/>
      <c r="AU458" s="206"/>
      <c r="AV458" s="206"/>
      <c r="AW458" s="206"/>
      <c r="AX458" s="206"/>
      <c r="AY458" s="206"/>
      <c r="AZ458" s="206"/>
      <c r="BA458" s="206"/>
      <c r="BB458" s="206"/>
      <c r="BC458" s="206"/>
      <c r="BD458" s="206"/>
      <c r="BE458" s="206"/>
      <c r="BF458" s="206"/>
      <c r="BG458" s="206"/>
      <c r="BH458" s="206"/>
    </row>
    <row r="459" spans="1:60" outlineLevel="1">
      <c r="A459" s="232">
        <v>111</v>
      </c>
      <c r="B459" s="233" t="s">
        <v>3291</v>
      </c>
      <c r="C459" s="243" t="s">
        <v>3292</v>
      </c>
      <c r="D459" s="234" t="s">
        <v>1179</v>
      </c>
      <c r="E459" s="235">
        <v>40</v>
      </c>
      <c r="F459" s="236"/>
      <c r="G459" s="237">
        <f>ROUND(E459*F459,2)</f>
        <v>0</v>
      </c>
      <c r="H459" s="236"/>
      <c r="I459" s="237">
        <f>ROUND(E459*H459,2)</f>
        <v>0</v>
      </c>
      <c r="J459" s="236"/>
      <c r="K459" s="237">
        <f>ROUND(E459*J459,2)</f>
        <v>0</v>
      </c>
      <c r="L459" s="237">
        <v>21</v>
      </c>
      <c r="M459" s="237">
        <f>G459*(1+L459/100)</f>
        <v>0</v>
      </c>
      <c r="N459" s="237">
        <v>0</v>
      </c>
      <c r="O459" s="237">
        <f>ROUND(E459*N459,2)</f>
        <v>0</v>
      </c>
      <c r="P459" s="237">
        <v>0</v>
      </c>
      <c r="Q459" s="237">
        <f>ROUND(E459*P459,2)</f>
        <v>0</v>
      </c>
      <c r="R459" s="237"/>
      <c r="S459" s="237" t="s">
        <v>295</v>
      </c>
      <c r="T459" s="238" t="s">
        <v>390</v>
      </c>
      <c r="U459" s="215">
        <v>0</v>
      </c>
      <c r="V459" s="215">
        <f>ROUND(E459*U459,2)</f>
        <v>0</v>
      </c>
      <c r="W459" s="215"/>
      <c r="X459" s="206"/>
      <c r="Y459" s="206"/>
      <c r="Z459" s="206"/>
      <c r="AA459" s="206"/>
      <c r="AB459" s="206"/>
      <c r="AC459" s="206"/>
      <c r="AD459" s="206"/>
      <c r="AE459" s="206"/>
      <c r="AF459" s="206"/>
      <c r="AG459" s="206" t="s">
        <v>1202</v>
      </c>
      <c r="AH459" s="206"/>
      <c r="AI459" s="206"/>
      <c r="AJ459" s="206"/>
      <c r="AK459" s="206"/>
      <c r="AL459" s="206"/>
      <c r="AM459" s="206"/>
      <c r="AN459" s="206"/>
      <c r="AO459" s="206"/>
      <c r="AP459" s="206"/>
      <c r="AQ459" s="206"/>
      <c r="AR459" s="206"/>
      <c r="AS459" s="206"/>
      <c r="AT459" s="206"/>
      <c r="AU459" s="206"/>
      <c r="AV459" s="206"/>
      <c r="AW459" s="206"/>
      <c r="AX459" s="206"/>
      <c r="AY459" s="206"/>
      <c r="AZ459" s="206"/>
      <c r="BA459" s="206"/>
      <c r="BB459" s="206"/>
      <c r="BC459" s="206"/>
      <c r="BD459" s="206"/>
      <c r="BE459" s="206"/>
      <c r="BF459" s="206"/>
      <c r="BG459" s="206"/>
      <c r="BH459" s="206"/>
    </row>
    <row r="460" spans="1:60" outlineLevel="1">
      <c r="A460" s="223">
        <v>112</v>
      </c>
      <c r="B460" s="224" t="s">
        <v>1512</v>
      </c>
      <c r="C460" s="241" t="s">
        <v>1513</v>
      </c>
      <c r="D460" s="225" t="s">
        <v>389</v>
      </c>
      <c r="E460" s="226">
        <v>0.53003</v>
      </c>
      <c r="F460" s="227"/>
      <c r="G460" s="228">
        <f>ROUND(E460*F460,2)</f>
        <v>0</v>
      </c>
      <c r="H460" s="227"/>
      <c r="I460" s="228">
        <f>ROUND(E460*H460,2)</f>
        <v>0</v>
      </c>
      <c r="J460" s="227"/>
      <c r="K460" s="228">
        <f>ROUND(E460*J460,2)</f>
        <v>0</v>
      </c>
      <c r="L460" s="228">
        <v>21</v>
      </c>
      <c r="M460" s="228">
        <f>G460*(1+L460/100)</f>
        <v>0</v>
      </c>
      <c r="N460" s="228">
        <v>0</v>
      </c>
      <c r="O460" s="228">
        <f>ROUND(E460*N460,2)</f>
        <v>0</v>
      </c>
      <c r="P460" s="228">
        <v>0</v>
      </c>
      <c r="Q460" s="228">
        <f>ROUND(E460*P460,2)</f>
        <v>0</v>
      </c>
      <c r="R460" s="228" t="s">
        <v>1342</v>
      </c>
      <c r="S460" s="228" t="s">
        <v>285</v>
      </c>
      <c r="T460" s="229" t="s">
        <v>322</v>
      </c>
      <c r="U460" s="215">
        <v>1.327</v>
      </c>
      <c r="V460" s="215">
        <f>ROUND(E460*U460,2)</f>
        <v>0.7</v>
      </c>
      <c r="W460" s="215"/>
      <c r="X460" s="206"/>
      <c r="Y460" s="206"/>
      <c r="Z460" s="206"/>
      <c r="AA460" s="206"/>
      <c r="AB460" s="206"/>
      <c r="AC460" s="206"/>
      <c r="AD460" s="206"/>
      <c r="AE460" s="206"/>
      <c r="AF460" s="206"/>
      <c r="AG460" s="206" t="s">
        <v>1192</v>
      </c>
      <c r="AH460" s="206"/>
      <c r="AI460" s="206"/>
      <c r="AJ460" s="206"/>
      <c r="AK460" s="206"/>
      <c r="AL460" s="206"/>
      <c r="AM460" s="206"/>
      <c r="AN460" s="206"/>
      <c r="AO460" s="206"/>
      <c r="AP460" s="206"/>
      <c r="AQ460" s="206"/>
      <c r="AR460" s="206"/>
      <c r="AS460" s="206"/>
      <c r="AT460" s="206"/>
      <c r="AU460" s="206"/>
      <c r="AV460" s="206"/>
      <c r="AW460" s="206"/>
      <c r="AX460" s="206"/>
      <c r="AY460" s="206"/>
      <c r="AZ460" s="206"/>
      <c r="BA460" s="206"/>
      <c r="BB460" s="206"/>
      <c r="BC460" s="206"/>
      <c r="BD460" s="206"/>
      <c r="BE460" s="206"/>
      <c r="BF460" s="206"/>
      <c r="BG460" s="206"/>
      <c r="BH460" s="206"/>
    </row>
    <row r="461" spans="1:60" outlineLevel="1">
      <c r="A461" s="213"/>
      <c r="B461" s="214"/>
      <c r="C461" s="253" t="s">
        <v>1514</v>
      </c>
      <c r="D461" s="251"/>
      <c r="E461" s="251"/>
      <c r="F461" s="251"/>
      <c r="G461" s="251"/>
      <c r="H461" s="215"/>
      <c r="I461" s="215"/>
      <c r="J461" s="215"/>
      <c r="K461" s="215"/>
      <c r="L461" s="215"/>
      <c r="M461" s="215"/>
      <c r="N461" s="215"/>
      <c r="O461" s="215"/>
      <c r="P461" s="215"/>
      <c r="Q461" s="215"/>
      <c r="R461" s="215"/>
      <c r="S461" s="215"/>
      <c r="T461" s="215"/>
      <c r="U461" s="215"/>
      <c r="V461" s="215"/>
      <c r="W461" s="215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206" t="s">
        <v>325</v>
      </c>
      <c r="AH461" s="206"/>
      <c r="AI461" s="206"/>
      <c r="AJ461" s="206"/>
      <c r="AK461" s="206"/>
      <c r="AL461" s="206"/>
      <c r="AM461" s="206"/>
      <c r="AN461" s="206"/>
      <c r="AO461" s="206"/>
      <c r="AP461" s="206"/>
      <c r="AQ461" s="206"/>
      <c r="AR461" s="206"/>
      <c r="AS461" s="206"/>
      <c r="AT461" s="206"/>
      <c r="AU461" s="206"/>
      <c r="AV461" s="206"/>
      <c r="AW461" s="206"/>
      <c r="AX461" s="206"/>
      <c r="AY461" s="206"/>
      <c r="AZ461" s="206"/>
      <c r="BA461" s="206"/>
      <c r="BB461" s="206"/>
      <c r="BC461" s="206"/>
      <c r="BD461" s="206"/>
      <c r="BE461" s="206"/>
      <c r="BF461" s="206"/>
      <c r="BG461" s="206"/>
      <c r="BH461" s="206"/>
    </row>
    <row r="462" spans="1:60" outlineLevel="1">
      <c r="A462" s="213"/>
      <c r="B462" s="214"/>
      <c r="C462" s="254" t="s">
        <v>1194</v>
      </c>
      <c r="D462" s="247"/>
      <c r="E462" s="248"/>
      <c r="F462" s="215"/>
      <c r="G462" s="215"/>
      <c r="H462" s="215"/>
      <c r="I462" s="215"/>
      <c r="J462" s="215"/>
      <c r="K462" s="215"/>
      <c r="L462" s="215"/>
      <c r="M462" s="215"/>
      <c r="N462" s="215"/>
      <c r="O462" s="215"/>
      <c r="P462" s="215"/>
      <c r="Q462" s="215"/>
      <c r="R462" s="215"/>
      <c r="S462" s="215"/>
      <c r="T462" s="215"/>
      <c r="U462" s="215"/>
      <c r="V462" s="215"/>
      <c r="W462" s="215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 t="s">
        <v>327</v>
      </c>
      <c r="AH462" s="206">
        <v>0</v>
      </c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</row>
    <row r="463" spans="1:60" outlineLevel="1">
      <c r="A463" s="213"/>
      <c r="B463" s="214"/>
      <c r="C463" s="254" t="s">
        <v>3293</v>
      </c>
      <c r="D463" s="247"/>
      <c r="E463" s="248"/>
      <c r="F463" s="215"/>
      <c r="G463" s="215"/>
      <c r="H463" s="215"/>
      <c r="I463" s="215"/>
      <c r="J463" s="215"/>
      <c r="K463" s="215"/>
      <c r="L463" s="215"/>
      <c r="M463" s="215"/>
      <c r="N463" s="215"/>
      <c r="O463" s="215"/>
      <c r="P463" s="215"/>
      <c r="Q463" s="215"/>
      <c r="R463" s="215"/>
      <c r="S463" s="215"/>
      <c r="T463" s="215"/>
      <c r="U463" s="215"/>
      <c r="V463" s="215"/>
      <c r="W463" s="215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 t="s">
        <v>327</v>
      </c>
      <c r="AH463" s="206">
        <v>0</v>
      </c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</row>
    <row r="464" spans="1:60" outlineLevel="1">
      <c r="A464" s="213"/>
      <c r="B464" s="214"/>
      <c r="C464" s="254" t="s">
        <v>3294</v>
      </c>
      <c r="D464" s="247"/>
      <c r="E464" s="248">
        <v>0.53003</v>
      </c>
      <c r="F464" s="215"/>
      <c r="G464" s="215"/>
      <c r="H464" s="215"/>
      <c r="I464" s="215"/>
      <c r="J464" s="215"/>
      <c r="K464" s="215"/>
      <c r="L464" s="215"/>
      <c r="M464" s="215"/>
      <c r="N464" s="215"/>
      <c r="O464" s="215"/>
      <c r="P464" s="215"/>
      <c r="Q464" s="215"/>
      <c r="R464" s="215"/>
      <c r="S464" s="215"/>
      <c r="T464" s="215"/>
      <c r="U464" s="215"/>
      <c r="V464" s="215"/>
      <c r="W464" s="215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 t="s">
        <v>327</v>
      </c>
      <c r="AH464" s="206">
        <v>0</v>
      </c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</row>
    <row r="465" spans="1:60">
      <c r="A465" s="217" t="s">
        <v>280</v>
      </c>
      <c r="B465" s="218" t="s">
        <v>137</v>
      </c>
      <c r="C465" s="240" t="s">
        <v>138</v>
      </c>
      <c r="D465" s="219"/>
      <c r="E465" s="220"/>
      <c r="F465" s="221"/>
      <c r="G465" s="221">
        <f>SUMIF(AG466:AG493,"&lt;&gt;NOR",G466:G493)</f>
        <v>0</v>
      </c>
      <c r="H465" s="221"/>
      <c r="I465" s="221">
        <f>SUM(I466:I493)</f>
        <v>0</v>
      </c>
      <c r="J465" s="221"/>
      <c r="K465" s="221">
        <f>SUM(K466:K493)</f>
        <v>0</v>
      </c>
      <c r="L465" s="221"/>
      <c r="M465" s="221">
        <f>SUM(M466:M493)</f>
        <v>0</v>
      </c>
      <c r="N465" s="221"/>
      <c r="O465" s="221">
        <f>SUM(O466:O493)</f>
        <v>0.27</v>
      </c>
      <c r="P465" s="221"/>
      <c r="Q465" s="221">
        <f>SUM(Q466:Q493)</f>
        <v>0.1</v>
      </c>
      <c r="R465" s="221"/>
      <c r="S465" s="221"/>
      <c r="T465" s="222"/>
      <c r="U465" s="216"/>
      <c r="V465" s="216">
        <f>SUM(V466:V493)</f>
        <v>19.37</v>
      </c>
      <c r="W465" s="216"/>
      <c r="AG465" t="s">
        <v>281</v>
      </c>
    </row>
    <row r="466" spans="1:60" outlineLevel="1">
      <c r="A466" s="232">
        <v>113</v>
      </c>
      <c r="B466" s="233" t="s">
        <v>3295</v>
      </c>
      <c r="C466" s="243" t="s">
        <v>3296</v>
      </c>
      <c r="D466" s="234" t="s">
        <v>284</v>
      </c>
      <c r="E466" s="235">
        <v>3</v>
      </c>
      <c r="F466" s="236"/>
      <c r="G466" s="237">
        <f>ROUND(E466*F466,2)</f>
        <v>0</v>
      </c>
      <c r="H466" s="236"/>
      <c r="I466" s="237">
        <f>ROUND(E466*H466,2)</f>
        <v>0</v>
      </c>
      <c r="J466" s="236"/>
      <c r="K466" s="237">
        <f>ROUND(E466*J466,2)</f>
        <v>0</v>
      </c>
      <c r="L466" s="237">
        <v>21</v>
      </c>
      <c r="M466" s="237">
        <f>G466*(1+L466/100)</f>
        <v>0</v>
      </c>
      <c r="N466" s="237">
        <v>1.133E-2</v>
      </c>
      <c r="O466" s="237">
        <f>ROUND(E466*N466,2)</f>
        <v>0.03</v>
      </c>
      <c r="P466" s="237">
        <v>0</v>
      </c>
      <c r="Q466" s="237">
        <f>ROUND(E466*P466,2)</f>
        <v>0</v>
      </c>
      <c r="R466" s="237" t="s">
        <v>1342</v>
      </c>
      <c r="S466" s="237" t="s">
        <v>3297</v>
      </c>
      <c r="T466" s="238" t="s">
        <v>3297</v>
      </c>
      <c r="U466" s="215">
        <v>1.2</v>
      </c>
      <c r="V466" s="215">
        <f>ROUND(E466*U466,2)</f>
        <v>3.6</v>
      </c>
      <c r="W466" s="215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 t="s">
        <v>1202</v>
      </c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</row>
    <row r="467" spans="1:60" outlineLevel="1">
      <c r="A467" s="232">
        <v>114</v>
      </c>
      <c r="B467" s="233" t="s">
        <v>3298</v>
      </c>
      <c r="C467" s="243" t="s">
        <v>3299</v>
      </c>
      <c r="D467" s="234" t="s">
        <v>284</v>
      </c>
      <c r="E467" s="235">
        <v>3</v>
      </c>
      <c r="F467" s="236"/>
      <c r="G467" s="237">
        <f>ROUND(E467*F467,2)</f>
        <v>0</v>
      </c>
      <c r="H467" s="236"/>
      <c r="I467" s="237">
        <f>ROUND(E467*H467,2)</f>
        <v>0</v>
      </c>
      <c r="J467" s="236"/>
      <c r="K467" s="237">
        <f>ROUND(E467*J467,2)</f>
        <v>0</v>
      </c>
      <c r="L467" s="237">
        <v>21</v>
      </c>
      <c r="M467" s="237">
        <f>G467*(1+L467/100)</f>
        <v>0</v>
      </c>
      <c r="N467" s="237">
        <v>1.772E-2</v>
      </c>
      <c r="O467" s="237">
        <f>ROUND(E467*N467,2)</f>
        <v>0.05</v>
      </c>
      <c r="P467" s="237">
        <v>0</v>
      </c>
      <c r="Q467" s="237">
        <f>ROUND(E467*P467,2)</f>
        <v>0</v>
      </c>
      <c r="R467" s="237" t="s">
        <v>1342</v>
      </c>
      <c r="S467" s="237" t="s">
        <v>285</v>
      </c>
      <c r="T467" s="238" t="s">
        <v>322</v>
      </c>
      <c r="U467" s="215">
        <v>0.97299999999999998</v>
      </c>
      <c r="V467" s="215">
        <f>ROUND(E467*U467,2)</f>
        <v>2.92</v>
      </c>
      <c r="W467" s="215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 t="s">
        <v>1202</v>
      </c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</row>
    <row r="468" spans="1:60" ht="22.5" outlineLevel="1">
      <c r="A468" s="232">
        <v>115</v>
      </c>
      <c r="B468" s="233" t="s">
        <v>3300</v>
      </c>
      <c r="C468" s="243" t="s">
        <v>3301</v>
      </c>
      <c r="D468" s="234" t="s">
        <v>284</v>
      </c>
      <c r="E468" s="235">
        <v>2</v>
      </c>
      <c r="F468" s="236"/>
      <c r="G468" s="237">
        <f>ROUND(E468*F468,2)</f>
        <v>0</v>
      </c>
      <c r="H468" s="236"/>
      <c r="I468" s="237">
        <f>ROUND(E468*H468,2)</f>
        <v>0</v>
      </c>
      <c r="J468" s="236"/>
      <c r="K468" s="237">
        <f>ROUND(E468*J468,2)</f>
        <v>0</v>
      </c>
      <c r="L468" s="237">
        <v>21</v>
      </c>
      <c r="M468" s="237">
        <f>G468*(1+L468/100)</f>
        <v>0</v>
      </c>
      <c r="N468" s="237">
        <v>2.0379999999999999E-2</v>
      </c>
      <c r="O468" s="237">
        <f>ROUND(E468*N468,2)</f>
        <v>0.04</v>
      </c>
      <c r="P468" s="237">
        <v>0</v>
      </c>
      <c r="Q468" s="237">
        <f>ROUND(E468*P468,2)</f>
        <v>0</v>
      </c>
      <c r="R468" s="237" t="s">
        <v>1342</v>
      </c>
      <c r="S468" s="237" t="s">
        <v>285</v>
      </c>
      <c r="T468" s="238" t="s">
        <v>322</v>
      </c>
      <c r="U468" s="215">
        <v>0.95499999999999996</v>
      </c>
      <c r="V468" s="215">
        <f>ROUND(E468*U468,2)</f>
        <v>1.91</v>
      </c>
      <c r="W468" s="215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 t="s">
        <v>1202</v>
      </c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</row>
    <row r="469" spans="1:60" outlineLevel="1">
      <c r="A469" s="232">
        <v>116</v>
      </c>
      <c r="B469" s="233" t="s">
        <v>3302</v>
      </c>
      <c r="C469" s="243" t="s">
        <v>3303</v>
      </c>
      <c r="D469" s="234" t="s">
        <v>284</v>
      </c>
      <c r="E469" s="235">
        <v>4</v>
      </c>
      <c r="F469" s="236"/>
      <c r="G469" s="237">
        <f>ROUND(E469*F469,2)</f>
        <v>0</v>
      </c>
      <c r="H469" s="236"/>
      <c r="I469" s="237">
        <f>ROUND(E469*H469,2)</f>
        <v>0</v>
      </c>
      <c r="J469" s="236"/>
      <c r="K469" s="237">
        <f>ROUND(E469*J469,2)</f>
        <v>0</v>
      </c>
      <c r="L469" s="237">
        <v>21</v>
      </c>
      <c r="M469" s="237">
        <f>G469*(1+L469/100)</f>
        <v>0</v>
      </c>
      <c r="N469" s="237">
        <v>1.251E-2</v>
      </c>
      <c r="O469" s="237">
        <f>ROUND(E469*N469,2)</f>
        <v>0.05</v>
      </c>
      <c r="P469" s="237">
        <v>0</v>
      </c>
      <c r="Q469" s="237">
        <f>ROUND(E469*P469,2)</f>
        <v>0</v>
      </c>
      <c r="R469" s="237" t="s">
        <v>1342</v>
      </c>
      <c r="S469" s="237" t="s">
        <v>285</v>
      </c>
      <c r="T469" s="238" t="s">
        <v>322</v>
      </c>
      <c r="U469" s="215">
        <v>1.1890000000000001</v>
      </c>
      <c r="V469" s="215">
        <f>ROUND(E469*U469,2)</f>
        <v>4.76</v>
      </c>
      <c r="W469" s="215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 t="s">
        <v>1202</v>
      </c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</row>
    <row r="470" spans="1:60" outlineLevel="1">
      <c r="A470" s="232">
        <v>117</v>
      </c>
      <c r="B470" s="233" t="s">
        <v>3304</v>
      </c>
      <c r="C470" s="243" t="s">
        <v>3305</v>
      </c>
      <c r="D470" s="234" t="s">
        <v>284</v>
      </c>
      <c r="E470" s="235">
        <v>4</v>
      </c>
      <c r="F470" s="236"/>
      <c r="G470" s="237">
        <f>ROUND(E470*F470,2)</f>
        <v>0</v>
      </c>
      <c r="H470" s="236"/>
      <c r="I470" s="237">
        <f>ROUND(E470*H470,2)</f>
        <v>0</v>
      </c>
      <c r="J470" s="236"/>
      <c r="K470" s="237">
        <f>ROUND(E470*J470,2)</f>
        <v>0</v>
      </c>
      <c r="L470" s="237">
        <v>21</v>
      </c>
      <c r="M470" s="237">
        <f>G470*(1+L470/100)</f>
        <v>0</v>
      </c>
      <c r="N470" s="237">
        <v>8.0700000000000008E-3</v>
      </c>
      <c r="O470" s="237">
        <f>ROUND(E470*N470,2)</f>
        <v>0.03</v>
      </c>
      <c r="P470" s="237">
        <v>0</v>
      </c>
      <c r="Q470" s="237">
        <f>ROUND(E470*P470,2)</f>
        <v>0</v>
      </c>
      <c r="R470" s="237" t="s">
        <v>1342</v>
      </c>
      <c r="S470" s="237" t="s">
        <v>285</v>
      </c>
      <c r="T470" s="238" t="s">
        <v>322</v>
      </c>
      <c r="U470" s="215">
        <v>0.32500000000000001</v>
      </c>
      <c r="V470" s="215">
        <f>ROUND(E470*U470,2)</f>
        <v>1.3</v>
      </c>
      <c r="W470" s="215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 t="s">
        <v>1202</v>
      </c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</row>
    <row r="471" spans="1:60" outlineLevel="1">
      <c r="A471" s="232">
        <v>118</v>
      </c>
      <c r="B471" s="233" t="s">
        <v>3306</v>
      </c>
      <c r="C471" s="243" t="s">
        <v>3307</v>
      </c>
      <c r="D471" s="234" t="s">
        <v>284</v>
      </c>
      <c r="E471" s="235">
        <v>1</v>
      </c>
      <c r="F471" s="236"/>
      <c r="G471" s="237">
        <f>ROUND(E471*F471,2)</f>
        <v>0</v>
      </c>
      <c r="H471" s="236"/>
      <c r="I471" s="237">
        <f>ROUND(E471*H471,2)</f>
        <v>0</v>
      </c>
      <c r="J471" s="236"/>
      <c r="K471" s="237">
        <f>ROUND(E471*J471,2)</f>
        <v>0</v>
      </c>
      <c r="L471" s="237">
        <v>21</v>
      </c>
      <c r="M471" s="237">
        <f>G471*(1+L471/100)</f>
        <v>0</v>
      </c>
      <c r="N471" s="237">
        <v>1.444E-2</v>
      </c>
      <c r="O471" s="237">
        <f>ROUND(E471*N471,2)</f>
        <v>0.01</v>
      </c>
      <c r="P471" s="237">
        <v>0</v>
      </c>
      <c r="Q471" s="237">
        <f>ROUND(E471*P471,2)</f>
        <v>0</v>
      </c>
      <c r="R471" s="237" t="s">
        <v>1342</v>
      </c>
      <c r="S471" s="237" t="s">
        <v>285</v>
      </c>
      <c r="T471" s="238" t="s">
        <v>322</v>
      </c>
      <c r="U471" s="215">
        <v>1.25</v>
      </c>
      <c r="V471" s="215">
        <f>ROUND(E471*U471,2)</f>
        <v>1.25</v>
      </c>
      <c r="W471" s="215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 t="s">
        <v>1202</v>
      </c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</row>
    <row r="472" spans="1:60" ht="22.5" outlineLevel="1">
      <c r="A472" s="232">
        <v>119</v>
      </c>
      <c r="B472" s="233" t="s">
        <v>1517</v>
      </c>
      <c r="C472" s="243" t="s">
        <v>1518</v>
      </c>
      <c r="D472" s="234" t="s">
        <v>437</v>
      </c>
      <c r="E472" s="235">
        <v>1</v>
      </c>
      <c r="F472" s="236"/>
      <c r="G472" s="237">
        <f>ROUND(E472*F472,2)</f>
        <v>0</v>
      </c>
      <c r="H472" s="236"/>
      <c r="I472" s="237">
        <f>ROUND(E472*H472,2)</f>
        <v>0</v>
      </c>
      <c r="J472" s="236"/>
      <c r="K472" s="237">
        <f>ROUND(E472*J472,2)</f>
        <v>0</v>
      </c>
      <c r="L472" s="237">
        <v>21</v>
      </c>
      <c r="M472" s="237">
        <f>G472*(1+L472/100)</f>
        <v>0</v>
      </c>
      <c r="N472" s="237">
        <v>1.64E-3</v>
      </c>
      <c r="O472" s="237">
        <f>ROUND(E472*N472,2)</f>
        <v>0</v>
      </c>
      <c r="P472" s="237">
        <v>0</v>
      </c>
      <c r="Q472" s="237">
        <f>ROUND(E472*P472,2)</f>
        <v>0</v>
      </c>
      <c r="R472" s="237" t="s">
        <v>1342</v>
      </c>
      <c r="S472" s="237" t="s">
        <v>285</v>
      </c>
      <c r="T472" s="238" t="s">
        <v>322</v>
      </c>
      <c r="U472" s="215">
        <v>0.48499999999999999</v>
      </c>
      <c r="V472" s="215">
        <f>ROUND(E472*U472,2)</f>
        <v>0.49</v>
      </c>
      <c r="W472" s="215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 t="s">
        <v>1202</v>
      </c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</row>
    <row r="473" spans="1:60" outlineLevel="1">
      <c r="A473" s="232">
        <v>120</v>
      </c>
      <c r="B473" s="233" t="s">
        <v>1553</v>
      </c>
      <c r="C473" s="243" t="s">
        <v>1554</v>
      </c>
      <c r="D473" s="234" t="s">
        <v>298</v>
      </c>
      <c r="E473" s="235">
        <v>3</v>
      </c>
      <c r="F473" s="236"/>
      <c r="G473" s="237">
        <f>ROUND(E473*F473,2)</f>
        <v>0</v>
      </c>
      <c r="H473" s="236"/>
      <c r="I473" s="237">
        <f>ROUND(E473*H473,2)</f>
        <v>0</v>
      </c>
      <c r="J473" s="236"/>
      <c r="K473" s="237">
        <f>ROUND(E473*J473,2)</f>
        <v>0</v>
      </c>
      <c r="L473" s="237">
        <v>21</v>
      </c>
      <c r="M473" s="237">
        <f>G473*(1+L473/100)</f>
        <v>0</v>
      </c>
      <c r="N473" s="237">
        <v>5.1999999999999995E-4</v>
      </c>
      <c r="O473" s="237">
        <f>ROUND(E473*N473,2)</f>
        <v>0</v>
      </c>
      <c r="P473" s="237">
        <v>0</v>
      </c>
      <c r="Q473" s="237">
        <f>ROUND(E473*P473,2)</f>
        <v>0</v>
      </c>
      <c r="R473" s="237"/>
      <c r="S473" s="237" t="s">
        <v>295</v>
      </c>
      <c r="T473" s="238" t="s">
        <v>390</v>
      </c>
      <c r="U473" s="215">
        <v>0</v>
      </c>
      <c r="V473" s="215">
        <f>ROUND(E473*U473,2)</f>
        <v>0</v>
      </c>
      <c r="W473" s="215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 t="s">
        <v>1202</v>
      </c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</row>
    <row r="474" spans="1:60" outlineLevel="1">
      <c r="A474" s="232">
        <v>121</v>
      </c>
      <c r="B474" s="233" t="s">
        <v>1555</v>
      </c>
      <c r="C474" s="243" t="s">
        <v>1556</v>
      </c>
      <c r="D474" s="234" t="s">
        <v>298</v>
      </c>
      <c r="E474" s="235">
        <v>2</v>
      </c>
      <c r="F474" s="236"/>
      <c r="G474" s="237">
        <f>ROUND(E474*F474,2)</f>
        <v>0</v>
      </c>
      <c r="H474" s="236"/>
      <c r="I474" s="237">
        <f>ROUND(E474*H474,2)</f>
        <v>0</v>
      </c>
      <c r="J474" s="236"/>
      <c r="K474" s="237">
        <f>ROUND(E474*J474,2)</f>
        <v>0</v>
      </c>
      <c r="L474" s="237">
        <v>21</v>
      </c>
      <c r="M474" s="237">
        <f>G474*(1+L474/100)</f>
        <v>0</v>
      </c>
      <c r="N474" s="237">
        <v>5.1999999999999995E-4</v>
      </c>
      <c r="O474" s="237">
        <f>ROUND(E474*N474,2)</f>
        <v>0</v>
      </c>
      <c r="P474" s="237">
        <v>0</v>
      </c>
      <c r="Q474" s="237">
        <f>ROUND(E474*P474,2)</f>
        <v>0</v>
      </c>
      <c r="R474" s="237"/>
      <c r="S474" s="237" t="s">
        <v>295</v>
      </c>
      <c r="T474" s="238" t="s">
        <v>390</v>
      </c>
      <c r="U474" s="215">
        <v>0</v>
      </c>
      <c r="V474" s="215">
        <f>ROUND(E474*U474,2)</f>
        <v>0</v>
      </c>
      <c r="W474" s="215"/>
      <c r="X474" s="206"/>
      <c r="Y474" s="206"/>
      <c r="Z474" s="206"/>
      <c r="AA474" s="206"/>
      <c r="AB474" s="206"/>
      <c r="AC474" s="206"/>
      <c r="AD474" s="206"/>
      <c r="AE474" s="206"/>
      <c r="AF474" s="206"/>
      <c r="AG474" s="206" t="s">
        <v>1202</v>
      </c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</row>
    <row r="475" spans="1:60" outlineLevel="1">
      <c r="A475" s="232">
        <v>122</v>
      </c>
      <c r="B475" s="233" t="s">
        <v>1557</v>
      </c>
      <c r="C475" s="243" t="s">
        <v>1558</v>
      </c>
      <c r="D475" s="234" t="s">
        <v>298</v>
      </c>
      <c r="E475" s="235">
        <v>3</v>
      </c>
      <c r="F475" s="236"/>
      <c r="G475" s="237">
        <f>ROUND(E475*F475,2)</f>
        <v>0</v>
      </c>
      <c r="H475" s="236"/>
      <c r="I475" s="237">
        <f>ROUND(E475*H475,2)</f>
        <v>0</v>
      </c>
      <c r="J475" s="236"/>
      <c r="K475" s="237">
        <f>ROUND(E475*J475,2)</f>
        <v>0</v>
      </c>
      <c r="L475" s="237">
        <v>21</v>
      </c>
      <c r="M475" s="237">
        <f>G475*(1+L475/100)</f>
        <v>0</v>
      </c>
      <c r="N475" s="237">
        <v>5.1999999999999995E-4</v>
      </c>
      <c r="O475" s="237">
        <f>ROUND(E475*N475,2)</f>
        <v>0</v>
      </c>
      <c r="P475" s="237">
        <v>0</v>
      </c>
      <c r="Q475" s="237">
        <f>ROUND(E475*P475,2)</f>
        <v>0</v>
      </c>
      <c r="R475" s="237"/>
      <c r="S475" s="237" t="s">
        <v>295</v>
      </c>
      <c r="T475" s="238" t="s">
        <v>390</v>
      </c>
      <c r="U475" s="215">
        <v>0</v>
      </c>
      <c r="V475" s="215">
        <f>ROUND(E475*U475,2)</f>
        <v>0</v>
      </c>
      <c r="W475" s="215"/>
      <c r="X475" s="206"/>
      <c r="Y475" s="206"/>
      <c r="Z475" s="206"/>
      <c r="AA475" s="206"/>
      <c r="AB475" s="206"/>
      <c r="AC475" s="206"/>
      <c r="AD475" s="206"/>
      <c r="AE475" s="206"/>
      <c r="AF475" s="206"/>
      <c r="AG475" s="206" t="s">
        <v>1202</v>
      </c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</row>
    <row r="476" spans="1:60" outlineLevel="1">
      <c r="A476" s="232">
        <v>123</v>
      </c>
      <c r="B476" s="233" t="s">
        <v>1559</v>
      </c>
      <c r="C476" s="243" t="s">
        <v>1560</v>
      </c>
      <c r="D476" s="234" t="s">
        <v>298</v>
      </c>
      <c r="E476" s="235">
        <v>2</v>
      </c>
      <c r="F476" s="236"/>
      <c r="G476" s="237">
        <f>ROUND(E476*F476,2)</f>
        <v>0</v>
      </c>
      <c r="H476" s="236"/>
      <c r="I476" s="237">
        <f>ROUND(E476*H476,2)</f>
        <v>0</v>
      </c>
      <c r="J476" s="236"/>
      <c r="K476" s="237">
        <f>ROUND(E476*J476,2)</f>
        <v>0</v>
      </c>
      <c r="L476" s="237">
        <v>21</v>
      </c>
      <c r="M476" s="237">
        <f>G476*(1+L476/100)</f>
        <v>0</v>
      </c>
      <c r="N476" s="237">
        <v>5.1999999999999995E-4</v>
      </c>
      <c r="O476" s="237">
        <f>ROUND(E476*N476,2)</f>
        <v>0</v>
      </c>
      <c r="P476" s="237">
        <v>0</v>
      </c>
      <c r="Q476" s="237">
        <f>ROUND(E476*P476,2)</f>
        <v>0</v>
      </c>
      <c r="R476" s="237"/>
      <c r="S476" s="237" t="s">
        <v>295</v>
      </c>
      <c r="T476" s="238" t="s">
        <v>390</v>
      </c>
      <c r="U476" s="215">
        <v>0</v>
      </c>
      <c r="V476" s="215">
        <f>ROUND(E476*U476,2)</f>
        <v>0</v>
      </c>
      <c r="W476" s="215"/>
      <c r="X476" s="206"/>
      <c r="Y476" s="206"/>
      <c r="Z476" s="206"/>
      <c r="AA476" s="206"/>
      <c r="AB476" s="206"/>
      <c r="AC476" s="206"/>
      <c r="AD476" s="206"/>
      <c r="AE476" s="206"/>
      <c r="AF476" s="206"/>
      <c r="AG476" s="206" t="s">
        <v>1202</v>
      </c>
      <c r="AH476" s="206"/>
      <c r="AI476" s="206"/>
      <c r="AJ476" s="206"/>
      <c r="AK476" s="206"/>
      <c r="AL476" s="206"/>
      <c r="AM476" s="206"/>
      <c r="AN476" s="206"/>
      <c r="AO476" s="206"/>
      <c r="AP476" s="206"/>
      <c r="AQ476" s="206"/>
      <c r="AR476" s="206"/>
      <c r="AS476" s="206"/>
      <c r="AT476" s="206"/>
      <c r="AU476" s="206"/>
      <c r="AV476" s="206"/>
      <c r="AW476" s="206"/>
      <c r="AX476" s="206"/>
      <c r="AY476" s="206"/>
      <c r="AZ476" s="206"/>
      <c r="BA476" s="206"/>
      <c r="BB476" s="206"/>
      <c r="BC476" s="206"/>
      <c r="BD476" s="206"/>
      <c r="BE476" s="206"/>
      <c r="BF476" s="206"/>
      <c r="BG476" s="206"/>
      <c r="BH476" s="206"/>
    </row>
    <row r="477" spans="1:60" outlineLevel="1">
      <c r="A477" s="223">
        <v>124</v>
      </c>
      <c r="B477" s="224" t="s">
        <v>1561</v>
      </c>
      <c r="C477" s="241" t="s">
        <v>1562</v>
      </c>
      <c r="D477" s="225" t="s">
        <v>298</v>
      </c>
      <c r="E477" s="226">
        <v>14</v>
      </c>
      <c r="F477" s="227"/>
      <c r="G477" s="228">
        <f>ROUND(E477*F477,2)</f>
        <v>0</v>
      </c>
      <c r="H477" s="227"/>
      <c r="I477" s="228">
        <f>ROUND(E477*H477,2)</f>
        <v>0</v>
      </c>
      <c r="J477" s="227"/>
      <c r="K477" s="228">
        <f>ROUND(E477*J477,2)</f>
        <v>0</v>
      </c>
      <c r="L477" s="228">
        <v>21</v>
      </c>
      <c r="M477" s="228">
        <f>G477*(1+L477/100)</f>
        <v>0</v>
      </c>
      <c r="N477" s="228">
        <v>2.9E-4</v>
      </c>
      <c r="O477" s="228">
        <f>ROUND(E477*N477,2)</f>
        <v>0</v>
      </c>
      <c r="P477" s="228">
        <v>0</v>
      </c>
      <c r="Q477" s="228">
        <f>ROUND(E477*P477,2)</f>
        <v>0</v>
      </c>
      <c r="R477" s="228"/>
      <c r="S477" s="228" t="s">
        <v>295</v>
      </c>
      <c r="T477" s="229" t="s">
        <v>390</v>
      </c>
      <c r="U477" s="215">
        <v>0</v>
      </c>
      <c r="V477" s="215">
        <f>ROUND(E477*U477,2)</f>
        <v>0</v>
      </c>
      <c r="W477" s="215"/>
      <c r="X477" s="206"/>
      <c r="Y477" s="206"/>
      <c r="Z477" s="206"/>
      <c r="AA477" s="206"/>
      <c r="AB477" s="206"/>
      <c r="AC477" s="206"/>
      <c r="AD477" s="206"/>
      <c r="AE477" s="206"/>
      <c r="AF477" s="206"/>
      <c r="AG477" s="206" t="s">
        <v>1202</v>
      </c>
      <c r="AH477" s="206"/>
      <c r="AI477" s="206"/>
      <c r="AJ477" s="206"/>
      <c r="AK477" s="206"/>
      <c r="AL477" s="206"/>
      <c r="AM477" s="206"/>
      <c r="AN477" s="206"/>
      <c r="AO477" s="206"/>
      <c r="AP477" s="206"/>
      <c r="AQ477" s="206"/>
      <c r="AR477" s="206"/>
      <c r="AS477" s="206"/>
      <c r="AT477" s="206"/>
      <c r="AU477" s="206"/>
      <c r="AV477" s="206"/>
      <c r="AW477" s="206"/>
      <c r="AX477" s="206"/>
      <c r="AY477" s="206"/>
      <c r="AZ477" s="206"/>
      <c r="BA477" s="206"/>
      <c r="BB477" s="206"/>
      <c r="BC477" s="206"/>
      <c r="BD477" s="206"/>
      <c r="BE477" s="206"/>
      <c r="BF477" s="206"/>
      <c r="BG477" s="206"/>
      <c r="BH477" s="206"/>
    </row>
    <row r="478" spans="1:60" outlineLevel="1">
      <c r="A478" s="213"/>
      <c r="B478" s="214"/>
      <c r="C478" s="254" t="s">
        <v>3279</v>
      </c>
      <c r="D478" s="247"/>
      <c r="E478" s="248">
        <v>3</v>
      </c>
      <c r="F478" s="215"/>
      <c r="G478" s="215"/>
      <c r="H478" s="215"/>
      <c r="I478" s="215"/>
      <c r="J478" s="215"/>
      <c r="K478" s="215"/>
      <c r="L478" s="215"/>
      <c r="M478" s="215"/>
      <c r="N478" s="215"/>
      <c r="O478" s="215"/>
      <c r="P478" s="215"/>
      <c r="Q478" s="215"/>
      <c r="R478" s="215"/>
      <c r="S478" s="215"/>
      <c r="T478" s="215"/>
      <c r="U478" s="215"/>
      <c r="V478" s="215"/>
      <c r="W478" s="215"/>
      <c r="X478" s="206"/>
      <c r="Y478" s="206"/>
      <c r="Z478" s="206"/>
      <c r="AA478" s="206"/>
      <c r="AB478" s="206"/>
      <c r="AC478" s="206"/>
      <c r="AD478" s="206"/>
      <c r="AE478" s="206"/>
      <c r="AF478" s="206"/>
      <c r="AG478" s="206" t="s">
        <v>327</v>
      </c>
      <c r="AH478" s="206">
        <v>0</v>
      </c>
      <c r="AI478" s="206"/>
      <c r="AJ478" s="206"/>
      <c r="AK478" s="206"/>
      <c r="AL478" s="206"/>
      <c r="AM478" s="206"/>
      <c r="AN478" s="206"/>
      <c r="AO478" s="206"/>
      <c r="AP478" s="206"/>
      <c r="AQ478" s="206"/>
      <c r="AR478" s="206"/>
      <c r="AS478" s="206"/>
      <c r="AT478" s="206"/>
      <c r="AU478" s="206"/>
      <c r="AV478" s="206"/>
      <c r="AW478" s="206"/>
      <c r="AX478" s="206"/>
      <c r="AY478" s="206"/>
      <c r="AZ478" s="206"/>
      <c r="BA478" s="206"/>
      <c r="BB478" s="206"/>
      <c r="BC478" s="206"/>
      <c r="BD478" s="206"/>
      <c r="BE478" s="206"/>
      <c r="BF478" s="206"/>
      <c r="BG478" s="206"/>
      <c r="BH478" s="206"/>
    </row>
    <row r="479" spans="1:60" outlineLevel="1">
      <c r="A479" s="213"/>
      <c r="B479" s="214"/>
      <c r="C479" s="254" t="s">
        <v>1563</v>
      </c>
      <c r="D479" s="247"/>
      <c r="E479" s="248">
        <v>8</v>
      </c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5"/>
      <c r="V479" s="215"/>
      <c r="W479" s="215"/>
      <c r="X479" s="206"/>
      <c r="Y479" s="206"/>
      <c r="Z479" s="206"/>
      <c r="AA479" s="206"/>
      <c r="AB479" s="206"/>
      <c r="AC479" s="206"/>
      <c r="AD479" s="206"/>
      <c r="AE479" s="206"/>
      <c r="AF479" s="206"/>
      <c r="AG479" s="206" t="s">
        <v>327</v>
      </c>
      <c r="AH479" s="206">
        <v>0</v>
      </c>
      <c r="AI479" s="206"/>
      <c r="AJ479" s="206"/>
      <c r="AK479" s="206"/>
      <c r="AL479" s="206"/>
      <c r="AM479" s="206"/>
      <c r="AN479" s="206"/>
      <c r="AO479" s="206"/>
      <c r="AP479" s="206"/>
      <c r="AQ479" s="206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</row>
    <row r="480" spans="1:60" outlineLevel="1">
      <c r="A480" s="213"/>
      <c r="B480" s="214"/>
      <c r="C480" s="254" t="s">
        <v>1434</v>
      </c>
      <c r="D480" s="247"/>
      <c r="E480" s="248">
        <v>2</v>
      </c>
      <c r="F480" s="215"/>
      <c r="G480" s="215"/>
      <c r="H480" s="215"/>
      <c r="I480" s="215"/>
      <c r="J480" s="215"/>
      <c r="K480" s="215"/>
      <c r="L480" s="215"/>
      <c r="M480" s="215"/>
      <c r="N480" s="215"/>
      <c r="O480" s="215"/>
      <c r="P480" s="215"/>
      <c r="Q480" s="215"/>
      <c r="R480" s="215"/>
      <c r="S480" s="215"/>
      <c r="T480" s="215"/>
      <c r="U480" s="215"/>
      <c r="V480" s="215"/>
      <c r="W480" s="215"/>
      <c r="X480" s="206"/>
      <c r="Y480" s="206"/>
      <c r="Z480" s="206"/>
      <c r="AA480" s="206"/>
      <c r="AB480" s="206"/>
      <c r="AC480" s="206"/>
      <c r="AD480" s="206"/>
      <c r="AE480" s="206"/>
      <c r="AF480" s="206"/>
      <c r="AG480" s="206" t="s">
        <v>327</v>
      </c>
      <c r="AH480" s="206">
        <v>0</v>
      </c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</row>
    <row r="481" spans="1:60" outlineLevel="1">
      <c r="A481" s="213"/>
      <c r="B481" s="214"/>
      <c r="C481" s="254" t="s">
        <v>1564</v>
      </c>
      <c r="D481" s="247"/>
      <c r="E481" s="248">
        <v>1</v>
      </c>
      <c r="F481" s="215"/>
      <c r="G481" s="215"/>
      <c r="H481" s="215"/>
      <c r="I481" s="215"/>
      <c r="J481" s="215"/>
      <c r="K481" s="215"/>
      <c r="L481" s="215"/>
      <c r="M481" s="215"/>
      <c r="N481" s="215"/>
      <c r="O481" s="215"/>
      <c r="P481" s="215"/>
      <c r="Q481" s="215"/>
      <c r="R481" s="215"/>
      <c r="S481" s="215"/>
      <c r="T481" s="215"/>
      <c r="U481" s="215"/>
      <c r="V481" s="215"/>
      <c r="W481" s="215"/>
      <c r="X481" s="206"/>
      <c r="Y481" s="206"/>
      <c r="Z481" s="206"/>
      <c r="AA481" s="206"/>
      <c r="AB481" s="206"/>
      <c r="AC481" s="206"/>
      <c r="AD481" s="206"/>
      <c r="AE481" s="206"/>
      <c r="AF481" s="206"/>
      <c r="AG481" s="206" t="s">
        <v>327</v>
      </c>
      <c r="AH481" s="206">
        <v>0</v>
      </c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06"/>
      <c r="AT481" s="206"/>
      <c r="AU481" s="206"/>
      <c r="AV481" s="206"/>
      <c r="AW481" s="206"/>
      <c r="AX481" s="206"/>
      <c r="AY481" s="206"/>
      <c r="AZ481" s="206"/>
      <c r="BA481" s="206"/>
      <c r="BB481" s="206"/>
      <c r="BC481" s="206"/>
      <c r="BD481" s="206"/>
      <c r="BE481" s="206"/>
      <c r="BF481" s="206"/>
      <c r="BG481" s="206"/>
      <c r="BH481" s="206"/>
    </row>
    <row r="482" spans="1:60" outlineLevel="1">
      <c r="A482" s="232">
        <v>125</v>
      </c>
      <c r="B482" s="233" t="s">
        <v>1565</v>
      </c>
      <c r="C482" s="243" t="s">
        <v>1566</v>
      </c>
      <c r="D482" s="234" t="s">
        <v>437</v>
      </c>
      <c r="E482" s="235">
        <v>4</v>
      </c>
      <c r="F482" s="236"/>
      <c r="G482" s="237">
        <f>ROUND(E482*F482,2)</f>
        <v>0</v>
      </c>
      <c r="H482" s="236"/>
      <c r="I482" s="237">
        <f>ROUND(E482*H482,2)</f>
        <v>0</v>
      </c>
      <c r="J482" s="236"/>
      <c r="K482" s="237">
        <f>ROUND(E482*J482,2)</f>
        <v>0</v>
      </c>
      <c r="L482" s="237">
        <v>21</v>
      </c>
      <c r="M482" s="237">
        <f>G482*(1+L482/100)</f>
        <v>0</v>
      </c>
      <c r="N482" s="237">
        <v>8.4999999999999995E-4</v>
      </c>
      <c r="O482" s="237">
        <f>ROUND(E482*N482,2)</f>
        <v>0</v>
      </c>
      <c r="P482" s="237">
        <v>0</v>
      </c>
      <c r="Q482" s="237">
        <f>ROUND(E482*P482,2)</f>
        <v>0</v>
      </c>
      <c r="R482" s="237"/>
      <c r="S482" s="237" t="s">
        <v>295</v>
      </c>
      <c r="T482" s="238" t="s">
        <v>390</v>
      </c>
      <c r="U482" s="215">
        <v>0</v>
      </c>
      <c r="V482" s="215">
        <f>ROUND(E482*U482,2)</f>
        <v>0</v>
      </c>
      <c r="W482" s="215"/>
      <c r="X482" s="206"/>
      <c r="Y482" s="206"/>
      <c r="Z482" s="206"/>
      <c r="AA482" s="206"/>
      <c r="AB482" s="206"/>
      <c r="AC482" s="206"/>
      <c r="AD482" s="206"/>
      <c r="AE482" s="206"/>
      <c r="AF482" s="206"/>
      <c r="AG482" s="206" t="s">
        <v>1202</v>
      </c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</row>
    <row r="483" spans="1:60" outlineLevel="1">
      <c r="A483" s="232">
        <v>126</v>
      </c>
      <c r="B483" s="233" t="s">
        <v>1567</v>
      </c>
      <c r="C483" s="243" t="s">
        <v>1568</v>
      </c>
      <c r="D483" s="234" t="s">
        <v>437</v>
      </c>
      <c r="E483" s="235">
        <v>1</v>
      </c>
      <c r="F483" s="236"/>
      <c r="G483" s="237">
        <f>ROUND(E483*F483,2)</f>
        <v>0</v>
      </c>
      <c r="H483" s="236"/>
      <c r="I483" s="237">
        <f>ROUND(E483*H483,2)</f>
        <v>0</v>
      </c>
      <c r="J483" s="236"/>
      <c r="K483" s="237">
        <f>ROUND(E483*J483,2)</f>
        <v>0</v>
      </c>
      <c r="L483" s="237">
        <v>21</v>
      </c>
      <c r="M483" s="237">
        <f>G483*(1+L483/100)</f>
        <v>0</v>
      </c>
      <c r="N483" s="237">
        <v>1.72E-3</v>
      </c>
      <c r="O483" s="237">
        <f>ROUND(E483*N483,2)</f>
        <v>0</v>
      </c>
      <c r="P483" s="237">
        <v>0</v>
      </c>
      <c r="Q483" s="237">
        <f>ROUND(E483*P483,2)</f>
        <v>0</v>
      </c>
      <c r="R483" s="237"/>
      <c r="S483" s="237" t="s">
        <v>295</v>
      </c>
      <c r="T483" s="238" t="s">
        <v>390</v>
      </c>
      <c r="U483" s="215">
        <v>0</v>
      </c>
      <c r="V483" s="215">
        <f>ROUND(E483*U483,2)</f>
        <v>0</v>
      </c>
      <c r="W483" s="215"/>
      <c r="X483" s="206"/>
      <c r="Y483" s="206"/>
      <c r="Z483" s="206"/>
      <c r="AA483" s="206"/>
      <c r="AB483" s="206"/>
      <c r="AC483" s="206"/>
      <c r="AD483" s="206"/>
      <c r="AE483" s="206"/>
      <c r="AF483" s="206"/>
      <c r="AG483" s="206" t="s">
        <v>1202</v>
      </c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</row>
    <row r="484" spans="1:60" outlineLevel="1">
      <c r="A484" s="232">
        <v>127</v>
      </c>
      <c r="B484" s="233" t="s">
        <v>3308</v>
      </c>
      <c r="C484" s="243" t="s">
        <v>3309</v>
      </c>
      <c r="D484" s="234" t="s">
        <v>298</v>
      </c>
      <c r="E484" s="235">
        <v>1</v>
      </c>
      <c r="F484" s="236"/>
      <c r="G484" s="237">
        <f>ROUND(E484*F484,2)</f>
        <v>0</v>
      </c>
      <c r="H484" s="236"/>
      <c r="I484" s="237">
        <f>ROUND(E484*H484,2)</f>
        <v>0</v>
      </c>
      <c r="J484" s="236"/>
      <c r="K484" s="237">
        <f>ROUND(E484*J484,2)</f>
        <v>0</v>
      </c>
      <c r="L484" s="237">
        <v>21</v>
      </c>
      <c r="M484" s="237">
        <f>G484*(1+L484/100)</f>
        <v>0</v>
      </c>
      <c r="N484" s="237">
        <v>4.9259999999999998E-2</v>
      </c>
      <c r="O484" s="237">
        <f>ROUND(E484*N484,2)</f>
        <v>0.05</v>
      </c>
      <c r="P484" s="237">
        <v>0</v>
      </c>
      <c r="Q484" s="237">
        <f>ROUND(E484*P484,2)</f>
        <v>0</v>
      </c>
      <c r="R484" s="237"/>
      <c r="S484" s="237" t="s">
        <v>295</v>
      </c>
      <c r="T484" s="238" t="s">
        <v>390</v>
      </c>
      <c r="U484" s="215">
        <v>0</v>
      </c>
      <c r="V484" s="215">
        <f>ROUND(E484*U484,2)</f>
        <v>0</v>
      </c>
      <c r="W484" s="215"/>
      <c r="X484" s="206"/>
      <c r="Y484" s="206"/>
      <c r="Z484" s="206"/>
      <c r="AA484" s="206"/>
      <c r="AB484" s="206"/>
      <c r="AC484" s="206"/>
      <c r="AD484" s="206"/>
      <c r="AE484" s="206"/>
      <c r="AF484" s="206"/>
      <c r="AG484" s="206" t="s">
        <v>1202</v>
      </c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</row>
    <row r="485" spans="1:60" outlineLevel="1">
      <c r="A485" s="232">
        <v>128</v>
      </c>
      <c r="B485" s="233" t="s">
        <v>3310</v>
      </c>
      <c r="C485" s="243" t="s">
        <v>1538</v>
      </c>
      <c r="D485" s="234" t="s">
        <v>298</v>
      </c>
      <c r="E485" s="235">
        <v>1</v>
      </c>
      <c r="F485" s="236"/>
      <c r="G485" s="237">
        <f>ROUND(E485*F485,2)</f>
        <v>0</v>
      </c>
      <c r="H485" s="236"/>
      <c r="I485" s="237">
        <f>ROUND(E485*H485,2)</f>
        <v>0</v>
      </c>
      <c r="J485" s="236"/>
      <c r="K485" s="237">
        <f>ROUND(E485*J485,2)</f>
        <v>0</v>
      </c>
      <c r="L485" s="237">
        <v>21</v>
      </c>
      <c r="M485" s="237">
        <f>G485*(1+L485/100)</f>
        <v>0</v>
      </c>
      <c r="N485" s="237">
        <v>3.2699999999999999E-3</v>
      </c>
      <c r="O485" s="237">
        <f>ROUND(E485*N485,2)</f>
        <v>0</v>
      </c>
      <c r="P485" s="237">
        <v>0</v>
      </c>
      <c r="Q485" s="237">
        <f>ROUND(E485*P485,2)</f>
        <v>0</v>
      </c>
      <c r="R485" s="237"/>
      <c r="S485" s="237" t="s">
        <v>295</v>
      </c>
      <c r="T485" s="238" t="s">
        <v>286</v>
      </c>
      <c r="U485" s="215">
        <v>0</v>
      </c>
      <c r="V485" s="215">
        <f>ROUND(E485*U485,2)</f>
        <v>0</v>
      </c>
      <c r="W485" s="215"/>
      <c r="X485" s="206"/>
      <c r="Y485" s="206"/>
      <c r="Z485" s="206"/>
      <c r="AA485" s="206"/>
      <c r="AB485" s="206"/>
      <c r="AC485" s="206"/>
      <c r="AD485" s="206"/>
      <c r="AE485" s="206"/>
      <c r="AF485" s="206"/>
      <c r="AG485" s="206" t="s">
        <v>1202</v>
      </c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</row>
    <row r="486" spans="1:60" outlineLevel="1">
      <c r="A486" s="223">
        <v>129</v>
      </c>
      <c r="B486" s="224" t="s">
        <v>3311</v>
      </c>
      <c r="C486" s="241" t="s">
        <v>3312</v>
      </c>
      <c r="D486" s="225" t="s">
        <v>437</v>
      </c>
      <c r="E486" s="226">
        <v>3</v>
      </c>
      <c r="F486" s="227"/>
      <c r="G486" s="228">
        <f>ROUND(E486*F486,2)</f>
        <v>0</v>
      </c>
      <c r="H486" s="227"/>
      <c r="I486" s="228">
        <f>ROUND(E486*H486,2)</f>
        <v>0</v>
      </c>
      <c r="J486" s="227"/>
      <c r="K486" s="228">
        <f>ROUND(E486*J486,2)</f>
        <v>0</v>
      </c>
      <c r="L486" s="228">
        <v>21</v>
      </c>
      <c r="M486" s="228">
        <f>G486*(1+L486/100)</f>
        <v>0</v>
      </c>
      <c r="N486" s="228">
        <v>0</v>
      </c>
      <c r="O486" s="228">
        <f>ROUND(E486*N486,2)</f>
        <v>0</v>
      </c>
      <c r="P486" s="228">
        <v>3.1870000000000002E-2</v>
      </c>
      <c r="Q486" s="228">
        <f>ROUND(E486*P486,2)</f>
        <v>0.1</v>
      </c>
      <c r="R486" s="228" t="s">
        <v>1954</v>
      </c>
      <c r="S486" s="228" t="s">
        <v>285</v>
      </c>
      <c r="T486" s="229" t="s">
        <v>322</v>
      </c>
      <c r="U486" s="215">
        <v>0.89376</v>
      </c>
      <c r="V486" s="215">
        <f>ROUND(E486*U486,2)</f>
        <v>2.68</v>
      </c>
      <c r="W486" s="215"/>
      <c r="X486" s="206"/>
      <c r="Y486" s="206"/>
      <c r="Z486" s="206"/>
      <c r="AA486" s="206"/>
      <c r="AB486" s="206"/>
      <c r="AC486" s="206"/>
      <c r="AD486" s="206"/>
      <c r="AE486" s="206"/>
      <c r="AF486" s="206"/>
      <c r="AG486" s="206" t="s">
        <v>1858</v>
      </c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</row>
    <row r="487" spans="1:60" outlineLevel="1">
      <c r="A487" s="213"/>
      <c r="B487" s="214"/>
      <c r="C487" s="242" t="s">
        <v>3313</v>
      </c>
      <c r="D487" s="231"/>
      <c r="E487" s="231"/>
      <c r="F487" s="231"/>
      <c r="G487" s="231"/>
      <c r="H487" s="215"/>
      <c r="I487" s="215"/>
      <c r="J487" s="215"/>
      <c r="K487" s="215"/>
      <c r="L487" s="215"/>
      <c r="M487" s="215"/>
      <c r="N487" s="215"/>
      <c r="O487" s="215"/>
      <c r="P487" s="215"/>
      <c r="Q487" s="215"/>
      <c r="R487" s="215"/>
      <c r="S487" s="215"/>
      <c r="T487" s="215"/>
      <c r="U487" s="215"/>
      <c r="V487" s="215"/>
      <c r="W487" s="215"/>
      <c r="X487" s="206"/>
      <c r="Y487" s="206"/>
      <c r="Z487" s="206"/>
      <c r="AA487" s="206"/>
      <c r="AB487" s="206"/>
      <c r="AC487" s="206"/>
      <c r="AD487" s="206"/>
      <c r="AE487" s="206"/>
      <c r="AF487" s="206"/>
      <c r="AG487" s="206" t="s">
        <v>289</v>
      </c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</row>
    <row r="488" spans="1:60" outlineLevel="1">
      <c r="A488" s="232">
        <v>130</v>
      </c>
      <c r="B488" s="233" t="s">
        <v>1571</v>
      </c>
      <c r="C488" s="243" t="s">
        <v>1572</v>
      </c>
      <c r="D488" s="234" t="s">
        <v>437</v>
      </c>
      <c r="E488" s="235">
        <v>4</v>
      </c>
      <c r="F488" s="236"/>
      <c r="G488" s="237">
        <f>ROUND(E488*F488,2)</f>
        <v>0</v>
      </c>
      <c r="H488" s="236"/>
      <c r="I488" s="237">
        <f>ROUND(E488*H488,2)</f>
        <v>0</v>
      </c>
      <c r="J488" s="236"/>
      <c r="K488" s="237">
        <f>ROUND(E488*J488,2)</f>
        <v>0</v>
      </c>
      <c r="L488" s="237">
        <v>21</v>
      </c>
      <c r="M488" s="237">
        <f>G488*(1+L488/100)</f>
        <v>0</v>
      </c>
      <c r="N488" s="237">
        <v>2E-3</v>
      </c>
      <c r="O488" s="237">
        <f>ROUND(E488*N488,2)</f>
        <v>0.01</v>
      </c>
      <c r="P488" s="237">
        <v>0</v>
      </c>
      <c r="Q488" s="237">
        <f>ROUND(E488*P488,2)</f>
        <v>0</v>
      </c>
      <c r="R488" s="237"/>
      <c r="S488" s="237" t="s">
        <v>295</v>
      </c>
      <c r="T488" s="238" t="s">
        <v>390</v>
      </c>
      <c r="U488" s="215">
        <v>0</v>
      </c>
      <c r="V488" s="215">
        <f>ROUND(E488*U488,2)</f>
        <v>0</v>
      </c>
      <c r="W488" s="215"/>
      <c r="X488" s="206"/>
      <c r="Y488" s="206"/>
      <c r="Z488" s="206"/>
      <c r="AA488" s="206"/>
      <c r="AB488" s="206"/>
      <c r="AC488" s="206"/>
      <c r="AD488" s="206"/>
      <c r="AE488" s="206"/>
      <c r="AF488" s="206"/>
      <c r="AG488" s="206" t="s">
        <v>1189</v>
      </c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</row>
    <row r="489" spans="1:60" outlineLevel="1">
      <c r="A489" s="223">
        <v>131</v>
      </c>
      <c r="B489" s="224" t="s">
        <v>1573</v>
      </c>
      <c r="C489" s="241" t="s">
        <v>1574</v>
      </c>
      <c r="D489" s="225" t="s">
        <v>389</v>
      </c>
      <c r="E489" s="226">
        <v>0.30121999999999999</v>
      </c>
      <c r="F489" s="227"/>
      <c r="G489" s="228">
        <f>ROUND(E489*F489,2)</f>
        <v>0</v>
      </c>
      <c r="H489" s="227"/>
      <c r="I489" s="228">
        <f>ROUND(E489*H489,2)</f>
        <v>0</v>
      </c>
      <c r="J489" s="227"/>
      <c r="K489" s="228">
        <f>ROUND(E489*J489,2)</f>
        <v>0</v>
      </c>
      <c r="L489" s="228">
        <v>21</v>
      </c>
      <c r="M489" s="228">
        <f>G489*(1+L489/100)</f>
        <v>0</v>
      </c>
      <c r="N489" s="228">
        <v>0</v>
      </c>
      <c r="O489" s="228">
        <f>ROUND(E489*N489,2)</f>
        <v>0</v>
      </c>
      <c r="P489" s="228">
        <v>0</v>
      </c>
      <c r="Q489" s="228">
        <f>ROUND(E489*P489,2)</f>
        <v>0</v>
      </c>
      <c r="R489" s="228" t="s">
        <v>1342</v>
      </c>
      <c r="S489" s="228" t="s">
        <v>285</v>
      </c>
      <c r="T489" s="229" t="s">
        <v>322</v>
      </c>
      <c r="U489" s="215">
        <v>1.5169999999999999</v>
      </c>
      <c r="V489" s="215">
        <f>ROUND(E489*U489,2)</f>
        <v>0.46</v>
      </c>
      <c r="W489" s="215"/>
      <c r="X489" s="206"/>
      <c r="Y489" s="206"/>
      <c r="Z489" s="206"/>
      <c r="AA489" s="206"/>
      <c r="AB489" s="206"/>
      <c r="AC489" s="206"/>
      <c r="AD489" s="206"/>
      <c r="AE489" s="206"/>
      <c r="AF489" s="206"/>
      <c r="AG489" s="206" t="s">
        <v>1192</v>
      </c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</row>
    <row r="490" spans="1:60" outlineLevel="1">
      <c r="A490" s="213"/>
      <c r="B490" s="214"/>
      <c r="C490" s="253" t="s">
        <v>1514</v>
      </c>
      <c r="D490" s="251"/>
      <c r="E490" s="251"/>
      <c r="F490" s="251"/>
      <c r="G490" s="251"/>
      <c r="H490" s="215"/>
      <c r="I490" s="215"/>
      <c r="J490" s="215"/>
      <c r="K490" s="215"/>
      <c r="L490" s="215"/>
      <c r="M490" s="215"/>
      <c r="N490" s="215"/>
      <c r="O490" s="215"/>
      <c r="P490" s="215"/>
      <c r="Q490" s="215"/>
      <c r="R490" s="215"/>
      <c r="S490" s="215"/>
      <c r="T490" s="215"/>
      <c r="U490" s="215"/>
      <c r="V490" s="215"/>
      <c r="W490" s="215"/>
      <c r="X490" s="206"/>
      <c r="Y490" s="206"/>
      <c r="Z490" s="206"/>
      <c r="AA490" s="206"/>
      <c r="AB490" s="206"/>
      <c r="AC490" s="206"/>
      <c r="AD490" s="206"/>
      <c r="AE490" s="206"/>
      <c r="AF490" s="206"/>
      <c r="AG490" s="206" t="s">
        <v>325</v>
      </c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</row>
    <row r="491" spans="1:60" outlineLevel="1">
      <c r="A491" s="213"/>
      <c r="B491" s="214"/>
      <c r="C491" s="254" t="s">
        <v>1194</v>
      </c>
      <c r="D491" s="247"/>
      <c r="E491" s="248"/>
      <c r="F491" s="215"/>
      <c r="G491" s="215"/>
      <c r="H491" s="215"/>
      <c r="I491" s="215"/>
      <c r="J491" s="215"/>
      <c r="K491" s="215"/>
      <c r="L491" s="215"/>
      <c r="M491" s="215"/>
      <c r="N491" s="215"/>
      <c r="O491" s="215"/>
      <c r="P491" s="215"/>
      <c r="Q491" s="215"/>
      <c r="R491" s="215"/>
      <c r="S491" s="215"/>
      <c r="T491" s="215"/>
      <c r="U491" s="215"/>
      <c r="V491" s="215"/>
      <c r="W491" s="215"/>
      <c r="X491" s="206"/>
      <c r="Y491" s="206"/>
      <c r="Z491" s="206"/>
      <c r="AA491" s="206"/>
      <c r="AB491" s="206"/>
      <c r="AC491" s="206"/>
      <c r="AD491" s="206"/>
      <c r="AE491" s="206"/>
      <c r="AF491" s="206"/>
      <c r="AG491" s="206" t="s">
        <v>327</v>
      </c>
      <c r="AH491" s="206">
        <v>0</v>
      </c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</row>
    <row r="492" spans="1:60" outlineLevel="1">
      <c r="A492" s="213"/>
      <c r="B492" s="214"/>
      <c r="C492" s="254" t="s">
        <v>3314</v>
      </c>
      <c r="D492" s="247"/>
      <c r="E492" s="248"/>
      <c r="F492" s="215"/>
      <c r="G492" s="215"/>
      <c r="H492" s="215"/>
      <c r="I492" s="215"/>
      <c r="J492" s="215"/>
      <c r="K492" s="215"/>
      <c r="L492" s="215"/>
      <c r="M492" s="215"/>
      <c r="N492" s="215"/>
      <c r="O492" s="215"/>
      <c r="P492" s="215"/>
      <c r="Q492" s="215"/>
      <c r="R492" s="215"/>
      <c r="S492" s="215"/>
      <c r="T492" s="215"/>
      <c r="U492" s="215"/>
      <c r="V492" s="215"/>
      <c r="W492" s="215"/>
      <c r="X492" s="206"/>
      <c r="Y492" s="206"/>
      <c r="Z492" s="206"/>
      <c r="AA492" s="206"/>
      <c r="AB492" s="206"/>
      <c r="AC492" s="206"/>
      <c r="AD492" s="206"/>
      <c r="AE492" s="206"/>
      <c r="AF492" s="206"/>
      <c r="AG492" s="206" t="s">
        <v>327</v>
      </c>
      <c r="AH492" s="206">
        <v>0</v>
      </c>
      <c r="AI492" s="206"/>
      <c r="AJ492" s="206"/>
      <c r="AK492" s="206"/>
      <c r="AL492" s="206"/>
      <c r="AM492" s="206"/>
      <c r="AN492" s="206"/>
      <c r="AO492" s="206"/>
      <c r="AP492" s="206"/>
      <c r="AQ492" s="206"/>
      <c r="AR492" s="206"/>
      <c r="AS492" s="206"/>
      <c r="AT492" s="206"/>
      <c r="AU492" s="206"/>
      <c r="AV492" s="206"/>
      <c r="AW492" s="206"/>
      <c r="AX492" s="206"/>
      <c r="AY492" s="206"/>
      <c r="AZ492" s="206"/>
      <c r="BA492" s="206"/>
      <c r="BB492" s="206"/>
      <c r="BC492" s="206"/>
      <c r="BD492" s="206"/>
      <c r="BE492" s="206"/>
      <c r="BF492" s="206"/>
      <c r="BG492" s="206"/>
      <c r="BH492" s="206"/>
    </row>
    <row r="493" spans="1:60" outlineLevel="1">
      <c r="A493" s="213"/>
      <c r="B493" s="214"/>
      <c r="C493" s="254" t="s">
        <v>3315</v>
      </c>
      <c r="D493" s="247"/>
      <c r="E493" s="248">
        <v>0.30121999999999999</v>
      </c>
      <c r="F493" s="215"/>
      <c r="G493" s="215"/>
      <c r="H493" s="215"/>
      <c r="I493" s="215"/>
      <c r="J493" s="215"/>
      <c r="K493" s="215"/>
      <c r="L493" s="215"/>
      <c r="M493" s="215"/>
      <c r="N493" s="215"/>
      <c r="O493" s="215"/>
      <c r="P493" s="215"/>
      <c r="Q493" s="215"/>
      <c r="R493" s="215"/>
      <c r="S493" s="215"/>
      <c r="T493" s="215"/>
      <c r="U493" s="215"/>
      <c r="V493" s="215"/>
      <c r="W493" s="215"/>
      <c r="X493" s="206"/>
      <c r="Y493" s="206"/>
      <c r="Z493" s="206"/>
      <c r="AA493" s="206"/>
      <c r="AB493" s="206"/>
      <c r="AC493" s="206"/>
      <c r="AD493" s="206"/>
      <c r="AE493" s="206"/>
      <c r="AF493" s="206"/>
      <c r="AG493" s="206" t="s">
        <v>327</v>
      </c>
      <c r="AH493" s="206">
        <v>0</v>
      </c>
      <c r="AI493" s="206"/>
      <c r="AJ493" s="206"/>
      <c r="AK493" s="206"/>
      <c r="AL493" s="206"/>
      <c r="AM493" s="206"/>
      <c r="AN493" s="206"/>
      <c r="AO493" s="206"/>
      <c r="AP493" s="206"/>
      <c r="AQ493" s="206"/>
      <c r="AR493" s="206"/>
      <c r="AS493" s="206"/>
      <c r="AT493" s="206"/>
      <c r="AU493" s="206"/>
      <c r="AV493" s="206"/>
      <c r="AW493" s="206"/>
      <c r="AX493" s="206"/>
      <c r="AY493" s="206"/>
      <c r="AZ493" s="206"/>
      <c r="BA493" s="206"/>
      <c r="BB493" s="206"/>
      <c r="BC493" s="206"/>
      <c r="BD493" s="206"/>
      <c r="BE493" s="206"/>
      <c r="BF493" s="206"/>
      <c r="BG493" s="206"/>
      <c r="BH493" s="206"/>
    </row>
    <row r="494" spans="1:60">
      <c r="A494" s="217" t="s">
        <v>280</v>
      </c>
      <c r="B494" s="218" t="s">
        <v>139</v>
      </c>
      <c r="C494" s="240" t="s">
        <v>140</v>
      </c>
      <c r="D494" s="219"/>
      <c r="E494" s="220"/>
      <c r="F494" s="221"/>
      <c r="G494" s="221">
        <f>SUMIF(AG495:AG496,"&lt;&gt;NOR",G495:G496)</f>
        <v>0</v>
      </c>
      <c r="H494" s="221"/>
      <c r="I494" s="221">
        <f>SUM(I495:I496)</f>
        <v>0</v>
      </c>
      <c r="J494" s="221"/>
      <c r="K494" s="221">
        <f>SUM(K495:K496)</f>
        <v>0</v>
      </c>
      <c r="L494" s="221"/>
      <c r="M494" s="221">
        <f>SUM(M495:M496)</f>
        <v>0</v>
      </c>
      <c r="N494" s="221"/>
      <c r="O494" s="221">
        <f>SUM(O495:O496)</f>
        <v>0</v>
      </c>
      <c r="P494" s="221"/>
      <c r="Q494" s="221">
        <f>SUM(Q495:Q496)</f>
        <v>0</v>
      </c>
      <c r="R494" s="221"/>
      <c r="S494" s="221"/>
      <c r="T494" s="222"/>
      <c r="U494" s="216"/>
      <c r="V494" s="216">
        <f>SUM(V495:V496)</f>
        <v>42</v>
      </c>
      <c r="W494" s="216"/>
      <c r="AG494" t="s">
        <v>281</v>
      </c>
    </row>
    <row r="495" spans="1:60" outlineLevel="1">
      <c r="A495" s="232">
        <v>132</v>
      </c>
      <c r="B495" s="233" t="s">
        <v>1587</v>
      </c>
      <c r="C495" s="243" t="s">
        <v>1588</v>
      </c>
      <c r="D495" s="234" t="s">
        <v>1179</v>
      </c>
      <c r="E495" s="235">
        <v>24</v>
      </c>
      <c r="F495" s="236"/>
      <c r="G495" s="237">
        <f>ROUND(E495*F495,2)</f>
        <v>0</v>
      </c>
      <c r="H495" s="236"/>
      <c r="I495" s="237">
        <f>ROUND(E495*H495,2)</f>
        <v>0</v>
      </c>
      <c r="J495" s="236"/>
      <c r="K495" s="237">
        <f>ROUND(E495*J495,2)</f>
        <v>0</v>
      </c>
      <c r="L495" s="237">
        <v>21</v>
      </c>
      <c r="M495" s="237">
        <f>G495*(1+L495/100)</f>
        <v>0</v>
      </c>
      <c r="N495" s="237">
        <v>0</v>
      </c>
      <c r="O495" s="237">
        <f>ROUND(E495*N495,2)</f>
        <v>0</v>
      </c>
      <c r="P495" s="237">
        <v>0</v>
      </c>
      <c r="Q495" s="237">
        <f>ROUND(E495*P495,2)</f>
        <v>0</v>
      </c>
      <c r="R495" s="237" t="s">
        <v>1589</v>
      </c>
      <c r="S495" s="237" t="s">
        <v>285</v>
      </c>
      <c r="T495" s="238" t="s">
        <v>322</v>
      </c>
      <c r="U495" s="215">
        <v>1</v>
      </c>
      <c r="V495" s="215">
        <f>ROUND(E495*U495,2)</f>
        <v>24</v>
      </c>
      <c r="W495" s="215"/>
      <c r="X495" s="206"/>
      <c r="Y495" s="206"/>
      <c r="Z495" s="206"/>
      <c r="AA495" s="206"/>
      <c r="AB495" s="206"/>
      <c r="AC495" s="206"/>
      <c r="AD495" s="206"/>
      <c r="AE495" s="206"/>
      <c r="AF495" s="206"/>
      <c r="AG495" s="206" t="s">
        <v>1180</v>
      </c>
      <c r="AH495" s="206"/>
      <c r="AI495" s="206"/>
      <c r="AJ495" s="206"/>
      <c r="AK495" s="206"/>
      <c r="AL495" s="206"/>
      <c r="AM495" s="206"/>
      <c r="AN495" s="206"/>
      <c r="AO495" s="206"/>
      <c r="AP495" s="206"/>
      <c r="AQ495" s="206"/>
      <c r="AR495" s="206"/>
      <c r="AS495" s="206"/>
      <c r="AT495" s="206"/>
      <c r="AU495" s="206"/>
      <c r="AV495" s="206"/>
      <c r="AW495" s="206"/>
      <c r="AX495" s="206"/>
      <c r="AY495" s="206"/>
      <c r="AZ495" s="206"/>
      <c r="BA495" s="206"/>
      <c r="BB495" s="206"/>
      <c r="BC495" s="206"/>
      <c r="BD495" s="206"/>
      <c r="BE495" s="206"/>
      <c r="BF495" s="206"/>
      <c r="BG495" s="206"/>
      <c r="BH495" s="206"/>
    </row>
    <row r="496" spans="1:60" outlineLevel="1">
      <c r="A496" s="232">
        <v>133</v>
      </c>
      <c r="B496" s="233" t="s">
        <v>3316</v>
      </c>
      <c r="C496" s="243" t="s">
        <v>3317</v>
      </c>
      <c r="D496" s="234" t="s">
        <v>1179</v>
      </c>
      <c r="E496" s="235">
        <v>18</v>
      </c>
      <c r="F496" s="236"/>
      <c r="G496" s="237">
        <f>ROUND(E496*F496,2)</f>
        <v>0</v>
      </c>
      <c r="H496" s="236"/>
      <c r="I496" s="237">
        <f>ROUND(E496*H496,2)</f>
        <v>0</v>
      </c>
      <c r="J496" s="236"/>
      <c r="K496" s="237">
        <f>ROUND(E496*J496,2)</f>
        <v>0</v>
      </c>
      <c r="L496" s="237">
        <v>21</v>
      </c>
      <c r="M496" s="237">
        <f>G496*(1+L496/100)</f>
        <v>0</v>
      </c>
      <c r="N496" s="237">
        <v>0</v>
      </c>
      <c r="O496" s="237">
        <f>ROUND(E496*N496,2)</f>
        <v>0</v>
      </c>
      <c r="P496" s="237">
        <v>0</v>
      </c>
      <c r="Q496" s="237">
        <f>ROUND(E496*P496,2)</f>
        <v>0</v>
      </c>
      <c r="R496" s="237"/>
      <c r="S496" s="237" t="s">
        <v>295</v>
      </c>
      <c r="T496" s="238" t="s">
        <v>1638</v>
      </c>
      <c r="U496" s="215">
        <v>1</v>
      </c>
      <c r="V496" s="215">
        <f>ROUND(E496*U496,2)</f>
        <v>18</v>
      </c>
      <c r="W496" s="215"/>
      <c r="X496" s="206"/>
      <c r="Y496" s="206"/>
      <c r="Z496" s="206"/>
      <c r="AA496" s="206"/>
      <c r="AB496" s="206"/>
      <c r="AC496" s="206"/>
      <c r="AD496" s="206"/>
      <c r="AE496" s="206"/>
      <c r="AF496" s="206"/>
      <c r="AG496" s="206" t="s">
        <v>1180</v>
      </c>
      <c r="AH496" s="206"/>
      <c r="AI496" s="206"/>
      <c r="AJ496" s="206"/>
      <c r="AK496" s="206"/>
      <c r="AL496" s="206"/>
      <c r="AM496" s="206"/>
      <c r="AN496" s="206"/>
      <c r="AO496" s="206"/>
      <c r="AP496" s="206"/>
      <c r="AQ496" s="206"/>
      <c r="AR496" s="206"/>
      <c r="AS496" s="206"/>
      <c r="AT496" s="206"/>
      <c r="AU496" s="206"/>
      <c r="AV496" s="206"/>
      <c r="AW496" s="206"/>
      <c r="AX496" s="206"/>
      <c r="AY496" s="206"/>
      <c r="AZ496" s="206"/>
      <c r="BA496" s="206"/>
      <c r="BB496" s="206"/>
      <c r="BC496" s="206"/>
      <c r="BD496" s="206"/>
      <c r="BE496" s="206"/>
      <c r="BF496" s="206"/>
      <c r="BG496" s="206"/>
      <c r="BH496" s="206"/>
    </row>
    <row r="497" spans="1:60">
      <c r="A497" s="217" t="s">
        <v>280</v>
      </c>
      <c r="B497" s="218" t="s">
        <v>141</v>
      </c>
      <c r="C497" s="240" t="s">
        <v>142</v>
      </c>
      <c r="D497" s="219"/>
      <c r="E497" s="220"/>
      <c r="F497" s="221"/>
      <c r="G497" s="221">
        <f>SUMIF(AG498:AG505,"&lt;&gt;NOR",G498:G505)</f>
        <v>0</v>
      </c>
      <c r="H497" s="221"/>
      <c r="I497" s="221">
        <f>SUM(I498:I505)</f>
        <v>0</v>
      </c>
      <c r="J497" s="221"/>
      <c r="K497" s="221">
        <f>SUM(K498:K505)</f>
        <v>0</v>
      </c>
      <c r="L497" s="221"/>
      <c r="M497" s="221">
        <f>SUM(M498:M505)</f>
        <v>0</v>
      </c>
      <c r="N497" s="221"/>
      <c r="O497" s="221">
        <f>SUM(O498:O505)</f>
        <v>0.01</v>
      </c>
      <c r="P497" s="221"/>
      <c r="Q497" s="221">
        <f>SUM(Q498:Q505)</f>
        <v>0</v>
      </c>
      <c r="R497" s="221"/>
      <c r="S497" s="221"/>
      <c r="T497" s="222"/>
      <c r="U497" s="216"/>
      <c r="V497" s="216">
        <f>SUM(V498:V505)</f>
        <v>0.66000000000000014</v>
      </c>
      <c r="W497" s="216"/>
      <c r="AG497" t="s">
        <v>281</v>
      </c>
    </row>
    <row r="498" spans="1:60" outlineLevel="1">
      <c r="A498" s="232">
        <v>134</v>
      </c>
      <c r="B498" s="233" t="s">
        <v>1596</v>
      </c>
      <c r="C498" s="243" t="s">
        <v>1597</v>
      </c>
      <c r="D498" s="234" t="s">
        <v>284</v>
      </c>
      <c r="E498" s="235">
        <v>3</v>
      </c>
      <c r="F498" s="236"/>
      <c r="G498" s="237">
        <f>ROUND(E498*F498,2)</f>
        <v>0</v>
      </c>
      <c r="H498" s="236"/>
      <c r="I498" s="237">
        <f>ROUND(E498*H498,2)</f>
        <v>0</v>
      </c>
      <c r="J498" s="236"/>
      <c r="K498" s="237">
        <f>ROUND(E498*J498,2)</f>
        <v>0</v>
      </c>
      <c r="L498" s="237">
        <v>21</v>
      </c>
      <c r="M498" s="237">
        <f>G498*(1+L498/100)</f>
        <v>0</v>
      </c>
      <c r="N498" s="237">
        <v>1.1299999999999999E-3</v>
      </c>
      <c r="O498" s="237">
        <f>ROUND(E498*N498,2)</f>
        <v>0</v>
      </c>
      <c r="P498" s="237">
        <v>0</v>
      </c>
      <c r="Q498" s="237">
        <f>ROUND(E498*P498,2)</f>
        <v>0</v>
      </c>
      <c r="R498" s="237" t="s">
        <v>1580</v>
      </c>
      <c r="S498" s="237" t="s">
        <v>285</v>
      </c>
      <c r="T498" s="238" t="s">
        <v>322</v>
      </c>
      <c r="U498" s="215">
        <v>0.114</v>
      </c>
      <c r="V498" s="215">
        <f>ROUND(E498*U498,2)</f>
        <v>0.34</v>
      </c>
      <c r="W498" s="215"/>
      <c r="X498" s="206"/>
      <c r="Y498" s="206"/>
      <c r="Z498" s="206"/>
      <c r="AA498" s="206"/>
      <c r="AB498" s="206"/>
      <c r="AC498" s="206"/>
      <c r="AD498" s="206"/>
      <c r="AE498" s="206"/>
      <c r="AF498" s="206"/>
      <c r="AG498" s="206" t="s">
        <v>1202</v>
      </c>
      <c r="AH498" s="206"/>
      <c r="AI498" s="206"/>
      <c r="AJ498" s="206"/>
      <c r="AK498" s="206"/>
      <c r="AL498" s="206"/>
      <c r="AM498" s="206"/>
      <c r="AN498" s="206"/>
      <c r="AO498" s="206"/>
      <c r="AP498" s="206"/>
      <c r="AQ498" s="206"/>
      <c r="AR498" s="206"/>
      <c r="AS498" s="206"/>
      <c r="AT498" s="206"/>
      <c r="AU498" s="206"/>
      <c r="AV498" s="206"/>
      <c r="AW498" s="206"/>
      <c r="AX498" s="206"/>
      <c r="AY498" s="206"/>
      <c r="AZ498" s="206"/>
      <c r="BA498" s="206"/>
      <c r="BB498" s="206"/>
      <c r="BC498" s="206"/>
      <c r="BD498" s="206"/>
      <c r="BE498" s="206"/>
      <c r="BF498" s="206"/>
      <c r="BG498" s="206"/>
      <c r="BH498" s="206"/>
    </row>
    <row r="499" spans="1:60" outlineLevel="1">
      <c r="A499" s="232">
        <v>135</v>
      </c>
      <c r="B499" s="233" t="s">
        <v>1598</v>
      </c>
      <c r="C499" s="243" t="s">
        <v>1599</v>
      </c>
      <c r="D499" s="234" t="s">
        <v>284</v>
      </c>
      <c r="E499" s="235">
        <v>1</v>
      </c>
      <c r="F499" s="236"/>
      <c r="G499" s="237">
        <f>ROUND(E499*F499,2)</f>
        <v>0</v>
      </c>
      <c r="H499" s="236"/>
      <c r="I499" s="237">
        <f>ROUND(E499*H499,2)</f>
        <v>0</v>
      </c>
      <c r="J499" s="236"/>
      <c r="K499" s="237">
        <f>ROUND(E499*J499,2)</f>
        <v>0</v>
      </c>
      <c r="L499" s="237">
        <v>21</v>
      </c>
      <c r="M499" s="237">
        <f>G499*(1+L499/100)</f>
        <v>0</v>
      </c>
      <c r="N499" s="237">
        <v>0</v>
      </c>
      <c r="O499" s="237">
        <f>ROUND(E499*N499,2)</f>
        <v>0</v>
      </c>
      <c r="P499" s="237">
        <v>0</v>
      </c>
      <c r="Q499" s="237">
        <f>ROUND(E499*P499,2)</f>
        <v>0</v>
      </c>
      <c r="R499" s="237" t="s">
        <v>1580</v>
      </c>
      <c r="S499" s="237" t="s">
        <v>285</v>
      </c>
      <c r="T499" s="238" t="s">
        <v>322</v>
      </c>
      <c r="U499" s="215">
        <v>0.28100000000000003</v>
      </c>
      <c r="V499" s="215">
        <f>ROUND(E499*U499,2)</f>
        <v>0.28000000000000003</v>
      </c>
      <c r="W499" s="215"/>
      <c r="X499" s="206"/>
      <c r="Y499" s="206"/>
      <c r="Z499" s="206"/>
      <c r="AA499" s="206"/>
      <c r="AB499" s="206"/>
      <c r="AC499" s="206"/>
      <c r="AD499" s="206"/>
      <c r="AE499" s="206"/>
      <c r="AF499" s="206"/>
      <c r="AG499" s="206" t="s">
        <v>1202</v>
      </c>
      <c r="AH499" s="206"/>
      <c r="AI499" s="206"/>
      <c r="AJ499" s="206"/>
      <c r="AK499" s="206"/>
      <c r="AL499" s="206"/>
      <c r="AM499" s="206"/>
      <c r="AN499" s="206"/>
      <c r="AO499" s="206"/>
      <c r="AP499" s="206"/>
      <c r="AQ499" s="206"/>
      <c r="AR499" s="206"/>
      <c r="AS499" s="206"/>
      <c r="AT499" s="206"/>
      <c r="AU499" s="206"/>
      <c r="AV499" s="206"/>
      <c r="AW499" s="206"/>
      <c r="AX499" s="206"/>
      <c r="AY499" s="206"/>
      <c r="AZ499" s="206"/>
      <c r="BA499" s="206"/>
      <c r="BB499" s="206"/>
      <c r="BC499" s="206"/>
      <c r="BD499" s="206"/>
      <c r="BE499" s="206"/>
      <c r="BF499" s="206"/>
      <c r="BG499" s="206"/>
      <c r="BH499" s="206"/>
    </row>
    <row r="500" spans="1:60" outlineLevel="1">
      <c r="A500" s="232">
        <v>136</v>
      </c>
      <c r="B500" s="233" t="s">
        <v>1602</v>
      </c>
      <c r="C500" s="243" t="s">
        <v>3318</v>
      </c>
      <c r="D500" s="234" t="s">
        <v>298</v>
      </c>
      <c r="E500" s="235">
        <v>2</v>
      </c>
      <c r="F500" s="236"/>
      <c r="G500" s="237">
        <f>ROUND(E500*F500,2)</f>
        <v>0</v>
      </c>
      <c r="H500" s="236"/>
      <c r="I500" s="237">
        <f>ROUND(E500*H500,2)</f>
        <v>0</v>
      </c>
      <c r="J500" s="236"/>
      <c r="K500" s="237">
        <f>ROUND(E500*J500,2)</f>
        <v>0</v>
      </c>
      <c r="L500" s="237">
        <v>21</v>
      </c>
      <c r="M500" s="237">
        <f>G500*(1+L500/100)</f>
        <v>0</v>
      </c>
      <c r="N500" s="237">
        <v>0</v>
      </c>
      <c r="O500" s="237">
        <f>ROUND(E500*N500,2)</f>
        <v>0</v>
      </c>
      <c r="P500" s="237">
        <v>0</v>
      </c>
      <c r="Q500" s="237">
        <f>ROUND(E500*P500,2)</f>
        <v>0</v>
      </c>
      <c r="R500" s="237"/>
      <c r="S500" s="237" t="s">
        <v>295</v>
      </c>
      <c r="T500" s="238" t="s">
        <v>286</v>
      </c>
      <c r="U500" s="215">
        <v>0</v>
      </c>
      <c r="V500" s="215">
        <f>ROUND(E500*U500,2)</f>
        <v>0</v>
      </c>
      <c r="W500" s="215"/>
      <c r="X500" s="206"/>
      <c r="Y500" s="206"/>
      <c r="Z500" s="206"/>
      <c r="AA500" s="206"/>
      <c r="AB500" s="206"/>
      <c r="AC500" s="206"/>
      <c r="AD500" s="206"/>
      <c r="AE500" s="206"/>
      <c r="AF500" s="206"/>
      <c r="AG500" s="206" t="s">
        <v>1202</v>
      </c>
      <c r="AH500" s="206"/>
      <c r="AI500" s="206"/>
      <c r="AJ500" s="206"/>
      <c r="AK500" s="206"/>
      <c r="AL500" s="206"/>
      <c r="AM500" s="206"/>
      <c r="AN500" s="206"/>
      <c r="AO500" s="206"/>
      <c r="AP500" s="206"/>
      <c r="AQ500" s="206"/>
      <c r="AR500" s="206"/>
      <c r="AS500" s="206"/>
      <c r="AT500" s="206"/>
      <c r="AU500" s="206"/>
      <c r="AV500" s="206"/>
      <c r="AW500" s="206"/>
      <c r="AX500" s="206"/>
      <c r="AY500" s="206"/>
      <c r="AZ500" s="206"/>
      <c r="BA500" s="206"/>
      <c r="BB500" s="206"/>
      <c r="BC500" s="206"/>
      <c r="BD500" s="206"/>
      <c r="BE500" s="206"/>
      <c r="BF500" s="206"/>
      <c r="BG500" s="206"/>
      <c r="BH500" s="206"/>
    </row>
    <row r="501" spans="1:60" outlineLevel="1">
      <c r="A501" s="232">
        <v>137</v>
      </c>
      <c r="B501" s="233" t="s">
        <v>1604</v>
      </c>
      <c r="C501" s="243" t="s">
        <v>3319</v>
      </c>
      <c r="D501" s="234" t="s">
        <v>437</v>
      </c>
      <c r="E501" s="235">
        <v>1</v>
      </c>
      <c r="F501" s="236"/>
      <c r="G501" s="237">
        <f>ROUND(E501*F501,2)</f>
        <v>0</v>
      </c>
      <c r="H501" s="236"/>
      <c r="I501" s="237">
        <f>ROUND(E501*H501,2)</f>
        <v>0</v>
      </c>
      <c r="J501" s="236"/>
      <c r="K501" s="237">
        <f>ROUND(E501*J501,2)</f>
        <v>0</v>
      </c>
      <c r="L501" s="237">
        <v>21</v>
      </c>
      <c r="M501" s="237">
        <f>G501*(1+L501/100)</f>
        <v>0</v>
      </c>
      <c r="N501" s="237">
        <v>6.0000000000000001E-3</v>
      </c>
      <c r="O501" s="237">
        <f>ROUND(E501*N501,2)</f>
        <v>0.01</v>
      </c>
      <c r="P501" s="237">
        <v>0</v>
      </c>
      <c r="Q501" s="237">
        <f>ROUND(E501*P501,2)</f>
        <v>0</v>
      </c>
      <c r="R501" s="237"/>
      <c r="S501" s="237" t="s">
        <v>295</v>
      </c>
      <c r="T501" s="238" t="s">
        <v>286</v>
      </c>
      <c r="U501" s="215">
        <v>0</v>
      </c>
      <c r="V501" s="215">
        <f>ROUND(E501*U501,2)</f>
        <v>0</v>
      </c>
      <c r="W501" s="215"/>
      <c r="X501" s="206"/>
      <c r="Y501" s="206"/>
      <c r="Z501" s="206"/>
      <c r="AA501" s="206"/>
      <c r="AB501" s="206"/>
      <c r="AC501" s="206"/>
      <c r="AD501" s="206"/>
      <c r="AE501" s="206"/>
      <c r="AF501" s="206"/>
      <c r="AG501" s="206" t="s">
        <v>1189</v>
      </c>
      <c r="AH501" s="206"/>
      <c r="AI501" s="206"/>
      <c r="AJ501" s="206"/>
      <c r="AK501" s="206"/>
      <c r="AL501" s="206"/>
      <c r="AM501" s="206"/>
      <c r="AN501" s="206"/>
      <c r="AO501" s="206"/>
      <c r="AP501" s="206"/>
      <c r="AQ501" s="206"/>
      <c r="AR501" s="206"/>
      <c r="AS501" s="206"/>
      <c r="AT501" s="206"/>
      <c r="AU501" s="206"/>
      <c r="AV501" s="206"/>
      <c r="AW501" s="206"/>
      <c r="AX501" s="206"/>
      <c r="AY501" s="206"/>
      <c r="AZ501" s="206"/>
      <c r="BA501" s="206"/>
      <c r="BB501" s="206"/>
      <c r="BC501" s="206"/>
      <c r="BD501" s="206"/>
      <c r="BE501" s="206"/>
      <c r="BF501" s="206"/>
      <c r="BG501" s="206"/>
      <c r="BH501" s="206"/>
    </row>
    <row r="502" spans="1:60" outlineLevel="1">
      <c r="A502" s="223">
        <v>138</v>
      </c>
      <c r="B502" s="224" t="s">
        <v>1620</v>
      </c>
      <c r="C502" s="241" t="s">
        <v>1621</v>
      </c>
      <c r="D502" s="225" t="s">
        <v>389</v>
      </c>
      <c r="E502" s="226">
        <v>9.3900000000000008E-3</v>
      </c>
      <c r="F502" s="227"/>
      <c r="G502" s="228">
        <f>ROUND(E502*F502,2)</f>
        <v>0</v>
      </c>
      <c r="H502" s="227"/>
      <c r="I502" s="228">
        <f>ROUND(E502*H502,2)</f>
        <v>0</v>
      </c>
      <c r="J502" s="227"/>
      <c r="K502" s="228">
        <f>ROUND(E502*J502,2)</f>
        <v>0</v>
      </c>
      <c r="L502" s="228">
        <v>21</v>
      </c>
      <c r="M502" s="228">
        <f>G502*(1+L502/100)</f>
        <v>0</v>
      </c>
      <c r="N502" s="228">
        <v>0</v>
      </c>
      <c r="O502" s="228">
        <f>ROUND(E502*N502,2)</f>
        <v>0</v>
      </c>
      <c r="P502" s="228">
        <v>0</v>
      </c>
      <c r="Q502" s="228">
        <f>ROUND(E502*P502,2)</f>
        <v>0</v>
      </c>
      <c r="R502" s="228" t="s">
        <v>1580</v>
      </c>
      <c r="S502" s="228" t="s">
        <v>285</v>
      </c>
      <c r="T502" s="229" t="s">
        <v>322</v>
      </c>
      <c r="U502" s="215">
        <v>4.0430000000000001</v>
      </c>
      <c r="V502" s="215">
        <f>ROUND(E502*U502,2)</f>
        <v>0.04</v>
      </c>
      <c r="W502" s="215"/>
      <c r="X502" s="206"/>
      <c r="Y502" s="206"/>
      <c r="Z502" s="206"/>
      <c r="AA502" s="206"/>
      <c r="AB502" s="206"/>
      <c r="AC502" s="206"/>
      <c r="AD502" s="206"/>
      <c r="AE502" s="206"/>
      <c r="AF502" s="206"/>
      <c r="AG502" s="206" t="s">
        <v>1192</v>
      </c>
      <c r="AH502" s="206"/>
      <c r="AI502" s="206"/>
      <c r="AJ502" s="206"/>
      <c r="AK502" s="206"/>
      <c r="AL502" s="206"/>
      <c r="AM502" s="206"/>
      <c r="AN502" s="206"/>
      <c r="AO502" s="206"/>
      <c r="AP502" s="206"/>
      <c r="AQ502" s="206"/>
      <c r="AR502" s="206"/>
      <c r="AS502" s="206"/>
      <c r="AT502" s="206"/>
      <c r="AU502" s="206"/>
      <c r="AV502" s="206"/>
      <c r="AW502" s="206"/>
      <c r="AX502" s="206"/>
      <c r="AY502" s="206"/>
      <c r="AZ502" s="206"/>
      <c r="BA502" s="206"/>
      <c r="BB502" s="206"/>
      <c r="BC502" s="206"/>
      <c r="BD502" s="206"/>
      <c r="BE502" s="206"/>
      <c r="BF502" s="206"/>
      <c r="BG502" s="206"/>
      <c r="BH502" s="206"/>
    </row>
    <row r="503" spans="1:60" outlineLevel="1">
      <c r="A503" s="213"/>
      <c r="B503" s="214"/>
      <c r="C503" s="254" t="s">
        <v>1194</v>
      </c>
      <c r="D503" s="247"/>
      <c r="E503" s="248"/>
      <c r="F503" s="215"/>
      <c r="G503" s="215"/>
      <c r="H503" s="215"/>
      <c r="I503" s="215"/>
      <c r="J503" s="215"/>
      <c r="K503" s="215"/>
      <c r="L503" s="215"/>
      <c r="M503" s="215"/>
      <c r="N503" s="215"/>
      <c r="O503" s="215"/>
      <c r="P503" s="215"/>
      <c r="Q503" s="215"/>
      <c r="R503" s="215"/>
      <c r="S503" s="215"/>
      <c r="T503" s="215"/>
      <c r="U503" s="215"/>
      <c r="V503" s="215"/>
      <c r="W503" s="215"/>
      <c r="X503" s="206"/>
      <c r="Y503" s="206"/>
      <c r="Z503" s="206"/>
      <c r="AA503" s="206"/>
      <c r="AB503" s="206"/>
      <c r="AC503" s="206"/>
      <c r="AD503" s="206"/>
      <c r="AE503" s="206"/>
      <c r="AF503" s="206"/>
      <c r="AG503" s="206" t="s">
        <v>327</v>
      </c>
      <c r="AH503" s="206">
        <v>0</v>
      </c>
      <c r="AI503" s="206"/>
      <c r="AJ503" s="206"/>
      <c r="AK503" s="206"/>
      <c r="AL503" s="206"/>
      <c r="AM503" s="206"/>
      <c r="AN503" s="206"/>
      <c r="AO503" s="206"/>
      <c r="AP503" s="206"/>
      <c r="AQ503" s="206"/>
      <c r="AR503" s="206"/>
      <c r="AS503" s="206"/>
      <c r="AT503" s="206"/>
      <c r="AU503" s="206"/>
      <c r="AV503" s="206"/>
      <c r="AW503" s="206"/>
      <c r="AX503" s="206"/>
      <c r="AY503" s="206"/>
      <c r="AZ503" s="206"/>
      <c r="BA503" s="206"/>
      <c r="BB503" s="206"/>
      <c r="BC503" s="206"/>
      <c r="BD503" s="206"/>
      <c r="BE503" s="206"/>
      <c r="BF503" s="206"/>
      <c r="BG503" s="206"/>
      <c r="BH503" s="206"/>
    </row>
    <row r="504" spans="1:60" outlineLevel="1">
      <c r="A504" s="213"/>
      <c r="B504" s="214"/>
      <c r="C504" s="254" t="s">
        <v>3320</v>
      </c>
      <c r="D504" s="247"/>
      <c r="E504" s="248"/>
      <c r="F504" s="215"/>
      <c r="G504" s="215"/>
      <c r="H504" s="215"/>
      <c r="I504" s="215"/>
      <c r="J504" s="215"/>
      <c r="K504" s="215"/>
      <c r="L504" s="215"/>
      <c r="M504" s="215"/>
      <c r="N504" s="215"/>
      <c r="O504" s="215"/>
      <c r="P504" s="215"/>
      <c r="Q504" s="215"/>
      <c r="R504" s="215"/>
      <c r="S504" s="215"/>
      <c r="T504" s="215"/>
      <c r="U504" s="215"/>
      <c r="V504" s="215"/>
      <c r="W504" s="215"/>
      <c r="X504" s="206"/>
      <c r="Y504" s="206"/>
      <c r="Z504" s="206"/>
      <c r="AA504" s="206"/>
      <c r="AB504" s="206"/>
      <c r="AC504" s="206"/>
      <c r="AD504" s="206"/>
      <c r="AE504" s="206"/>
      <c r="AF504" s="206"/>
      <c r="AG504" s="206" t="s">
        <v>327</v>
      </c>
      <c r="AH504" s="206">
        <v>0</v>
      </c>
      <c r="AI504" s="206"/>
      <c r="AJ504" s="206"/>
      <c r="AK504" s="206"/>
      <c r="AL504" s="206"/>
      <c r="AM504" s="206"/>
      <c r="AN504" s="206"/>
      <c r="AO504" s="206"/>
      <c r="AP504" s="206"/>
      <c r="AQ504" s="206"/>
      <c r="AR504" s="206"/>
      <c r="AS504" s="206"/>
      <c r="AT504" s="206"/>
      <c r="AU504" s="206"/>
      <c r="AV504" s="206"/>
      <c r="AW504" s="206"/>
      <c r="AX504" s="206"/>
      <c r="AY504" s="206"/>
      <c r="AZ504" s="206"/>
      <c r="BA504" s="206"/>
      <c r="BB504" s="206"/>
      <c r="BC504" s="206"/>
      <c r="BD504" s="206"/>
      <c r="BE504" s="206"/>
      <c r="BF504" s="206"/>
      <c r="BG504" s="206"/>
      <c r="BH504" s="206"/>
    </row>
    <row r="505" spans="1:60" outlineLevel="1">
      <c r="A505" s="213"/>
      <c r="B505" s="214"/>
      <c r="C505" s="254" t="s">
        <v>3321</v>
      </c>
      <c r="D505" s="247"/>
      <c r="E505" s="248">
        <v>9.3900000000000008E-3</v>
      </c>
      <c r="F505" s="215"/>
      <c r="G505" s="215"/>
      <c r="H505" s="215"/>
      <c r="I505" s="215"/>
      <c r="J505" s="215"/>
      <c r="K505" s="215"/>
      <c r="L505" s="215"/>
      <c r="M505" s="215"/>
      <c r="N505" s="215"/>
      <c r="O505" s="215"/>
      <c r="P505" s="215"/>
      <c r="Q505" s="215"/>
      <c r="R505" s="215"/>
      <c r="S505" s="215"/>
      <c r="T505" s="215"/>
      <c r="U505" s="215"/>
      <c r="V505" s="215"/>
      <c r="W505" s="215"/>
      <c r="X505" s="206"/>
      <c r="Y505" s="206"/>
      <c r="Z505" s="206"/>
      <c r="AA505" s="206"/>
      <c r="AB505" s="206"/>
      <c r="AC505" s="206"/>
      <c r="AD505" s="206"/>
      <c r="AE505" s="206"/>
      <c r="AF505" s="206"/>
      <c r="AG505" s="206" t="s">
        <v>327</v>
      </c>
      <c r="AH505" s="206">
        <v>0</v>
      </c>
      <c r="AI505" s="206"/>
      <c r="AJ505" s="206"/>
      <c r="AK505" s="206"/>
      <c r="AL505" s="206"/>
      <c r="AM505" s="206"/>
      <c r="AN505" s="206"/>
      <c r="AO505" s="206"/>
      <c r="AP505" s="206"/>
      <c r="AQ505" s="206"/>
      <c r="AR505" s="206"/>
      <c r="AS505" s="206"/>
      <c r="AT505" s="206"/>
      <c r="AU505" s="206"/>
      <c r="AV505" s="206"/>
      <c r="AW505" s="206"/>
      <c r="AX505" s="206"/>
      <c r="AY505" s="206"/>
      <c r="AZ505" s="206"/>
      <c r="BA505" s="206"/>
      <c r="BB505" s="206"/>
      <c r="BC505" s="206"/>
      <c r="BD505" s="206"/>
      <c r="BE505" s="206"/>
      <c r="BF505" s="206"/>
      <c r="BG505" s="206"/>
      <c r="BH505" s="206"/>
    </row>
    <row r="506" spans="1:60">
      <c r="A506" s="217" t="s">
        <v>280</v>
      </c>
      <c r="B506" s="218" t="s">
        <v>143</v>
      </c>
      <c r="C506" s="240" t="s">
        <v>144</v>
      </c>
      <c r="D506" s="219"/>
      <c r="E506" s="220"/>
      <c r="F506" s="221"/>
      <c r="G506" s="221">
        <f>SUMIF(AG507:AG540,"&lt;&gt;NOR",G507:G540)</f>
        <v>0</v>
      </c>
      <c r="H506" s="221"/>
      <c r="I506" s="221">
        <f>SUM(I507:I540)</f>
        <v>0</v>
      </c>
      <c r="J506" s="221"/>
      <c r="K506" s="221">
        <f>SUM(K507:K540)</f>
        <v>0</v>
      </c>
      <c r="L506" s="221"/>
      <c r="M506" s="221">
        <f>SUM(M507:M540)</f>
        <v>0</v>
      </c>
      <c r="N506" s="221"/>
      <c r="O506" s="221">
        <f>SUM(O507:O540)</f>
        <v>1.7400000000000002</v>
      </c>
      <c r="P506" s="221"/>
      <c r="Q506" s="221">
        <f>SUM(Q507:Q540)</f>
        <v>0</v>
      </c>
      <c r="R506" s="221"/>
      <c r="S506" s="221"/>
      <c r="T506" s="222"/>
      <c r="U506" s="216"/>
      <c r="V506" s="216">
        <f>SUM(V507:V540)</f>
        <v>147.84999999999997</v>
      </c>
      <c r="W506" s="216"/>
      <c r="AG506" t="s">
        <v>281</v>
      </c>
    </row>
    <row r="507" spans="1:60" ht="22.5" outlineLevel="1">
      <c r="A507" s="223">
        <v>139</v>
      </c>
      <c r="B507" s="224" t="s">
        <v>3322</v>
      </c>
      <c r="C507" s="241" t="s">
        <v>3323</v>
      </c>
      <c r="D507" s="225" t="s">
        <v>557</v>
      </c>
      <c r="E507" s="226">
        <v>48</v>
      </c>
      <c r="F507" s="227"/>
      <c r="G507" s="228">
        <f>ROUND(E507*F507,2)</f>
        <v>0</v>
      </c>
      <c r="H507" s="227"/>
      <c r="I507" s="228">
        <f>ROUND(E507*H507,2)</f>
        <v>0</v>
      </c>
      <c r="J507" s="227"/>
      <c r="K507" s="228">
        <f>ROUND(E507*J507,2)</f>
        <v>0</v>
      </c>
      <c r="L507" s="228">
        <v>21</v>
      </c>
      <c r="M507" s="228">
        <f>G507*(1+L507/100)</f>
        <v>0</v>
      </c>
      <c r="N507" s="228">
        <v>2.0000000000000002E-5</v>
      </c>
      <c r="O507" s="228">
        <f>ROUND(E507*N507,2)</f>
        <v>0</v>
      </c>
      <c r="P507" s="228">
        <v>0</v>
      </c>
      <c r="Q507" s="228">
        <f>ROUND(E507*P507,2)</f>
        <v>0</v>
      </c>
      <c r="R507" s="228" t="s">
        <v>1342</v>
      </c>
      <c r="S507" s="228" t="s">
        <v>285</v>
      </c>
      <c r="T507" s="229" t="s">
        <v>322</v>
      </c>
      <c r="U507" s="215">
        <v>0.13500000000000001</v>
      </c>
      <c r="V507" s="215">
        <f>ROUND(E507*U507,2)</f>
        <v>6.48</v>
      </c>
      <c r="W507" s="215"/>
      <c r="X507" s="206"/>
      <c r="Y507" s="206"/>
      <c r="Z507" s="206"/>
      <c r="AA507" s="206"/>
      <c r="AB507" s="206"/>
      <c r="AC507" s="206"/>
      <c r="AD507" s="206"/>
      <c r="AE507" s="206"/>
      <c r="AF507" s="206"/>
      <c r="AG507" s="206" t="s">
        <v>1202</v>
      </c>
      <c r="AH507" s="206"/>
      <c r="AI507" s="206"/>
      <c r="AJ507" s="206"/>
      <c r="AK507" s="206"/>
      <c r="AL507" s="206"/>
      <c r="AM507" s="206"/>
      <c r="AN507" s="206"/>
      <c r="AO507" s="206"/>
      <c r="AP507" s="206"/>
      <c r="AQ507" s="206"/>
      <c r="AR507" s="206"/>
      <c r="AS507" s="206"/>
      <c r="AT507" s="206"/>
      <c r="AU507" s="206"/>
      <c r="AV507" s="206"/>
      <c r="AW507" s="206"/>
      <c r="AX507" s="206"/>
      <c r="AY507" s="206"/>
      <c r="AZ507" s="206"/>
      <c r="BA507" s="206"/>
      <c r="BB507" s="206"/>
      <c r="BC507" s="206"/>
      <c r="BD507" s="206"/>
      <c r="BE507" s="206"/>
      <c r="BF507" s="206"/>
      <c r="BG507" s="206"/>
      <c r="BH507" s="206"/>
    </row>
    <row r="508" spans="1:60" outlineLevel="1">
      <c r="A508" s="213"/>
      <c r="B508" s="214"/>
      <c r="C508" s="242" t="s">
        <v>3269</v>
      </c>
      <c r="D508" s="231"/>
      <c r="E508" s="231"/>
      <c r="F508" s="231"/>
      <c r="G508" s="231"/>
      <c r="H508" s="215"/>
      <c r="I508" s="215"/>
      <c r="J508" s="215"/>
      <c r="K508" s="215"/>
      <c r="L508" s="215"/>
      <c r="M508" s="215"/>
      <c r="N508" s="215"/>
      <c r="O508" s="215"/>
      <c r="P508" s="215"/>
      <c r="Q508" s="215"/>
      <c r="R508" s="215"/>
      <c r="S508" s="215"/>
      <c r="T508" s="215"/>
      <c r="U508" s="215"/>
      <c r="V508" s="215"/>
      <c r="W508" s="215"/>
      <c r="X508" s="206"/>
      <c r="Y508" s="206"/>
      <c r="Z508" s="206"/>
      <c r="AA508" s="206"/>
      <c r="AB508" s="206"/>
      <c r="AC508" s="206"/>
      <c r="AD508" s="206"/>
      <c r="AE508" s="206"/>
      <c r="AF508" s="206"/>
      <c r="AG508" s="206" t="s">
        <v>289</v>
      </c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</row>
    <row r="509" spans="1:60" ht="22.5" outlineLevel="1">
      <c r="A509" s="223">
        <v>140</v>
      </c>
      <c r="B509" s="224" t="s">
        <v>3324</v>
      </c>
      <c r="C509" s="241" t="s">
        <v>3325</v>
      </c>
      <c r="D509" s="225" t="s">
        <v>557</v>
      </c>
      <c r="E509" s="226">
        <v>74</v>
      </c>
      <c r="F509" s="227"/>
      <c r="G509" s="228">
        <f>ROUND(E509*F509,2)</f>
        <v>0</v>
      </c>
      <c r="H509" s="227"/>
      <c r="I509" s="228">
        <f>ROUND(E509*H509,2)</f>
        <v>0</v>
      </c>
      <c r="J509" s="227"/>
      <c r="K509" s="228">
        <f>ROUND(E509*J509,2)</f>
        <v>0</v>
      </c>
      <c r="L509" s="228">
        <v>21</v>
      </c>
      <c r="M509" s="228">
        <f>G509*(1+L509/100)</f>
        <v>0</v>
      </c>
      <c r="N509" s="228">
        <v>3.0000000000000001E-5</v>
      </c>
      <c r="O509" s="228">
        <f>ROUND(E509*N509,2)</f>
        <v>0</v>
      </c>
      <c r="P509" s="228">
        <v>0</v>
      </c>
      <c r="Q509" s="228">
        <f>ROUND(E509*P509,2)</f>
        <v>0</v>
      </c>
      <c r="R509" s="228" t="s">
        <v>1342</v>
      </c>
      <c r="S509" s="228" t="s">
        <v>285</v>
      </c>
      <c r="T509" s="229" t="s">
        <v>322</v>
      </c>
      <c r="U509" s="215">
        <v>0.13500000000000001</v>
      </c>
      <c r="V509" s="215">
        <f>ROUND(E509*U509,2)</f>
        <v>9.99</v>
      </c>
      <c r="W509" s="215"/>
      <c r="X509" s="206"/>
      <c r="Y509" s="206"/>
      <c r="Z509" s="206"/>
      <c r="AA509" s="206"/>
      <c r="AB509" s="206"/>
      <c r="AC509" s="206"/>
      <c r="AD509" s="206"/>
      <c r="AE509" s="206"/>
      <c r="AF509" s="206"/>
      <c r="AG509" s="206" t="s">
        <v>1202</v>
      </c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</row>
    <row r="510" spans="1:60" outlineLevel="1">
      <c r="A510" s="213"/>
      <c r="B510" s="214"/>
      <c r="C510" s="242" t="s">
        <v>3269</v>
      </c>
      <c r="D510" s="231"/>
      <c r="E510" s="231"/>
      <c r="F510" s="231"/>
      <c r="G510" s="231"/>
      <c r="H510" s="215"/>
      <c r="I510" s="215"/>
      <c r="J510" s="215"/>
      <c r="K510" s="215"/>
      <c r="L510" s="215"/>
      <c r="M510" s="215"/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06"/>
      <c r="Y510" s="206"/>
      <c r="Z510" s="206"/>
      <c r="AA510" s="206"/>
      <c r="AB510" s="206"/>
      <c r="AC510" s="206"/>
      <c r="AD510" s="206"/>
      <c r="AE510" s="206"/>
      <c r="AF510" s="206"/>
      <c r="AG510" s="206" t="s">
        <v>289</v>
      </c>
      <c r="AH510" s="206"/>
      <c r="AI510" s="206"/>
      <c r="AJ510" s="206"/>
      <c r="AK510" s="206"/>
      <c r="AL510" s="206"/>
      <c r="AM510" s="206"/>
      <c r="AN510" s="206"/>
      <c r="AO510" s="206"/>
      <c r="AP510" s="206"/>
      <c r="AQ510" s="206"/>
      <c r="AR510" s="206"/>
      <c r="AS510" s="206"/>
      <c r="AT510" s="206"/>
      <c r="AU510" s="206"/>
      <c r="AV510" s="206"/>
      <c r="AW510" s="206"/>
      <c r="AX510" s="206"/>
      <c r="AY510" s="206"/>
      <c r="AZ510" s="206"/>
      <c r="BA510" s="206"/>
      <c r="BB510" s="206"/>
      <c r="BC510" s="206"/>
      <c r="BD510" s="206"/>
      <c r="BE510" s="206"/>
      <c r="BF510" s="206"/>
      <c r="BG510" s="206"/>
      <c r="BH510" s="206"/>
    </row>
    <row r="511" spans="1:60" ht="22.5" outlineLevel="1">
      <c r="A511" s="223">
        <v>141</v>
      </c>
      <c r="B511" s="224" t="s">
        <v>3274</v>
      </c>
      <c r="C511" s="241" t="s">
        <v>3275</v>
      </c>
      <c r="D511" s="225" t="s">
        <v>557</v>
      </c>
      <c r="E511" s="226">
        <v>30</v>
      </c>
      <c r="F511" s="227"/>
      <c r="G511" s="228">
        <f>ROUND(E511*F511,2)</f>
        <v>0</v>
      </c>
      <c r="H511" s="227"/>
      <c r="I511" s="228">
        <f>ROUND(E511*H511,2)</f>
        <v>0</v>
      </c>
      <c r="J511" s="227"/>
      <c r="K511" s="228">
        <f>ROUND(E511*J511,2)</f>
        <v>0</v>
      </c>
      <c r="L511" s="228">
        <v>21</v>
      </c>
      <c r="M511" s="228">
        <f>G511*(1+L511/100)</f>
        <v>0</v>
      </c>
      <c r="N511" s="228">
        <v>5.0000000000000002E-5</v>
      </c>
      <c r="O511" s="228">
        <f>ROUND(E511*N511,2)</f>
        <v>0</v>
      </c>
      <c r="P511" s="228">
        <v>0</v>
      </c>
      <c r="Q511" s="228">
        <f>ROUND(E511*P511,2)</f>
        <v>0</v>
      </c>
      <c r="R511" s="228" t="s">
        <v>1342</v>
      </c>
      <c r="S511" s="228" t="s">
        <v>285</v>
      </c>
      <c r="T511" s="229" t="s">
        <v>322</v>
      </c>
      <c r="U511" s="215">
        <v>0.129</v>
      </c>
      <c r="V511" s="215">
        <f>ROUND(E511*U511,2)</f>
        <v>3.87</v>
      </c>
      <c r="W511" s="215"/>
      <c r="X511" s="206"/>
      <c r="Y511" s="206"/>
      <c r="Z511" s="206"/>
      <c r="AA511" s="206"/>
      <c r="AB511" s="206"/>
      <c r="AC511" s="206"/>
      <c r="AD511" s="206"/>
      <c r="AE511" s="206"/>
      <c r="AF511" s="206"/>
      <c r="AG511" s="206" t="s">
        <v>1202</v>
      </c>
      <c r="AH511" s="206"/>
      <c r="AI511" s="206"/>
      <c r="AJ511" s="206"/>
      <c r="AK511" s="206"/>
      <c r="AL511" s="206"/>
      <c r="AM511" s="206"/>
      <c r="AN511" s="206"/>
      <c r="AO511" s="206"/>
      <c r="AP511" s="206"/>
      <c r="AQ511" s="206"/>
      <c r="AR511" s="206"/>
      <c r="AS511" s="206"/>
      <c r="AT511" s="206"/>
      <c r="AU511" s="206"/>
      <c r="AV511" s="206"/>
      <c r="AW511" s="206"/>
      <c r="AX511" s="206"/>
      <c r="AY511" s="206"/>
      <c r="AZ511" s="206"/>
      <c r="BA511" s="206"/>
      <c r="BB511" s="206"/>
      <c r="BC511" s="206"/>
      <c r="BD511" s="206"/>
      <c r="BE511" s="206"/>
      <c r="BF511" s="206"/>
      <c r="BG511" s="206"/>
      <c r="BH511" s="206"/>
    </row>
    <row r="512" spans="1:60" outlineLevel="1">
      <c r="A512" s="213"/>
      <c r="B512" s="214"/>
      <c r="C512" s="242" t="s">
        <v>3269</v>
      </c>
      <c r="D512" s="231"/>
      <c r="E512" s="231"/>
      <c r="F512" s="231"/>
      <c r="G512" s="231"/>
      <c r="H512" s="215"/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5"/>
      <c r="V512" s="215"/>
      <c r="W512" s="215"/>
      <c r="X512" s="206"/>
      <c r="Y512" s="206"/>
      <c r="Z512" s="206"/>
      <c r="AA512" s="206"/>
      <c r="AB512" s="206"/>
      <c r="AC512" s="206"/>
      <c r="AD512" s="206"/>
      <c r="AE512" s="206"/>
      <c r="AF512" s="206"/>
      <c r="AG512" s="206" t="s">
        <v>289</v>
      </c>
      <c r="AH512" s="206"/>
      <c r="AI512" s="206"/>
      <c r="AJ512" s="206"/>
      <c r="AK512" s="206"/>
      <c r="AL512" s="206"/>
      <c r="AM512" s="206"/>
      <c r="AN512" s="206"/>
      <c r="AO512" s="206"/>
      <c r="AP512" s="206"/>
      <c r="AQ512" s="206"/>
      <c r="AR512" s="206"/>
      <c r="AS512" s="206"/>
      <c r="AT512" s="206"/>
      <c r="AU512" s="206"/>
      <c r="AV512" s="206"/>
      <c r="AW512" s="206"/>
      <c r="AX512" s="206"/>
      <c r="AY512" s="206"/>
      <c r="AZ512" s="206"/>
      <c r="BA512" s="206"/>
      <c r="BB512" s="206"/>
      <c r="BC512" s="206"/>
      <c r="BD512" s="206"/>
      <c r="BE512" s="206"/>
      <c r="BF512" s="206"/>
      <c r="BG512" s="206"/>
      <c r="BH512" s="206"/>
    </row>
    <row r="513" spans="1:60" ht="22.5" outlineLevel="1">
      <c r="A513" s="223">
        <v>142</v>
      </c>
      <c r="B513" s="224" t="s">
        <v>3326</v>
      </c>
      <c r="C513" s="241" t="s">
        <v>3327</v>
      </c>
      <c r="D513" s="225" t="s">
        <v>557</v>
      </c>
      <c r="E513" s="226">
        <v>35</v>
      </c>
      <c r="F513" s="227"/>
      <c r="G513" s="228">
        <f>ROUND(E513*F513,2)</f>
        <v>0</v>
      </c>
      <c r="H513" s="227"/>
      <c r="I513" s="228">
        <f>ROUND(E513*H513,2)</f>
        <v>0</v>
      </c>
      <c r="J513" s="227"/>
      <c r="K513" s="228">
        <f>ROUND(E513*J513,2)</f>
        <v>0</v>
      </c>
      <c r="L513" s="228">
        <v>21</v>
      </c>
      <c r="M513" s="228">
        <f>G513*(1+L513/100)</f>
        <v>0</v>
      </c>
      <c r="N513" s="228">
        <v>8.0000000000000007E-5</v>
      </c>
      <c r="O513" s="228">
        <f>ROUND(E513*N513,2)</f>
        <v>0</v>
      </c>
      <c r="P513" s="228">
        <v>0</v>
      </c>
      <c r="Q513" s="228">
        <f>ROUND(E513*P513,2)</f>
        <v>0</v>
      </c>
      <c r="R513" s="228" t="s">
        <v>1342</v>
      </c>
      <c r="S513" s="228" t="s">
        <v>285</v>
      </c>
      <c r="T513" s="229" t="s">
        <v>322</v>
      </c>
      <c r="U513" s="215">
        <v>0.129</v>
      </c>
      <c r="V513" s="215">
        <f>ROUND(E513*U513,2)</f>
        <v>4.5199999999999996</v>
      </c>
      <c r="W513" s="215"/>
      <c r="X513" s="206"/>
      <c r="Y513" s="206"/>
      <c r="Z513" s="206"/>
      <c r="AA513" s="206"/>
      <c r="AB513" s="206"/>
      <c r="AC513" s="206"/>
      <c r="AD513" s="206"/>
      <c r="AE513" s="206"/>
      <c r="AF513" s="206"/>
      <c r="AG513" s="206" t="s">
        <v>1202</v>
      </c>
      <c r="AH513" s="206"/>
      <c r="AI513" s="206"/>
      <c r="AJ513" s="206"/>
      <c r="AK513" s="206"/>
      <c r="AL513" s="206"/>
      <c r="AM513" s="206"/>
      <c r="AN513" s="206"/>
      <c r="AO513" s="206"/>
      <c r="AP513" s="206"/>
      <c r="AQ513" s="206"/>
      <c r="AR513" s="206"/>
      <c r="AS513" s="206"/>
      <c r="AT513" s="206"/>
      <c r="AU513" s="206"/>
      <c r="AV513" s="206"/>
      <c r="AW513" s="206"/>
      <c r="AX513" s="206"/>
      <c r="AY513" s="206"/>
      <c r="AZ513" s="206"/>
      <c r="BA513" s="206"/>
      <c r="BB513" s="206"/>
      <c r="BC513" s="206"/>
      <c r="BD513" s="206"/>
      <c r="BE513" s="206"/>
      <c r="BF513" s="206"/>
      <c r="BG513" s="206"/>
      <c r="BH513" s="206"/>
    </row>
    <row r="514" spans="1:60" outlineLevel="1">
      <c r="A514" s="213"/>
      <c r="B514" s="214"/>
      <c r="C514" s="242" t="s">
        <v>3269</v>
      </c>
      <c r="D514" s="231"/>
      <c r="E514" s="231"/>
      <c r="F514" s="231"/>
      <c r="G514" s="231"/>
      <c r="H514" s="215"/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5"/>
      <c r="V514" s="215"/>
      <c r="W514" s="215"/>
      <c r="X514" s="206"/>
      <c r="Y514" s="206"/>
      <c r="Z514" s="206"/>
      <c r="AA514" s="206"/>
      <c r="AB514" s="206"/>
      <c r="AC514" s="206"/>
      <c r="AD514" s="206"/>
      <c r="AE514" s="206"/>
      <c r="AF514" s="206"/>
      <c r="AG514" s="206" t="s">
        <v>289</v>
      </c>
      <c r="AH514" s="206"/>
      <c r="AI514" s="206"/>
      <c r="AJ514" s="206"/>
      <c r="AK514" s="206"/>
      <c r="AL514" s="206"/>
      <c r="AM514" s="206"/>
      <c r="AN514" s="206"/>
      <c r="AO514" s="206"/>
      <c r="AP514" s="206"/>
      <c r="AQ514" s="206"/>
      <c r="AR514" s="206"/>
      <c r="AS514" s="206"/>
      <c r="AT514" s="206"/>
      <c r="AU514" s="206"/>
      <c r="AV514" s="206"/>
      <c r="AW514" s="206"/>
      <c r="AX514" s="206"/>
      <c r="AY514" s="206"/>
      <c r="AZ514" s="206"/>
      <c r="BA514" s="206"/>
      <c r="BB514" s="206"/>
      <c r="BC514" s="206"/>
      <c r="BD514" s="206"/>
      <c r="BE514" s="206"/>
      <c r="BF514" s="206"/>
      <c r="BG514" s="206"/>
      <c r="BH514" s="206"/>
    </row>
    <row r="515" spans="1:60" ht="22.5" outlineLevel="1">
      <c r="A515" s="223">
        <v>143</v>
      </c>
      <c r="B515" s="224" t="s">
        <v>3328</v>
      </c>
      <c r="C515" s="241" t="s">
        <v>3329</v>
      </c>
      <c r="D515" s="225" t="s">
        <v>557</v>
      </c>
      <c r="E515" s="226">
        <v>5</v>
      </c>
      <c r="F515" s="227"/>
      <c r="G515" s="228">
        <f>ROUND(E515*F515,2)</f>
        <v>0</v>
      </c>
      <c r="H515" s="227"/>
      <c r="I515" s="228">
        <f>ROUND(E515*H515,2)</f>
        <v>0</v>
      </c>
      <c r="J515" s="227"/>
      <c r="K515" s="228">
        <f>ROUND(E515*J515,2)</f>
        <v>0</v>
      </c>
      <c r="L515" s="228">
        <v>21</v>
      </c>
      <c r="M515" s="228">
        <f>G515*(1+L515/100)</f>
        <v>0</v>
      </c>
      <c r="N515" s="228">
        <v>8.0000000000000007E-5</v>
      </c>
      <c r="O515" s="228">
        <f>ROUND(E515*N515,2)</f>
        <v>0</v>
      </c>
      <c r="P515" s="228">
        <v>0</v>
      </c>
      <c r="Q515" s="228">
        <f>ROUND(E515*P515,2)</f>
        <v>0</v>
      </c>
      <c r="R515" s="228" t="s">
        <v>1342</v>
      </c>
      <c r="S515" s="228" t="s">
        <v>285</v>
      </c>
      <c r="T515" s="229" t="s">
        <v>322</v>
      </c>
      <c r="U515" s="215">
        <v>0.14199999999999999</v>
      </c>
      <c r="V515" s="215">
        <f>ROUND(E515*U515,2)</f>
        <v>0.71</v>
      </c>
      <c r="W515" s="215"/>
      <c r="X515" s="206"/>
      <c r="Y515" s="206"/>
      <c r="Z515" s="206"/>
      <c r="AA515" s="206"/>
      <c r="AB515" s="206"/>
      <c r="AC515" s="206"/>
      <c r="AD515" s="206"/>
      <c r="AE515" s="206"/>
      <c r="AF515" s="206"/>
      <c r="AG515" s="206" t="s">
        <v>1202</v>
      </c>
      <c r="AH515" s="206"/>
      <c r="AI515" s="206"/>
      <c r="AJ515" s="206"/>
      <c r="AK515" s="206"/>
      <c r="AL515" s="206"/>
      <c r="AM515" s="206"/>
      <c r="AN515" s="206"/>
      <c r="AO515" s="206"/>
      <c r="AP515" s="206"/>
      <c r="AQ515" s="206"/>
      <c r="AR515" s="206"/>
      <c r="AS515" s="206"/>
      <c r="AT515" s="206"/>
      <c r="AU515" s="206"/>
      <c r="AV515" s="206"/>
      <c r="AW515" s="206"/>
      <c r="AX515" s="206"/>
      <c r="AY515" s="206"/>
      <c r="AZ515" s="206"/>
      <c r="BA515" s="206"/>
      <c r="BB515" s="206"/>
      <c r="BC515" s="206"/>
      <c r="BD515" s="206"/>
      <c r="BE515" s="206"/>
      <c r="BF515" s="206"/>
      <c r="BG515" s="206"/>
      <c r="BH515" s="206"/>
    </row>
    <row r="516" spans="1:60" outlineLevel="1">
      <c r="A516" s="213"/>
      <c r="B516" s="214"/>
      <c r="C516" s="242" t="s">
        <v>3269</v>
      </c>
      <c r="D516" s="231"/>
      <c r="E516" s="231"/>
      <c r="F516" s="231"/>
      <c r="G516" s="231"/>
      <c r="H516" s="215"/>
      <c r="I516" s="215"/>
      <c r="J516" s="215"/>
      <c r="K516" s="215"/>
      <c r="L516" s="215"/>
      <c r="M516" s="215"/>
      <c r="N516" s="215"/>
      <c r="O516" s="215"/>
      <c r="P516" s="215"/>
      <c r="Q516" s="215"/>
      <c r="R516" s="215"/>
      <c r="S516" s="215"/>
      <c r="T516" s="215"/>
      <c r="U516" s="215"/>
      <c r="V516" s="215"/>
      <c r="W516" s="215"/>
      <c r="X516" s="206"/>
      <c r="Y516" s="206"/>
      <c r="Z516" s="206"/>
      <c r="AA516" s="206"/>
      <c r="AB516" s="206"/>
      <c r="AC516" s="206"/>
      <c r="AD516" s="206"/>
      <c r="AE516" s="206"/>
      <c r="AF516" s="206"/>
      <c r="AG516" s="206" t="s">
        <v>289</v>
      </c>
      <c r="AH516" s="206"/>
      <c r="AI516" s="206"/>
      <c r="AJ516" s="206"/>
      <c r="AK516" s="206"/>
      <c r="AL516" s="206"/>
      <c r="AM516" s="206"/>
      <c r="AN516" s="206"/>
      <c r="AO516" s="206"/>
      <c r="AP516" s="206"/>
      <c r="AQ516" s="206"/>
      <c r="AR516" s="206"/>
      <c r="AS516" s="206"/>
      <c r="AT516" s="206"/>
      <c r="AU516" s="206"/>
      <c r="AV516" s="206"/>
      <c r="AW516" s="206"/>
      <c r="AX516" s="206"/>
      <c r="AY516" s="206"/>
      <c r="AZ516" s="206"/>
      <c r="BA516" s="206"/>
      <c r="BB516" s="206"/>
      <c r="BC516" s="206"/>
      <c r="BD516" s="206"/>
      <c r="BE516" s="206"/>
      <c r="BF516" s="206"/>
      <c r="BG516" s="206"/>
      <c r="BH516" s="206"/>
    </row>
    <row r="517" spans="1:60" ht="22.5" outlineLevel="1">
      <c r="A517" s="223">
        <v>144</v>
      </c>
      <c r="B517" s="224" t="s">
        <v>3330</v>
      </c>
      <c r="C517" s="241" t="s">
        <v>3331</v>
      </c>
      <c r="D517" s="225" t="s">
        <v>557</v>
      </c>
      <c r="E517" s="226">
        <v>4</v>
      </c>
      <c r="F517" s="227"/>
      <c r="G517" s="228">
        <f>ROUND(E517*F517,2)</f>
        <v>0</v>
      </c>
      <c r="H517" s="227"/>
      <c r="I517" s="228">
        <f>ROUND(E517*H517,2)</f>
        <v>0</v>
      </c>
      <c r="J517" s="227"/>
      <c r="K517" s="228">
        <f>ROUND(E517*J517,2)</f>
        <v>0</v>
      </c>
      <c r="L517" s="228">
        <v>21</v>
      </c>
      <c r="M517" s="228">
        <f>G517*(1+L517/100)</f>
        <v>0</v>
      </c>
      <c r="N517" s="228">
        <v>1.4999999999999999E-4</v>
      </c>
      <c r="O517" s="228">
        <f>ROUND(E517*N517,2)</f>
        <v>0</v>
      </c>
      <c r="P517" s="228">
        <v>0</v>
      </c>
      <c r="Q517" s="228">
        <f>ROUND(E517*P517,2)</f>
        <v>0</v>
      </c>
      <c r="R517" s="228" t="s">
        <v>1342</v>
      </c>
      <c r="S517" s="228" t="s">
        <v>3278</v>
      </c>
      <c r="T517" s="229" t="s">
        <v>1312</v>
      </c>
      <c r="U517" s="215">
        <v>0.157</v>
      </c>
      <c r="V517" s="215">
        <f>ROUND(E517*U517,2)</f>
        <v>0.63</v>
      </c>
      <c r="W517" s="215"/>
      <c r="X517" s="206"/>
      <c r="Y517" s="206"/>
      <c r="Z517" s="206"/>
      <c r="AA517" s="206"/>
      <c r="AB517" s="206"/>
      <c r="AC517" s="206"/>
      <c r="AD517" s="206"/>
      <c r="AE517" s="206"/>
      <c r="AF517" s="206"/>
      <c r="AG517" s="206" t="s">
        <v>1202</v>
      </c>
      <c r="AH517" s="206"/>
      <c r="AI517" s="206"/>
      <c r="AJ517" s="206"/>
      <c r="AK517" s="206"/>
      <c r="AL517" s="206"/>
      <c r="AM517" s="206"/>
      <c r="AN517" s="206"/>
      <c r="AO517" s="206"/>
      <c r="AP517" s="206"/>
      <c r="AQ517" s="206"/>
      <c r="AR517" s="206"/>
      <c r="AS517" s="206"/>
      <c r="AT517" s="206"/>
      <c r="AU517" s="206"/>
      <c r="AV517" s="206"/>
      <c r="AW517" s="206"/>
      <c r="AX517" s="206"/>
      <c r="AY517" s="206"/>
      <c r="AZ517" s="206"/>
      <c r="BA517" s="206"/>
      <c r="BB517" s="206"/>
      <c r="BC517" s="206"/>
      <c r="BD517" s="206"/>
      <c r="BE517" s="206"/>
      <c r="BF517" s="206"/>
      <c r="BG517" s="206"/>
      <c r="BH517" s="206"/>
    </row>
    <row r="518" spans="1:60" outlineLevel="1">
      <c r="A518" s="213"/>
      <c r="B518" s="214"/>
      <c r="C518" s="242" t="s">
        <v>3269</v>
      </c>
      <c r="D518" s="231"/>
      <c r="E518" s="231"/>
      <c r="F518" s="231"/>
      <c r="G518" s="231"/>
      <c r="H518" s="215"/>
      <c r="I518" s="215"/>
      <c r="J518" s="215"/>
      <c r="K518" s="215"/>
      <c r="L518" s="215"/>
      <c r="M518" s="215"/>
      <c r="N518" s="215"/>
      <c r="O518" s="215"/>
      <c r="P518" s="215"/>
      <c r="Q518" s="215"/>
      <c r="R518" s="215"/>
      <c r="S518" s="215"/>
      <c r="T518" s="215"/>
      <c r="U518" s="215"/>
      <c r="V518" s="215"/>
      <c r="W518" s="215"/>
      <c r="X518" s="206"/>
      <c r="Y518" s="206"/>
      <c r="Z518" s="206"/>
      <c r="AA518" s="206"/>
      <c r="AB518" s="206"/>
      <c r="AC518" s="206"/>
      <c r="AD518" s="206"/>
      <c r="AE518" s="206"/>
      <c r="AF518" s="206"/>
      <c r="AG518" s="206" t="s">
        <v>289</v>
      </c>
      <c r="AH518" s="206"/>
      <c r="AI518" s="206"/>
      <c r="AJ518" s="206"/>
      <c r="AK518" s="206"/>
      <c r="AL518" s="206"/>
      <c r="AM518" s="206"/>
      <c r="AN518" s="206"/>
      <c r="AO518" s="206"/>
      <c r="AP518" s="206"/>
      <c r="AQ518" s="206"/>
      <c r="AR518" s="206"/>
      <c r="AS518" s="206"/>
      <c r="AT518" s="206"/>
      <c r="AU518" s="206"/>
      <c r="AV518" s="206"/>
      <c r="AW518" s="206"/>
      <c r="AX518" s="206"/>
      <c r="AY518" s="206"/>
      <c r="AZ518" s="206"/>
      <c r="BA518" s="206"/>
      <c r="BB518" s="206"/>
      <c r="BC518" s="206"/>
      <c r="BD518" s="206"/>
      <c r="BE518" s="206"/>
      <c r="BF518" s="206"/>
      <c r="BG518" s="206"/>
      <c r="BH518" s="206"/>
    </row>
    <row r="519" spans="1:60" ht="22.5" outlineLevel="1">
      <c r="A519" s="223">
        <v>145</v>
      </c>
      <c r="B519" s="224" t="s">
        <v>3332</v>
      </c>
      <c r="C519" s="241" t="s">
        <v>3333</v>
      </c>
      <c r="D519" s="225" t="s">
        <v>557</v>
      </c>
      <c r="E519" s="226">
        <v>53</v>
      </c>
      <c r="F519" s="227"/>
      <c r="G519" s="228">
        <f>ROUND(E519*F519,2)</f>
        <v>0</v>
      </c>
      <c r="H519" s="227"/>
      <c r="I519" s="228">
        <f>ROUND(E519*H519,2)</f>
        <v>0</v>
      </c>
      <c r="J519" s="227"/>
      <c r="K519" s="228">
        <f>ROUND(E519*J519,2)</f>
        <v>0</v>
      </c>
      <c r="L519" s="228">
        <v>21</v>
      </c>
      <c r="M519" s="228">
        <f>G519*(1+L519/100)</f>
        <v>0</v>
      </c>
      <c r="N519" s="228">
        <v>6.4000000000000003E-3</v>
      </c>
      <c r="O519" s="228">
        <f>ROUND(E519*N519,2)</f>
        <v>0.34</v>
      </c>
      <c r="P519" s="228">
        <v>0</v>
      </c>
      <c r="Q519" s="228">
        <f>ROUND(E519*P519,2)</f>
        <v>0</v>
      </c>
      <c r="R519" s="228" t="s">
        <v>1580</v>
      </c>
      <c r="S519" s="228" t="s">
        <v>3334</v>
      </c>
      <c r="T519" s="229" t="s">
        <v>3334</v>
      </c>
      <c r="U519" s="215">
        <v>0.41160000000000002</v>
      </c>
      <c r="V519" s="215">
        <f>ROUND(E519*U519,2)</f>
        <v>21.81</v>
      </c>
      <c r="W519" s="215"/>
      <c r="X519" s="206"/>
      <c r="Y519" s="206"/>
      <c r="Z519" s="206"/>
      <c r="AA519" s="206"/>
      <c r="AB519" s="206"/>
      <c r="AC519" s="206"/>
      <c r="AD519" s="206"/>
      <c r="AE519" s="206"/>
      <c r="AF519" s="206"/>
      <c r="AG519" s="206" t="s">
        <v>1202</v>
      </c>
      <c r="AH519" s="206"/>
      <c r="AI519" s="206"/>
      <c r="AJ519" s="206"/>
      <c r="AK519" s="206"/>
      <c r="AL519" s="206"/>
      <c r="AM519" s="206"/>
      <c r="AN519" s="206"/>
      <c r="AO519" s="206"/>
      <c r="AP519" s="206"/>
      <c r="AQ519" s="206"/>
      <c r="AR519" s="206"/>
      <c r="AS519" s="206"/>
      <c r="AT519" s="206"/>
      <c r="AU519" s="206"/>
      <c r="AV519" s="206"/>
      <c r="AW519" s="206"/>
      <c r="AX519" s="206"/>
      <c r="AY519" s="206"/>
      <c r="AZ519" s="206"/>
      <c r="BA519" s="206"/>
      <c r="BB519" s="206"/>
      <c r="BC519" s="206"/>
      <c r="BD519" s="206"/>
      <c r="BE519" s="206"/>
      <c r="BF519" s="206"/>
      <c r="BG519" s="206"/>
      <c r="BH519" s="206"/>
    </row>
    <row r="520" spans="1:60" outlineLevel="1">
      <c r="A520" s="213"/>
      <c r="B520" s="214"/>
      <c r="C520" s="242" t="s">
        <v>3335</v>
      </c>
      <c r="D520" s="231"/>
      <c r="E520" s="231"/>
      <c r="F520" s="231"/>
      <c r="G520" s="231"/>
      <c r="H520" s="215"/>
      <c r="I520" s="215"/>
      <c r="J520" s="215"/>
      <c r="K520" s="215"/>
      <c r="L520" s="215"/>
      <c r="M520" s="215"/>
      <c r="N520" s="215"/>
      <c r="O520" s="215"/>
      <c r="P520" s="215"/>
      <c r="Q520" s="215"/>
      <c r="R520" s="215"/>
      <c r="S520" s="215"/>
      <c r="T520" s="215"/>
      <c r="U520" s="215"/>
      <c r="V520" s="215"/>
      <c r="W520" s="215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 t="s">
        <v>289</v>
      </c>
      <c r="AH520" s="206"/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</row>
    <row r="521" spans="1:60" ht="22.5" outlineLevel="1">
      <c r="A521" s="223">
        <v>146</v>
      </c>
      <c r="B521" s="224" t="s">
        <v>3336</v>
      </c>
      <c r="C521" s="241" t="s">
        <v>3337</v>
      </c>
      <c r="D521" s="225" t="s">
        <v>557</v>
      </c>
      <c r="E521" s="226">
        <v>80</v>
      </c>
      <c r="F521" s="227"/>
      <c r="G521" s="228">
        <f>ROUND(E521*F521,2)</f>
        <v>0</v>
      </c>
      <c r="H521" s="227"/>
      <c r="I521" s="228">
        <f>ROUND(E521*H521,2)</f>
        <v>0</v>
      </c>
      <c r="J521" s="227"/>
      <c r="K521" s="228">
        <f>ROUND(E521*J521,2)</f>
        <v>0</v>
      </c>
      <c r="L521" s="228">
        <v>21</v>
      </c>
      <c r="M521" s="228">
        <f>G521*(1+L521/100)</f>
        <v>0</v>
      </c>
      <c r="N521" s="228">
        <v>6.5500000000000003E-3</v>
      </c>
      <c r="O521" s="228">
        <f>ROUND(E521*N521,2)</f>
        <v>0.52</v>
      </c>
      <c r="P521" s="228">
        <v>0</v>
      </c>
      <c r="Q521" s="228">
        <f>ROUND(E521*P521,2)</f>
        <v>0</v>
      </c>
      <c r="R521" s="228" t="s">
        <v>1580</v>
      </c>
      <c r="S521" s="228" t="s">
        <v>3334</v>
      </c>
      <c r="T521" s="229" t="s">
        <v>3334</v>
      </c>
      <c r="U521" s="215">
        <v>0.42159999999999997</v>
      </c>
      <c r="V521" s="215">
        <f>ROUND(E521*U521,2)</f>
        <v>33.729999999999997</v>
      </c>
      <c r="W521" s="215"/>
      <c r="X521" s="206"/>
      <c r="Y521" s="206"/>
      <c r="Z521" s="206"/>
      <c r="AA521" s="206"/>
      <c r="AB521" s="206"/>
      <c r="AC521" s="206"/>
      <c r="AD521" s="206"/>
      <c r="AE521" s="206"/>
      <c r="AF521" s="206"/>
      <c r="AG521" s="206" t="s">
        <v>1202</v>
      </c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</row>
    <row r="522" spans="1:60" outlineLevel="1">
      <c r="A522" s="213"/>
      <c r="B522" s="214"/>
      <c r="C522" s="242" t="s">
        <v>3335</v>
      </c>
      <c r="D522" s="231"/>
      <c r="E522" s="231"/>
      <c r="F522" s="231"/>
      <c r="G522" s="231"/>
      <c r="H522" s="215"/>
      <c r="I522" s="215"/>
      <c r="J522" s="215"/>
      <c r="K522" s="215"/>
      <c r="L522" s="215"/>
      <c r="M522" s="215"/>
      <c r="N522" s="215"/>
      <c r="O522" s="215"/>
      <c r="P522" s="215"/>
      <c r="Q522" s="215"/>
      <c r="R522" s="215"/>
      <c r="S522" s="215"/>
      <c r="T522" s="215"/>
      <c r="U522" s="215"/>
      <c r="V522" s="215"/>
      <c r="W522" s="215"/>
      <c r="X522" s="206"/>
      <c r="Y522" s="206"/>
      <c r="Z522" s="206"/>
      <c r="AA522" s="206"/>
      <c r="AB522" s="206"/>
      <c r="AC522" s="206"/>
      <c r="AD522" s="206"/>
      <c r="AE522" s="206"/>
      <c r="AF522" s="206"/>
      <c r="AG522" s="206" t="s">
        <v>289</v>
      </c>
      <c r="AH522" s="206"/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</row>
    <row r="523" spans="1:60" ht="22.5" outlineLevel="1">
      <c r="A523" s="223">
        <v>147</v>
      </c>
      <c r="B523" s="224" t="s">
        <v>3338</v>
      </c>
      <c r="C523" s="241" t="s">
        <v>3339</v>
      </c>
      <c r="D523" s="225" t="s">
        <v>557</v>
      </c>
      <c r="E523" s="226">
        <v>32</v>
      </c>
      <c r="F523" s="227"/>
      <c r="G523" s="228">
        <f>ROUND(E523*F523,2)</f>
        <v>0</v>
      </c>
      <c r="H523" s="227"/>
      <c r="I523" s="228">
        <f>ROUND(E523*H523,2)</f>
        <v>0</v>
      </c>
      <c r="J523" s="227"/>
      <c r="K523" s="228">
        <f>ROUND(E523*J523,2)</f>
        <v>0</v>
      </c>
      <c r="L523" s="228">
        <v>21</v>
      </c>
      <c r="M523" s="228">
        <f>G523*(1+L523/100)</f>
        <v>0</v>
      </c>
      <c r="N523" s="228">
        <v>6.6800000000000002E-3</v>
      </c>
      <c r="O523" s="228">
        <f>ROUND(E523*N523,2)</f>
        <v>0.21</v>
      </c>
      <c r="P523" s="228">
        <v>0</v>
      </c>
      <c r="Q523" s="228">
        <f>ROUND(E523*P523,2)</f>
        <v>0</v>
      </c>
      <c r="R523" s="228" t="s">
        <v>1580</v>
      </c>
      <c r="S523" s="228" t="s">
        <v>3334</v>
      </c>
      <c r="T523" s="229" t="s">
        <v>3334</v>
      </c>
      <c r="U523" s="215">
        <v>0.43159999999999998</v>
      </c>
      <c r="V523" s="215">
        <f>ROUND(E523*U523,2)</f>
        <v>13.81</v>
      </c>
      <c r="W523" s="215"/>
      <c r="X523" s="206"/>
      <c r="Y523" s="206"/>
      <c r="Z523" s="206"/>
      <c r="AA523" s="206"/>
      <c r="AB523" s="206"/>
      <c r="AC523" s="206"/>
      <c r="AD523" s="206"/>
      <c r="AE523" s="206"/>
      <c r="AF523" s="206"/>
      <c r="AG523" s="206" t="s">
        <v>1202</v>
      </c>
      <c r="AH523" s="206"/>
      <c r="AI523" s="206"/>
      <c r="AJ523" s="206"/>
      <c r="AK523" s="206"/>
      <c r="AL523" s="206"/>
      <c r="AM523" s="206"/>
      <c r="AN523" s="206"/>
      <c r="AO523" s="206"/>
      <c r="AP523" s="206"/>
      <c r="AQ523" s="206"/>
      <c r="AR523" s="206"/>
      <c r="AS523" s="206"/>
      <c r="AT523" s="206"/>
      <c r="AU523" s="206"/>
      <c r="AV523" s="206"/>
      <c r="AW523" s="206"/>
      <c r="AX523" s="206"/>
      <c r="AY523" s="206"/>
      <c r="AZ523" s="206"/>
      <c r="BA523" s="206"/>
      <c r="BB523" s="206"/>
      <c r="BC523" s="206"/>
      <c r="BD523" s="206"/>
      <c r="BE523" s="206"/>
      <c r="BF523" s="206"/>
      <c r="BG523" s="206"/>
      <c r="BH523" s="206"/>
    </row>
    <row r="524" spans="1:60" outlineLevel="1">
      <c r="A524" s="213"/>
      <c r="B524" s="214"/>
      <c r="C524" s="242" t="s">
        <v>3335</v>
      </c>
      <c r="D524" s="231"/>
      <c r="E524" s="231"/>
      <c r="F524" s="231"/>
      <c r="G524" s="231"/>
      <c r="H524" s="215"/>
      <c r="I524" s="215"/>
      <c r="J524" s="215"/>
      <c r="K524" s="215"/>
      <c r="L524" s="215"/>
      <c r="M524" s="215"/>
      <c r="N524" s="215"/>
      <c r="O524" s="215"/>
      <c r="P524" s="215"/>
      <c r="Q524" s="215"/>
      <c r="R524" s="215"/>
      <c r="S524" s="215"/>
      <c r="T524" s="215"/>
      <c r="U524" s="215"/>
      <c r="V524" s="215"/>
      <c r="W524" s="215"/>
      <c r="X524" s="206"/>
      <c r="Y524" s="206"/>
      <c r="Z524" s="206"/>
      <c r="AA524" s="206"/>
      <c r="AB524" s="206"/>
      <c r="AC524" s="206"/>
      <c r="AD524" s="206"/>
      <c r="AE524" s="206"/>
      <c r="AF524" s="206"/>
      <c r="AG524" s="206" t="s">
        <v>289</v>
      </c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6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</row>
    <row r="525" spans="1:60" ht="22.5" outlineLevel="1">
      <c r="A525" s="223">
        <v>148</v>
      </c>
      <c r="B525" s="224" t="s">
        <v>3340</v>
      </c>
      <c r="C525" s="241" t="s">
        <v>3341</v>
      </c>
      <c r="D525" s="225" t="s">
        <v>557</v>
      </c>
      <c r="E525" s="226">
        <v>38</v>
      </c>
      <c r="F525" s="227"/>
      <c r="G525" s="228">
        <f>ROUND(E525*F525,2)</f>
        <v>0</v>
      </c>
      <c r="H525" s="227"/>
      <c r="I525" s="228">
        <f>ROUND(E525*H525,2)</f>
        <v>0</v>
      </c>
      <c r="J525" s="227"/>
      <c r="K525" s="228">
        <f>ROUND(E525*J525,2)</f>
        <v>0</v>
      </c>
      <c r="L525" s="228">
        <v>21</v>
      </c>
      <c r="M525" s="228">
        <f>G525*(1+L525/100)</f>
        <v>0</v>
      </c>
      <c r="N525" s="228">
        <v>6.2700000000000004E-3</v>
      </c>
      <c r="O525" s="228">
        <f>ROUND(E525*N525,2)</f>
        <v>0.24</v>
      </c>
      <c r="P525" s="228">
        <v>0</v>
      </c>
      <c r="Q525" s="228">
        <f>ROUND(E525*P525,2)</f>
        <v>0</v>
      </c>
      <c r="R525" s="228" t="s">
        <v>1580</v>
      </c>
      <c r="S525" s="228" t="s">
        <v>3334</v>
      </c>
      <c r="T525" s="229" t="s">
        <v>3334</v>
      </c>
      <c r="U525" s="215">
        <v>0.44556000000000001</v>
      </c>
      <c r="V525" s="215">
        <f>ROUND(E525*U525,2)</f>
        <v>16.93</v>
      </c>
      <c r="W525" s="215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 t="s">
        <v>1202</v>
      </c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</row>
    <row r="526" spans="1:60" outlineLevel="1">
      <c r="A526" s="213"/>
      <c r="B526" s="214"/>
      <c r="C526" s="242" t="s">
        <v>3335</v>
      </c>
      <c r="D526" s="231"/>
      <c r="E526" s="231"/>
      <c r="F526" s="231"/>
      <c r="G526" s="231"/>
      <c r="H526" s="215"/>
      <c r="I526" s="215"/>
      <c r="J526" s="215"/>
      <c r="K526" s="215"/>
      <c r="L526" s="215"/>
      <c r="M526" s="215"/>
      <c r="N526" s="215"/>
      <c r="O526" s="215"/>
      <c r="P526" s="215"/>
      <c r="Q526" s="215"/>
      <c r="R526" s="215"/>
      <c r="S526" s="215"/>
      <c r="T526" s="215"/>
      <c r="U526" s="215"/>
      <c r="V526" s="215"/>
      <c r="W526" s="215"/>
      <c r="X526" s="206"/>
      <c r="Y526" s="206"/>
      <c r="Z526" s="206"/>
      <c r="AA526" s="206"/>
      <c r="AB526" s="206"/>
      <c r="AC526" s="206"/>
      <c r="AD526" s="206"/>
      <c r="AE526" s="206"/>
      <c r="AF526" s="206"/>
      <c r="AG526" s="206" t="s">
        <v>289</v>
      </c>
      <c r="AH526" s="206"/>
      <c r="AI526" s="206"/>
      <c r="AJ526" s="206"/>
      <c r="AK526" s="206"/>
      <c r="AL526" s="206"/>
      <c r="AM526" s="206"/>
      <c r="AN526" s="206"/>
      <c r="AO526" s="206"/>
      <c r="AP526" s="206"/>
      <c r="AQ526" s="206"/>
      <c r="AR526" s="206"/>
      <c r="AS526" s="206"/>
      <c r="AT526" s="206"/>
      <c r="AU526" s="206"/>
      <c r="AV526" s="206"/>
      <c r="AW526" s="206"/>
      <c r="AX526" s="206"/>
      <c r="AY526" s="206"/>
      <c r="AZ526" s="206"/>
      <c r="BA526" s="206"/>
      <c r="BB526" s="206"/>
      <c r="BC526" s="206"/>
      <c r="BD526" s="206"/>
      <c r="BE526" s="206"/>
      <c r="BF526" s="206"/>
      <c r="BG526" s="206"/>
      <c r="BH526" s="206"/>
    </row>
    <row r="527" spans="1:60" ht="22.5" outlineLevel="1">
      <c r="A527" s="223">
        <v>149</v>
      </c>
      <c r="B527" s="224" t="s">
        <v>3342</v>
      </c>
      <c r="C527" s="241" t="s">
        <v>3343</v>
      </c>
      <c r="D527" s="225" t="s">
        <v>557</v>
      </c>
      <c r="E527" s="226">
        <v>14</v>
      </c>
      <c r="F527" s="227"/>
      <c r="G527" s="228">
        <f>ROUND(E527*F527,2)</f>
        <v>0</v>
      </c>
      <c r="H527" s="227"/>
      <c r="I527" s="228">
        <f>ROUND(E527*H527,2)</f>
        <v>0</v>
      </c>
      <c r="J527" s="227"/>
      <c r="K527" s="228">
        <f>ROUND(E527*J527,2)</f>
        <v>0</v>
      </c>
      <c r="L527" s="228">
        <v>21</v>
      </c>
      <c r="M527" s="228">
        <f>G527*(1+L527/100)</f>
        <v>0</v>
      </c>
      <c r="N527" s="228">
        <v>6.6100000000000004E-3</v>
      </c>
      <c r="O527" s="228">
        <f>ROUND(E527*N527,2)</f>
        <v>0.09</v>
      </c>
      <c r="P527" s="228">
        <v>0</v>
      </c>
      <c r="Q527" s="228">
        <f>ROUND(E527*P527,2)</f>
        <v>0</v>
      </c>
      <c r="R527" s="228" t="s">
        <v>1580</v>
      </c>
      <c r="S527" s="228" t="s">
        <v>3334</v>
      </c>
      <c r="T527" s="229" t="s">
        <v>3334</v>
      </c>
      <c r="U527" s="215">
        <v>0.45556000000000002</v>
      </c>
      <c r="V527" s="215">
        <f>ROUND(E527*U527,2)</f>
        <v>6.38</v>
      </c>
      <c r="W527" s="215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 t="s">
        <v>1202</v>
      </c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</row>
    <row r="528" spans="1:60" outlineLevel="1">
      <c r="A528" s="213"/>
      <c r="B528" s="214"/>
      <c r="C528" s="242" t="s">
        <v>3335</v>
      </c>
      <c r="D528" s="231"/>
      <c r="E528" s="231"/>
      <c r="F528" s="231"/>
      <c r="G528" s="231"/>
      <c r="H528" s="215"/>
      <c r="I528" s="215"/>
      <c r="J528" s="215"/>
      <c r="K528" s="215"/>
      <c r="L528" s="215"/>
      <c r="M528" s="215"/>
      <c r="N528" s="215"/>
      <c r="O528" s="215"/>
      <c r="P528" s="215"/>
      <c r="Q528" s="215"/>
      <c r="R528" s="215"/>
      <c r="S528" s="215"/>
      <c r="T528" s="215"/>
      <c r="U528" s="215"/>
      <c r="V528" s="215"/>
      <c r="W528" s="215"/>
      <c r="X528" s="206"/>
      <c r="Y528" s="206"/>
      <c r="Z528" s="206"/>
      <c r="AA528" s="206"/>
      <c r="AB528" s="206"/>
      <c r="AC528" s="206"/>
      <c r="AD528" s="206"/>
      <c r="AE528" s="206"/>
      <c r="AF528" s="206"/>
      <c r="AG528" s="206" t="s">
        <v>289</v>
      </c>
      <c r="AH528" s="206"/>
      <c r="AI528" s="206"/>
      <c r="AJ528" s="206"/>
      <c r="AK528" s="206"/>
      <c r="AL528" s="206"/>
      <c r="AM528" s="206"/>
      <c r="AN528" s="206"/>
      <c r="AO528" s="206"/>
      <c r="AP528" s="206"/>
      <c r="AQ528" s="206"/>
      <c r="AR528" s="206"/>
      <c r="AS528" s="206"/>
      <c r="AT528" s="206"/>
      <c r="AU528" s="206"/>
      <c r="AV528" s="206"/>
      <c r="AW528" s="206"/>
      <c r="AX528" s="206"/>
      <c r="AY528" s="206"/>
      <c r="AZ528" s="206"/>
      <c r="BA528" s="206"/>
      <c r="BB528" s="206"/>
      <c r="BC528" s="206"/>
      <c r="BD528" s="206"/>
      <c r="BE528" s="206"/>
      <c r="BF528" s="206"/>
      <c r="BG528" s="206"/>
      <c r="BH528" s="206"/>
    </row>
    <row r="529" spans="1:60" ht="22.5" outlineLevel="1">
      <c r="A529" s="223">
        <v>150</v>
      </c>
      <c r="B529" s="224" t="s">
        <v>3344</v>
      </c>
      <c r="C529" s="241" t="s">
        <v>3345</v>
      </c>
      <c r="D529" s="225" t="s">
        <v>557</v>
      </c>
      <c r="E529" s="226">
        <v>48</v>
      </c>
      <c r="F529" s="227"/>
      <c r="G529" s="228">
        <f>ROUND(E529*F529,2)</f>
        <v>0</v>
      </c>
      <c r="H529" s="227"/>
      <c r="I529" s="228">
        <f>ROUND(E529*H529,2)</f>
        <v>0</v>
      </c>
      <c r="J529" s="227"/>
      <c r="K529" s="228">
        <f>ROUND(E529*J529,2)</f>
        <v>0</v>
      </c>
      <c r="L529" s="228">
        <v>21</v>
      </c>
      <c r="M529" s="228">
        <f>G529*(1+L529/100)</f>
        <v>0</v>
      </c>
      <c r="N529" s="228">
        <v>6.96E-3</v>
      </c>
      <c r="O529" s="228">
        <f>ROUND(E529*N529,2)</f>
        <v>0.33</v>
      </c>
      <c r="P529" s="228">
        <v>0</v>
      </c>
      <c r="Q529" s="228">
        <f>ROUND(E529*P529,2)</f>
        <v>0</v>
      </c>
      <c r="R529" s="228" t="s">
        <v>1580</v>
      </c>
      <c r="S529" s="228" t="s">
        <v>3334</v>
      </c>
      <c r="T529" s="229" t="s">
        <v>3334</v>
      </c>
      <c r="U529" s="215">
        <v>0.47355999999999998</v>
      </c>
      <c r="V529" s="215">
        <f>ROUND(E529*U529,2)</f>
        <v>22.73</v>
      </c>
      <c r="W529" s="215"/>
      <c r="X529" s="206"/>
      <c r="Y529" s="206"/>
      <c r="Z529" s="206"/>
      <c r="AA529" s="206"/>
      <c r="AB529" s="206"/>
      <c r="AC529" s="206"/>
      <c r="AD529" s="206"/>
      <c r="AE529" s="206"/>
      <c r="AF529" s="206"/>
      <c r="AG529" s="206" t="s">
        <v>1202</v>
      </c>
      <c r="AH529" s="206"/>
      <c r="AI529" s="206"/>
      <c r="AJ529" s="206"/>
      <c r="AK529" s="206"/>
      <c r="AL529" s="206"/>
      <c r="AM529" s="206"/>
      <c r="AN529" s="206"/>
      <c r="AO529" s="206"/>
      <c r="AP529" s="206"/>
      <c r="AQ529" s="206"/>
      <c r="AR529" s="206"/>
      <c r="AS529" s="206"/>
      <c r="AT529" s="206"/>
      <c r="AU529" s="206"/>
      <c r="AV529" s="206"/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</row>
    <row r="530" spans="1:60" outlineLevel="1">
      <c r="A530" s="213"/>
      <c r="B530" s="214"/>
      <c r="C530" s="242" t="s">
        <v>3335</v>
      </c>
      <c r="D530" s="231"/>
      <c r="E530" s="231"/>
      <c r="F530" s="231"/>
      <c r="G530" s="231"/>
      <c r="H530" s="215"/>
      <c r="I530" s="215"/>
      <c r="J530" s="215"/>
      <c r="K530" s="215"/>
      <c r="L530" s="215"/>
      <c r="M530" s="215"/>
      <c r="N530" s="215"/>
      <c r="O530" s="215"/>
      <c r="P530" s="215"/>
      <c r="Q530" s="215"/>
      <c r="R530" s="215"/>
      <c r="S530" s="215"/>
      <c r="T530" s="215"/>
      <c r="U530" s="215"/>
      <c r="V530" s="215"/>
      <c r="W530" s="215"/>
      <c r="X530" s="206"/>
      <c r="Y530" s="206"/>
      <c r="Z530" s="206"/>
      <c r="AA530" s="206"/>
      <c r="AB530" s="206"/>
      <c r="AC530" s="206"/>
      <c r="AD530" s="206"/>
      <c r="AE530" s="206"/>
      <c r="AF530" s="206"/>
      <c r="AG530" s="206" t="s">
        <v>289</v>
      </c>
      <c r="AH530" s="206"/>
      <c r="AI530" s="206"/>
      <c r="AJ530" s="206"/>
      <c r="AK530" s="206"/>
      <c r="AL530" s="206"/>
      <c r="AM530" s="206"/>
      <c r="AN530" s="206"/>
      <c r="AO530" s="206"/>
      <c r="AP530" s="206"/>
      <c r="AQ530" s="206"/>
      <c r="AR530" s="206"/>
      <c r="AS530" s="206"/>
      <c r="AT530" s="206"/>
      <c r="AU530" s="206"/>
      <c r="AV530" s="206"/>
      <c r="AW530" s="206"/>
      <c r="AX530" s="206"/>
      <c r="AY530" s="206"/>
      <c r="AZ530" s="206"/>
      <c r="BA530" s="206"/>
      <c r="BB530" s="206"/>
      <c r="BC530" s="206"/>
      <c r="BD530" s="206"/>
      <c r="BE530" s="206"/>
      <c r="BF530" s="206"/>
      <c r="BG530" s="206"/>
      <c r="BH530" s="206"/>
    </row>
    <row r="531" spans="1:60" outlineLevel="1">
      <c r="A531" s="223">
        <v>151</v>
      </c>
      <c r="B531" s="224" t="s">
        <v>3346</v>
      </c>
      <c r="C531" s="241" t="s">
        <v>3347</v>
      </c>
      <c r="D531" s="225" t="s">
        <v>557</v>
      </c>
      <c r="E531" s="226">
        <v>217</v>
      </c>
      <c r="F531" s="227"/>
      <c r="G531" s="228">
        <f>ROUND(E531*F531,2)</f>
        <v>0</v>
      </c>
      <c r="H531" s="227"/>
      <c r="I531" s="228">
        <f>ROUND(E531*H531,2)</f>
        <v>0</v>
      </c>
      <c r="J531" s="227"/>
      <c r="K531" s="228">
        <f>ROUND(E531*J531,2)</f>
        <v>0</v>
      </c>
      <c r="L531" s="228">
        <v>21</v>
      </c>
      <c r="M531" s="228">
        <f>G531*(1+L531/100)</f>
        <v>0</v>
      </c>
      <c r="N531" s="228">
        <v>0</v>
      </c>
      <c r="O531" s="228">
        <f>ROUND(E531*N531,2)</f>
        <v>0</v>
      </c>
      <c r="P531" s="228">
        <v>0</v>
      </c>
      <c r="Q531" s="228">
        <f>ROUND(E531*P531,2)</f>
        <v>0</v>
      </c>
      <c r="R531" s="228"/>
      <c r="S531" s="228" t="s">
        <v>295</v>
      </c>
      <c r="T531" s="229" t="s">
        <v>390</v>
      </c>
      <c r="U531" s="215">
        <v>0</v>
      </c>
      <c r="V531" s="215">
        <f>ROUND(E531*U531,2)</f>
        <v>0</v>
      </c>
      <c r="W531" s="215"/>
      <c r="X531" s="206"/>
      <c r="Y531" s="206"/>
      <c r="Z531" s="206"/>
      <c r="AA531" s="206"/>
      <c r="AB531" s="206"/>
      <c r="AC531" s="206"/>
      <c r="AD531" s="206"/>
      <c r="AE531" s="206"/>
      <c r="AF531" s="206"/>
      <c r="AG531" s="206" t="s">
        <v>1202</v>
      </c>
      <c r="AH531" s="206"/>
      <c r="AI531" s="206"/>
      <c r="AJ531" s="206"/>
      <c r="AK531" s="206"/>
      <c r="AL531" s="206"/>
      <c r="AM531" s="206"/>
      <c r="AN531" s="206"/>
      <c r="AO531" s="206"/>
      <c r="AP531" s="206"/>
      <c r="AQ531" s="206"/>
      <c r="AR531" s="206"/>
      <c r="AS531" s="206"/>
      <c r="AT531" s="206"/>
      <c r="AU531" s="206"/>
      <c r="AV531" s="206"/>
      <c r="AW531" s="206"/>
      <c r="AX531" s="206"/>
      <c r="AY531" s="206"/>
      <c r="AZ531" s="206"/>
      <c r="BA531" s="206"/>
      <c r="BB531" s="206"/>
      <c r="BC531" s="206"/>
      <c r="BD531" s="206"/>
      <c r="BE531" s="206"/>
      <c r="BF531" s="206"/>
      <c r="BG531" s="206"/>
      <c r="BH531" s="206"/>
    </row>
    <row r="532" spans="1:60" outlineLevel="1">
      <c r="A532" s="213"/>
      <c r="B532" s="214"/>
      <c r="C532" s="254" t="s">
        <v>3348</v>
      </c>
      <c r="D532" s="247"/>
      <c r="E532" s="248">
        <v>217</v>
      </c>
      <c r="F532" s="215"/>
      <c r="G532" s="215"/>
      <c r="H532" s="215"/>
      <c r="I532" s="215"/>
      <c r="J532" s="215"/>
      <c r="K532" s="215"/>
      <c r="L532" s="215"/>
      <c r="M532" s="215"/>
      <c r="N532" s="215"/>
      <c r="O532" s="215"/>
      <c r="P532" s="215"/>
      <c r="Q532" s="215"/>
      <c r="R532" s="215"/>
      <c r="S532" s="215"/>
      <c r="T532" s="215"/>
      <c r="U532" s="215"/>
      <c r="V532" s="215"/>
      <c r="W532" s="215"/>
      <c r="X532" s="206"/>
      <c r="Y532" s="206"/>
      <c r="Z532" s="206"/>
      <c r="AA532" s="206"/>
      <c r="AB532" s="206"/>
      <c r="AC532" s="206"/>
      <c r="AD532" s="206"/>
      <c r="AE532" s="206"/>
      <c r="AF532" s="206"/>
      <c r="AG532" s="206" t="s">
        <v>327</v>
      </c>
      <c r="AH532" s="206">
        <v>0</v>
      </c>
      <c r="AI532" s="206"/>
      <c r="AJ532" s="206"/>
      <c r="AK532" s="206"/>
      <c r="AL532" s="206"/>
      <c r="AM532" s="206"/>
      <c r="AN532" s="206"/>
      <c r="AO532" s="206"/>
      <c r="AP532" s="206"/>
      <c r="AQ532" s="206"/>
      <c r="AR532" s="206"/>
      <c r="AS532" s="206"/>
      <c r="AT532" s="206"/>
      <c r="AU532" s="206"/>
      <c r="AV532" s="206"/>
      <c r="AW532" s="206"/>
      <c r="AX532" s="206"/>
      <c r="AY532" s="206"/>
      <c r="AZ532" s="206"/>
      <c r="BA532" s="206"/>
      <c r="BB532" s="206"/>
      <c r="BC532" s="206"/>
      <c r="BD532" s="206"/>
      <c r="BE532" s="206"/>
      <c r="BF532" s="206"/>
      <c r="BG532" s="206"/>
      <c r="BH532" s="206"/>
    </row>
    <row r="533" spans="1:60" outlineLevel="1">
      <c r="A533" s="223">
        <v>152</v>
      </c>
      <c r="B533" s="224" t="s">
        <v>3349</v>
      </c>
      <c r="C533" s="241" t="s">
        <v>3350</v>
      </c>
      <c r="D533" s="225" t="s">
        <v>557</v>
      </c>
      <c r="E533" s="226">
        <v>48</v>
      </c>
      <c r="F533" s="227"/>
      <c r="G533" s="228">
        <f>ROUND(E533*F533,2)</f>
        <v>0</v>
      </c>
      <c r="H533" s="227"/>
      <c r="I533" s="228">
        <f>ROUND(E533*H533,2)</f>
        <v>0</v>
      </c>
      <c r="J533" s="227"/>
      <c r="K533" s="228">
        <f>ROUND(E533*J533,2)</f>
        <v>0</v>
      </c>
      <c r="L533" s="228">
        <v>21</v>
      </c>
      <c r="M533" s="228">
        <f>G533*(1+L533/100)</f>
        <v>0</v>
      </c>
      <c r="N533" s="228">
        <v>0</v>
      </c>
      <c r="O533" s="228">
        <f>ROUND(E533*N533,2)</f>
        <v>0</v>
      </c>
      <c r="P533" s="228">
        <v>0</v>
      </c>
      <c r="Q533" s="228">
        <f>ROUND(E533*P533,2)</f>
        <v>0</v>
      </c>
      <c r="R533" s="228"/>
      <c r="S533" s="228" t="s">
        <v>295</v>
      </c>
      <c r="T533" s="229" t="s">
        <v>390</v>
      </c>
      <c r="U533" s="215">
        <v>0</v>
      </c>
      <c r="V533" s="215">
        <f>ROUND(E533*U533,2)</f>
        <v>0</v>
      </c>
      <c r="W533" s="215"/>
      <c r="X533" s="206"/>
      <c r="Y533" s="206"/>
      <c r="Z533" s="206"/>
      <c r="AA533" s="206"/>
      <c r="AB533" s="206"/>
      <c r="AC533" s="206"/>
      <c r="AD533" s="206"/>
      <c r="AE533" s="206"/>
      <c r="AF533" s="206"/>
      <c r="AG533" s="206" t="s">
        <v>1202</v>
      </c>
      <c r="AH533" s="206"/>
      <c r="AI533" s="206"/>
      <c r="AJ533" s="206"/>
      <c r="AK533" s="206"/>
      <c r="AL533" s="206"/>
      <c r="AM533" s="206"/>
      <c r="AN533" s="206"/>
      <c r="AO533" s="206"/>
      <c r="AP533" s="206"/>
      <c r="AQ533" s="206"/>
      <c r="AR533" s="206"/>
      <c r="AS533" s="206"/>
      <c r="AT533" s="206"/>
      <c r="AU533" s="206"/>
      <c r="AV533" s="206"/>
      <c r="AW533" s="206"/>
      <c r="AX533" s="206"/>
      <c r="AY533" s="206"/>
      <c r="AZ533" s="206"/>
      <c r="BA533" s="206"/>
      <c r="BB533" s="206"/>
      <c r="BC533" s="206"/>
      <c r="BD533" s="206"/>
      <c r="BE533" s="206"/>
      <c r="BF533" s="206"/>
      <c r="BG533" s="206"/>
      <c r="BH533" s="206"/>
    </row>
    <row r="534" spans="1:60" outlineLevel="1">
      <c r="A534" s="213"/>
      <c r="B534" s="214"/>
      <c r="C534" s="254" t="s">
        <v>3351</v>
      </c>
      <c r="D534" s="247"/>
      <c r="E534" s="248">
        <v>48</v>
      </c>
      <c r="F534" s="215"/>
      <c r="G534" s="215"/>
      <c r="H534" s="215"/>
      <c r="I534" s="215"/>
      <c r="J534" s="215"/>
      <c r="K534" s="215"/>
      <c r="L534" s="215"/>
      <c r="M534" s="215"/>
      <c r="N534" s="215"/>
      <c r="O534" s="215"/>
      <c r="P534" s="215"/>
      <c r="Q534" s="215"/>
      <c r="R534" s="215"/>
      <c r="S534" s="215"/>
      <c r="T534" s="215"/>
      <c r="U534" s="215"/>
      <c r="V534" s="215"/>
      <c r="W534" s="215"/>
      <c r="X534" s="206"/>
      <c r="Y534" s="206"/>
      <c r="Z534" s="206"/>
      <c r="AA534" s="206"/>
      <c r="AB534" s="206"/>
      <c r="AC534" s="206"/>
      <c r="AD534" s="206"/>
      <c r="AE534" s="206"/>
      <c r="AF534" s="206"/>
      <c r="AG534" s="206" t="s">
        <v>327</v>
      </c>
      <c r="AH534" s="206">
        <v>0</v>
      </c>
      <c r="AI534" s="206"/>
      <c r="AJ534" s="206"/>
      <c r="AK534" s="206"/>
      <c r="AL534" s="206"/>
      <c r="AM534" s="206"/>
      <c r="AN534" s="206"/>
      <c r="AO534" s="206"/>
      <c r="AP534" s="206"/>
      <c r="AQ534" s="206"/>
      <c r="AR534" s="206"/>
      <c r="AS534" s="206"/>
      <c r="AT534" s="206"/>
      <c r="AU534" s="206"/>
      <c r="AV534" s="206"/>
      <c r="AW534" s="206"/>
      <c r="AX534" s="206"/>
      <c r="AY534" s="206"/>
      <c r="AZ534" s="206"/>
      <c r="BA534" s="206"/>
      <c r="BB534" s="206"/>
      <c r="BC534" s="206"/>
      <c r="BD534" s="206"/>
      <c r="BE534" s="206"/>
      <c r="BF534" s="206"/>
      <c r="BG534" s="206"/>
      <c r="BH534" s="206"/>
    </row>
    <row r="535" spans="1:60" outlineLevel="1">
      <c r="A535" s="232">
        <v>153</v>
      </c>
      <c r="B535" s="233" t="s">
        <v>3352</v>
      </c>
      <c r="C535" s="243" t="s">
        <v>3353</v>
      </c>
      <c r="D535" s="234" t="s">
        <v>557</v>
      </c>
      <c r="E535" s="235">
        <v>7</v>
      </c>
      <c r="F535" s="236"/>
      <c r="G535" s="237">
        <f>ROUND(E535*F535,2)</f>
        <v>0</v>
      </c>
      <c r="H535" s="236"/>
      <c r="I535" s="237">
        <f>ROUND(E535*H535,2)</f>
        <v>0</v>
      </c>
      <c r="J535" s="236"/>
      <c r="K535" s="237">
        <f>ROUND(E535*J535,2)</f>
        <v>0</v>
      </c>
      <c r="L535" s="237">
        <v>21</v>
      </c>
      <c r="M535" s="237">
        <f>G535*(1+L535/100)</f>
        <v>0</v>
      </c>
      <c r="N535" s="237">
        <v>8.0000000000000007E-5</v>
      </c>
      <c r="O535" s="237">
        <f>ROUND(E535*N535,2)</f>
        <v>0</v>
      </c>
      <c r="P535" s="237">
        <v>0</v>
      </c>
      <c r="Q535" s="237">
        <f>ROUND(E535*P535,2)</f>
        <v>0</v>
      </c>
      <c r="R535" s="237"/>
      <c r="S535" s="237" t="s">
        <v>295</v>
      </c>
      <c r="T535" s="238" t="s">
        <v>286</v>
      </c>
      <c r="U535" s="215">
        <v>0</v>
      </c>
      <c r="V535" s="215">
        <f>ROUND(E535*U535,2)</f>
        <v>0</v>
      </c>
      <c r="W535" s="215"/>
      <c r="X535" s="206"/>
      <c r="Y535" s="206"/>
      <c r="Z535" s="206"/>
      <c r="AA535" s="206"/>
      <c r="AB535" s="206"/>
      <c r="AC535" s="206"/>
      <c r="AD535" s="206"/>
      <c r="AE535" s="206"/>
      <c r="AF535" s="206"/>
      <c r="AG535" s="206" t="s">
        <v>1202</v>
      </c>
      <c r="AH535" s="206"/>
      <c r="AI535" s="206"/>
      <c r="AJ535" s="206"/>
      <c r="AK535" s="206"/>
      <c r="AL535" s="206"/>
      <c r="AM535" s="206"/>
      <c r="AN535" s="206"/>
      <c r="AO535" s="206"/>
      <c r="AP535" s="206"/>
      <c r="AQ535" s="206"/>
      <c r="AR535" s="206"/>
      <c r="AS535" s="206"/>
      <c r="AT535" s="206"/>
      <c r="AU535" s="206"/>
      <c r="AV535" s="206"/>
      <c r="AW535" s="206"/>
      <c r="AX535" s="206"/>
      <c r="AY535" s="206"/>
      <c r="AZ535" s="206"/>
      <c r="BA535" s="206"/>
      <c r="BB535" s="206"/>
      <c r="BC535" s="206"/>
      <c r="BD535" s="206"/>
      <c r="BE535" s="206"/>
      <c r="BF535" s="206"/>
      <c r="BG535" s="206"/>
      <c r="BH535" s="206"/>
    </row>
    <row r="536" spans="1:60" outlineLevel="1">
      <c r="A536" s="232">
        <v>154</v>
      </c>
      <c r="B536" s="233" t="s">
        <v>3354</v>
      </c>
      <c r="C536" s="243" t="s">
        <v>3355</v>
      </c>
      <c r="D536" s="234" t="s">
        <v>557</v>
      </c>
      <c r="E536" s="235">
        <v>41</v>
      </c>
      <c r="F536" s="236"/>
      <c r="G536" s="237">
        <f>ROUND(E536*F536,2)</f>
        <v>0</v>
      </c>
      <c r="H536" s="236"/>
      <c r="I536" s="237">
        <f>ROUND(E536*H536,2)</f>
        <v>0</v>
      </c>
      <c r="J536" s="236"/>
      <c r="K536" s="237">
        <f>ROUND(E536*J536,2)</f>
        <v>0</v>
      </c>
      <c r="L536" s="237">
        <v>21</v>
      </c>
      <c r="M536" s="237">
        <f>G536*(1+L536/100)</f>
        <v>0</v>
      </c>
      <c r="N536" s="237">
        <v>1.2999999999999999E-4</v>
      </c>
      <c r="O536" s="237">
        <f>ROUND(E536*N536,2)</f>
        <v>0.01</v>
      </c>
      <c r="P536" s="237">
        <v>0</v>
      </c>
      <c r="Q536" s="237">
        <f>ROUND(E536*P536,2)</f>
        <v>0</v>
      </c>
      <c r="R536" s="237"/>
      <c r="S536" s="237" t="s">
        <v>295</v>
      </c>
      <c r="T536" s="238" t="s">
        <v>286</v>
      </c>
      <c r="U536" s="215">
        <v>0</v>
      </c>
      <c r="V536" s="215">
        <f>ROUND(E536*U536,2)</f>
        <v>0</v>
      </c>
      <c r="W536" s="215"/>
      <c r="X536" s="206"/>
      <c r="Y536" s="206"/>
      <c r="Z536" s="206"/>
      <c r="AA536" s="206"/>
      <c r="AB536" s="206"/>
      <c r="AC536" s="206"/>
      <c r="AD536" s="206"/>
      <c r="AE536" s="206"/>
      <c r="AF536" s="206"/>
      <c r="AG536" s="206" t="s">
        <v>1202</v>
      </c>
      <c r="AH536" s="206"/>
      <c r="AI536" s="206"/>
      <c r="AJ536" s="206"/>
      <c r="AK536" s="206"/>
      <c r="AL536" s="206"/>
      <c r="AM536" s="206"/>
      <c r="AN536" s="206"/>
      <c r="AO536" s="206"/>
      <c r="AP536" s="206"/>
      <c r="AQ536" s="206"/>
      <c r="AR536" s="206"/>
      <c r="AS536" s="206"/>
      <c r="AT536" s="206"/>
      <c r="AU536" s="206"/>
      <c r="AV536" s="206"/>
      <c r="AW536" s="206"/>
      <c r="AX536" s="206"/>
      <c r="AY536" s="206"/>
      <c r="AZ536" s="206"/>
      <c r="BA536" s="206"/>
      <c r="BB536" s="206"/>
      <c r="BC536" s="206"/>
      <c r="BD536" s="206"/>
      <c r="BE536" s="206"/>
      <c r="BF536" s="206"/>
      <c r="BG536" s="206"/>
      <c r="BH536" s="206"/>
    </row>
    <row r="537" spans="1:60" outlineLevel="1">
      <c r="A537" s="223">
        <v>155</v>
      </c>
      <c r="B537" s="224" t="s">
        <v>1674</v>
      </c>
      <c r="C537" s="241" t="s">
        <v>1675</v>
      </c>
      <c r="D537" s="225" t="s">
        <v>389</v>
      </c>
      <c r="E537" s="226">
        <v>1.75621</v>
      </c>
      <c r="F537" s="227"/>
      <c r="G537" s="228">
        <f>ROUND(E537*F537,2)</f>
        <v>0</v>
      </c>
      <c r="H537" s="227"/>
      <c r="I537" s="228">
        <f>ROUND(E537*H537,2)</f>
        <v>0</v>
      </c>
      <c r="J537" s="227"/>
      <c r="K537" s="228">
        <f>ROUND(E537*J537,2)</f>
        <v>0</v>
      </c>
      <c r="L537" s="228">
        <v>21</v>
      </c>
      <c r="M537" s="228">
        <f>G537*(1+L537/100)</f>
        <v>0</v>
      </c>
      <c r="N537" s="228">
        <v>0</v>
      </c>
      <c r="O537" s="228">
        <f>ROUND(E537*N537,2)</f>
        <v>0</v>
      </c>
      <c r="P537" s="228">
        <v>0</v>
      </c>
      <c r="Q537" s="228">
        <f>ROUND(E537*P537,2)</f>
        <v>0</v>
      </c>
      <c r="R537" s="228" t="s">
        <v>1580</v>
      </c>
      <c r="S537" s="228" t="s">
        <v>285</v>
      </c>
      <c r="T537" s="229" t="s">
        <v>322</v>
      </c>
      <c r="U537" s="215">
        <v>3.5630000000000002</v>
      </c>
      <c r="V537" s="215">
        <f>ROUND(E537*U537,2)</f>
        <v>6.26</v>
      </c>
      <c r="W537" s="215"/>
      <c r="X537" s="206"/>
      <c r="Y537" s="206"/>
      <c r="Z537" s="206"/>
      <c r="AA537" s="206"/>
      <c r="AB537" s="206"/>
      <c r="AC537" s="206"/>
      <c r="AD537" s="206"/>
      <c r="AE537" s="206"/>
      <c r="AF537" s="206"/>
      <c r="AG537" s="206" t="s">
        <v>1192</v>
      </c>
      <c r="AH537" s="206"/>
      <c r="AI537" s="206"/>
      <c r="AJ537" s="206"/>
      <c r="AK537" s="206"/>
      <c r="AL537" s="206"/>
      <c r="AM537" s="206"/>
      <c r="AN537" s="206"/>
      <c r="AO537" s="206"/>
      <c r="AP537" s="206"/>
      <c r="AQ537" s="206"/>
      <c r="AR537" s="206"/>
      <c r="AS537" s="206"/>
      <c r="AT537" s="206"/>
      <c r="AU537" s="206"/>
      <c r="AV537" s="206"/>
      <c r="AW537" s="206"/>
      <c r="AX537" s="206"/>
      <c r="AY537" s="206"/>
      <c r="AZ537" s="206"/>
      <c r="BA537" s="206"/>
      <c r="BB537" s="206"/>
      <c r="BC537" s="206"/>
      <c r="BD537" s="206"/>
      <c r="BE537" s="206"/>
      <c r="BF537" s="206"/>
      <c r="BG537" s="206"/>
      <c r="BH537" s="206"/>
    </row>
    <row r="538" spans="1:60" outlineLevel="1">
      <c r="A538" s="213"/>
      <c r="B538" s="214"/>
      <c r="C538" s="254" t="s">
        <v>1194</v>
      </c>
      <c r="D538" s="247"/>
      <c r="E538" s="248"/>
      <c r="F538" s="215"/>
      <c r="G538" s="215"/>
      <c r="H538" s="215"/>
      <c r="I538" s="215"/>
      <c r="J538" s="215"/>
      <c r="K538" s="215"/>
      <c r="L538" s="215"/>
      <c r="M538" s="215"/>
      <c r="N538" s="215"/>
      <c r="O538" s="215"/>
      <c r="P538" s="215"/>
      <c r="Q538" s="215"/>
      <c r="R538" s="215"/>
      <c r="S538" s="215"/>
      <c r="T538" s="215"/>
      <c r="U538" s="215"/>
      <c r="V538" s="215"/>
      <c r="W538" s="215"/>
      <c r="X538" s="206"/>
      <c r="Y538" s="206"/>
      <c r="Z538" s="206"/>
      <c r="AA538" s="206"/>
      <c r="AB538" s="206"/>
      <c r="AC538" s="206"/>
      <c r="AD538" s="206"/>
      <c r="AE538" s="206"/>
      <c r="AF538" s="206"/>
      <c r="AG538" s="206" t="s">
        <v>327</v>
      </c>
      <c r="AH538" s="206">
        <v>0</v>
      </c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</row>
    <row r="539" spans="1:60" outlineLevel="1">
      <c r="A539" s="213"/>
      <c r="B539" s="214"/>
      <c r="C539" s="254" t="s">
        <v>3356</v>
      </c>
      <c r="D539" s="247"/>
      <c r="E539" s="248"/>
      <c r="F539" s="215"/>
      <c r="G539" s="215"/>
      <c r="H539" s="215"/>
      <c r="I539" s="215"/>
      <c r="J539" s="215"/>
      <c r="K539" s="215"/>
      <c r="L539" s="215"/>
      <c r="M539" s="215"/>
      <c r="N539" s="215"/>
      <c r="O539" s="215"/>
      <c r="P539" s="215"/>
      <c r="Q539" s="215"/>
      <c r="R539" s="215"/>
      <c r="S539" s="215"/>
      <c r="T539" s="215"/>
      <c r="U539" s="215"/>
      <c r="V539" s="215"/>
      <c r="W539" s="215"/>
      <c r="X539" s="206"/>
      <c r="Y539" s="206"/>
      <c r="Z539" s="206"/>
      <c r="AA539" s="206"/>
      <c r="AB539" s="206"/>
      <c r="AC539" s="206"/>
      <c r="AD539" s="206"/>
      <c r="AE539" s="206"/>
      <c r="AF539" s="206"/>
      <c r="AG539" s="206" t="s">
        <v>327</v>
      </c>
      <c r="AH539" s="206">
        <v>0</v>
      </c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</row>
    <row r="540" spans="1:60" outlineLevel="1">
      <c r="A540" s="213"/>
      <c r="B540" s="214"/>
      <c r="C540" s="254" t="s">
        <v>3357</v>
      </c>
      <c r="D540" s="247"/>
      <c r="E540" s="248">
        <v>1.75621</v>
      </c>
      <c r="F540" s="215"/>
      <c r="G540" s="215"/>
      <c r="H540" s="215"/>
      <c r="I540" s="215"/>
      <c r="J540" s="215"/>
      <c r="K540" s="215"/>
      <c r="L540" s="215"/>
      <c r="M540" s="215"/>
      <c r="N540" s="215"/>
      <c r="O540" s="215"/>
      <c r="P540" s="215"/>
      <c r="Q540" s="215"/>
      <c r="R540" s="215"/>
      <c r="S540" s="215"/>
      <c r="T540" s="215"/>
      <c r="U540" s="215"/>
      <c r="V540" s="215"/>
      <c r="W540" s="215"/>
      <c r="X540" s="206"/>
      <c r="Y540" s="206"/>
      <c r="Z540" s="206"/>
      <c r="AA540" s="206"/>
      <c r="AB540" s="206"/>
      <c r="AC540" s="206"/>
      <c r="AD540" s="206"/>
      <c r="AE540" s="206"/>
      <c r="AF540" s="206"/>
      <c r="AG540" s="206" t="s">
        <v>327</v>
      </c>
      <c r="AH540" s="206">
        <v>0</v>
      </c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</row>
    <row r="541" spans="1:60">
      <c r="A541" s="217" t="s">
        <v>280</v>
      </c>
      <c r="B541" s="218" t="s">
        <v>145</v>
      </c>
      <c r="C541" s="240" t="s">
        <v>146</v>
      </c>
      <c r="D541" s="219"/>
      <c r="E541" s="220"/>
      <c r="F541" s="221"/>
      <c r="G541" s="221">
        <f>SUMIF(AG542:AG556,"&lt;&gt;NOR",G542:G556)</f>
        <v>0</v>
      </c>
      <c r="H541" s="221"/>
      <c r="I541" s="221">
        <f>SUM(I542:I556)</f>
        <v>0</v>
      </c>
      <c r="J541" s="221"/>
      <c r="K541" s="221">
        <f>SUM(K542:K556)</f>
        <v>0</v>
      </c>
      <c r="L541" s="221"/>
      <c r="M541" s="221">
        <f>SUM(M542:M556)</f>
        <v>0</v>
      </c>
      <c r="N541" s="221"/>
      <c r="O541" s="221">
        <f>SUM(O542:O556)</f>
        <v>0</v>
      </c>
      <c r="P541" s="221"/>
      <c r="Q541" s="221">
        <f>SUM(Q542:Q556)</f>
        <v>0</v>
      </c>
      <c r="R541" s="221"/>
      <c r="S541" s="221"/>
      <c r="T541" s="222"/>
      <c r="U541" s="216"/>
      <c r="V541" s="216">
        <f>SUM(V542:V556)</f>
        <v>6.7499999999999991</v>
      </c>
      <c r="W541" s="216"/>
      <c r="AG541" t="s">
        <v>281</v>
      </c>
    </row>
    <row r="542" spans="1:60" ht="22.5" outlineLevel="1">
      <c r="A542" s="232">
        <v>156</v>
      </c>
      <c r="B542" s="233" t="s">
        <v>3358</v>
      </c>
      <c r="C542" s="243" t="s">
        <v>3285</v>
      </c>
      <c r="D542" s="234" t="s">
        <v>437</v>
      </c>
      <c r="E542" s="235">
        <v>4</v>
      </c>
      <c r="F542" s="236"/>
      <c r="G542" s="237">
        <f>ROUND(E542*F542,2)</f>
        <v>0</v>
      </c>
      <c r="H542" s="236"/>
      <c r="I542" s="237">
        <f>ROUND(E542*H542,2)</f>
        <v>0</v>
      </c>
      <c r="J542" s="236"/>
      <c r="K542" s="237">
        <f>ROUND(E542*J542,2)</f>
        <v>0</v>
      </c>
      <c r="L542" s="237">
        <v>21</v>
      </c>
      <c r="M542" s="237">
        <f>G542*(1+L542/100)</f>
        <v>0</v>
      </c>
      <c r="N542" s="237">
        <v>8.8999999999999995E-4</v>
      </c>
      <c r="O542" s="237">
        <f>ROUND(E542*N542,2)</f>
        <v>0</v>
      </c>
      <c r="P542" s="237">
        <v>0</v>
      </c>
      <c r="Q542" s="237">
        <f>ROUND(E542*P542,2)</f>
        <v>0</v>
      </c>
      <c r="R542" s="237" t="s">
        <v>1342</v>
      </c>
      <c r="S542" s="237" t="s">
        <v>285</v>
      </c>
      <c r="T542" s="238" t="s">
        <v>322</v>
      </c>
      <c r="U542" s="215">
        <v>0.26900000000000002</v>
      </c>
      <c r="V542" s="215">
        <f>ROUND(E542*U542,2)</f>
        <v>1.08</v>
      </c>
      <c r="W542" s="215"/>
      <c r="X542" s="206"/>
      <c r="Y542" s="206"/>
      <c r="Z542" s="206"/>
      <c r="AA542" s="206"/>
      <c r="AB542" s="206"/>
      <c r="AC542" s="206"/>
      <c r="AD542" s="206"/>
      <c r="AE542" s="206"/>
      <c r="AF542" s="206"/>
      <c r="AG542" s="206" t="s">
        <v>1202</v>
      </c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</row>
    <row r="543" spans="1:60" ht="22.5" outlineLevel="1">
      <c r="A543" s="232">
        <v>157</v>
      </c>
      <c r="B543" s="233" t="s">
        <v>3359</v>
      </c>
      <c r="C543" s="243" t="s">
        <v>3360</v>
      </c>
      <c r="D543" s="234" t="s">
        <v>437</v>
      </c>
      <c r="E543" s="235">
        <v>1</v>
      </c>
      <c r="F543" s="236"/>
      <c r="G543" s="237">
        <f>ROUND(E543*F543,2)</f>
        <v>0</v>
      </c>
      <c r="H543" s="236"/>
      <c r="I543" s="237">
        <f>ROUND(E543*H543,2)</f>
        <v>0</v>
      </c>
      <c r="J543" s="236"/>
      <c r="K543" s="237">
        <f>ROUND(E543*J543,2)</f>
        <v>0</v>
      </c>
      <c r="L543" s="237">
        <v>21</v>
      </c>
      <c r="M543" s="237">
        <f>G543*(1+L543/100)</f>
        <v>0</v>
      </c>
      <c r="N543" s="237">
        <v>2.0000000000000001E-4</v>
      </c>
      <c r="O543" s="237">
        <f>ROUND(E543*N543,2)</f>
        <v>0</v>
      </c>
      <c r="P543" s="237">
        <v>0</v>
      </c>
      <c r="Q543" s="237">
        <f>ROUND(E543*P543,2)</f>
        <v>0</v>
      </c>
      <c r="R543" s="237" t="s">
        <v>1580</v>
      </c>
      <c r="S543" s="237" t="s">
        <v>285</v>
      </c>
      <c r="T543" s="238" t="s">
        <v>1638</v>
      </c>
      <c r="U543" s="215">
        <v>9.2999999999999999E-2</v>
      </c>
      <c r="V543" s="215">
        <f>ROUND(E543*U543,2)</f>
        <v>0.09</v>
      </c>
      <c r="W543" s="215"/>
      <c r="X543" s="206"/>
      <c r="Y543" s="206"/>
      <c r="Z543" s="206"/>
      <c r="AA543" s="206"/>
      <c r="AB543" s="206"/>
      <c r="AC543" s="206"/>
      <c r="AD543" s="206"/>
      <c r="AE543" s="206"/>
      <c r="AF543" s="206"/>
      <c r="AG543" s="206" t="s">
        <v>1202</v>
      </c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</row>
    <row r="544" spans="1:60" ht="22.5" outlineLevel="1">
      <c r="A544" s="232">
        <v>158</v>
      </c>
      <c r="B544" s="233" t="s">
        <v>3361</v>
      </c>
      <c r="C544" s="243" t="s">
        <v>3362</v>
      </c>
      <c r="D544" s="234" t="s">
        <v>437</v>
      </c>
      <c r="E544" s="235">
        <v>28</v>
      </c>
      <c r="F544" s="236"/>
      <c r="G544" s="237">
        <f>ROUND(E544*F544,2)</f>
        <v>0</v>
      </c>
      <c r="H544" s="236"/>
      <c r="I544" s="237">
        <f>ROUND(E544*H544,2)</f>
        <v>0</v>
      </c>
      <c r="J544" s="236"/>
      <c r="K544" s="237">
        <f>ROUND(E544*J544,2)</f>
        <v>0</v>
      </c>
      <c r="L544" s="237">
        <v>21</v>
      </c>
      <c r="M544" s="237">
        <f>G544*(1+L544/100)</f>
        <v>0</v>
      </c>
      <c r="N544" s="237">
        <v>0</v>
      </c>
      <c r="O544" s="237">
        <f>ROUND(E544*N544,2)</f>
        <v>0</v>
      </c>
      <c r="P544" s="237">
        <v>0</v>
      </c>
      <c r="Q544" s="237">
        <f>ROUND(E544*P544,2)</f>
        <v>0</v>
      </c>
      <c r="R544" s="237" t="s">
        <v>1580</v>
      </c>
      <c r="S544" s="237" t="s">
        <v>285</v>
      </c>
      <c r="T544" s="238" t="s">
        <v>322</v>
      </c>
      <c r="U544" s="215">
        <v>7.0000000000000007E-2</v>
      </c>
      <c r="V544" s="215">
        <f>ROUND(E544*U544,2)</f>
        <v>1.96</v>
      </c>
      <c r="W544" s="215"/>
      <c r="X544" s="206"/>
      <c r="Y544" s="206"/>
      <c r="Z544" s="206"/>
      <c r="AA544" s="206"/>
      <c r="AB544" s="206"/>
      <c r="AC544" s="206"/>
      <c r="AD544" s="206"/>
      <c r="AE544" s="206"/>
      <c r="AF544" s="206"/>
      <c r="AG544" s="206" t="s">
        <v>1202</v>
      </c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</row>
    <row r="545" spans="1:60" ht="22.5" outlineLevel="1">
      <c r="A545" s="232">
        <v>159</v>
      </c>
      <c r="B545" s="233" t="s">
        <v>1691</v>
      </c>
      <c r="C545" s="243" t="s">
        <v>1692</v>
      </c>
      <c r="D545" s="234" t="s">
        <v>437</v>
      </c>
      <c r="E545" s="235">
        <v>14</v>
      </c>
      <c r="F545" s="236"/>
      <c r="G545" s="237">
        <f>ROUND(E545*F545,2)</f>
        <v>0</v>
      </c>
      <c r="H545" s="236"/>
      <c r="I545" s="237">
        <f>ROUND(E545*H545,2)</f>
        <v>0</v>
      </c>
      <c r="J545" s="236"/>
      <c r="K545" s="237">
        <f>ROUND(E545*J545,2)</f>
        <v>0</v>
      </c>
      <c r="L545" s="237">
        <v>21</v>
      </c>
      <c r="M545" s="237">
        <f>G545*(1+L545/100)</f>
        <v>0</v>
      </c>
      <c r="N545" s="237">
        <v>9.0000000000000006E-5</v>
      </c>
      <c r="O545" s="237">
        <f>ROUND(E545*N545,2)</f>
        <v>0</v>
      </c>
      <c r="P545" s="237">
        <v>0</v>
      </c>
      <c r="Q545" s="237">
        <f>ROUND(E545*P545,2)</f>
        <v>0</v>
      </c>
      <c r="R545" s="237" t="s">
        <v>1580</v>
      </c>
      <c r="S545" s="237" t="s">
        <v>285</v>
      </c>
      <c r="T545" s="238" t="s">
        <v>1638</v>
      </c>
      <c r="U545" s="215">
        <v>0.16400000000000001</v>
      </c>
      <c r="V545" s="215">
        <f>ROUND(E545*U545,2)</f>
        <v>2.2999999999999998</v>
      </c>
      <c r="W545" s="215"/>
      <c r="X545" s="206"/>
      <c r="Y545" s="206"/>
      <c r="Z545" s="206"/>
      <c r="AA545" s="206"/>
      <c r="AB545" s="206"/>
      <c r="AC545" s="206"/>
      <c r="AD545" s="206"/>
      <c r="AE545" s="206"/>
      <c r="AF545" s="206"/>
      <c r="AG545" s="206" t="s">
        <v>1202</v>
      </c>
      <c r="AH545" s="206"/>
      <c r="AI545" s="206"/>
      <c r="AJ545" s="206"/>
      <c r="AK545" s="206"/>
      <c r="AL545" s="206"/>
      <c r="AM545" s="206"/>
      <c r="AN545" s="206"/>
      <c r="AO545" s="206"/>
      <c r="AP545" s="206"/>
      <c r="AQ545" s="206"/>
      <c r="AR545" s="206"/>
      <c r="AS545" s="206"/>
      <c r="AT545" s="206"/>
      <c r="AU545" s="206"/>
      <c r="AV545" s="206"/>
      <c r="AW545" s="206"/>
      <c r="AX545" s="206"/>
      <c r="AY545" s="206"/>
      <c r="AZ545" s="206"/>
      <c r="BA545" s="206"/>
      <c r="BB545" s="206"/>
      <c r="BC545" s="206"/>
      <c r="BD545" s="206"/>
      <c r="BE545" s="206"/>
      <c r="BF545" s="206"/>
      <c r="BG545" s="206"/>
      <c r="BH545" s="206"/>
    </row>
    <row r="546" spans="1:60" ht="22.5" outlineLevel="1">
      <c r="A546" s="232">
        <v>160</v>
      </c>
      <c r="B546" s="233" t="s">
        <v>1695</v>
      </c>
      <c r="C546" s="243" t="s">
        <v>1696</v>
      </c>
      <c r="D546" s="234" t="s">
        <v>437</v>
      </c>
      <c r="E546" s="235">
        <v>3</v>
      </c>
      <c r="F546" s="236"/>
      <c r="G546" s="237">
        <f>ROUND(E546*F546,2)</f>
        <v>0</v>
      </c>
      <c r="H546" s="236"/>
      <c r="I546" s="237">
        <f>ROUND(E546*H546,2)</f>
        <v>0</v>
      </c>
      <c r="J546" s="236"/>
      <c r="K546" s="237">
        <f>ROUND(E546*J546,2)</f>
        <v>0</v>
      </c>
      <c r="L546" s="237">
        <v>21</v>
      </c>
      <c r="M546" s="237">
        <f>G546*(1+L546/100)</f>
        <v>0</v>
      </c>
      <c r="N546" s="237">
        <v>1.9000000000000001E-4</v>
      </c>
      <c r="O546" s="237">
        <f>ROUND(E546*N546,2)</f>
        <v>0</v>
      </c>
      <c r="P546" s="237">
        <v>0</v>
      </c>
      <c r="Q546" s="237">
        <f>ROUND(E546*P546,2)</f>
        <v>0</v>
      </c>
      <c r="R546" s="237" t="s">
        <v>1580</v>
      </c>
      <c r="S546" s="237" t="s">
        <v>285</v>
      </c>
      <c r="T546" s="238" t="s">
        <v>322</v>
      </c>
      <c r="U546" s="215">
        <v>8.3000000000000004E-2</v>
      </c>
      <c r="V546" s="215">
        <f>ROUND(E546*U546,2)</f>
        <v>0.25</v>
      </c>
      <c r="W546" s="215"/>
      <c r="X546" s="206"/>
      <c r="Y546" s="206"/>
      <c r="Z546" s="206"/>
      <c r="AA546" s="206"/>
      <c r="AB546" s="206"/>
      <c r="AC546" s="206"/>
      <c r="AD546" s="206"/>
      <c r="AE546" s="206"/>
      <c r="AF546" s="206"/>
      <c r="AG546" s="206" t="s">
        <v>1202</v>
      </c>
      <c r="AH546" s="206"/>
      <c r="AI546" s="206"/>
      <c r="AJ546" s="206"/>
      <c r="AK546" s="206"/>
      <c r="AL546" s="206"/>
      <c r="AM546" s="206"/>
      <c r="AN546" s="206"/>
      <c r="AO546" s="206"/>
      <c r="AP546" s="206"/>
      <c r="AQ546" s="206"/>
      <c r="AR546" s="206"/>
      <c r="AS546" s="206"/>
      <c r="AT546" s="206"/>
      <c r="AU546" s="206"/>
      <c r="AV546" s="206"/>
      <c r="AW546" s="206"/>
      <c r="AX546" s="206"/>
      <c r="AY546" s="206"/>
      <c r="AZ546" s="206"/>
      <c r="BA546" s="206"/>
      <c r="BB546" s="206"/>
      <c r="BC546" s="206"/>
      <c r="BD546" s="206"/>
      <c r="BE546" s="206"/>
      <c r="BF546" s="206"/>
      <c r="BG546" s="206"/>
      <c r="BH546" s="206"/>
    </row>
    <row r="547" spans="1:60" ht="22.5" outlineLevel="1">
      <c r="A547" s="232">
        <v>161</v>
      </c>
      <c r="B547" s="233" t="s">
        <v>3363</v>
      </c>
      <c r="C547" s="243" t="s">
        <v>3364</v>
      </c>
      <c r="D547" s="234" t="s">
        <v>437</v>
      </c>
      <c r="E547" s="235">
        <v>1</v>
      </c>
      <c r="F547" s="236"/>
      <c r="G547" s="237">
        <f>ROUND(E547*F547,2)</f>
        <v>0</v>
      </c>
      <c r="H547" s="236"/>
      <c r="I547" s="237">
        <f>ROUND(E547*H547,2)</f>
        <v>0</v>
      </c>
      <c r="J547" s="236"/>
      <c r="K547" s="237">
        <f>ROUND(E547*J547,2)</f>
        <v>0</v>
      </c>
      <c r="L547" s="237">
        <v>21</v>
      </c>
      <c r="M547" s="237">
        <f>G547*(1+L547/100)</f>
        <v>0</v>
      </c>
      <c r="N547" s="237">
        <v>5.5999999999999995E-4</v>
      </c>
      <c r="O547" s="237">
        <f>ROUND(E547*N547,2)</f>
        <v>0</v>
      </c>
      <c r="P547" s="237">
        <v>0</v>
      </c>
      <c r="Q547" s="237">
        <f>ROUND(E547*P547,2)</f>
        <v>0</v>
      </c>
      <c r="R547" s="237" t="s">
        <v>1580</v>
      </c>
      <c r="S547" s="237" t="s">
        <v>285</v>
      </c>
      <c r="T547" s="238" t="s">
        <v>322</v>
      </c>
      <c r="U547" s="215">
        <v>0.26900000000000002</v>
      </c>
      <c r="V547" s="215">
        <f>ROUND(E547*U547,2)</f>
        <v>0.27</v>
      </c>
      <c r="W547" s="215"/>
      <c r="X547" s="206"/>
      <c r="Y547" s="206"/>
      <c r="Z547" s="206"/>
      <c r="AA547" s="206"/>
      <c r="AB547" s="206"/>
      <c r="AC547" s="206"/>
      <c r="AD547" s="206"/>
      <c r="AE547" s="206"/>
      <c r="AF547" s="206"/>
      <c r="AG547" s="206" t="s">
        <v>1202</v>
      </c>
      <c r="AH547" s="206"/>
      <c r="AI547" s="206"/>
      <c r="AJ547" s="206"/>
      <c r="AK547" s="206"/>
      <c r="AL547" s="206"/>
      <c r="AM547" s="206"/>
      <c r="AN547" s="206"/>
      <c r="AO547" s="206"/>
      <c r="AP547" s="206"/>
      <c r="AQ547" s="206"/>
      <c r="AR547" s="206"/>
      <c r="AS547" s="206"/>
      <c r="AT547" s="206"/>
      <c r="AU547" s="206"/>
      <c r="AV547" s="206"/>
      <c r="AW547" s="206"/>
      <c r="AX547" s="206"/>
      <c r="AY547" s="206"/>
      <c r="AZ547" s="206"/>
      <c r="BA547" s="206"/>
      <c r="BB547" s="206"/>
      <c r="BC547" s="206"/>
      <c r="BD547" s="206"/>
      <c r="BE547" s="206"/>
      <c r="BF547" s="206"/>
      <c r="BG547" s="206"/>
      <c r="BH547" s="206"/>
    </row>
    <row r="548" spans="1:60" ht="22.5" outlineLevel="1">
      <c r="A548" s="232">
        <v>162</v>
      </c>
      <c r="B548" s="233" t="s">
        <v>1707</v>
      </c>
      <c r="C548" s="243" t="s">
        <v>1708</v>
      </c>
      <c r="D548" s="234" t="s">
        <v>437</v>
      </c>
      <c r="E548" s="235">
        <v>2</v>
      </c>
      <c r="F548" s="236"/>
      <c r="G548" s="237">
        <f>ROUND(E548*F548,2)</f>
        <v>0</v>
      </c>
      <c r="H548" s="236"/>
      <c r="I548" s="237">
        <f>ROUND(E548*H548,2)</f>
        <v>0</v>
      </c>
      <c r="J548" s="236"/>
      <c r="K548" s="237">
        <f>ROUND(E548*J548,2)</f>
        <v>0</v>
      </c>
      <c r="L548" s="237">
        <v>21</v>
      </c>
      <c r="M548" s="237">
        <f>G548*(1+L548/100)</f>
        <v>0</v>
      </c>
      <c r="N548" s="237">
        <v>5.9999999999999995E-4</v>
      </c>
      <c r="O548" s="237">
        <f>ROUND(E548*N548,2)</f>
        <v>0</v>
      </c>
      <c r="P548" s="237">
        <v>0</v>
      </c>
      <c r="Q548" s="237">
        <f>ROUND(E548*P548,2)</f>
        <v>0</v>
      </c>
      <c r="R548" s="237" t="s">
        <v>1580</v>
      </c>
      <c r="S548" s="237" t="s">
        <v>285</v>
      </c>
      <c r="T548" s="238" t="s">
        <v>1638</v>
      </c>
      <c r="U548" s="215">
        <v>0.38100000000000001</v>
      </c>
      <c r="V548" s="215">
        <f>ROUND(E548*U548,2)</f>
        <v>0.76</v>
      </c>
      <c r="W548" s="215"/>
      <c r="X548" s="206"/>
      <c r="Y548" s="206"/>
      <c r="Z548" s="206"/>
      <c r="AA548" s="206"/>
      <c r="AB548" s="206"/>
      <c r="AC548" s="206"/>
      <c r="AD548" s="206"/>
      <c r="AE548" s="206"/>
      <c r="AF548" s="206"/>
      <c r="AG548" s="206" t="s">
        <v>1202</v>
      </c>
      <c r="AH548" s="206"/>
      <c r="AI548" s="206"/>
      <c r="AJ548" s="206"/>
      <c r="AK548" s="206"/>
      <c r="AL548" s="206"/>
      <c r="AM548" s="206"/>
      <c r="AN548" s="206"/>
      <c r="AO548" s="206"/>
      <c r="AP548" s="206"/>
      <c r="AQ548" s="206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</row>
    <row r="549" spans="1:60" outlineLevel="1">
      <c r="A549" s="232">
        <v>163</v>
      </c>
      <c r="B549" s="233" t="s">
        <v>3365</v>
      </c>
      <c r="C549" s="243" t="s">
        <v>3366</v>
      </c>
      <c r="D549" s="234" t="s">
        <v>437</v>
      </c>
      <c r="E549" s="235">
        <v>1</v>
      </c>
      <c r="F549" s="236"/>
      <c r="G549" s="237">
        <f>ROUND(E549*F549,2)</f>
        <v>0</v>
      </c>
      <c r="H549" s="236"/>
      <c r="I549" s="237">
        <f>ROUND(E549*H549,2)</f>
        <v>0</v>
      </c>
      <c r="J549" s="236"/>
      <c r="K549" s="237">
        <f>ROUND(E549*J549,2)</f>
        <v>0</v>
      </c>
      <c r="L549" s="237">
        <v>21</v>
      </c>
      <c r="M549" s="237">
        <f>G549*(1+L549/100)</f>
        <v>0</v>
      </c>
      <c r="N549" s="237">
        <v>1.74E-3</v>
      </c>
      <c r="O549" s="237">
        <f>ROUND(E549*N549,2)</f>
        <v>0</v>
      </c>
      <c r="P549" s="237">
        <v>0</v>
      </c>
      <c r="Q549" s="237">
        <f>ROUND(E549*P549,2)</f>
        <v>0</v>
      </c>
      <c r="R549" s="237"/>
      <c r="S549" s="237" t="s">
        <v>295</v>
      </c>
      <c r="T549" s="238" t="s">
        <v>286</v>
      </c>
      <c r="U549" s="215">
        <v>0</v>
      </c>
      <c r="V549" s="215">
        <f>ROUND(E549*U549,2)</f>
        <v>0</v>
      </c>
      <c r="W549" s="215"/>
      <c r="X549" s="206"/>
      <c r="Y549" s="206"/>
      <c r="Z549" s="206"/>
      <c r="AA549" s="206"/>
      <c r="AB549" s="206"/>
      <c r="AC549" s="206"/>
      <c r="AD549" s="206"/>
      <c r="AE549" s="206"/>
      <c r="AF549" s="206"/>
      <c r="AG549" s="206" t="s">
        <v>1202</v>
      </c>
      <c r="AH549" s="206"/>
      <c r="AI549" s="206"/>
      <c r="AJ549" s="206"/>
      <c r="AK549" s="206"/>
      <c r="AL549" s="206"/>
      <c r="AM549" s="206"/>
      <c r="AN549" s="206"/>
      <c r="AO549" s="206"/>
      <c r="AP549" s="206"/>
      <c r="AQ549" s="206"/>
      <c r="AR549" s="206"/>
      <c r="AS549" s="206"/>
      <c r="AT549" s="206"/>
      <c r="AU549" s="206"/>
      <c r="AV549" s="206"/>
      <c r="AW549" s="206"/>
      <c r="AX549" s="206"/>
      <c r="AY549" s="206"/>
      <c r="AZ549" s="206"/>
      <c r="BA549" s="206"/>
      <c r="BB549" s="206"/>
      <c r="BC549" s="206"/>
      <c r="BD549" s="206"/>
      <c r="BE549" s="206"/>
      <c r="BF549" s="206"/>
      <c r="BG549" s="206"/>
      <c r="BH549" s="206"/>
    </row>
    <row r="550" spans="1:60" outlineLevel="1">
      <c r="A550" s="232">
        <v>164</v>
      </c>
      <c r="B550" s="233" t="s">
        <v>1719</v>
      </c>
      <c r="C550" s="243" t="s">
        <v>3367</v>
      </c>
      <c r="D550" s="234" t="s">
        <v>437</v>
      </c>
      <c r="E550" s="235">
        <v>15</v>
      </c>
      <c r="F550" s="236"/>
      <c r="G550" s="237">
        <f>ROUND(E550*F550,2)</f>
        <v>0</v>
      </c>
      <c r="H550" s="236"/>
      <c r="I550" s="237">
        <f>ROUND(E550*H550,2)</f>
        <v>0</v>
      </c>
      <c r="J550" s="236"/>
      <c r="K550" s="237">
        <f>ROUND(E550*J550,2)</f>
        <v>0</v>
      </c>
      <c r="L550" s="237">
        <v>21</v>
      </c>
      <c r="M550" s="237">
        <f>G550*(1+L550/100)</f>
        <v>0</v>
      </c>
      <c r="N550" s="237">
        <v>2.5999999999999998E-4</v>
      </c>
      <c r="O550" s="237">
        <f>ROUND(E550*N550,2)</f>
        <v>0</v>
      </c>
      <c r="P550" s="237">
        <v>0</v>
      </c>
      <c r="Q550" s="237">
        <f>ROUND(E550*P550,2)</f>
        <v>0</v>
      </c>
      <c r="R550" s="237"/>
      <c r="S550" s="237" t="s">
        <v>295</v>
      </c>
      <c r="T550" s="238" t="s">
        <v>286</v>
      </c>
      <c r="U550" s="215">
        <v>0</v>
      </c>
      <c r="V550" s="215">
        <f>ROUND(E550*U550,2)</f>
        <v>0</v>
      </c>
      <c r="W550" s="215"/>
      <c r="X550" s="206"/>
      <c r="Y550" s="206"/>
      <c r="Z550" s="206"/>
      <c r="AA550" s="206"/>
      <c r="AB550" s="206"/>
      <c r="AC550" s="206"/>
      <c r="AD550" s="206"/>
      <c r="AE550" s="206"/>
      <c r="AF550" s="206"/>
      <c r="AG550" s="206" t="s">
        <v>1202</v>
      </c>
      <c r="AH550" s="206"/>
      <c r="AI550" s="206"/>
      <c r="AJ550" s="206"/>
      <c r="AK550" s="206"/>
      <c r="AL550" s="206"/>
      <c r="AM550" s="206"/>
      <c r="AN550" s="206"/>
      <c r="AO550" s="206"/>
      <c r="AP550" s="206"/>
      <c r="AQ550" s="206"/>
      <c r="AR550" s="206"/>
      <c r="AS550" s="206"/>
      <c r="AT550" s="206"/>
      <c r="AU550" s="206"/>
      <c r="AV550" s="206"/>
      <c r="AW550" s="206"/>
      <c r="AX550" s="206"/>
      <c r="AY550" s="206"/>
      <c r="AZ550" s="206"/>
      <c r="BA550" s="206"/>
      <c r="BB550" s="206"/>
      <c r="BC550" s="206"/>
      <c r="BD550" s="206"/>
      <c r="BE550" s="206"/>
      <c r="BF550" s="206"/>
      <c r="BG550" s="206"/>
      <c r="BH550" s="206"/>
    </row>
    <row r="551" spans="1:60" outlineLevel="1">
      <c r="A551" s="232">
        <v>165</v>
      </c>
      <c r="B551" s="233" t="s">
        <v>3368</v>
      </c>
      <c r="C551" s="243" t="s">
        <v>3369</v>
      </c>
      <c r="D551" s="234" t="s">
        <v>437</v>
      </c>
      <c r="E551" s="235">
        <v>1</v>
      </c>
      <c r="F551" s="236"/>
      <c r="G551" s="237">
        <f>ROUND(E551*F551,2)</f>
        <v>0</v>
      </c>
      <c r="H551" s="236"/>
      <c r="I551" s="237">
        <f>ROUND(E551*H551,2)</f>
        <v>0</v>
      </c>
      <c r="J551" s="236"/>
      <c r="K551" s="237">
        <f>ROUND(E551*J551,2)</f>
        <v>0</v>
      </c>
      <c r="L551" s="237">
        <v>21</v>
      </c>
      <c r="M551" s="237">
        <f>G551*(1+L551/100)</f>
        <v>0</v>
      </c>
      <c r="N551" s="237">
        <v>4.8000000000000001E-4</v>
      </c>
      <c r="O551" s="237">
        <f>ROUND(E551*N551,2)</f>
        <v>0</v>
      </c>
      <c r="P551" s="237">
        <v>0</v>
      </c>
      <c r="Q551" s="237">
        <f>ROUND(E551*P551,2)</f>
        <v>0</v>
      </c>
      <c r="R551" s="237"/>
      <c r="S551" s="237" t="s">
        <v>295</v>
      </c>
      <c r="T551" s="238" t="s">
        <v>286</v>
      </c>
      <c r="U551" s="215">
        <v>0</v>
      </c>
      <c r="V551" s="215">
        <f>ROUND(E551*U551,2)</f>
        <v>0</v>
      </c>
      <c r="W551" s="215"/>
      <c r="X551" s="206"/>
      <c r="Y551" s="206"/>
      <c r="Z551" s="206"/>
      <c r="AA551" s="206"/>
      <c r="AB551" s="206"/>
      <c r="AC551" s="206"/>
      <c r="AD551" s="206"/>
      <c r="AE551" s="206"/>
      <c r="AF551" s="206"/>
      <c r="AG551" s="206" t="s">
        <v>1202</v>
      </c>
      <c r="AH551" s="206"/>
      <c r="AI551" s="206"/>
      <c r="AJ551" s="206"/>
      <c r="AK551" s="206"/>
      <c r="AL551" s="206"/>
      <c r="AM551" s="206"/>
      <c r="AN551" s="206"/>
      <c r="AO551" s="206"/>
      <c r="AP551" s="206"/>
      <c r="AQ551" s="206"/>
      <c r="AR551" s="206"/>
      <c r="AS551" s="206"/>
      <c r="AT551" s="206"/>
      <c r="AU551" s="206"/>
      <c r="AV551" s="206"/>
      <c r="AW551" s="206"/>
      <c r="AX551" s="206"/>
      <c r="AY551" s="206"/>
      <c r="AZ551" s="206"/>
      <c r="BA551" s="206"/>
      <c r="BB551" s="206"/>
      <c r="BC551" s="206"/>
      <c r="BD551" s="206"/>
      <c r="BE551" s="206"/>
      <c r="BF551" s="206"/>
      <c r="BG551" s="206"/>
      <c r="BH551" s="206"/>
    </row>
    <row r="552" spans="1:60" outlineLevel="1">
      <c r="A552" s="232">
        <v>166</v>
      </c>
      <c r="B552" s="233" t="s">
        <v>3370</v>
      </c>
      <c r="C552" s="243" t="s">
        <v>3371</v>
      </c>
      <c r="D552" s="234" t="s">
        <v>437</v>
      </c>
      <c r="E552" s="235">
        <v>1</v>
      </c>
      <c r="F552" s="236"/>
      <c r="G552" s="237">
        <f>ROUND(E552*F552,2)</f>
        <v>0</v>
      </c>
      <c r="H552" s="236"/>
      <c r="I552" s="237">
        <f>ROUND(E552*H552,2)</f>
        <v>0</v>
      </c>
      <c r="J552" s="236"/>
      <c r="K552" s="237">
        <f>ROUND(E552*J552,2)</f>
        <v>0</v>
      </c>
      <c r="L552" s="237">
        <v>21</v>
      </c>
      <c r="M552" s="237">
        <f>G552*(1+L552/100)</f>
        <v>0</v>
      </c>
      <c r="N552" s="237">
        <v>3.5E-4</v>
      </c>
      <c r="O552" s="237">
        <f>ROUND(E552*N552,2)</f>
        <v>0</v>
      </c>
      <c r="P552" s="237">
        <v>0</v>
      </c>
      <c r="Q552" s="237">
        <f>ROUND(E552*P552,2)</f>
        <v>0</v>
      </c>
      <c r="R552" s="237"/>
      <c r="S552" s="237" t="s">
        <v>295</v>
      </c>
      <c r="T552" s="238" t="s">
        <v>286</v>
      </c>
      <c r="U552" s="215">
        <v>0</v>
      </c>
      <c r="V552" s="215">
        <f>ROUND(E552*U552,2)</f>
        <v>0</v>
      </c>
      <c r="W552" s="215"/>
      <c r="X552" s="206"/>
      <c r="Y552" s="206"/>
      <c r="Z552" s="206"/>
      <c r="AA552" s="206"/>
      <c r="AB552" s="206"/>
      <c r="AC552" s="206"/>
      <c r="AD552" s="206"/>
      <c r="AE552" s="206"/>
      <c r="AF552" s="206"/>
      <c r="AG552" s="206" t="s">
        <v>1202</v>
      </c>
      <c r="AH552" s="206"/>
      <c r="AI552" s="206"/>
      <c r="AJ552" s="206"/>
      <c r="AK552" s="206"/>
      <c r="AL552" s="206"/>
      <c r="AM552" s="206"/>
      <c r="AN552" s="206"/>
      <c r="AO552" s="206"/>
      <c r="AP552" s="206"/>
      <c r="AQ552" s="206"/>
      <c r="AR552" s="206"/>
      <c r="AS552" s="206"/>
      <c r="AT552" s="206"/>
      <c r="AU552" s="206"/>
      <c r="AV552" s="206"/>
      <c r="AW552" s="206"/>
      <c r="AX552" s="206"/>
      <c r="AY552" s="206"/>
      <c r="AZ552" s="206"/>
      <c r="BA552" s="206"/>
      <c r="BB552" s="206"/>
      <c r="BC552" s="206"/>
      <c r="BD552" s="206"/>
      <c r="BE552" s="206"/>
      <c r="BF552" s="206"/>
      <c r="BG552" s="206"/>
      <c r="BH552" s="206"/>
    </row>
    <row r="553" spans="1:60" outlineLevel="1">
      <c r="A553" s="223">
        <v>167</v>
      </c>
      <c r="B553" s="224" t="s">
        <v>1725</v>
      </c>
      <c r="C553" s="241" t="s">
        <v>1726</v>
      </c>
      <c r="D553" s="225" t="s">
        <v>389</v>
      </c>
      <c r="E553" s="226">
        <v>1.3820000000000001E-2</v>
      </c>
      <c r="F553" s="227"/>
      <c r="G553" s="228">
        <f>ROUND(E553*F553,2)</f>
        <v>0</v>
      </c>
      <c r="H553" s="227"/>
      <c r="I553" s="228">
        <f>ROUND(E553*H553,2)</f>
        <v>0</v>
      </c>
      <c r="J553" s="227"/>
      <c r="K553" s="228">
        <f>ROUND(E553*J553,2)</f>
        <v>0</v>
      </c>
      <c r="L553" s="228">
        <v>21</v>
      </c>
      <c r="M553" s="228">
        <f>G553*(1+L553/100)</f>
        <v>0</v>
      </c>
      <c r="N553" s="228">
        <v>0</v>
      </c>
      <c r="O553" s="228">
        <f>ROUND(E553*N553,2)</f>
        <v>0</v>
      </c>
      <c r="P553" s="228">
        <v>0</v>
      </c>
      <c r="Q553" s="228">
        <f>ROUND(E553*P553,2)</f>
        <v>0</v>
      </c>
      <c r="R553" s="228" t="s">
        <v>1580</v>
      </c>
      <c r="S553" s="228" t="s">
        <v>285</v>
      </c>
      <c r="T553" s="229" t="s">
        <v>322</v>
      </c>
      <c r="U553" s="215">
        <v>2.5750000000000002</v>
      </c>
      <c r="V553" s="215">
        <f>ROUND(E553*U553,2)</f>
        <v>0.04</v>
      </c>
      <c r="W553" s="215"/>
      <c r="X553" s="206"/>
      <c r="Y553" s="206"/>
      <c r="Z553" s="206"/>
      <c r="AA553" s="206"/>
      <c r="AB553" s="206"/>
      <c r="AC553" s="206"/>
      <c r="AD553" s="206"/>
      <c r="AE553" s="206"/>
      <c r="AF553" s="206"/>
      <c r="AG553" s="206" t="s">
        <v>1192</v>
      </c>
      <c r="AH553" s="206"/>
      <c r="AI553" s="206"/>
      <c r="AJ553" s="206"/>
      <c r="AK553" s="206"/>
      <c r="AL553" s="206"/>
      <c r="AM553" s="206"/>
      <c r="AN553" s="206"/>
      <c r="AO553" s="206"/>
      <c r="AP553" s="206"/>
      <c r="AQ553" s="206"/>
      <c r="AR553" s="206"/>
      <c r="AS553" s="206"/>
      <c r="AT553" s="206"/>
      <c r="AU553" s="206"/>
      <c r="AV553" s="206"/>
      <c r="AW553" s="206"/>
      <c r="AX553" s="206"/>
      <c r="AY553" s="206"/>
      <c r="AZ553" s="206"/>
      <c r="BA553" s="206"/>
      <c r="BB553" s="206"/>
      <c r="BC553" s="206"/>
      <c r="BD553" s="206"/>
      <c r="BE553" s="206"/>
      <c r="BF553" s="206"/>
      <c r="BG553" s="206"/>
      <c r="BH553" s="206"/>
    </row>
    <row r="554" spans="1:60" outlineLevel="1">
      <c r="A554" s="213"/>
      <c r="B554" s="214"/>
      <c r="C554" s="254" t="s">
        <v>1194</v>
      </c>
      <c r="D554" s="247"/>
      <c r="E554" s="248"/>
      <c r="F554" s="215"/>
      <c r="G554" s="215"/>
      <c r="H554" s="215"/>
      <c r="I554" s="215"/>
      <c r="J554" s="215"/>
      <c r="K554" s="215"/>
      <c r="L554" s="215"/>
      <c r="M554" s="215"/>
      <c r="N554" s="215"/>
      <c r="O554" s="215"/>
      <c r="P554" s="215"/>
      <c r="Q554" s="215"/>
      <c r="R554" s="215"/>
      <c r="S554" s="215"/>
      <c r="T554" s="215"/>
      <c r="U554" s="215"/>
      <c r="V554" s="215"/>
      <c r="W554" s="215"/>
      <c r="X554" s="206"/>
      <c r="Y554" s="206"/>
      <c r="Z554" s="206"/>
      <c r="AA554" s="206"/>
      <c r="AB554" s="206"/>
      <c r="AC554" s="206"/>
      <c r="AD554" s="206"/>
      <c r="AE554" s="206"/>
      <c r="AF554" s="206"/>
      <c r="AG554" s="206" t="s">
        <v>327</v>
      </c>
      <c r="AH554" s="206">
        <v>0</v>
      </c>
      <c r="AI554" s="206"/>
      <c r="AJ554" s="206"/>
      <c r="AK554" s="206"/>
      <c r="AL554" s="206"/>
      <c r="AM554" s="206"/>
      <c r="AN554" s="206"/>
      <c r="AO554" s="206"/>
      <c r="AP554" s="206"/>
      <c r="AQ554" s="206"/>
      <c r="AR554" s="206"/>
      <c r="AS554" s="206"/>
      <c r="AT554" s="206"/>
      <c r="AU554" s="206"/>
      <c r="AV554" s="206"/>
      <c r="AW554" s="206"/>
      <c r="AX554" s="206"/>
      <c r="AY554" s="206"/>
      <c r="AZ554" s="206"/>
      <c r="BA554" s="206"/>
      <c r="BB554" s="206"/>
      <c r="BC554" s="206"/>
      <c r="BD554" s="206"/>
      <c r="BE554" s="206"/>
      <c r="BF554" s="206"/>
      <c r="BG554" s="206"/>
      <c r="BH554" s="206"/>
    </row>
    <row r="555" spans="1:60" outlineLevel="1">
      <c r="A555" s="213"/>
      <c r="B555" s="214"/>
      <c r="C555" s="254" t="s">
        <v>3372</v>
      </c>
      <c r="D555" s="247"/>
      <c r="E555" s="248"/>
      <c r="F555" s="215"/>
      <c r="G555" s="215"/>
      <c r="H555" s="215"/>
      <c r="I555" s="215"/>
      <c r="J555" s="215"/>
      <c r="K555" s="215"/>
      <c r="L555" s="215"/>
      <c r="M555" s="215"/>
      <c r="N555" s="215"/>
      <c r="O555" s="215"/>
      <c r="P555" s="215"/>
      <c r="Q555" s="215"/>
      <c r="R555" s="215"/>
      <c r="S555" s="215"/>
      <c r="T555" s="215"/>
      <c r="U555" s="215"/>
      <c r="V555" s="215"/>
      <c r="W555" s="215"/>
      <c r="X555" s="206"/>
      <c r="Y555" s="206"/>
      <c r="Z555" s="206"/>
      <c r="AA555" s="206"/>
      <c r="AB555" s="206"/>
      <c r="AC555" s="206"/>
      <c r="AD555" s="206"/>
      <c r="AE555" s="206"/>
      <c r="AF555" s="206"/>
      <c r="AG555" s="206" t="s">
        <v>327</v>
      </c>
      <c r="AH555" s="206">
        <v>0</v>
      </c>
      <c r="AI555" s="206"/>
      <c r="AJ555" s="206"/>
      <c r="AK555" s="206"/>
      <c r="AL555" s="206"/>
      <c r="AM555" s="206"/>
      <c r="AN555" s="206"/>
      <c r="AO555" s="206"/>
      <c r="AP555" s="206"/>
      <c r="AQ555" s="206"/>
      <c r="AR555" s="206"/>
      <c r="AS555" s="206"/>
      <c r="AT555" s="206"/>
      <c r="AU555" s="206"/>
      <c r="AV555" s="206"/>
      <c r="AW555" s="206"/>
      <c r="AX555" s="206"/>
      <c r="AY555" s="206"/>
      <c r="AZ555" s="206"/>
      <c r="BA555" s="206"/>
      <c r="BB555" s="206"/>
      <c r="BC555" s="206"/>
      <c r="BD555" s="206"/>
      <c r="BE555" s="206"/>
      <c r="BF555" s="206"/>
      <c r="BG555" s="206"/>
      <c r="BH555" s="206"/>
    </row>
    <row r="556" spans="1:60" outlineLevel="1">
      <c r="A556" s="213"/>
      <c r="B556" s="214"/>
      <c r="C556" s="254" t="s">
        <v>3373</v>
      </c>
      <c r="D556" s="247"/>
      <c r="E556" s="248">
        <v>1.3820000000000001E-2</v>
      </c>
      <c r="F556" s="215"/>
      <c r="G556" s="215"/>
      <c r="H556" s="215"/>
      <c r="I556" s="215"/>
      <c r="J556" s="215"/>
      <c r="K556" s="215"/>
      <c r="L556" s="215"/>
      <c r="M556" s="215"/>
      <c r="N556" s="215"/>
      <c r="O556" s="215"/>
      <c r="P556" s="215"/>
      <c r="Q556" s="215"/>
      <c r="R556" s="215"/>
      <c r="S556" s="215"/>
      <c r="T556" s="215"/>
      <c r="U556" s="215"/>
      <c r="V556" s="215"/>
      <c r="W556" s="215"/>
      <c r="X556" s="206"/>
      <c r="Y556" s="206"/>
      <c r="Z556" s="206"/>
      <c r="AA556" s="206"/>
      <c r="AB556" s="206"/>
      <c r="AC556" s="206"/>
      <c r="AD556" s="206"/>
      <c r="AE556" s="206"/>
      <c r="AF556" s="206"/>
      <c r="AG556" s="206" t="s">
        <v>327</v>
      </c>
      <c r="AH556" s="206">
        <v>0</v>
      </c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</row>
    <row r="557" spans="1:60">
      <c r="A557" s="217" t="s">
        <v>280</v>
      </c>
      <c r="B557" s="218" t="s">
        <v>147</v>
      </c>
      <c r="C557" s="240" t="s">
        <v>148</v>
      </c>
      <c r="D557" s="219"/>
      <c r="E557" s="220"/>
      <c r="F557" s="221"/>
      <c r="G557" s="221">
        <f>SUMIF(AG558:AG566,"&lt;&gt;NOR",G558:G566)</f>
        <v>0</v>
      </c>
      <c r="H557" s="221"/>
      <c r="I557" s="221">
        <f>SUM(I558:I566)</f>
        <v>0</v>
      </c>
      <c r="J557" s="221"/>
      <c r="K557" s="221">
        <f>SUM(K558:K566)</f>
        <v>0</v>
      </c>
      <c r="L557" s="221"/>
      <c r="M557" s="221">
        <f>SUM(M558:M566)</f>
        <v>0</v>
      </c>
      <c r="N557" s="221"/>
      <c r="O557" s="221">
        <f>SUM(O558:O566)</f>
        <v>0.73</v>
      </c>
      <c r="P557" s="221"/>
      <c r="Q557" s="221">
        <f>SUM(Q558:Q566)</f>
        <v>0</v>
      </c>
      <c r="R557" s="221"/>
      <c r="S557" s="221"/>
      <c r="T557" s="222"/>
      <c r="U557" s="216"/>
      <c r="V557" s="216">
        <f>SUM(V558:V566)</f>
        <v>2.23</v>
      </c>
      <c r="W557" s="216"/>
      <c r="AG557" t="s">
        <v>281</v>
      </c>
    </row>
    <row r="558" spans="1:60" outlineLevel="1">
      <c r="A558" s="232">
        <v>168</v>
      </c>
      <c r="B558" s="233" t="s">
        <v>3374</v>
      </c>
      <c r="C558" s="243" t="s">
        <v>3375</v>
      </c>
      <c r="D558" s="234" t="s">
        <v>437</v>
      </c>
      <c r="E558" s="235">
        <v>1</v>
      </c>
      <c r="F558" s="236"/>
      <c r="G558" s="237">
        <f>ROUND(E558*F558,2)</f>
        <v>0</v>
      </c>
      <c r="H558" s="236"/>
      <c r="I558" s="237">
        <f>ROUND(E558*H558,2)</f>
        <v>0</v>
      </c>
      <c r="J558" s="236"/>
      <c r="K558" s="237">
        <f>ROUND(E558*J558,2)</f>
        <v>0</v>
      </c>
      <c r="L558" s="237">
        <v>21</v>
      </c>
      <c r="M558" s="237">
        <f>G558*(1+L558/100)</f>
        <v>0</v>
      </c>
      <c r="N558" s="237">
        <v>3.993E-2</v>
      </c>
      <c r="O558" s="237">
        <f>ROUND(E558*N558,2)</f>
        <v>0.04</v>
      </c>
      <c r="P558" s="237">
        <v>0</v>
      </c>
      <c r="Q558" s="237">
        <f>ROUND(E558*P558,2)</f>
        <v>0</v>
      </c>
      <c r="R558" s="237"/>
      <c r="S558" s="237" t="s">
        <v>295</v>
      </c>
      <c r="T558" s="238" t="s">
        <v>390</v>
      </c>
      <c r="U558" s="215">
        <v>0</v>
      </c>
      <c r="V558" s="215">
        <f>ROUND(E558*U558,2)</f>
        <v>0</v>
      </c>
      <c r="W558" s="215"/>
      <c r="X558" s="206"/>
      <c r="Y558" s="206"/>
      <c r="Z558" s="206"/>
      <c r="AA558" s="206"/>
      <c r="AB558" s="206"/>
      <c r="AC558" s="206"/>
      <c r="AD558" s="206"/>
      <c r="AE558" s="206"/>
      <c r="AF558" s="206"/>
      <c r="AG558" s="206" t="s">
        <v>1202</v>
      </c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</row>
    <row r="559" spans="1:60" outlineLevel="1">
      <c r="A559" s="232">
        <v>169</v>
      </c>
      <c r="B559" s="233" t="s">
        <v>3376</v>
      </c>
      <c r="C559" s="243" t="s">
        <v>3377</v>
      </c>
      <c r="D559" s="234" t="s">
        <v>437</v>
      </c>
      <c r="E559" s="235">
        <v>8</v>
      </c>
      <c r="F559" s="236"/>
      <c r="G559" s="237">
        <f>ROUND(E559*F559,2)</f>
        <v>0</v>
      </c>
      <c r="H559" s="236"/>
      <c r="I559" s="237">
        <f>ROUND(E559*H559,2)</f>
        <v>0</v>
      </c>
      <c r="J559" s="236"/>
      <c r="K559" s="237">
        <f>ROUND(E559*J559,2)</f>
        <v>0</v>
      </c>
      <c r="L559" s="237">
        <v>21</v>
      </c>
      <c r="M559" s="237">
        <f>G559*(1+L559/100)</f>
        <v>0</v>
      </c>
      <c r="N559" s="237">
        <v>3.7199999999999997E-2</v>
      </c>
      <c r="O559" s="237">
        <f>ROUND(E559*N559,2)</f>
        <v>0.3</v>
      </c>
      <c r="P559" s="237">
        <v>0</v>
      </c>
      <c r="Q559" s="237">
        <f>ROUND(E559*P559,2)</f>
        <v>0</v>
      </c>
      <c r="R559" s="237"/>
      <c r="S559" s="237" t="s">
        <v>295</v>
      </c>
      <c r="T559" s="238" t="s">
        <v>390</v>
      </c>
      <c r="U559" s="215">
        <v>0</v>
      </c>
      <c r="V559" s="215">
        <f>ROUND(E559*U559,2)</f>
        <v>0</v>
      </c>
      <c r="W559" s="215"/>
      <c r="X559" s="206"/>
      <c r="Y559" s="206"/>
      <c r="Z559" s="206"/>
      <c r="AA559" s="206"/>
      <c r="AB559" s="206"/>
      <c r="AC559" s="206"/>
      <c r="AD559" s="206"/>
      <c r="AE559" s="206"/>
      <c r="AF559" s="206"/>
      <c r="AG559" s="206" t="s">
        <v>1202</v>
      </c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</row>
    <row r="560" spans="1:60" outlineLevel="1">
      <c r="A560" s="232">
        <v>170</v>
      </c>
      <c r="B560" s="233" t="s">
        <v>3378</v>
      </c>
      <c r="C560" s="243" t="s">
        <v>3379</v>
      </c>
      <c r="D560" s="234" t="s">
        <v>437</v>
      </c>
      <c r="E560" s="235">
        <v>1</v>
      </c>
      <c r="F560" s="236"/>
      <c r="G560" s="237">
        <f>ROUND(E560*F560,2)</f>
        <v>0</v>
      </c>
      <c r="H560" s="236"/>
      <c r="I560" s="237">
        <f>ROUND(E560*H560,2)</f>
        <v>0</v>
      </c>
      <c r="J560" s="236"/>
      <c r="K560" s="237">
        <f>ROUND(E560*J560,2)</f>
        <v>0</v>
      </c>
      <c r="L560" s="237">
        <v>21</v>
      </c>
      <c r="M560" s="237">
        <f>G560*(1+L560/100)</f>
        <v>0</v>
      </c>
      <c r="N560" s="237">
        <v>4.1320000000000003E-2</v>
      </c>
      <c r="O560" s="237">
        <f>ROUND(E560*N560,2)</f>
        <v>0.04</v>
      </c>
      <c r="P560" s="237">
        <v>0</v>
      </c>
      <c r="Q560" s="237">
        <f>ROUND(E560*P560,2)</f>
        <v>0</v>
      </c>
      <c r="R560" s="237"/>
      <c r="S560" s="237" t="s">
        <v>295</v>
      </c>
      <c r="T560" s="238" t="s">
        <v>390</v>
      </c>
      <c r="U560" s="215">
        <v>0</v>
      </c>
      <c r="V560" s="215">
        <f>ROUND(E560*U560,2)</f>
        <v>0</v>
      </c>
      <c r="W560" s="215"/>
      <c r="X560" s="206"/>
      <c r="Y560" s="206"/>
      <c r="Z560" s="206"/>
      <c r="AA560" s="206"/>
      <c r="AB560" s="206"/>
      <c r="AC560" s="206"/>
      <c r="AD560" s="206"/>
      <c r="AE560" s="206"/>
      <c r="AF560" s="206"/>
      <c r="AG560" s="206" t="s">
        <v>1202</v>
      </c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</row>
    <row r="561" spans="1:60" outlineLevel="1">
      <c r="A561" s="232">
        <v>171</v>
      </c>
      <c r="B561" s="233" t="s">
        <v>3380</v>
      </c>
      <c r="C561" s="243" t="s">
        <v>3381</v>
      </c>
      <c r="D561" s="234" t="s">
        <v>437</v>
      </c>
      <c r="E561" s="235">
        <v>4</v>
      </c>
      <c r="F561" s="236"/>
      <c r="G561" s="237">
        <f>ROUND(E561*F561,2)</f>
        <v>0</v>
      </c>
      <c r="H561" s="236"/>
      <c r="I561" s="237">
        <f>ROUND(E561*H561,2)</f>
        <v>0</v>
      </c>
      <c r="J561" s="236"/>
      <c r="K561" s="237">
        <f>ROUND(E561*J561,2)</f>
        <v>0</v>
      </c>
      <c r="L561" s="237">
        <v>21</v>
      </c>
      <c r="M561" s="237">
        <f>G561*(1+L561/100)</f>
        <v>0</v>
      </c>
      <c r="N561" s="237">
        <v>6.9159999999999999E-2</v>
      </c>
      <c r="O561" s="237">
        <f>ROUND(E561*N561,2)</f>
        <v>0.28000000000000003</v>
      </c>
      <c r="P561" s="237">
        <v>0</v>
      </c>
      <c r="Q561" s="237">
        <f>ROUND(E561*P561,2)</f>
        <v>0</v>
      </c>
      <c r="R561" s="237"/>
      <c r="S561" s="237" t="s">
        <v>295</v>
      </c>
      <c r="T561" s="238" t="s">
        <v>390</v>
      </c>
      <c r="U561" s="215">
        <v>0</v>
      </c>
      <c r="V561" s="215">
        <f>ROUND(E561*U561,2)</f>
        <v>0</v>
      </c>
      <c r="W561" s="215"/>
      <c r="X561" s="206"/>
      <c r="Y561" s="206"/>
      <c r="Z561" s="206"/>
      <c r="AA561" s="206"/>
      <c r="AB561" s="206"/>
      <c r="AC561" s="206"/>
      <c r="AD561" s="206"/>
      <c r="AE561" s="206"/>
      <c r="AF561" s="206"/>
      <c r="AG561" s="206" t="s">
        <v>1202</v>
      </c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</row>
    <row r="562" spans="1:60" outlineLevel="1">
      <c r="A562" s="232">
        <v>172</v>
      </c>
      <c r="B562" s="233" t="s">
        <v>3382</v>
      </c>
      <c r="C562" s="243" t="s">
        <v>3383</v>
      </c>
      <c r="D562" s="234" t="s">
        <v>437</v>
      </c>
      <c r="E562" s="235">
        <v>1</v>
      </c>
      <c r="F562" s="236"/>
      <c r="G562" s="237">
        <f>ROUND(E562*F562,2)</f>
        <v>0</v>
      </c>
      <c r="H562" s="236"/>
      <c r="I562" s="237">
        <f>ROUND(E562*H562,2)</f>
        <v>0</v>
      </c>
      <c r="J562" s="236"/>
      <c r="K562" s="237">
        <f>ROUND(E562*J562,2)</f>
        <v>0</v>
      </c>
      <c r="L562" s="237">
        <v>21</v>
      </c>
      <c r="M562" s="237">
        <f>G562*(1+L562/100)</f>
        <v>0</v>
      </c>
      <c r="N562" s="237">
        <v>6.9159999999999999E-2</v>
      </c>
      <c r="O562" s="237">
        <f>ROUND(E562*N562,2)</f>
        <v>7.0000000000000007E-2</v>
      </c>
      <c r="P562" s="237">
        <v>0</v>
      </c>
      <c r="Q562" s="237">
        <f>ROUND(E562*P562,2)</f>
        <v>0</v>
      </c>
      <c r="R562" s="237"/>
      <c r="S562" s="237" t="s">
        <v>295</v>
      </c>
      <c r="T562" s="238" t="s">
        <v>286</v>
      </c>
      <c r="U562" s="215">
        <v>0</v>
      </c>
      <c r="V562" s="215">
        <f>ROUND(E562*U562,2)</f>
        <v>0</v>
      </c>
      <c r="W562" s="215"/>
      <c r="X562" s="206"/>
      <c r="Y562" s="206"/>
      <c r="Z562" s="206"/>
      <c r="AA562" s="206"/>
      <c r="AB562" s="206"/>
      <c r="AC562" s="206"/>
      <c r="AD562" s="206"/>
      <c r="AE562" s="206"/>
      <c r="AF562" s="206"/>
      <c r="AG562" s="206" t="s">
        <v>1202</v>
      </c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</row>
    <row r="563" spans="1:60" outlineLevel="1">
      <c r="A563" s="223">
        <v>173</v>
      </c>
      <c r="B563" s="224" t="s">
        <v>1755</v>
      </c>
      <c r="C563" s="241" t="s">
        <v>1756</v>
      </c>
      <c r="D563" s="225" t="s">
        <v>389</v>
      </c>
      <c r="E563" s="226">
        <v>0.72465000000000002</v>
      </c>
      <c r="F563" s="227"/>
      <c r="G563" s="228">
        <f>ROUND(E563*F563,2)</f>
        <v>0</v>
      </c>
      <c r="H563" s="227"/>
      <c r="I563" s="228">
        <f>ROUND(E563*H563,2)</f>
        <v>0</v>
      </c>
      <c r="J563" s="227"/>
      <c r="K563" s="228">
        <f>ROUND(E563*J563,2)</f>
        <v>0</v>
      </c>
      <c r="L563" s="228">
        <v>21</v>
      </c>
      <c r="M563" s="228">
        <f>G563*(1+L563/100)</f>
        <v>0</v>
      </c>
      <c r="N563" s="228">
        <v>0</v>
      </c>
      <c r="O563" s="228">
        <f>ROUND(E563*N563,2)</f>
        <v>0</v>
      </c>
      <c r="P563" s="228">
        <v>0</v>
      </c>
      <c r="Q563" s="228">
        <f>ROUND(E563*P563,2)</f>
        <v>0</v>
      </c>
      <c r="R563" s="228" t="s">
        <v>1580</v>
      </c>
      <c r="S563" s="228" t="s">
        <v>285</v>
      </c>
      <c r="T563" s="229" t="s">
        <v>322</v>
      </c>
      <c r="U563" s="215">
        <v>3.0750000000000002</v>
      </c>
      <c r="V563" s="215">
        <f>ROUND(E563*U563,2)</f>
        <v>2.23</v>
      </c>
      <c r="W563" s="215"/>
      <c r="X563" s="206"/>
      <c r="Y563" s="206"/>
      <c r="Z563" s="206"/>
      <c r="AA563" s="206"/>
      <c r="AB563" s="206"/>
      <c r="AC563" s="206"/>
      <c r="AD563" s="206"/>
      <c r="AE563" s="206"/>
      <c r="AF563" s="206"/>
      <c r="AG563" s="206" t="s">
        <v>1192</v>
      </c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</row>
    <row r="564" spans="1:60" outlineLevel="1">
      <c r="A564" s="213"/>
      <c r="B564" s="214"/>
      <c r="C564" s="254" t="s">
        <v>1194</v>
      </c>
      <c r="D564" s="247"/>
      <c r="E564" s="248"/>
      <c r="F564" s="215"/>
      <c r="G564" s="215"/>
      <c r="H564" s="215"/>
      <c r="I564" s="215"/>
      <c r="J564" s="215"/>
      <c r="K564" s="215"/>
      <c r="L564" s="215"/>
      <c r="M564" s="215"/>
      <c r="N564" s="215"/>
      <c r="O564" s="215"/>
      <c r="P564" s="215"/>
      <c r="Q564" s="215"/>
      <c r="R564" s="215"/>
      <c r="S564" s="215"/>
      <c r="T564" s="215"/>
      <c r="U564" s="215"/>
      <c r="V564" s="215"/>
      <c r="W564" s="215"/>
      <c r="X564" s="206"/>
      <c r="Y564" s="206"/>
      <c r="Z564" s="206"/>
      <c r="AA564" s="206"/>
      <c r="AB564" s="206"/>
      <c r="AC564" s="206"/>
      <c r="AD564" s="206"/>
      <c r="AE564" s="206"/>
      <c r="AF564" s="206"/>
      <c r="AG564" s="206" t="s">
        <v>327</v>
      </c>
      <c r="AH564" s="206">
        <v>0</v>
      </c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</row>
    <row r="565" spans="1:60" outlineLevel="1">
      <c r="A565" s="213"/>
      <c r="B565" s="214"/>
      <c r="C565" s="254" t="s">
        <v>3384</v>
      </c>
      <c r="D565" s="247"/>
      <c r="E565" s="248"/>
      <c r="F565" s="215"/>
      <c r="G565" s="215"/>
      <c r="H565" s="215"/>
      <c r="I565" s="215"/>
      <c r="J565" s="215"/>
      <c r="K565" s="215"/>
      <c r="L565" s="215"/>
      <c r="M565" s="215"/>
      <c r="N565" s="215"/>
      <c r="O565" s="215"/>
      <c r="P565" s="215"/>
      <c r="Q565" s="215"/>
      <c r="R565" s="215"/>
      <c r="S565" s="215"/>
      <c r="T565" s="215"/>
      <c r="U565" s="215"/>
      <c r="V565" s="215"/>
      <c r="W565" s="215"/>
      <c r="X565" s="206"/>
      <c r="Y565" s="206"/>
      <c r="Z565" s="206"/>
      <c r="AA565" s="206"/>
      <c r="AB565" s="206"/>
      <c r="AC565" s="206"/>
      <c r="AD565" s="206"/>
      <c r="AE565" s="206"/>
      <c r="AF565" s="206"/>
      <c r="AG565" s="206" t="s">
        <v>327</v>
      </c>
      <c r="AH565" s="206">
        <v>0</v>
      </c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</row>
    <row r="566" spans="1:60" outlineLevel="1">
      <c r="A566" s="213"/>
      <c r="B566" s="214"/>
      <c r="C566" s="254" t="s">
        <v>3385</v>
      </c>
      <c r="D566" s="247"/>
      <c r="E566" s="248">
        <v>0.72465000000000002</v>
      </c>
      <c r="F566" s="215"/>
      <c r="G566" s="215"/>
      <c r="H566" s="215"/>
      <c r="I566" s="215"/>
      <c r="J566" s="215"/>
      <c r="K566" s="215"/>
      <c r="L566" s="215"/>
      <c r="M566" s="215"/>
      <c r="N566" s="215"/>
      <c r="O566" s="215"/>
      <c r="P566" s="215"/>
      <c r="Q566" s="215"/>
      <c r="R566" s="215"/>
      <c r="S566" s="215"/>
      <c r="T566" s="215"/>
      <c r="U566" s="215"/>
      <c r="V566" s="215"/>
      <c r="W566" s="215"/>
      <c r="X566" s="206"/>
      <c r="Y566" s="206"/>
      <c r="Z566" s="206"/>
      <c r="AA566" s="206"/>
      <c r="AB566" s="206"/>
      <c r="AC566" s="206"/>
      <c r="AD566" s="206"/>
      <c r="AE566" s="206"/>
      <c r="AF566" s="206"/>
      <c r="AG566" s="206" t="s">
        <v>327</v>
      </c>
      <c r="AH566" s="206">
        <v>0</v>
      </c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</row>
    <row r="567" spans="1:60">
      <c r="A567" s="217" t="s">
        <v>280</v>
      </c>
      <c r="B567" s="218" t="s">
        <v>153</v>
      </c>
      <c r="C567" s="240" t="s">
        <v>154</v>
      </c>
      <c r="D567" s="219"/>
      <c r="E567" s="220"/>
      <c r="F567" s="221"/>
      <c r="G567" s="221">
        <f>SUMIF(AG568:AG577,"&lt;&gt;NOR",G568:G577)</f>
        <v>0</v>
      </c>
      <c r="H567" s="221"/>
      <c r="I567" s="221">
        <f>SUM(I568:I577)</f>
        <v>0</v>
      </c>
      <c r="J567" s="221"/>
      <c r="K567" s="221">
        <f>SUM(K568:K577)</f>
        <v>0</v>
      </c>
      <c r="L567" s="221"/>
      <c r="M567" s="221">
        <f>SUM(M568:M577)</f>
        <v>0</v>
      </c>
      <c r="N567" s="221"/>
      <c r="O567" s="221">
        <f>SUM(O568:O577)</f>
        <v>0.14000000000000001</v>
      </c>
      <c r="P567" s="221"/>
      <c r="Q567" s="221">
        <f>SUM(Q568:Q577)</f>
        <v>0</v>
      </c>
      <c r="R567" s="221"/>
      <c r="S567" s="221"/>
      <c r="T567" s="222"/>
      <c r="U567" s="216"/>
      <c r="V567" s="216">
        <f>SUM(V568:V577)</f>
        <v>0.32</v>
      </c>
      <c r="W567" s="216"/>
      <c r="AG567" t="s">
        <v>281</v>
      </c>
    </row>
    <row r="568" spans="1:60" outlineLevel="1">
      <c r="A568" s="232">
        <v>174</v>
      </c>
      <c r="B568" s="233" t="s">
        <v>1794</v>
      </c>
      <c r="C568" s="243" t="s">
        <v>1795</v>
      </c>
      <c r="D568" s="234" t="s">
        <v>437</v>
      </c>
      <c r="E568" s="235">
        <v>8</v>
      </c>
      <c r="F568" s="236"/>
      <c r="G568" s="237">
        <f>ROUND(E568*F568,2)</f>
        <v>0</v>
      </c>
      <c r="H568" s="236"/>
      <c r="I568" s="237">
        <f>ROUND(E568*H568,2)</f>
        <v>0</v>
      </c>
      <c r="J568" s="236"/>
      <c r="K568" s="237">
        <f>ROUND(E568*J568,2)</f>
        <v>0</v>
      </c>
      <c r="L568" s="237">
        <v>21</v>
      </c>
      <c r="M568" s="237">
        <f>G568*(1+L568/100)</f>
        <v>0</v>
      </c>
      <c r="N568" s="237">
        <v>0</v>
      </c>
      <c r="O568" s="237">
        <f>ROUND(E568*N568,2)</f>
        <v>0</v>
      </c>
      <c r="P568" s="237">
        <v>0</v>
      </c>
      <c r="Q568" s="237">
        <f>ROUND(E568*P568,2)</f>
        <v>0</v>
      </c>
      <c r="R568" s="237"/>
      <c r="S568" s="237" t="s">
        <v>295</v>
      </c>
      <c r="T568" s="238" t="s">
        <v>390</v>
      </c>
      <c r="U568" s="215">
        <v>0</v>
      </c>
      <c r="V568" s="215">
        <f>ROUND(E568*U568,2)</f>
        <v>0</v>
      </c>
      <c r="W568" s="215"/>
      <c r="X568" s="206"/>
      <c r="Y568" s="206"/>
      <c r="Z568" s="206"/>
      <c r="AA568" s="206"/>
      <c r="AB568" s="206"/>
      <c r="AC568" s="206"/>
      <c r="AD568" s="206"/>
      <c r="AE568" s="206"/>
      <c r="AF568" s="206"/>
      <c r="AG568" s="206" t="s">
        <v>1202</v>
      </c>
      <c r="AH568" s="206"/>
      <c r="AI568" s="206"/>
      <c r="AJ568" s="206"/>
      <c r="AK568" s="206"/>
      <c r="AL568" s="206"/>
      <c r="AM568" s="206"/>
      <c r="AN568" s="206"/>
      <c r="AO568" s="206"/>
      <c r="AP568" s="206"/>
      <c r="AQ568" s="206"/>
      <c r="AR568" s="206"/>
      <c r="AS568" s="206"/>
      <c r="AT568" s="206"/>
      <c r="AU568" s="206"/>
      <c r="AV568" s="206"/>
      <c r="AW568" s="206"/>
      <c r="AX568" s="206"/>
      <c r="AY568" s="206"/>
      <c r="AZ568" s="206"/>
      <c r="BA568" s="206"/>
      <c r="BB568" s="206"/>
      <c r="BC568" s="206"/>
      <c r="BD568" s="206"/>
      <c r="BE568" s="206"/>
      <c r="BF568" s="206"/>
      <c r="BG568" s="206"/>
      <c r="BH568" s="206"/>
    </row>
    <row r="569" spans="1:60" outlineLevel="1">
      <c r="A569" s="232">
        <v>175</v>
      </c>
      <c r="B569" s="233" t="s">
        <v>1849</v>
      </c>
      <c r="C569" s="243" t="s">
        <v>1850</v>
      </c>
      <c r="D569" s="234" t="s">
        <v>437</v>
      </c>
      <c r="E569" s="235">
        <v>8</v>
      </c>
      <c r="F569" s="236"/>
      <c r="G569" s="237">
        <f>ROUND(E569*F569,2)</f>
        <v>0</v>
      </c>
      <c r="H569" s="236"/>
      <c r="I569" s="237">
        <f>ROUND(E569*H569,2)</f>
        <v>0</v>
      </c>
      <c r="J569" s="236"/>
      <c r="K569" s="237">
        <f>ROUND(E569*J569,2)</f>
        <v>0</v>
      </c>
      <c r="L569" s="237">
        <v>21</v>
      </c>
      <c r="M569" s="237">
        <f>G569*(1+L569/100)</f>
        <v>0</v>
      </c>
      <c r="N569" s="237">
        <v>1.7999999999999999E-2</v>
      </c>
      <c r="O569" s="237">
        <f>ROUND(E569*N569,2)</f>
        <v>0.14000000000000001</v>
      </c>
      <c r="P569" s="237">
        <v>0</v>
      </c>
      <c r="Q569" s="237">
        <f>ROUND(E569*P569,2)</f>
        <v>0</v>
      </c>
      <c r="R569" s="237"/>
      <c r="S569" s="237" t="s">
        <v>295</v>
      </c>
      <c r="T569" s="238" t="s">
        <v>390</v>
      </c>
      <c r="U569" s="215">
        <v>0</v>
      </c>
      <c r="V569" s="215">
        <f>ROUND(E569*U569,2)</f>
        <v>0</v>
      </c>
      <c r="W569" s="215"/>
      <c r="X569" s="206"/>
      <c r="Y569" s="206"/>
      <c r="Z569" s="206"/>
      <c r="AA569" s="206"/>
      <c r="AB569" s="206"/>
      <c r="AC569" s="206"/>
      <c r="AD569" s="206"/>
      <c r="AE569" s="206"/>
      <c r="AF569" s="206"/>
      <c r="AG569" s="206" t="s">
        <v>1189</v>
      </c>
      <c r="AH569" s="206"/>
      <c r="AI569" s="206"/>
      <c r="AJ569" s="206"/>
      <c r="AK569" s="206"/>
      <c r="AL569" s="206"/>
      <c r="AM569" s="206"/>
      <c r="AN569" s="206"/>
      <c r="AO569" s="206"/>
      <c r="AP569" s="206"/>
      <c r="AQ569" s="206"/>
      <c r="AR569" s="206"/>
      <c r="AS569" s="206"/>
      <c r="AT569" s="206"/>
      <c r="AU569" s="206"/>
      <c r="AV569" s="206"/>
      <c r="AW569" s="206"/>
      <c r="AX569" s="206"/>
      <c r="AY569" s="206"/>
      <c r="AZ569" s="206"/>
      <c r="BA569" s="206"/>
      <c r="BB569" s="206"/>
      <c r="BC569" s="206"/>
      <c r="BD569" s="206"/>
      <c r="BE569" s="206"/>
      <c r="BF569" s="206"/>
      <c r="BG569" s="206"/>
      <c r="BH569" s="206"/>
    </row>
    <row r="570" spans="1:60" outlineLevel="1">
      <c r="A570" s="232">
        <v>176</v>
      </c>
      <c r="B570" s="233" t="s">
        <v>3386</v>
      </c>
      <c r="C570" s="243" t="s">
        <v>3387</v>
      </c>
      <c r="D570" s="234" t="s">
        <v>298</v>
      </c>
      <c r="E570" s="235">
        <v>1</v>
      </c>
      <c r="F570" s="236"/>
      <c r="G570" s="237">
        <f>ROUND(E570*F570,2)</f>
        <v>0</v>
      </c>
      <c r="H570" s="236"/>
      <c r="I570" s="237">
        <f>ROUND(E570*H570,2)</f>
        <v>0</v>
      </c>
      <c r="J570" s="236"/>
      <c r="K570" s="237">
        <f>ROUND(E570*J570,2)</f>
        <v>0</v>
      </c>
      <c r="L570" s="237">
        <v>21</v>
      </c>
      <c r="M570" s="237">
        <f>G570*(1+L570/100)</f>
        <v>0</v>
      </c>
      <c r="N570" s="237">
        <v>0</v>
      </c>
      <c r="O570" s="237">
        <f>ROUND(E570*N570,2)</f>
        <v>0</v>
      </c>
      <c r="P570" s="237">
        <v>0</v>
      </c>
      <c r="Q570" s="237">
        <f>ROUND(E570*P570,2)</f>
        <v>0</v>
      </c>
      <c r="R570" s="237"/>
      <c r="S570" s="237" t="s">
        <v>295</v>
      </c>
      <c r="T570" s="238" t="s">
        <v>390</v>
      </c>
      <c r="U570" s="215">
        <v>0</v>
      </c>
      <c r="V570" s="215">
        <f>ROUND(E570*U570,2)</f>
        <v>0</v>
      </c>
      <c r="W570" s="215"/>
      <c r="X570" s="206"/>
      <c r="Y570" s="206"/>
      <c r="Z570" s="206"/>
      <c r="AA570" s="206"/>
      <c r="AB570" s="206"/>
      <c r="AC570" s="206"/>
      <c r="AD570" s="206"/>
      <c r="AE570" s="206"/>
      <c r="AF570" s="206"/>
      <c r="AG570" s="206" t="s">
        <v>1189</v>
      </c>
      <c r="AH570" s="206"/>
      <c r="AI570" s="206"/>
      <c r="AJ570" s="206"/>
      <c r="AK570" s="206"/>
      <c r="AL570" s="206"/>
      <c r="AM570" s="206"/>
      <c r="AN570" s="206"/>
      <c r="AO570" s="206"/>
      <c r="AP570" s="206"/>
      <c r="AQ570" s="206"/>
      <c r="AR570" s="206"/>
      <c r="AS570" s="206"/>
      <c r="AT570" s="206"/>
      <c r="AU570" s="206"/>
      <c r="AV570" s="206"/>
      <c r="AW570" s="206"/>
      <c r="AX570" s="206"/>
      <c r="AY570" s="206"/>
      <c r="AZ570" s="206"/>
      <c r="BA570" s="206"/>
      <c r="BB570" s="206"/>
      <c r="BC570" s="206"/>
      <c r="BD570" s="206"/>
      <c r="BE570" s="206"/>
      <c r="BF570" s="206"/>
      <c r="BG570" s="206"/>
      <c r="BH570" s="206"/>
    </row>
    <row r="571" spans="1:60" outlineLevel="1">
      <c r="A571" s="223">
        <v>177</v>
      </c>
      <c r="B571" s="224" t="s">
        <v>3388</v>
      </c>
      <c r="C571" s="241" t="s">
        <v>3389</v>
      </c>
      <c r="D571" s="225" t="s">
        <v>298</v>
      </c>
      <c r="E571" s="226">
        <v>5</v>
      </c>
      <c r="F571" s="227"/>
      <c r="G571" s="228">
        <f>ROUND(E571*F571,2)</f>
        <v>0</v>
      </c>
      <c r="H571" s="227"/>
      <c r="I571" s="228">
        <f>ROUND(E571*H571,2)</f>
        <v>0</v>
      </c>
      <c r="J571" s="227"/>
      <c r="K571" s="228">
        <f>ROUND(E571*J571,2)</f>
        <v>0</v>
      </c>
      <c r="L571" s="228">
        <v>21</v>
      </c>
      <c r="M571" s="228">
        <f>G571*(1+L571/100)</f>
        <v>0</v>
      </c>
      <c r="N571" s="228">
        <v>0</v>
      </c>
      <c r="O571" s="228">
        <f>ROUND(E571*N571,2)</f>
        <v>0</v>
      </c>
      <c r="P571" s="228">
        <v>0</v>
      </c>
      <c r="Q571" s="228">
        <f>ROUND(E571*P571,2)</f>
        <v>0</v>
      </c>
      <c r="R571" s="228"/>
      <c r="S571" s="228" t="s">
        <v>295</v>
      </c>
      <c r="T571" s="229" t="s">
        <v>390</v>
      </c>
      <c r="U571" s="215">
        <v>0</v>
      </c>
      <c r="V571" s="215">
        <f>ROUND(E571*U571,2)</f>
        <v>0</v>
      </c>
      <c r="W571" s="215"/>
      <c r="X571" s="206"/>
      <c r="Y571" s="206"/>
      <c r="Z571" s="206"/>
      <c r="AA571" s="206"/>
      <c r="AB571" s="206"/>
      <c r="AC571" s="206"/>
      <c r="AD571" s="206"/>
      <c r="AE571" s="206"/>
      <c r="AF571" s="206"/>
      <c r="AG571" s="206" t="s">
        <v>1189</v>
      </c>
      <c r="AH571" s="206"/>
      <c r="AI571" s="206"/>
      <c r="AJ571" s="206"/>
      <c r="AK571" s="206"/>
      <c r="AL571" s="206"/>
      <c r="AM571" s="206"/>
      <c r="AN571" s="206"/>
      <c r="AO571" s="206"/>
      <c r="AP571" s="206"/>
      <c r="AQ571" s="206"/>
      <c r="AR571" s="206"/>
      <c r="AS571" s="206"/>
      <c r="AT571" s="206"/>
      <c r="AU571" s="206"/>
      <c r="AV571" s="206"/>
      <c r="AW571" s="206"/>
      <c r="AX571" s="206"/>
      <c r="AY571" s="206"/>
      <c r="AZ571" s="206"/>
      <c r="BA571" s="206"/>
      <c r="BB571" s="206"/>
      <c r="BC571" s="206"/>
      <c r="BD571" s="206"/>
      <c r="BE571" s="206"/>
      <c r="BF571" s="206"/>
      <c r="BG571" s="206"/>
      <c r="BH571" s="206"/>
    </row>
    <row r="572" spans="1:60" outlineLevel="1">
      <c r="A572" s="213"/>
      <c r="B572" s="214"/>
      <c r="C572" s="254" t="s">
        <v>1809</v>
      </c>
      <c r="D572" s="247"/>
      <c r="E572" s="248">
        <v>5</v>
      </c>
      <c r="F572" s="215"/>
      <c r="G572" s="215"/>
      <c r="H572" s="215"/>
      <c r="I572" s="215"/>
      <c r="J572" s="215"/>
      <c r="K572" s="215"/>
      <c r="L572" s="215"/>
      <c r="M572" s="215"/>
      <c r="N572" s="215"/>
      <c r="O572" s="215"/>
      <c r="P572" s="215"/>
      <c r="Q572" s="215"/>
      <c r="R572" s="215"/>
      <c r="S572" s="215"/>
      <c r="T572" s="215"/>
      <c r="U572" s="215"/>
      <c r="V572" s="215"/>
      <c r="W572" s="215"/>
      <c r="X572" s="206"/>
      <c r="Y572" s="206"/>
      <c r="Z572" s="206"/>
      <c r="AA572" s="206"/>
      <c r="AB572" s="206"/>
      <c r="AC572" s="206"/>
      <c r="AD572" s="206"/>
      <c r="AE572" s="206"/>
      <c r="AF572" s="206"/>
      <c r="AG572" s="206" t="s">
        <v>327</v>
      </c>
      <c r="AH572" s="206">
        <v>0</v>
      </c>
      <c r="AI572" s="206"/>
      <c r="AJ572" s="206"/>
      <c r="AK572" s="206"/>
      <c r="AL572" s="206"/>
      <c r="AM572" s="206"/>
      <c r="AN572" s="206"/>
      <c r="AO572" s="206"/>
      <c r="AP572" s="206"/>
      <c r="AQ572" s="206"/>
      <c r="AR572" s="206"/>
      <c r="AS572" s="206"/>
      <c r="AT572" s="206"/>
      <c r="AU572" s="206"/>
      <c r="AV572" s="206"/>
      <c r="AW572" s="206"/>
      <c r="AX572" s="206"/>
      <c r="AY572" s="206"/>
      <c r="AZ572" s="206"/>
      <c r="BA572" s="206"/>
      <c r="BB572" s="206"/>
      <c r="BC572" s="206"/>
      <c r="BD572" s="206"/>
      <c r="BE572" s="206"/>
      <c r="BF572" s="206"/>
      <c r="BG572" s="206"/>
      <c r="BH572" s="206"/>
    </row>
    <row r="573" spans="1:60" outlineLevel="1">
      <c r="A573" s="223">
        <v>178</v>
      </c>
      <c r="B573" s="224" t="s">
        <v>1851</v>
      </c>
      <c r="C573" s="241" t="s">
        <v>1852</v>
      </c>
      <c r="D573" s="225" t="s">
        <v>389</v>
      </c>
      <c r="E573" s="226">
        <v>0.14399999999999999</v>
      </c>
      <c r="F573" s="227"/>
      <c r="G573" s="228">
        <f>ROUND(E573*F573,2)</f>
        <v>0</v>
      </c>
      <c r="H573" s="227"/>
      <c r="I573" s="228">
        <f>ROUND(E573*H573,2)</f>
        <v>0</v>
      </c>
      <c r="J573" s="227"/>
      <c r="K573" s="228">
        <f>ROUND(E573*J573,2)</f>
        <v>0</v>
      </c>
      <c r="L573" s="228">
        <v>21</v>
      </c>
      <c r="M573" s="228">
        <f>G573*(1+L573/100)</f>
        <v>0</v>
      </c>
      <c r="N573" s="228">
        <v>0</v>
      </c>
      <c r="O573" s="228">
        <f>ROUND(E573*N573,2)</f>
        <v>0</v>
      </c>
      <c r="P573" s="228">
        <v>0</v>
      </c>
      <c r="Q573" s="228">
        <f>ROUND(E573*P573,2)</f>
        <v>0</v>
      </c>
      <c r="R573" s="228" t="s">
        <v>1853</v>
      </c>
      <c r="S573" s="228" t="s">
        <v>285</v>
      </c>
      <c r="T573" s="229" t="s">
        <v>322</v>
      </c>
      <c r="U573" s="215">
        <v>2.2549999999999999</v>
      </c>
      <c r="V573" s="215">
        <f>ROUND(E573*U573,2)</f>
        <v>0.32</v>
      </c>
      <c r="W573" s="215"/>
      <c r="X573" s="206"/>
      <c r="Y573" s="206"/>
      <c r="Z573" s="206"/>
      <c r="AA573" s="206"/>
      <c r="AB573" s="206"/>
      <c r="AC573" s="206"/>
      <c r="AD573" s="206"/>
      <c r="AE573" s="206"/>
      <c r="AF573" s="206"/>
      <c r="AG573" s="206" t="s">
        <v>1192</v>
      </c>
      <c r="AH573" s="206"/>
      <c r="AI573" s="206"/>
      <c r="AJ573" s="206"/>
      <c r="AK573" s="206"/>
      <c r="AL573" s="206"/>
      <c r="AM573" s="206"/>
      <c r="AN573" s="206"/>
      <c r="AO573" s="206"/>
      <c r="AP573" s="206"/>
      <c r="AQ573" s="206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</row>
    <row r="574" spans="1:60" outlineLevel="1">
      <c r="A574" s="213"/>
      <c r="B574" s="214"/>
      <c r="C574" s="253" t="s">
        <v>1337</v>
      </c>
      <c r="D574" s="251"/>
      <c r="E574" s="251"/>
      <c r="F574" s="251"/>
      <c r="G574" s="251"/>
      <c r="H574" s="215"/>
      <c r="I574" s="215"/>
      <c r="J574" s="215"/>
      <c r="K574" s="215"/>
      <c r="L574" s="215"/>
      <c r="M574" s="215"/>
      <c r="N574" s="215"/>
      <c r="O574" s="215"/>
      <c r="P574" s="215"/>
      <c r="Q574" s="215"/>
      <c r="R574" s="215"/>
      <c r="S574" s="215"/>
      <c r="T574" s="215"/>
      <c r="U574" s="215"/>
      <c r="V574" s="215"/>
      <c r="W574" s="215"/>
      <c r="X574" s="206"/>
      <c r="Y574" s="206"/>
      <c r="Z574" s="206"/>
      <c r="AA574" s="206"/>
      <c r="AB574" s="206"/>
      <c r="AC574" s="206"/>
      <c r="AD574" s="206"/>
      <c r="AE574" s="206"/>
      <c r="AF574" s="206"/>
      <c r="AG574" s="206" t="s">
        <v>325</v>
      </c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</row>
    <row r="575" spans="1:60" outlineLevel="1">
      <c r="A575" s="213"/>
      <c r="B575" s="214"/>
      <c r="C575" s="254" t="s">
        <v>1194</v>
      </c>
      <c r="D575" s="247"/>
      <c r="E575" s="248"/>
      <c r="F575" s="215"/>
      <c r="G575" s="215"/>
      <c r="H575" s="215"/>
      <c r="I575" s="215"/>
      <c r="J575" s="215"/>
      <c r="K575" s="215"/>
      <c r="L575" s="215"/>
      <c r="M575" s="215"/>
      <c r="N575" s="215"/>
      <c r="O575" s="215"/>
      <c r="P575" s="215"/>
      <c r="Q575" s="215"/>
      <c r="R575" s="215"/>
      <c r="S575" s="215"/>
      <c r="T575" s="215"/>
      <c r="U575" s="215"/>
      <c r="V575" s="215"/>
      <c r="W575" s="215"/>
      <c r="X575" s="206"/>
      <c r="Y575" s="206"/>
      <c r="Z575" s="206"/>
      <c r="AA575" s="206"/>
      <c r="AB575" s="206"/>
      <c r="AC575" s="206"/>
      <c r="AD575" s="206"/>
      <c r="AE575" s="206"/>
      <c r="AF575" s="206"/>
      <c r="AG575" s="206" t="s">
        <v>327</v>
      </c>
      <c r="AH575" s="206">
        <v>0</v>
      </c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</row>
    <row r="576" spans="1:60" outlineLevel="1">
      <c r="A576" s="213"/>
      <c r="B576" s="214"/>
      <c r="C576" s="254" t="s">
        <v>3390</v>
      </c>
      <c r="D576" s="247"/>
      <c r="E576" s="248"/>
      <c r="F576" s="215"/>
      <c r="G576" s="215"/>
      <c r="H576" s="215"/>
      <c r="I576" s="215"/>
      <c r="J576" s="215"/>
      <c r="K576" s="215"/>
      <c r="L576" s="215"/>
      <c r="M576" s="215"/>
      <c r="N576" s="215"/>
      <c r="O576" s="215"/>
      <c r="P576" s="215"/>
      <c r="Q576" s="215"/>
      <c r="R576" s="215"/>
      <c r="S576" s="215"/>
      <c r="T576" s="215"/>
      <c r="U576" s="215"/>
      <c r="V576" s="215"/>
      <c r="W576" s="215"/>
      <c r="X576" s="206"/>
      <c r="Y576" s="206"/>
      <c r="Z576" s="206"/>
      <c r="AA576" s="206"/>
      <c r="AB576" s="206"/>
      <c r="AC576" s="206"/>
      <c r="AD576" s="206"/>
      <c r="AE576" s="206"/>
      <c r="AF576" s="206"/>
      <c r="AG576" s="206" t="s">
        <v>327</v>
      </c>
      <c r="AH576" s="206">
        <v>0</v>
      </c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</row>
    <row r="577" spans="1:60" outlineLevel="1">
      <c r="A577" s="213"/>
      <c r="B577" s="214"/>
      <c r="C577" s="254" t="s">
        <v>3391</v>
      </c>
      <c r="D577" s="247"/>
      <c r="E577" s="248">
        <v>0.14399999999999999</v>
      </c>
      <c r="F577" s="215"/>
      <c r="G577" s="215"/>
      <c r="H577" s="215"/>
      <c r="I577" s="215"/>
      <c r="J577" s="215"/>
      <c r="K577" s="215"/>
      <c r="L577" s="215"/>
      <c r="M577" s="215"/>
      <c r="N577" s="215"/>
      <c r="O577" s="215"/>
      <c r="P577" s="215"/>
      <c r="Q577" s="215"/>
      <c r="R577" s="215"/>
      <c r="S577" s="215"/>
      <c r="T577" s="215"/>
      <c r="U577" s="215"/>
      <c r="V577" s="215"/>
      <c r="W577" s="215"/>
      <c r="X577" s="206"/>
      <c r="Y577" s="206"/>
      <c r="Z577" s="206"/>
      <c r="AA577" s="206"/>
      <c r="AB577" s="206"/>
      <c r="AC577" s="206"/>
      <c r="AD577" s="206"/>
      <c r="AE577" s="206"/>
      <c r="AF577" s="206"/>
      <c r="AG577" s="206" t="s">
        <v>327</v>
      </c>
      <c r="AH577" s="206">
        <v>0</v>
      </c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</row>
    <row r="578" spans="1:60">
      <c r="A578" s="217" t="s">
        <v>280</v>
      </c>
      <c r="B578" s="218" t="s">
        <v>157</v>
      </c>
      <c r="C578" s="240" t="s">
        <v>158</v>
      </c>
      <c r="D578" s="219"/>
      <c r="E578" s="220"/>
      <c r="F578" s="221"/>
      <c r="G578" s="221">
        <f>SUMIF(AG579:AG600,"&lt;&gt;NOR",G579:G600)</f>
        <v>0</v>
      </c>
      <c r="H578" s="221"/>
      <c r="I578" s="221">
        <f>SUM(I579:I600)</f>
        <v>0</v>
      </c>
      <c r="J578" s="221"/>
      <c r="K578" s="221">
        <f>SUM(K579:K600)</f>
        <v>0</v>
      </c>
      <c r="L578" s="221"/>
      <c r="M578" s="221">
        <f>SUM(M579:M600)</f>
        <v>0</v>
      </c>
      <c r="N578" s="221"/>
      <c r="O578" s="221">
        <f>SUM(O579:O600)</f>
        <v>7.12</v>
      </c>
      <c r="P578" s="221"/>
      <c r="Q578" s="221">
        <f>SUM(Q579:Q600)</f>
        <v>0</v>
      </c>
      <c r="R578" s="221"/>
      <c r="S578" s="221"/>
      <c r="T578" s="222"/>
      <c r="U578" s="216"/>
      <c r="V578" s="216">
        <f>SUM(V579:V600)</f>
        <v>461.84000000000003</v>
      </c>
      <c r="W578" s="216"/>
      <c r="AG578" t="s">
        <v>281</v>
      </c>
    </row>
    <row r="579" spans="1:60" outlineLevel="1">
      <c r="A579" s="223">
        <v>179</v>
      </c>
      <c r="B579" s="224" t="s">
        <v>1871</v>
      </c>
      <c r="C579" s="241" t="s">
        <v>1872</v>
      </c>
      <c r="D579" s="225" t="s">
        <v>368</v>
      </c>
      <c r="E579" s="226">
        <v>310.57</v>
      </c>
      <c r="F579" s="227"/>
      <c r="G579" s="228">
        <f>ROUND(E579*F579,2)</f>
        <v>0</v>
      </c>
      <c r="H579" s="227"/>
      <c r="I579" s="228">
        <f>ROUND(E579*H579,2)</f>
        <v>0</v>
      </c>
      <c r="J579" s="227"/>
      <c r="K579" s="228">
        <f>ROUND(E579*J579,2)</f>
        <v>0</v>
      </c>
      <c r="L579" s="228">
        <v>21</v>
      </c>
      <c r="M579" s="228">
        <f>G579*(1+L579/100)</f>
        <v>0</v>
      </c>
      <c r="N579" s="228">
        <v>2.1000000000000001E-4</v>
      </c>
      <c r="O579" s="228">
        <f>ROUND(E579*N579,2)</f>
        <v>7.0000000000000007E-2</v>
      </c>
      <c r="P579" s="228">
        <v>0</v>
      </c>
      <c r="Q579" s="228">
        <f>ROUND(E579*P579,2)</f>
        <v>0</v>
      </c>
      <c r="R579" s="228" t="s">
        <v>1873</v>
      </c>
      <c r="S579" s="228" t="s">
        <v>285</v>
      </c>
      <c r="T579" s="229" t="s">
        <v>322</v>
      </c>
      <c r="U579" s="215">
        <v>0.05</v>
      </c>
      <c r="V579" s="215">
        <f>ROUND(E579*U579,2)</f>
        <v>15.53</v>
      </c>
      <c r="W579" s="215"/>
      <c r="X579" s="206"/>
      <c r="Y579" s="206"/>
      <c r="Z579" s="206"/>
      <c r="AA579" s="206"/>
      <c r="AB579" s="206"/>
      <c r="AC579" s="206"/>
      <c r="AD579" s="206"/>
      <c r="AE579" s="206"/>
      <c r="AF579" s="206"/>
      <c r="AG579" s="206" t="s">
        <v>369</v>
      </c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</row>
    <row r="580" spans="1:60" outlineLevel="1">
      <c r="A580" s="213"/>
      <c r="B580" s="214"/>
      <c r="C580" s="254" t="s">
        <v>3392</v>
      </c>
      <c r="D580" s="247"/>
      <c r="E580" s="248">
        <v>310.57</v>
      </c>
      <c r="F580" s="215"/>
      <c r="G580" s="215"/>
      <c r="H580" s="215"/>
      <c r="I580" s="215"/>
      <c r="J580" s="215"/>
      <c r="K580" s="215"/>
      <c r="L580" s="215"/>
      <c r="M580" s="215"/>
      <c r="N580" s="215"/>
      <c r="O580" s="215"/>
      <c r="P580" s="215"/>
      <c r="Q580" s="215"/>
      <c r="R580" s="215"/>
      <c r="S580" s="215"/>
      <c r="T580" s="215"/>
      <c r="U580" s="215"/>
      <c r="V580" s="215"/>
      <c r="W580" s="215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 t="s">
        <v>327</v>
      </c>
      <c r="AH580" s="206">
        <v>0</v>
      </c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</row>
    <row r="581" spans="1:60" ht="33.75" outlineLevel="1">
      <c r="A581" s="223">
        <v>180</v>
      </c>
      <c r="B581" s="224" t="s">
        <v>3393</v>
      </c>
      <c r="C581" s="241" t="s">
        <v>3394</v>
      </c>
      <c r="D581" s="225" t="s">
        <v>557</v>
      </c>
      <c r="E581" s="226">
        <v>17.7</v>
      </c>
      <c r="F581" s="227"/>
      <c r="G581" s="228">
        <f>ROUND(E581*F581,2)</f>
        <v>0</v>
      </c>
      <c r="H581" s="227"/>
      <c r="I581" s="228">
        <f>ROUND(E581*H581,2)</f>
        <v>0</v>
      </c>
      <c r="J581" s="227"/>
      <c r="K581" s="228">
        <f>ROUND(E581*J581,2)</f>
        <v>0</v>
      </c>
      <c r="L581" s="228">
        <v>21</v>
      </c>
      <c r="M581" s="228">
        <f>G581*(1+L581/100)</f>
        <v>0</v>
      </c>
      <c r="N581" s="228">
        <v>2.3000000000000001E-4</v>
      </c>
      <c r="O581" s="228">
        <f>ROUND(E581*N581,2)</f>
        <v>0</v>
      </c>
      <c r="P581" s="228">
        <v>0</v>
      </c>
      <c r="Q581" s="228">
        <f>ROUND(E581*P581,2)</f>
        <v>0</v>
      </c>
      <c r="R581" s="228" t="s">
        <v>1873</v>
      </c>
      <c r="S581" s="228" t="s">
        <v>285</v>
      </c>
      <c r="T581" s="229" t="s">
        <v>322</v>
      </c>
      <c r="U581" s="215">
        <v>0.20805000000000001</v>
      </c>
      <c r="V581" s="215">
        <f>ROUND(E581*U581,2)</f>
        <v>3.68</v>
      </c>
      <c r="W581" s="215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 t="s">
        <v>1202</v>
      </c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</row>
    <row r="582" spans="1:60" outlineLevel="1">
      <c r="A582" s="213"/>
      <c r="B582" s="214"/>
      <c r="C582" s="254" t="s">
        <v>3395</v>
      </c>
      <c r="D582" s="247"/>
      <c r="E582" s="248">
        <v>17.7</v>
      </c>
      <c r="F582" s="215"/>
      <c r="G582" s="215"/>
      <c r="H582" s="215"/>
      <c r="I582" s="215"/>
      <c r="J582" s="215"/>
      <c r="K582" s="215"/>
      <c r="L582" s="215"/>
      <c r="M582" s="215"/>
      <c r="N582" s="215"/>
      <c r="O582" s="215"/>
      <c r="P582" s="215"/>
      <c r="Q582" s="215"/>
      <c r="R582" s="215"/>
      <c r="S582" s="215"/>
      <c r="T582" s="215"/>
      <c r="U582" s="215"/>
      <c r="V582" s="215"/>
      <c r="W582" s="215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 t="s">
        <v>327</v>
      </c>
      <c r="AH582" s="206">
        <v>0</v>
      </c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</row>
    <row r="583" spans="1:60" ht="22.5" outlineLevel="1">
      <c r="A583" s="223">
        <v>181</v>
      </c>
      <c r="B583" s="224" t="s">
        <v>1877</v>
      </c>
      <c r="C583" s="241" t="s">
        <v>3396</v>
      </c>
      <c r="D583" s="225" t="s">
        <v>368</v>
      </c>
      <c r="E583" s="226">
        <v>280.52999999999997</v>
      </c>
      <c r="F583" s="227"/>
      <c r="G583" s="228">
        <f>ROUND(E583*F583,2)</f>
        <v>0</v>
      </c>
      <c r="H583" s="227"/>
      <c r="I583" s="228">
        <f>ROUND(E583*H583,2)</f>
        <v>0</v>
      </c>
      <c r="J583" s="227"/>
      <c r="K583" s="228">
        <f>ROUND(E583*J583,2)</f>
        <v>0</v>
      </c>
      <c r="L583" s="228">
        <v>21</v>
      </c>
      <c r="M583" s="228">
        <f>G583*(1+L583/100)</f>
        <v>0</v>
      </c>
      <c r="N583" s="228">
        <v>0</v>
      </c>
      <c r="O583" s="228">
        <f>ROUND(E583*N583,2)</f>
        <v>0</v>
      </c>
      <c r="P583" s="228">
        <v>0</v>
      </c>
      <c r="Q583" s="228">
        <f>ROUND(E583*P583,2)</f>
        <v>0</v>
      </c>
      <c r="R583" s="228" t="s">
        <v>1873</v>
      </c>
      <c r="S583" s="228" t="s">
        <v>285</v>
      </c>
      <c r="T583" s="229" t="s">
        <v>322</v>
      </c>
      <c r="U583" s="215">
        <v>0.15</v>
      </c>
      <c r="V583" s="215">
        <f>ROUND(E583*U583,2)</f>
        <v>42.08</v>
      </c>
      <c r="W583" s="215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 t="s">
        <v>369</v>
      </c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</row>
    <row r="584" spans="1:60" outlineLevel="1">
      <c r="A584" s="213"/>
      <c r="B584" s="214"/>
      <c r="C584" s="254" t="s">
        <v>3397</v>
      </c>
      <c r="D584" s="247"/>
      <c r="E584" s="248">
        <v>130.76</v>
      </c>
      <c r="F584" s="215"/>
      <c r="G584" s="215"/>
      <c r="H584" s="215"/>
      <c r="I584" s="215"/>
      <c r="J584" s="215"/>
      <c r="K584" s="215"/>
      <c r="L584" s="215"/>
      <c r="M584" s="215"/>
      <c r="N584" s="215"/>
      <c r="O584" s="215"/>
      <c r="P584" s="215"/>
      <c r="Q584" s="215"/>
      <c r="R584" s="215"/>
      <c r="S584" s="215"/>
      <c r="T584" s="215"/>
      <c r="U584" s="215"/>
      <c r="V584" s="215"/>
      <c r="W584" s="215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 t="s">
        <v>327</v>
      </c>
      <c r="AH584" s="206">
        <v>0</v>
      </c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</row>
    <row r="585" spans="1:60" outlineLevel="1">
      <c r="A585" s="213"/>
      <c r="B585" s="214"/>
      <c r="C585" s="254" t="s">
        <v>3398</v>
      </c>
      <c r="D585" s="247"/>
      <c r="E585" s="248">
        <v>30.75</v>
      </c>
      <c r="F585" s="215"/>
      <c r="G585" s="215"/>
      <c r="H585" s="215"/>
      <c r="I585" s="215"/>
      <c r="J585" s="215"/>
      <c r="K585" s="215"/>
      <c r="L585" s="215"/>
      <c r="M585" s="215"/>
      <c r="N585" s="215"/>
      <c r="O585" s="215"/>
      <c r="P585" s="215"/>
      <c r="Q585" s="215"/>
      <c r="R585" s="215"/>
      <c r="S585" s="215"/>
      <c r="T585" s="215"/>
      <c r="U585" s="215"/>
      <c r="V585" s="215"/>
      <c r="W585" s="215"/>
      <c r="X585" s="206"/>
      <c r="Y585" s="206"/>
      <c r="Z585" s="206"/>
      <c r="AA585" s="206"/>
      <c r="AB585" s="206"/>
      <c r="AC585" s="206"/>
      <c r="AD585" s="206"/>
      <c r="AE585" s="206"/>
      <c r="AF585" s="206"/>
      <c r="AG585" s="206" t="s">
        <v>327</v>
      </c>
      <c r="AH585" s="206">
        <v>0</v>
      </c>
      <c r="AI585" s="206"/>
      <c r="AJ585" s="206"/>
      <c r="AK585" s="206"/>
      <c r="AL585" s="206"/>
      <c r="AM585" s="206"/>
      <c r="AN585" s="206"/>
      <c r="AO585" s="206"/>
      <c r="AP585" s="206"/>
      <c r="AQ585" s="206"/>
      <c r="AR585" s="206"/>
      <c r="AS585" s="206"/>
      <c r="AT585" s="206"/>
      <c r="AU585" s="206"/>
      <c r="AV585" s="206"/>
      <c r="AW585" s="206"/>
      <c r="AX585" s="206"/>
      <c r="AY585" s="206"/>
      <c r="AZ585" s="206"/>
      <c r="BA585" s="206"/>
      <c r="BB585" s="206"/>
      <c r="BC585" s="206"/>
      <c r="BD585" s="206"/>
      <c r="BE585" s="206"/>
      <c r="BF585" s="206"/>
      <c r="BG585" s="206"/>
      <c r="BH585" s="206"/>
    </row>
    <row r="586" spans="1:60" outlineLevel="1">
      <c r="A586" s="213"/>
      <c r="B586" s="214"/>
      <c r="C586" s="254" t="s">
        <v>3399</v>
      </c>
      <c r="D586" s="247"/>
      <c r="E586" s="248">
        <v>32.14</v>
      </c>
      <c r="F586" s="215"/>
      <c r="G586" s="215"/>
      <c r="H586" s="215"/>
      <c r="I586" s="215"/>
      <c r="J586" s="215"/>
      <c r="K586" s="215"/>
      <c r="L586" s="215"/>
      <c r="M586" s="215"/>
      <c r="N586" s="215"/>
      <c r="O586" s="215"/>
      <c r="P586" s="215"/>
      <c r="Q586" s="215"/>
      <c r="R586" s="215"/>
      <c r="S586" s="215"/>
      <c r="T586" s="215"/>
      <c r="U586" s="215"/>
      <c r="V586" s="215"/>
      <c r="W586" s="215"/>
      <c r="X586" s="206"/>
      <c r="Y586" s="206"/>
      <c r="Z586" s="206"/>
      <c r="AA586" s="206"/>
      <c r="AB586" s="206"/>
      <c r="AC586" s="206"/>
      <c r="AD586" s="206"/>
      <c r="AE586" s="206"/>
      <c r="AF586" s="206"/>
      <c r="AG586" s="206" t="s">
        <v>327</v>
      </c>
      <c r="AH586" s="206">
        <v>0</v>
      </c>
      <c r="AI586" s="206"/>
      <c r="AJ586" s="206"/>
      <c r="AK586" s="206"/>
      <c r="AL586" s="206"/>
      <c r="AM586" s="206"/>
      <c r="AN586" s="206"/>
      <c r="AO586" s="206"/>
      <c r="AP586" s="206"/>
      <c r="AQ586" s="206"/>
      <c r="AR586" s="206"/>
      <c r="AS586" s="206"/>
      <c r="AT586" s="206"/>
      <c r="AU586" s="206"/>
      <c r="AV586" s="206"/>
      <c r="AW586" s="206"/>
      <c r="AX586" s="206"/>
      <c r="AY586" s="206"/>
      <c r="AZ586" s="206"/>
      <c r="BA586" s="206"/>
      <c r="BB586" s="206"/>
      <c r="BC586" s="206"/>
      <c r="BD586" s="206"/>
      <c r="BE586" s="206"/>
      <c r="BF586" s="206"/>
      <c r="BG586" s="206"/>
      <c r="BH586" s="206"/>
    </row>
    <row r="587" spans="1:60" outlineLevel="1">
      <c r="A587" s="213"/>
      <c r="B587" s="214"/>
      <c r="C587" s="254" t="s">
        <v>3400</v>
      </c>
      <c r="D587" s="247"/>
      <c r="E587" s="248">
        <v>31.99</v>
      </c>
      <c r="F587" s="215"/>
      <c r="G587" s="215"/>
      <c r="H587" s="215"/>
      <c r="I587" s="215"/>
      <c r="J587" s="215"/>
      <c r="K587" s="215"/>
      <c r="L587" s="215"/>
      <c r="M587" s="215"/>
      <c r="N587" s="215"/>
      <c r="O587" s="215"/>
      <c r="P587" s="215"/>
      <c r="Q587" s="215"/>
      <c r="R587" s="215"/>
      <c r="S587" s="215"/>
      <c r="T587" s="215"/>
      <c r="U587" s="215"/>
      <c r="V587" s="215"/>
      <c r="W587" s="215"/>
      <c r="X587" s="206"/>
      <c r="Y587" s="206"/>
      <c r="Z587" s="206"/>
      <c r="AA587" s="206"/>
      <c r="AB587" s="206"/>
      <c r="AC587" s="206"/>
      <c r="AD587" s="206"/>
      <c r="AE587" s="206"/>
      <c r="AF587" s="206"/>
      <c r="AG587" s="206" t="s">
        <v>327</v>
      </c>
      <c r="AH587" s="206">
        <v>0</v>
      </c>
      <c r="AI587" s="206"/>
      <c r="AJ587" s="206"/>
      <c r="AK587" s="206"/>
      <c r="AL587" s="206"/>
      <c r="AM587" s="206"/>
      <c r="AN587" s="206"/>
      <c r="AO587" s="206"/>
      <c r="AP587" s="206"/>
      <c r="AQ587" s="206"/>
      <c r="AR587" s="206"/>
      <c r="AS587" s="206"/>
      <c r="AT587" s="206"/>
      <c r="AU587" s="206"/>
      <c r="AV587" s="206"/>
      <c r="AW587" s="206"/>
      <c r="AX587" s="206"/>
      <c r="AY587" s="206"/>
      <c r="AZ587" s="206"/>
      <c r="BA587" s="206"/>
      <c r="BB587" s="206"/>
      <c r="BC587" s="206"/>
      <c r="BD587" s="206"/>
      <c r="BE587" s="206"/>
      <c r="BF587" s="206"/>
      <c r="BG587" s="206"/>
      <c r="BH587" s="206"/>
    </row>
    <row r="588" spans="1:60" outlineLevel="1">
      <c r="A588" s="213"/>
      <c r="B588" s="214"/>
      <c r="C588" s="254" t="s">
        <v>3401</v>
      </c>
      <c r="D588" s="247"/>
      <c r="E588" s="248">
        <v>32.32</v>
      </c>
      <c r="F588" s="215"/>
      <c r="G588" s="215"/>
      <c r="H588" s="215"/>
      <c r="I588" s="215"/>
      <c r="J588" s="215"/>
      <c r="K588" s="215"/>
      <c r="L588" s="215"/>
      <c r="M588" s="215"/>
      <c r="N588" s="215"/>
      <c r="O588" s="215"/>
      <c r="P588" s="215"/>
      <c r="Q588" s="215"/>
      <c r="R588" s="215"/>
      <c r="S588" s="215"/>
      <c r="T588" s="215"/>
      <c r="U588" s="215"/>
      <c r="V588" s="215"/>
      <c r="W588" s="215"/>
      <c r="X588" s="206"/>
      <c r="Y588" s="206"/>
      <c r="Z588" s="206"/>
      <c r="AA588" s="206"/>
      <c r="AB588" s="206"/>
      <c r="AC588" s="206"/>
      <c r="AD588" s="206"/>
      <c r="AE588" s="206"/>
      <c r="AF588" s="206"/>
      <c r="AG588" s="206" t="s">
        <v>327</v>
      </c>
      <c r="AH588" s="206">
        <v>0</v>
      </c>
      <c r="AI588" s="206"/>
      <c r="AJ588" s="206"/>
      <c r="AK588" s="206"/>
      <c r="AL588" s="206"/>
      <c r="AM588" s="206"/>
      <c r="AN588" s="206"/>
      <c r="AO588" s="206"/>
      <c r="AP588" s="206"/>
      <c r="AQ588" s="206"/>
      <c r="AR588" s="206"/>
      <c r="AS588" s="206"/>
      <c r="AT588" s="206"/>
      <c r="AU588" s="206"/>
      <c r="AV588" s="206"/>
      <c r="AW588" s="206"/>
      <c r="AX588" s="206"/>
      <c r="AY588" s="206"/>
      <c r="AZ588" s="206"/>
      <c r="BA588" s="206"/>
      <c r="BB588" s="206"/>
      <c r="BC588" s="206"/>
      <c r="BD588" s="206"/>
      <c r="BE588" s="206"/>
      <c r="BF588" s="206"/>
      <c r="BG588" s="206"/>
      <c r="BH588" s="206"/>
    </row>
    <row r="589" spans="1:60" outlineLevel="1">
      <c r="A589" s="213"/>
      <c r="B589" s="214"/>
      <c r="C589" s="254" t="s">
        <v>3402</v>
      </c>
      <c r="D589" s="247"/>
      <c r="E589" s="248">
        <v>22.57</v>
      </c>
      <c r="F589" s="215"/>
      <c r="G589" s="215"/>
      <c r="H589" s="215"/>
      <c r="I589" s="215"/>
      <c r="J589" s="215"/>
      <c r="K589" s="215"/>
      <c r="L589" s="215"/>
      <c r="M589" s="215"/>
      <c r="N589" s="215"/>
      <c r="O589" s="215"/>
      <c r="P589" s="215"/>
      <c r="Q589" s="215"/>
      <c r="R589" s="215"/>
      <c r="S589" s="215"/>
      <c r="T589" s="215"/>
      <c r="U589" s="215"/>
      <c r="V589" s="215"/>
      <c r="W589" s="215"/>
      <c r="X589" s="206"/>
      <c r="Y589" s="206"/>
      <c r="Z589" s="206"/>
      <c r="AA589" s="206"/>
      <c r="AB589" s="206"/>
      <c r="AC589" s="206"/>
      <c r="AD589" s="206"/>
      <c r="AE589" s="206"/>
      <c r="AF589" s="206"/>
      <c r="AG589" s="206" t="s">
        <v>327</v>
      </c>
      <c r="AH589" s="206">
        <v>0</v>
      </c>
      <c r="AI589" s="206"/>
      <c r="AJ589" s="206"/>
      <c r="AK589" s="206"/>
      <c r="AL589" s="206"/>
      <c r="AM589" s="206"/>
      <c r="AN589" s="206"/>
      <c r="AO589" s="206"/>
      <c r="AP589" s="206"/>
      <c r="AQ589" s="206"/>
      <c r="AR589" s="206"/>
      <c r="AS589" s="206"/>
      <c r="AT589" s="206"/>
      <c r="AU589" s="206"/>
      <c r="AV589" s="206"/>
      <c r="AW589" s="206"/>
      <c r="AX589" s="206"/>
      <c r="AY589" s="206"/>
      <c r="AZ589" s="206"/>
      <c r="BA589" s="206"/>
      <c r="BB589" s="206"/>
      <c r="BC589" s="206"/>
      <c r="BD589" s="206"/>
      <c r="BE589" s="206"/>
      <c r="BF589" s="206"/>
      <c r="BG589" s="206"/>
      <c r="BH589" s="206"/>
    </row>
    <row r="590" spans="1:60" ht="22.5" outlineLevel="1">
      <c r="A590" s="223">
        <v>182</v>
      </c>
      <c r="B590" s="224" t="s">
        <v>1885</v>
      </c>
      <c r="C590" s="241" t="s">
        <v>1886</v>
      </c>
      <c r="D590" s="225" t="s">
        <v>368</v>
      </c>
      <c r="E590" s="226">
        <v>310.57</v>
      </c>
      <c r="F590" s="227"/>
      <c r="G590" s="228">
        <f>ROUND(E590*F590,2)</f>
        <v>0</v>
      </c>
      <c r="H590" s="227"/>
      <c r="I590" s="228">
        <f>ROUND(E590*H590,2)</f>
        <v>0</v>
      </c>
      <c r="J590" s="227"/>
      <c r="K590" s="228">
        <f>ROUND(E590*J590,2)</f>
        <v>0</v>
      </c>
      <c r="L590" s="228">
        <v>21</v>
      </c>
      <c r="M590" s="228">
        <f>G590*(1+L590/100)</f>
        <v>0</v>
      </c>
      <c r="N590" s="228">
        <v>2.7499999999999998E-3</v>
      </c>
      <c r="O590" s="228">
        <f>ROUND(E590*N590,2)</f>
        <v>0.85</v>
      </c>
      <c r="P590" s="228">
        <v>0</v>
      </c>
      <c r="Q590" s="228">
        <f>ROUND(E590*P590,2)</f>
        <v>0</v>
      </c>
      <c r="R590" s="228"/>
      <c r="S590" s="228" t="s">
        <v>295</v>
      </c>
      <c r="T590" s="229" t="s">
        <v>286</v>
      </c>
      <c r="U590" s="215">
        <v>1.24119</v>
      </c>
      <c r="V590" s="215">
        <f>ROUND(E590*U590,2)</f>
        <v>385.48</v>
      </c>
      <c r="W590" s="215"/>
      <c r="X590" s="206"/>
      <c r="Y590" s="206"/>
      <c r="Z590" s="206"/>
      <c r="AA590" s="206"/>
      <c r="AB590" s="206"/>
      <c r="AC590" s="206"/>
      <c r="AD590" s="206"/>
      <c r="AE590" s="206"/>
      <c r="AF590" s="206"/>
      <c r="AG590" s="206" t="s">
        <v>369</v>
      </c>
      <c r="AH590" s="206"/>
      <c r="AI590" s="206"/>
      <c r="AJ590" s="206"/>
      <c r="AK590" s="206"/>
      <c r="AL590" s="206"/>
      <c r="AM590" s="206"/>
      <c r="AN590" s="206"/>
      <c r="AO590" s="206"/>
      <c r="AP590" s="206"/>
      <c r="AQ590" s="206"/>
      <c r="AR590" s="206"/>
      <c r="AS590" s="206"/>
      <c r="AT590" s="206"/>
      <c r="AU590" s="206"/>
      <c r="AV590" s="206"/>
      <c r="AW590" s="206"/>
      <c r="AX590" s="206"/>
      <c r="AY590" s="206"/>
      <c r="AZ590" s="206"/>
      <c r="BA590" s="206"/>
      <c r="BB590" s="206"/>
      <c r="BC590" s="206"/>
      <c r="BD590" s="206"/>
      <c r="BE590" s="206"/>
      <c r="BF590" s="206"/>
      <c r="BG590" s="206"/>
      <c r="BH590" s="206"/>
    </row>
    <row r="591" spans="1:60" outlineLevel="1">
      <c r="A591" s="213"/>
      <c r="B591" s="214"/>
      <c r="C591" s="254" t="s">
        <v>3392</v>
      </c>
      <c r="D591" s="247"/>
      <c r="E591" s="248">
        <v>310.57</v>
      </c>
      <c r="F591" s="215"/>
      <c r="G591" s="215"/>
      <c r="H591" s="215"/>
      <c r="I591" s="215"/>
      <c r="J591" s="215"/>
      <c r="K591" s="215"/>
      <c r="L591" s="215"/>
      <c r="M591" s="215"/>
      <c r="N591" s="215"/>
      <c r="O591" s="215"/>
      <c r="P591" s="215"/>
      <c r="Q591" s="215"/>
      <c r="R591" s="215"/>
      <c r="S591" s="215"/>
      <c r="T591" s="215"/>
      <c r="U591" s="215"/>
      <c r="V591" s="215"/>
      <c r="W591" s="215"/>
      <c r="X591" s="206"/>
      <c r="Y591" s="206"/>
      <c r="Z591" s="206"/>
      <c r="AA591" s="206"/>
      <c r="AB591" s="206"/>
      <c r="AC591" s="206"/>
      <c r="AD591" s="206"/>
      <c r="AE591" s="206"/>
      <c r="AF591" s="206"/>
      <c r="AG591" s="206" t="s">
        <v>327</v>
      </c>
      <c r="AH591" s="206">
        <v>0</v>
      </c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</row>
    <row r="592" spans="1:60" outlineLevel="1">
      <c r="A592" s="223">
        <v>183</v>
      </c>
      <c r="B592" s="224" t="s">
        <v>1892</v>
      </c>
      <c r="C592" s="241" t="s">
        <v>1893</v>
      </c>
      <c r="D592" s="225" t="s">
        <v>557</v>
      </c>
      <c r="E592" s="226">
        <v>17.75</v>
      </c>
      <c r="F592" s="227"/>
      <c r="G592" s="228">
        <f>ROUND(E592*F592,2)</f>
        <v>0</v>
      </c>
      <c r="H592" s="227"/>
      <c r="I592" s="228">
        <f>ROUND(E592*H592,2)</f>
        <v>0</v>
      </c>
      <c r="J592" s="227"/>
      <c r="K592" s="228">
        <f>ROUND(E592*J592,2)</f>
        <v>0</v>
      </c>
      <c r="L592" s="228">
        <v>21</v>
      </c>
      <c r="M592" s="228">
        <f>G592*(1+L592/100)</f>
        <v>0</v>
      </c>
      <c r="N592" s="228">
        <v>2.3000000000000001E-4</v>
      </c>
      <c r="O592" s="228">
        <f>ROUND(E592*N592,2)</f>
        <v>0</v>
      </c>
      <c r="P592" s="228">
        <v>0</v>
      </c>
      <c r="Q592" s="228">
        <f>ROUND(E592*P592,2)</f>
        <v>0</v>
      </c>
      <c r="R592" s="228"/>
      <c r="S592" s="228" t="s">
        <v>295</v>
      </c>
      <c r="T592" s="229" t="s">
        <v>286</v>
      </c>
      <c r="U592" s="215">
        <v>0.20805000000000001</v>
      </c>
      <c r="V592" s="215">
        <f>ROUND(E592*U592,2)</f>
        <v>3.69</v>
      </c>
      <c r="W592" s="215"/>
      <c r="X592" s="206"/>
      <c r="Y592" s="206"/>
      <c r="Z592" s="206"/>
      <c r="AA592" s="206"/>
      <c r="AB592" s="206"/>
      <c r="AC592" s="206"/>
      <c r="AD592" s="206"/>
      <c r="AE592" s="206"/>
      <c r="AF592" s="206"/>
      <c r="AG592" s="206" t="s">
        <v>1202</v>
      </c>
      <c r="AH592" s="206"/>
      <c r="AI592" s="206"/>
      <c r="AJ592" s="206"/>
      <c r="AK592" s="206"/>
      <c r="AL592" s="206"/>
      <c r="AM592" s="206"/>
      <c r="AN592" s="206"/>
      <c r="AO592" s="206"/>
      <c r="AP592" s="206"/>
      <c r="AQ592" s="206"/>
      <c r="AR592" s="206"/>
      <c r="AS592" s="206"/>
      <c r="AT592" s="206"/>
      <c r="AU592" s="206"/>
      <c r="AV592" s="206"/>
      <c r="AW592" s="206"/>
      <c r="AX592" s="206"/>
      <c r="AY592" s="206"/>
      <c r="AZ592" s="206"/>
      <c r="BA592" s="206"/>
      <c r="BB592" s="206"/>
      <c r="BC592" s="206"/>
      <c r="BD592" s="206"/>
      <c r="BE592" s="206"/>
      <c r="BF592" s="206"/>
      <c r="BG592" s="206"/>
      <c r="BH592" s="206"/>
    </row>
    <row r="593" spans="1:60" outlineLevel="1">
      <c r="A593" s="213"/>
      <c r="B593" s="214"/>
      <c r="C593" s="254" t="s">
        <v>1895</v>
      </c>
      <c r="D593" s="247"/>
      <c r="E593" s="248">
        <v>17.75</v>
      </c>
      <c r="F593" s="215"/>
      <c r="G593" s="215"/>
      <c r="H593" s="215"/>
      <c r="I593" s="215"/>
      <c r="J593" s="215"/>
      <c r="K593" s="215"/>
      <c r="L593" s="215"/>
      <c r="M593" s="215"/>
      <c r="N593" s="215"/>
      <c r="O593" s="215"/>
      <c r="P593" s="215"/>
      <c r="Q593" s="215"/>
      <c r="R593" s="215"/>
      <c r="S593" s="215"/>
      <c r="T593" s="215"/>
      <c r="U593" s="215"/>
      <c r="V593" s="215"/>
      <c r="W593" s="215"/>
      <c r="X593" s="206"/>
      <c r="Y593" s="206"/>
      <c r="Z593" s="206"/>
      <c r="AA593" s="206"/>
      <c r="AB593" s="206"/>
      <c r="AC593" s="206"/>
      <c r="AD593" s="206"/>
      <c r="AE593" s="206"/>
      <c r="AF593" s="206"/>
      <c r="AG593" s="206" t="s">
        <v>327</v>
      </c>
      <c r="AH593" s="206">
        <v>0</v>
      </c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</row>
    <row r="594" spans="1:60" outlineLevel="1">
      <c r="A594" s="223">
        <v>184</v>
      </c>
      <c r="B594" s="224" t="s">
        <v>3403</v>
      </c>
      <c r="C594" s="241" t="s">
        <v>3404</v>
      </c>
      <c r="D594" s="225" t="s">
        <v>368</v>
      </c>
      <c r="E594" s="226">
        <v>326.0985</v>
      </c>
      <c r="F594" s="227"/>
      <c r="G594" s="228">
        <f>ROUND(E594*F594,2)</f>
        <v>0</v>
      </c>
      <c r="H594" s="227"/>
      <c r="I594" s="228">
        <f>ROUND(E594*H594,2)</f>
        <v>0</v>
      </c>
      <c r="J594" s="227"/>
      <c r="K594" s="228">
        <f>ROUND(E594*J594,2)</f>
        <v>0</v>
      </c>
      <c r="L594" s="228">
        <v>21</v>
      </c>
      <c r="M594" s="228">
        <f>G594*(1+L594/100)</f>
        <v>0</v>
      </c>
      <c r="N594" s="228">
        <v>1.9E-2</v>
      </c>
      <c r="O594" s="228">
        <f>ROUND(E594*N594,2)</f>
        <v>6.2</v>
      </c>
      <c r="P594" s="228">
        <v>0</v>
      </c>
      <c r="Q594" s="228">
        <f>ROUND(E594*P594,2)</f>
        <v>0</v>
      </c>
      <c r="R594" s="228"/>
      <c r="S594" s="228" t="s">
        <v>295</v>
      </c>
      <c r="T594" s="229" t="s">
        <v>286</v>
      </c>
      <c r="U594" s="215">
        <v>0</v>
      </c>
      <c r="V594" s="215">
        <f>ROUND(E594*U594,2)</f>
        <v>0</v>
      </c>
      <c r="W594" s="215"/>
      <c r="X594" s="206"/>
      <c r="Y594" s="206"/>
      <c r="Z594" s="206"/>
      <c r="AA594" s="206"/>
      <c r="AB594" s="206"/>
      <c r="AC594" s="206"/>
      <c r="AD594" s="206"/>
      <c r="AE594" s="206"/>
      <c r="AF594" s="206"/>
      <c r="AG594" s="206" t="s">
        <v>1189</v>
      </c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</row>
    <row r="595" spans="1:60" outlineLevel="1">
      <c r="A595" s="213"/>
      <c r="B595" s="214"/>
      <c r="C595" s="254" t="s">
        <v>3405</v>
      </c>
      <c r="D595" s="247"/>
      <c r="E595" s="248">
        <v>326.0985</v>
      </c>
      <c r="F595" s="215"/>
      <c r="G595" s="215"/>
      <c r="H595" s="215"/>
      <c r="I595" s="215"/>
      <c r="J595" s="215"/>
      <c r="K595" s="215"/>
      <c r="L595" s="215"/>
      <c r="M595" s="215"/>
      <c r="N595" s="215"/>
      <c r="O595" s="215"/>
      <c r="P595" s="215"/>
      <c r="Q595" s="215"/>
      <c r="R595" s="215"/>
      <c r="S595" s="215"/>
      <c r="T595" s="215"/>
      <c r="U595" s="215"/>
      <c r="V595" s="215"/>
      <c r="W595" s="215"/>
      <c r="X595" s="206"/>
      <c r="Y595" s="206"/>
      <c r="Z595" s="206"/>
      <c r="AA595" s="206"/>
      <c r="AB595" s="206"/>
      <c r="AC595" s="206"/>
      <c r="AD595" s="206"/>
      <c r="AE595" s="206"/>
      <c r="AF595" s="206"/>
      <c r="AG595" s="206" t="s">
        <v>327</v>
      </c>
      <c r="AH595" s="206">
        <v>0</v>
      </c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</row>
    <row r="596" spans="1:60" outlineLevel="1">
      <c r="A596" s="223">
        <v>185</v>
      </c>
      <c r="B596" s="224" t="s">
        <v>1906</v>
      </c>
      <c r="C596" s="241" t="s">
        <v>1907</v>
      </c>
      <c r="D596" s="225" t="s">
        <v>389</v>
      </c>
      <c r="E596" s="226">
        <v>7.12331</v>
      </c>
      <c r="F596" s="227"/>
      <c r="G596" s="228">
        <f>ROUND(E596*F596,2)</f>
        <v>0</v>
      </c>
      <c r="H596" s="227"/>
      <c r="I596" s="228">
        <f>ROUND(E596*H596,2)</f>
        <v>0</v>
      </c>
      <c r="J596" s="227"/>
      <c r="K596" s="228">
        <f>ROUND(E596*J596,2)</f>
        <v>0</v>
      </c>
      <c r="L596" s="228">
        <v>21</v>
      </c>
      <c r="M596" s="228">
        <f>G596*(1+L596/100)</f>
        <v>0</v>
      </c>
      <c r="N596" s="228">
        <v>0</v>
      </c>
      <c r="O596" s="228">
        <f>ROUND(E596*N596,2)</f>
        <v>0</v>
      </c>
      <c r="P596" s="228">
        <v>0</v>
      </c>
      <c r="Q596" s="228">
        <f>ROUND(E596*P596,2)</f>
        <v>0</v>
      </c>
      <c r="R596" s="228" t="s">
        <v>1873</v>
      </c>
      <c r="S596" s="228" t="s">
        <v>285</v>
      </c>
      <c r="T596" s="229" t="s">
        <v>322</v>
      </c>
      <c r="U596" s="215">
        <v>1.5980000000000001</v>
      </c>
      <c r="V596" s="215">
        <f>ROUND(E596*U596,2)</f>
        <v>11.38</v>
      </c>
      <c r="W596" s="215"/>
      <c r="X596" s="206"/>
      <c r="Y596" s="206"/>
      <c r="Z596" s="206"/>
      <c r="AA596" s="206"/>
      <c r="AB596" s="206"/>
      <c r="AC596" s="206"/>
      <c r="AD596" s="206"/>
      <c r="AE596" s="206"/>
      <c r="AF596" s="206"/>
      <c r="AG596" s="206" t="s">
        <v>1192</v>
      </c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</row>
    <row r="597" spans="1:60" outlineLevel="1">
      <c r="A597" s="213"/>
      <c r="B597" s="214"/>
      <c r="C597" s="253" t="s">
        <v>1337</v>
      </c>
      <c r="D597" s="251"/>
      <c r="E597" s="251"/>
      <c r="F597" s="251"/>
      <c r="G597" s="251"/>
      <c r="H597" s="215"/>
      <c r="I597" s="215"/>
      <c r="J597" s="215"/>
      <c r="K597" s="215"/>
      <c r="L597" s="215"/>
      <c r="M597" s="215"/>
      <c r="N597" s="215"/>
      <c r="O597" s="215"/>
      <c r="P597" s="215"/>
      <c r="Q597" s="215"/>
      <c r="R597" s="215"/>
      <c r="S597" s="215"/>
      <c r="T597" s="215"/>
      <c r="U597" s="215"/>
      <c r="V597" s="215"/>
      <c r="W597" s="215"/>
      <c r="X597" s="206"/>
      <c r="Y597" s="206"/>
      <c r="Z597" s="206"/>
      <c r="AA597" s="206"/>
      <c r="AB597" s="206"/>
      <c r="AC597" s="206"/>
      <c r="AD597" s="206"/>
      <c r="AE597" s="206"/>
      <c r="AF597" s="206"/>
      <c r="AG597" s="206" t="s">
        <v>325</v>
      </c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</row>
    <row r="598" spans="1:60" outlineLevel="1">
      <c r="A598" s="213"/>
      <c r="B598" s="214"/>
      <c r="C598" s="254" t="s">
        <v>1194</v>
      </c>
      <c r="D598" s="247"/>
      <c r="E598" s="248"/>
      <c r="F598" s="215"/>
      <c r="G598" s="215"/>
      <c r="H598" s="215"/>
      <c r="I598" s="215"/>
      <c r="J598" s="215"/>
      <c r="K598" s="215"/>
      <c r="L598" s="215"/>
      <c r="M598" s="215"/>
      <c r="N598" s="215"/>
      <c r="O598" s="215"/>
      <c r="P598" s="215"/>
      <c r="Q598" s="215"/>
      <c r="R598" s="215"/>
      <c r="S598" s="215"/>
      <c r="T598" s="215"/>
      <c r="U598" s="215"/>
      <c r="V598" s="215"/>
      <c r="W598" s="215"/>
      <c r="X598" s="206"/>
      <c r="Y598" s="206"/>
      <c r="Z598" s="206"/>
      <c r="AA598" s="206"/>
      <c r="AB598" s="206"/>
      <c r="AC598" s="206"/>
      <c r="AD598" s="206"/>
      <c r="AE598" s="206"/>
      <c r="AF598" s="206"/>
      <c r="AG598" s="206" t="s">
        <v>327</v>
      </c>
      <c r="AH598" s="206">
        <v>0</v>
      </c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</row>
    <row r="599" spans="1:60" outlineLevel="1">
      <c r="A599" s="213"/>
      <c r="B599" s="214"/>
      <c r="C599" s="254" t="s">
        <v>3406</v>
      </c>
      <c r="D599" s="247"/>
      <c r="E599" s="248"/>
      <c r="F599" s="215"/>
      <c r="G599" s="215"/>
      <c r="H599" s="215"/>
      <c r="I599" s="215"/>
      <c r="J599" s="215"/>
      <c r="K599" s="215"/>
      <c r="L599" s="215"/>
      <c r="M599" s="215"/>
      <c r="N599" s="215"/>
      <c r="O599" s="215"/>
      <c r="P599" s="215"/>
      <c r="Q599" s="215"/>
      <c r="R599" s="215"/>
      <c r="S599" s="215"/>
      <c r="T599" s="215"/>
      <c r="U599" s="215"/>
      <c r="V599" s="215"/>
      <c r="W599" s="215"/>
      <c r="X599" s="206"/>
      <c r="Y599" s="206"/>
      <c r="Z599" s="206"/>
      <c r="AA599" s="206"/>
      <c r="AB599" s="206"/>
      <c r="AC599" s="206"/>
      <c r="AD599" s="206"/>
      <c r="AE599" s="206"/>
      <c r="AF599" s="206"/>
      <c r="AG599" s="206" t="s">
        <v>327</v>
      </c>
      <c r="AH599" s="206">
        <v>0</v>
      </c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</row>
    <row r="600" spans="1:60" outlineLevel="1">
      <c r="A600" s="213"/>
      <c r="B600" s="214"/>
      <c r="C600" s="254" t="s">
        <v>3407</v>
      </c>
      <c r="D600" s="247"/>
      <c r="E600" s="248">
        <v>7.12331</v>
      </c>
      <c r="F600" s="215"/>
      <c r="G600" s="215"/>
      <c r="H600" s="215"/>
      <c r="I600" s="215"/>
      <c r="J600" s="215"/>
      <c r="K600" s="215"/>
      <c r="L600" s="215"/>
      <c r="M600" s="215"/>
      <c r="N600" s="215"/>
      <c r="O600" s="215"/>
      <c r="P600" s="215"/>
      <c r="Q600" s="215"/>
      <c r="R600" s="215"/>
      <c r="S600" s="215"/>
      <c r="T600" s="215"/>
      <c r="U600" s="215"/>
      <c r="V600" s="215"/>
      <c r="W600" s="215"/>
      <c r="X600" s="206"/>
      <c r="Y600" s="206"/>
      <c r="Z600" s="206"/>
      <c r="AA600" s="206"/>
      <c r="AB600" s="206"/>
      <c r="AC600" s="206"/>
      <c r="AD600" s="206"/>
      <c r="AE600" s="206"/>
      <c r="AF600" s="206"/>
      <c r="AG600" s="206" t="s">
        <v>327</v>
      </c>
      <c r="AH600" s="206">
        <v>0</v>
      </c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</row>
    <row r="601" spans="1:60">
      <c r="A601" s="217" t="s">
        <v>280</v>
      </c>
      <c r="B601" s="218" t="s">
        <v>161</v>
      </c>
      <c r="C601" s="240" t="s">
        <v>162</v>
      </c>
      <c r="D601" s="219"/>
      <c r="E601" s="220"/>
      <c r="F601" s="221"/>
      <c r="G601" s="221">
        <f>SUMIF(AG602:AG616,"&lt;&gt;NOR",G602:G616)</f>
        <v>0</v>
      </c>
      <c r="H601" s="221"/>
      <c r="I601" s="221">
        <f>SUM(I602:I616)</f>
        <v>0</v>
      </c>
      <c r="J601" s="221"/>
      <c r="K601" s="221">
        <f>SUM(K602:K616)</f>
        <v>0</v>
      </c>
      <c r="L601" s="221"/>
      <c r="M601" s="221">
        <f>SUM(M602:M616)</f>
        <v>0</v>
      </c>
      <c r="N601" s="221"/>
      <c r="O601" s="221">
        <f>SUM(O602:O616)</f>
        <v>1.32</v>
      </c>
      <c r="P601" s="221"/>
      <c r="Q601" s="221">
        <f>SUM(Q602:Q616)</f>
        <v>0</v>
      </c>
      <c r="R601" s="221"/>
      <c r="S601" s="221"/>
      <c r="T601" s="222"/>
      <c r="U601" s="216"/>
      <c r="V601" s="216">
        <f>SUM(V602:V616)</f>
        <v>2.11</v>
      </c>
      <c r="W601" s="216"/>
      <c r="AG601" t="s">
        <v>281</v>
      </c>
    </row>
    <row r="602" spans="1:60" outlineLevel="1">
      <c r="A602" s="223">
        <v>186</v>
      </c>
      <c r="B602" s="224" t="s">
        <v>1917</v>
      </c>
      <c r="C602" s="241" t="s">
        <v>3408</v>
      </c>
      <c r="D602" s="225" t="s">
        <v>368</v>
      </c>
      <c r="E602" s="226">
        <v>82.72</v>
      </c>
      <c r="F602" s="227"/>
      <c r="G602" s="228">
        <f>ROUND(E602*F602,2)</f>
        <v>0</v>
      </c>
      <c r="H602" s="227"/>
      <c r="I602" s="228">
        <f>ROUND(E602*H602,2)</f>
        <v>0</v>
      </c>
      <c r="J602" s="227"/>
      <c r="K602" s="228">
        <f>ROUND(E602*J602,2)</f>
        <v>0</v>
      </c>
      <c r="L602" s="228">
        <v>21</v>
      </c>
      <c r="M602" s="228">
        <f>G602*(1+L602/100)</f>
        <v>0</v>
      </c>
      <c r="N602" s="228">
        <v>3.1900000000000001E-3</v>
      </c>
      <c r="O602" s="228">
        <f>ROUND(E602*N602,2)</f>
        <v>0.26</v>
      </c>
      <c r="P602" s="228">
        <v>0</v>
      </c>
      <c r="Q602" s="228">
        <f>ROUND(E602*P602,2)</f>
        <v>0</v>
      </c>
      <c r="R602" s="228"/>
      <c r="S602" s="228" t="s">
        <v>295</v>
      </c>
      <c r="T602" s="229" t="s">
        <v>286</v>
      </c>
      <c r="U602" s="215">
        <v>0</v>
      </c>
      <c r="V602" s="215">
        <f>ROUND(E602*U602,2)</f>
        <v>0</v>
      </c>
      <c r="W602" s="215"/>
      <c r="X602" s="206"/>
      <c r="Y602" s="206"/>
      <c r="Z602" s="206"/>
      <c r="AA602" s="206"/>
      <c r="AB602" s="206"/>
      <c r="AC602" s="206"/>
      <c r="AD602" s="206"/>
      <c r="AE602" s="206"/>
      <c r="AF602" s="206"/>
      <c r="AG602" s="206" t="s">
        <v>369</v>
      </c>
      <c r="AH602" s="206"/>
      <c r="AI602" s="206"/>
      <c r="AJ602" s="206"/>
      <c r="AK602" s="206"/>
      <c r="AL602" s="206"/>
      <c r="AM602" s="206"/>
      <c r="AN602" s="206"/>
      <c r="AO602" s="206"/>
      <c r="AP602" s="206"/>
      <c r="AQ602" s="206"/>
      <c r="AR602" s="206"/>
      <c r="AS602" s="206"/>
      <c r="AT602" s="206"/>
      <c r="AU602" s="206"/>
      <c r="AV602" s="206"/>
      <c r="AW602" s="206"/>
      <c r="AX602" s="206"/>
      <c r="AY602" s="206"/>
      <c r="AZ602" s="206"/>
      <c r="BA602" s="206"/>
      <c r="BB602" s="206"/>
      <c r="BC602" s="206"/>
      <c r="BD602" s="206"/>
      <c r="BE602" s="206"/>
      <c r="BF602" s="206"/>
      <c r="BG602" s="206"/>
      <c r="BH602" s="206"/>
    </row>
    <row r="603" spans="1:60" outlineLevel="1">
      <c r="A603" s="213"/>
      <c r="B603" s="214"/>
      <c r="C603" s="254" t="s">
        <v>3409</v>
      </c>
      <c r="D603" s="247"/>
      <c r="E603" s="248">
        <v>14.7</v>
      </c>
      <c r="F603" s="215"/>
      <c r="G603" s="215"/>
      <c r="H603" s="215"/>
      <c r="I603" s="215"/>
      <c r="J603" s="215"/>
      <c r="K603" s="215"/>
      <c r="L603" s="215"/>
      <c r="M603" s="215"/>
      <c r="N603" s="215"/>
      <c r="O603" s="215"/>
      <c r="P603" s="215"/>
      <c r="Q603" s="215"/>
      <c r="R603" s="215"/>
      <c r="S603" s="215"/>
      <c r="T603" s="215"/>
      <c r="U603" s="215"/>
      <c r="V603" s="215"/>
      <c r="W603" s="215"/>
      <c r="X603" s="206"/>
      <c r="Y603" s="206"/>
      <c r="Z603" s="206"/>
      <c r="AA603" s="206"/>
      <c r="AB603" s="206"/>
      <c r="AC603" s="206"/>
      <c r="AD603" s="206"/>
      <c r="AE603" s="206"/>
      <c r="AF603" s="206"/>
      <c r="AG603" s="206" t="s">
        <v>327</v>
      </c>
      <c r="AH603" s="206">
        <v>0</v>
      </c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</row>
    <row r="604" spans="1:60" outlineLevel="1">
      <c r="A604" s="213"/>
      <c r="B604" s="214"/>
      <c r="C604" s="254" t="s">
        <v>3410</v>
      </c>
      <c r="D604" s="247"/>
      <c r="E604" s="248">
        <v>19.488</v>
      </c>
      <c r="F604" s="215"/>
      <c r="G604" s="215"/>
      <c r="H604" s="215"/>
      <c r="I604" s="215"/>
      <c r="J604" s="215"/>
      <c r="K604" s="215"/>
      <c r="L604" s="215"/>
      <c r="M604" s="215"/>
      <c r="N604" s="215"/>
      <c r="O604" s="215"/>
      <c r="P604" s="215"/>
      <c r="Q604" s="215"/>
      <c r="R604" s="215"/>
      <c r="S604" s="215"/>
      <c r="T604" s="215"/>
      <c r="U604" s="215"/>
      <c r="V604" s="215"/>
      <c r="W604" s="215"/>
      <c r="X604" s="206"/>
      <c r="Y604" s="206"/>
      <c r="Z604" s="206"/>
      <c r="AA604" s="206"/>
      <c r="AB604" s="206"/>
      <c r="AC604" s="206"/>
      <c r="AD604" s="206"/>
      <c r="AE604" s="206"/>
      <c r="AF604" s="206"/>
      <c r="AG604" s="206" t="s">
        <v>327</v>
      </c>
      <c r="AH604" s="206">
        <v>0</v>
      </c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</row>
    <row r="605" spans="1:60" outlineLevel="1">
      <c r="A605" s="213"/>
      <c r="B605" s="214"/>
      <c r="C605" s="254" t="s">
        <v>3411</v>
      </c>
      <c r="D605" s="247"/>
      <c r="E605" s="248">
        <v>19.236000000000001</v>
      </c>
      <c r="F605" s="215"/>
      <c r="G605" s="215"/>
      <c r="H605" s="215"/>
      <c r="I605" s="215"/>
      <c r="J605" s="215"/>
      <c r="K605" s="215"/>
      <c r="L605" s="215"/>
      <c r="M605" s="215"/>
      <c r="N605" s="215"/>
      <c r="O605" s="215"/>
      <c r="P605" s="215"/>
      <c r="Q605" s="215"/>
      <c r="R605" s="215"/>
      <c r="S605" s="215"/>
      <c r="T605" s="215"/>
      <c r="U605" s="215"/>
      <c r="V605" s="215"/>
      <c r="W605" s="215"/>
      <c r="X605" s="206"/>
      <c r="Y605" s="206"/>
      <c r="Z605" s="206"/>
      <c r="AA605" s="206"/>
      <c r="AB605" s="206"/>
      <c r="AC605" s="206"/>
      <c r="AD605" s="206"/>
      <c r="AE605" s="206"/>
      <c r="AF605" s="206"/>
      <c r="AG605" s="206" t="s">
        <v>327</v>
      </c>
      <c r="AH605" s="206">
        <v>0</v>
      </c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</row>
    <row r="606" spans="1:60" outlineLevel="1">
      <c r="A606" s="213"/>
      <c r="B606" s="214"/>
      <c r="C606" s="254" t="s">
        <v>3412</v>
      </c>
      <c r="D606" s="247"/>
      <c r="E606" s="248">
        <v>18.27</v>
      </c>
      <c r="F606" s="215"/>
      <c r="G606" s="215"/>
      <c r="H606" s="215"/>
      <c r="I606" s="215"/>
      <c r="J606" s="215"/>
      <c r="K606" s="215"/>
      <c r="L606" s="215"/>
      <c r="M606" s="215"/>
      <c r="N606" s="215"/>
      <c r="O606" s="215"/>
      <c r="P606" s="215"/>
      <c r="Q606" s="215"/>
      <c r="R606" s="215"/>
      <c r="S606" s="215"/>
      <c r="T606" s="215"/>
      <c r="U606" s="215"/>
      <c r="V606" s="215"/>
      <c r="W606" s="215"/>
      <c r="X606" s="206"/>
      <c r="Y606" s="206"/>
      <c r="Z606" s="206"/>
      <c r="AA606" s="206"/>
      <c r="AB606" s="206"/>
      <c r="AC606" s="206"/>
      <c r="AD606" s="206"/>
      <c r="AE606" s="206"/>
      <c r="AF606" s="206"/>
      <c r="AG606" s="206" t="s">
        <v>327</v>
      </c>
      <c r="AH606" s="206">
        <v>0</v>
      </c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06"/>
      <c r="AT606" s="206"/>
      <c r="AU606" s="206"/>
      <c r="AV606" s="206"/>
      <c r="AW606" s="206"/>
      <c r="AX606" s="206"/>
      <c r="AY606" s="206"/>
      <c r="AZ606" s="206"/>
      <c r="BA606" s="206"/>
      <c r="BB606" s="206"/>
      <c r="BC606" s="206"/>
      <c r="BD606" s="206"/>
      <c r="BE606" s="206"/>
      <c r="BF606" s="206"/>
      <c r="BG606" s="206"/>
      <c r="BH606" s="206"/>
    </row>
    <row r="607" spans="1:60" outlineLevel="1">
      <c r="A607" s="213"/>
      <c r="B607" s="214"/>
      <c r="C607" s="254" t="s">
        <v>3413</v>
      </c>
      <c r="D607" s="247"/>
      <c r="E607" s="248">
        <v>11.172000000000001</v>
      </c>
      <c r="F607" s="215"/>
      <c r="G607" s="215"/>
      <c r="H607" s="215"/>
      <c r="I607" s="215"/>
      <c r="J607" s="215"/>
      <c r="K607" s="215"/>
      <c r="L607" s="215"/>
      <c r="M607" s="215"/>
      <c r="N607" s="215"/>
      <c r="O607" s="215"/>
      <c r="P607" s="215"/>
      <c r="Q607" s="215"/>
      <c r="R607" s="215"/>
      <c r="S607" s="215"/>
      <c r="T607" s="215"/>
      <c r="U607" s="215"/>
      <c r="V607" s="215"/>
      <c r="W607" s="215"/>
      <c r="X607" s="206"/>
      <c r="Y607" s="206"/>
      <c r="Z607" s="206"/>
      <c r="AA607" s="206"/>
      <c r="AB607" s="206"/>
      <c r="AC607" s="206"/>
      <c r="AD607" s="206"/>
      <c r="AE607" s="206"/>
      <c r="AF607" s="206"/>
      <c r="AG607" s="206" t="s">
        <v>327</v>
      </c>
      <c r="AH607" s="206">
        <v>0</v>
      </c>
      <c r="AI607" s="206"/>
      <c r="AJ607" s="206"/>
      <c r="AK607" s="206"/>
      <c r="AL607" s="206"/>
      <c r="AM607" s="206"/>
      <c r="AN607" s="206"/>
      <c r="AO607" s="206"/>
      <c r="AP607" s="206"/>
      <c r="AQ607" s="206"/>
      <c r="AR607" s="206"/>
      <c r="AS607" s="206"/>
      <c r="AT607" s="206"/>
      <c r="AU607" s="206"/>
      <c r="AV607" s="206"/>
      <c r="AW607" s="206"/>
      <c r="AX607" s="206"/>
      <c r="AY607" s="206"/>
      <c r="AZ607" s="206"/>
      <c r="BA607" s="206"/>
      <c r="BB607" s="206"/>
      <c r="BC607" s="206"/>
      <c r="BD607" s="206"/>
      <c r="BE607" s="206"/>
      <c r="BF607" s="206"/>
      <c r="BG607" s="206"/>
      <c r="BH607" s="206"/>
    </row>
    <row r="608" spans="1:60" outlineLevel="1">
      <c r="A608" s="213"/>
      <c r="B608" s="214"/>
      <c r="C608" s="254" t="s">
        <v>3414</v>
      </c>
      <c r="D608" s="247"/>
      <c r="E608" s="248">
        <v>12.263999999999999</v>
      </c>
      <c r="F608" s="215"/>
      <c r="G608" s="215"/>
      <c r="H608" s="215"/>
      <c r="I608" s="215"/>
      <c r="J608" s="215"/>
      <c r="K608" s="215"/>
      <c r="L608" s="215"/>
      <c r="M608" s="215"/>
      <c r="N608" s="215"/>
      <c r="O608" s="215"/>
      <c r="P608" s="215"/>
      <c r="Q608" s="215"/>
      <c r="R608" s="215"/>
      <c r="S608" s="215"/>
      <c r="T608" s="215"/>
      <c r="U608" s="215"/>
      <c r="V608" s="215"/>
      <c r="W608" s="215"/>
      <c r="X608" s="206"/>
      <c r="Y608" s="206"/>
      <c r="Z608" s="206"/>
      <c r="AA608" s="206"/>
      <c r="AB608" s="206"/>
      <c r="AC608" s="206"/>
      <c r="AD608" s="206"/>
      <c r="AE608" s="206"/>
      <c r="AF608" s="206"/>
      <c r="AG608" s="206" t="s">
        <v>327</v>
      </c>
      <c r="AH608" s="206">
        <v>0</v>
      </c>
      <c r="AI608" s="206"/>
      <c r="AJ608" s="206"/>
      <c r="AK608" s="206"/>
      <c r="AL608" s="206"/>
      <c r="AM608" s="206"/>
      <c r="AN608" s="206"/>
      <c r="AO608" s="206"/>
      <c r="AP608" s="206"/>
      <c r="AQ608" s="206"/>
      <c r="AR608" s="206"/>
      <c r="AS608" s="206"/>
      <c r="AT608" s="206"/>
      <c r="AU608" s="206"/>
      <c r="AV608" s="206"/>
      <c r="AW608" s="206"/>
      <c r="AX608" s="206"/>
      <c r="AY608" s="206"/>
      <c r="AZ608" s="206"/>
      <c r="BA608" s="206"/>
      <c r="BB608" s="206"/>
      <c r="BC608" s="206"/>
      <c r="BD608" s="206"/>
      <c r="BE608" s="206"/>
      <c r="BF608" s="206"/>
      <c r="BG608" s="206"/>
      <c r="BH608" s="206"/>
    </row>
    <row r="609" spans="1:60" outlineLevel="1">
      <c r="A609" s="213"/>
      <c r="B609" s="214"/>
      <c r="C609" s="254" t="s">
        <v>3415</v>
      </c>
      <c r="D609" s="247"/>
      <c r="E609" s="248">
        <v>-13.79</v>
      </c>
      <c r="F609" s="215"/>
      <c r="G609" s="215"/>
      <c r="H609" s="215"/>
      <c r="I609" s="215"/>
      <c r="J609" s="215"/>
      <c r="K609" s="215"/>
      <c r="L609" s="215"/>
      <c r="M609" s="215"/>
      <c r="N609" s="215"/>
      <c r="O609" s="215"/>
      <c r="P609" s="215"/>
      <c r="Q609" s="215"/>
      <c r="R609" s="215"/>
      <c r="S609" s="215"/>
      <c r="T609" s="215"/>
      <c r="U609" s="215"/>
      <c r="V609" s="215"/>
      <c r="W609" s="215"/>
      <c r="X609" s="206"/>
      <c r="Y609" s="206"/>
      <c r="Z609" s="206"/>
      <c r="AA609" s="206"/>
      <c r="AB609" s="206"/>
      <c r="AC609" s="206"/>
      <c r="AD609" s="206"/>
      <c r="AE609" s="206"/>
      <c r="AF609" s="206"/>
      <c r="AG609" s="206" t="s">
        <v>327</v>
      </c>
      <c r="AH609" s="206">
        <v>0</v>
      </c>
      <c r="AI609" s="206"/>
      <c r="AJ609" s="206"/>
      <c r="AK609" s="206"/>
      <c r="AL609" s="206"/>
      <c r="AM609" s="206"/>
      <c r="AN609" s="206"/>
      <c r="AO609" s="206"/>
      <c r="AP609" s="206"/>
      <c r="AQ609" s="206"/>
      <c r="AR609" s="206"/>
      <c r="AS609" s="206"/>
      <c r="AT609" s="206"/>
      <c r="AU609" s="206"/>
      <c r="AV609" s="206"/>
      <c r="AW609" s="206"/>
      <c r="AX609" s="206"/>
      <c r="AY609" s="206"/>
      <c r="AZ609" s="206"/>
      <c r="BA609" s="206"/>
      <c r="BB609" s="206"/>
      <c r="BC609" s="206"/>
      <c r="BD609" s="206"/>
      <c r="BE609" s="206"/>
      <c r="BF609" s="206"/>
      <c r="BG609" s="206"/>
      <c r="BH609" s="206"/>
    </row>
    <row r="610" spans="1:60" outlineLevel="1">
      <c r="A610" s="213"/>
      <c r="B610" s="214"/>
      <c r="C610" s="254" t="s">
        <v>3416</v>
      </c>
      <c r="D610" s="247"/>
      <c r="E610" s="248">
        <v>1.38</v>
      </c>
      <c r="F610" s="215"/>
      <c r="G610" s="215"/>
      <c r="H610" s="215"/>
      <c r="I610" s="215"/>
      <c r="J610" s="215"/>
      <c r="K610" s="215"/>
      <c r="L610" s="215"/>
      <c r="M610" s="215"/>
      <c r="N610" s="215"/>
      <c r="O610" s="215"/>
      <c r="P610" s="215"/>
      <c r="Q610" s="215"/>
      <c r="R610" s="215"/>
      <c r="S610" s="215"/>
      <c r="T610" s="215"/>
      <c r="U610" s="215"/>
      <c r="V610" s="215"/>
      <c r="W610" s="215"/>
      <c r="X610" s="206"/>
      <c r="Y610" s="206"/>
      <c r="Z610" s="206"/>
      <c r="AA610" s="206"/>
      <c r="AB610" s="206"/>
      <c r="AC610" s="206"/>
      <c r="AD610" s="206"/>
      <c r="AE610" s="206"/>
      <c r="AF610" s="206"/>
      <c r="AG610" s="206" t="s">
        <v>327</v>
      </c>
      <c r="AH610" s="206">
        <v>0</v>
      </c>
      <c r="AI610" s="206"/>
      <c r="AJ610" s="206"/>
      <c r="AK610" s="206"/>
      <c r="AL610" s="206"/>
      <c r="AM610" s="206"/>
      <c r="AN610" s="206"/>
      <c r="AO610" s="206"/>
      <c r="AP610" s="206"/>
      <c r="AQ610" s="206"/>
      <c r="AR610" s="206"/>
      <c r="AS610" s="206"/>
      <c r="AT610" s="206"/>
      <c r="AU610" s="206"/>
      <c r="AV610" s="206"/>
      <c r="AW610" s="206"/>
      <c r="AX610" s="206"/>
      <c r="AY610" s="206"/>
      <c r="AZ610" s="206"/>
      <c r="BA610" s="206"/>
      <c r="BB610" s="206"/>
      <c r="BC610" s="206"/>
      <c r="BD610" s="206"/>
      <c r="BE610" s="206"/>
      <c r="BF610" s="206"/>
      <c r="BG610" s="206"/>
      <c r="BH610" s="206"/>
    </row>
    <row r="611" spans="1:60" outlineLevel="1">
      <c r="A611" s="223">
        <v>187</v>
      </c>
      <c r="B611" s="224" t="s">
        <v>1930</v>
      </c>
      <c r="C611" s="241" t="s">
        <v>3417</v>
      </c>
      <c r="D611" s="225" t="s">
        <v>368</v>
      </c>
      <c r="E611" s="226">
        <v>86.855999999999995</v>
      </c>
      <c r="F611" s="227"/>
      <c r="G611" s="228">
        <f>ROUND(E611*F611,2)</f>
        <v>0</v>
      </c>
      <c r="H611" s="227"/>
      <c r="I611" s="228">
        <f>ROUND(E611*H611,2)</f>
        <v>0</v>
      </c>
      <c r="J611" s="227"/>
      <c r="K611" s="228">
        <f>ROUND(E611*J611,2)</f>
        <v>0</v>
      </c>
      <c r="L611" s="228">
        <v>21</v>
      </c>
      <c r="M611" s="228">
        <f>G611*(1+L611/100)</f>
        <v>0</v>
      </c>
      <c r="N611" s="228">
        <v>1.2200000000000001E-2</v>
      </c>
      <c r="O611" s="228">
        <f>ROUND(E611*N611,2)</f>
        <v>1.06</v>
      </c>
      <c r="P611" s="228">
        <v>0</v>
      </c>
      <c r="Q611" s="228">
        <f>ROUND(E611*P611,2)</f>
        <v>0</v>
      </c>
      <c r="R611" s="228"/>
      <c r="S611" s="228" t="s">
        <v>295</v>
      </c>
      <c r="T611" s="229" t="s">
        <v>286</v>
      </c>
      <c r="U611" s="215">
        <v>0</v>
      </c>
      <c r="V611" s="215">
        <f>ROUND(E611*U611,2)</f>
        <v>0</v>
      </c>
      <c r="W611" s="215"/>
      <c r="X611" s="206"/>
      <c r="Y611" s="206"/>
      <c r="Z611" s="206"/>
      <c r="AA611" s="206"/>
      <c r="AB611" s="206"/>
      <c r="AC611" s="206"/>
      <c r="AD611" s="206"/>
      <c r="AE611" s="206"/>
      <c r="AF611" s="206"/>
      <c r="AG611" s="206" t="s">
        <v>1184</v>
      </c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</row>
    <row r="612" spans="1:60" outlineLevel="1">
      <c r="A612" s="213"/>
      <c r="B612" s="214"/>
      <c r="C612" s="254" t="s">
        <v>3418</v>
      </c>
      <c r="D612" s="247"/>
      <c r="E612" s="248">
        <v>86.855999999999995</v>
      </c>
      <c r="F612" s="215"/>
      <c r="G612" s="215"/>
      <c r="H612" s="215"/>
      <c r="I612" s="215"/>
      <c r="J612" s="215"/>
      <c r="K612" s="215"/>
      <c r="L612" s="215"/>
      <c r="M612" s="215"/>
      <c r="N612" s="215"/>
      <c r="O612" s="215"/>
      <c r="P612" s="215"/>
      <c r="Q612" s="215"/>
      <c r="R612" s="215"/>
      <c r="S612" s="215"/>
      <c r="T612" s="215"/>
      <c r="U612" s="215"/>
      <c r="V612" s="215"/>
      <c r="W612" s="215"/>
      <c r="X612" s="206"/>
      <c r="Y612" s="206"/>
      <c r="Z612" s="206"/>
      <c r="AA612" s="206"/>
      <c r="AB612" s="206"/>
      <c r="AC612" s="206"/>
      <c r="AD612" s="206"/>
      <c r="AE612" s="206"/>
      <c r="AF612" s="206"/>
      <c r="AG612" s="206" t="s">
        <v>327</v>
      </c>
      <c r="AH612" s="206">
        <v>0</v>
      </c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</row>
    <row r="613" spans="1:60" outlineLevel="1">
      <c r="A613" s="223">
        <v>188</v>
      </c>
      <c r="B613" s="224" t="s">
        <v>1933</v>
      </c>
      <c r="C613" s="241" t="s">
        <v>1934</v>
      </c>
      <c r="D613" s="225" t="s">
        <v>389</v>
      </c>
      <c r="E613" s="226">
        <v>1.32352</v>
      </c>
      <c r="F613" s="227"/>
      <c r="G613" s="228">
        <f>ROUND(E613*F613,2)</f>
        <v>0</v>
      </c>
      <c r="H613" s="227"/>
      <c r="I613" s="228">
        <f>ROUND(E613*H613,2)</f>
        <v>0</v>
      </c>
      <c r="J613" s="227"/>
      <c r="K613" s="228">
        <f>ROUND(E613*J613,2)</f>
        <v>0</v>
      </c>
      <c r="L613" s="228">
        <v>21</v>
      </c>
      <c r="M613" s="228">
        <f>G613*(1+L613/100)</f>
        <v>0</v>
      </c>
      <c r="N613" s="228">
        <v>0</v>
      </c>
      <c r="O613" s="228">
        <f>ROUND(E613*N613,2)</f>
        <v>0</v>
      </c>
      <c r="P613" s="228">
        <v>0</v>
      </c>
      <c r="Q613" s="228">
        <f>ROUND(E613*P613,2)</f>
        <v>0</v>
      </c>
      <c r="R613" s="228" t="s">
        <v>1873</v>
      </c>
      <c r="S613" s="228" t="s">
        <v>285</v>
      </c>
      <c r="T613" s="229" t="s">
        <v>322</v>
      </c>
      <c r="U613" s="215">
        <v>1.5980000000000001</v>
      </c>
      <c r="V613" s="215">
        <f>ROUND(E613*U613,2)</f>
        <v>2.11</v>
      </c>
      <c r="W613" s="215"/>
      <c r="X613" s="206"/>
      <c r="Y613" s="206"/>
      <c r="Z613" s="206"/>
      <c r="AA613" s="206"/>
      <c r="AB613" s="206"/>
      <c r="AC613" s="206"/>
      <c r="AD613" s="206"/>
      <c r="AE613" s="206"/>
      <c r="AF613" s="206"/>
      <c r="AG613" s="206" t="s">
        <v>1192</v>
      </c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</row>
    <row r="614" spans="1:60" outlineLevel="1">
      <c r="A614" s="213"/>
      <c r="B614" s="214"/>
      <c r="C614" s="254" t="s">
        <v>1194</v>
      </c>
      <c r="D614" s="247"/>
      <c r="E614" s="248"/>
      <c r="F614" s="215"/>
      <c r="G614" s="215"/>
      <c r="H614" s="215"/>
      <c r="I614" s="215"/>
      <c r="J614" s="215"/>
      <c r="K614" s="215"/>
      <c r="L614" s="215"/>
      <c r="M614" s="215"/>
      <c r="N614" s="215"/>
      <c r="O614" s="215"/>
      <c r="P614" s="215"/>
      <c r="Q614" s="215"/>
      <c r="R614" s="215"/>
      <c r="S614" s="215"/>
      <c r="T614" s="215"/>
      <c r="U614" s="215"/>
      <c r="V614" s="215"/>
      <c r="W614" s="215"/>
      <c r="X614" s="206"/>
      <c r="Y614" s="206"/>
      <c r="Z614" s="206"/>
      <c r="AA614" s="206"/>
      <c r="AB614" s="206"/>
      <c r="AC614" s="206"/>
      <c r="AD614" s="206"/>
      <c r="AE614" s="206"/>
      <c r="AF614" s="206"/>
      <c r="AG614" s="206" t="s">
        <v>327</v>
      </c>
      <c r="AH614" s="206">
        <v>0</v>
      </c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</row>
    <row r="615" spans="1:60" outlineLevel="1">
      <c r="A615" s="213"/>
      <c r="B615" s="214"/>
      <c r="C615" s="254" t="s">
        <v>3419</v>
      </c>
      <c r="D615" s="247"/>
      <c r="E615" s="248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5"/>
      <c r="S615" s="215"/>
      <c r="T615" s="215"/>
      <c r="U615" s="215"/>
      <c r="V615" s="215"/>
      <c r="W615" s="215"/>
      <c r="X615" s="206"/>
      <c r="Y615" s="206"/>
      <c r="Z615" s="206"/>
      <c r="AA615" s="206"/>
      <c r="AB615" s="206"/>
      <c r="AC615" s="206"/>
      <c r="AD615" s="206"/>
      <c r="AE615" s="206"/>
      <c r="AF615" s="206"/>
      <c r="AG615" s="206" t="s">
        <v>327</v>
      </c>
      <c r="AH615" s="206">
        <v>0</v>
      </c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</row>
    <row r="616" spans="1:60" outlineLevel="1">
      <c r="A616" s="213"/>
      <c r="B616" s="214"/>
      <c r="C616" s="254" t="s">
        <v>3420</v>
      </c>
      <c r="D616" s="247"/>
      <c r="E616" s="248">
        <v>1.32352</v>
      </c>
      <c r="F616" s="215"/>
      <c r="G616" s="215"/>
      <c r="H616" s="215"/>
      <c r="I616" s="215"/>
      <c r="J616" s="215"/>
      <c r="K616" s="215"/>
      <c r="L616" s="215"/>
      <c r="M616" s="215"/>
      <c r="N616" s="215"/>
      <c r="O616" s="215"/>
      <c r="P616" s="215"/>
      <c r="Q616" s="215"/>
      <c r="R616" s="215"/>
      <c r="S616" s="215"/>
      <c r="T616" s="215"/>
      <c r="U616" s="215"/>
      <c r="V616" s="215"/>
      <c r="W616" s="215"/>
      <c r="X616" s="206"/>
      <c r="Y616" s="206"/>
      <c r="Z616" s="206"/>
      <c r="AA616" s="206"/>
      <c r="AB616" s="206"/>
      <c r="AC616" s="206"/>
      <c r="AD616" s="206"/>
      <c r="AE616" s="206"/>
      <c r="AF616" s="206"/>
      <c r="AG616" s="206" t="s">
        <v>327</v>
      </c>
      <c r="AH616" s="206">
        <v>0</v>
      </c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</row>
    <row r="617" spans="1:60">
      <c r="A617" s="217" t="s">
        <v>280</v>
      </c>
      <c r="B617" s="218" t="s">
        <v>163</v>
      </c>
      <c r="C617" s="240" t="s">
        <v>164</v>
      </c>
      <c r="D617" s="219"/>
      <c r="E617" s="220"/>
      <c r="F617" s="221"/>
      <c r="G617" s="221">
        <f>SUMIF(AG618:AG651,"&lt;&gt;NOR",G618:G651)</f>
        <v>0</v>
      </c>
      <c r="H617" s="221"/>
      <c r="I617" s="221">
        <f>SUM(I618:I651)</f>
        <v>0</v>
      </c>
      <c r="J617" s="221"/>
      <c r="K617" s="221">
        <f>SUM(K618:K651)</f>
        <v>0</v>
      </c>
      <c r="L617" s="221"/>
      <c r="M617" s="221">
        <f>SUM(M618:M651)</f>
        <v>0</v>
      </c>
      <c r="N617" s="221"/>
      <c r="O617" s="221">
        <f>SUM(O618:O651)</f>
        <v>0</v>
      </c>
      <c r="P617" s="221"/>
      <c r="Q617" s="221">
        <f>SUM(Q618:Q651)</f>
        <v>0</v>
      </c>
      <c r="R617" s="221"/>
      <c r="S617" s="221"/>
      <c r="T617" s="222"/>
      <c r="U617" s="216"/>
      <c r="V617" s="216">
        <f>SUM(V618:V651)</f>
        <v>0</v>
      </c>
      <c r="W617" s="216"/>
      <c r="AG617" t="s">
        <v>281</v>
      </c>
    </row>
    <row r="618" spans="1:60" outlineLevel="1">
      <c r="A618" s="223">
        <v>189</v>
      </c>
      <c r="B618" s="224" t="s">
        <v>1945</v>
      </c>
      <c r="C618" s="241" t="s">
        <v>1946</v>
      </c>
      <c r="D618" s="225" t="s">
        <v>557</v>
      </c>
      <c r="E618" s="226">
        <v>210.02</v>
      </c>
      <c r="F618" s="227"/>
      <c r="G618" s="228">
        <f>ROUND(E618*F618,2)</f>
        <v>0</v>
      </c>
      <c r="H618" s="227"/>
      <c r="I618" s="228">
        <f>ROUND(E618*H618,2)</f>
        <v>0</v>
      </c>
      <c r="J618" s="227"/>
      <c r="K618" s="228">
        <f>ROUND(E618*J618,2)</f>
        <v>0</v>
      </c>
      <c r="L618" s="228">
        <v>21</v>
      </c>
      <c r="M618" s="228">
        <f>G618*(1+L618/100)</f>
        <v>0</v>
      </c>
      <c r="N618" s="228">
        <v>0</v>
      </c>
      <c r="O618" s="228">
        <f>ROUND(E618*N618,2)</f>
        <v>0</v>
      </c>
      <c r="P618" s="228">
        <v>0</v>
      </c>
      <c r="Q618" s="228">
        <f>ROUND(E618*P618,2)</f>
        <v>0</v>
      </c>
      <c r="R618" s="228"/>
      <c r="S618" s="228" t="s">
        <v>295</v>
      </c>
      <c r="T618" s="229" t="s">
        <v>286</v>
      </c>
      <c r="U618" s="215">
        <v>0</v>
      </c>
      <c r="V618" s="215">
        <f>ROUND(E618*U618,2)</f>
        <v>0</v>
      </c>
      <c r="W618" s="215"/>
      <c r="X618" s="206"/>
      <c r="Y618" s="206"/>
      <c r="Z618" s="206"/>
      <c r="AA618" s="206"/>
      <c r="AB618" s="206"/>
      <c r="AC618" s="206"/>
      <c r="AD618" s="206"/>
      <c r="AE618" s="206"/>
      <c r="AF618" s="206"/>
      <c r="AG618" s="206" t="s">
        <v>369</v>
      </c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</row>
    <row r="619" spans="1:60" outlineLevel="1">
      <c r="A619" s="213"/>
      <c r="B619" s="214"/>
      <c r="C619" s="254" t="s">
        <v>3188</v>
      </c>
      <c r="D619" s="247"/>
      <c r="E619" s="248">
        <v>74.819999999999993</v>
      </c>
      <c r="F619" s="215"/>
      <c r="G619" s="215"/>
      <c r="H619" s="215"/>
      <c r="I619" s="215"/>
      <c r="J619" s="215"/>
      <c r="K619" s="215"/>
      <c r="L619" s="215"/>
      <c r="M619" s="215"/>
      <c r="N619" s="215"/>
      <c r="O619" s="215"/>
      <c r="P619" s="215"/>
      <c r="Q619" s="215"/>
      <c r="R619" s="215"/>
      <c r="S619" s="215"/>
      <c r="T619" s="215"/>
      <c r="U619" s="215"/>
      <c r="V619" s="215"/>
      <c r="W619" s="215"/>
      <c r="X619" s="206"/>
      <c r="Y619" s="206"/>
      <c r="Z619" s="206"/>
      <c r="AA619" s="206"/>
      <c r="AB619" s="206"/>
      <c r="AC619" s="206"/>
      <c r="AD619" s="206"/>
      <c r="AE619" s="206"/>
      <c r="AF619" s="206"/>
      <c r="AG619" s="206" t="s">
        <v>327</v>
      </c>
      <c r="AH619" s="206">
        <v>0</v>
      </c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</row>
    <row r="620" spans="1:60" outlineLevel="1">
      <c r="A620" s="213"/>
      <c r="B620" s="214"/>
      <c r="C620" s="254" t="s">
        <v>3189</v>
      </c>
      <c r="D620" s="247"/>
      <c r="E620" s="248">
        <v>12</v>
      </c>
      <c r="F620" s="215"/>
      <c r="G620" s="215"/>
      <c r="H620" s="215"/>
      <c r="I620" s="215"/>
      <c r="J620" s="215"/>
      <c r="K620" s="215"/>
      <c r="L620" s="215"/>
      <c r="M620" s="215"/>
      <c r="N620" s="215"/>
      <c r="O620" s="215"/>
      <c r="P620" s="215"/>
      <c r="Q620" s="215"/>
      <c r="R620" s="215"/>
      <c r="S620" s="215"/>
      <c r="T620" s="215"/>
      <c r="U620" s="215"/>
      <c r="V620" s="215"/>
      <c r="W620" s="215"/>
      <c r="X620" s="206"/>
      <c r="Y620" s="206"/>
      <c r="Z620" s="206"/>
      <c r="AA620" s="206"/>
      <c r="AB620" s="206"/>
      <c r="AC620" s="206"/>
      <c r="AD620" s="206"/>
      <c r="AE620" s="206"/>
      <c r="AF620" s="206"/>
      <c r="AG620" s="206" t="s">
        <v>327</v>
      </c>
      <c r="AH620" s="206">
        <v>0</v>
      </c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6"/>
      <c r="AT620" s="206"/>
      <c r="AU620" s="206"/>
      <c r="AV620" s="206"/>
      <c r="AW620" s="206"/>
      <c r="AX620" s="206"/>
      <c r="AY620" s="206"/>
      <c r="AZ620" s="206"/>
      <c r="BA620" s="206"/>
      <c r="BB620" s="206"/>
      <c r="BC620" s="206"/>
      <c r="BD620" s="206"/>
      <c r="BE620" s="206"/>
      <c r="BF620" s="206"/>
      <c r="BG620" s="206"/>
      <c r="BH620" s="206"/>
    </row>
    <row r="621" spans="1:60" outlineLevel="1">
      <c r="A621" s="213"/>
      <c r="B621" s="214"/>
      <c r="C621" s="254" t="s">
        <v>3190</v>
      </c>
      <c r="D621" s="247"/>
      <c r="E621" s="248">
        <v>-8.25</v>
      </c>
      <c r="F621" s="215"/>
      <c r="G621" s="215"/>
      <c r="H621" s="215"/>
      <c r="I621" s="215"/>
      <c r="J621" s="215"/>
      <c r="K621" s="215"/>
      <c r="L621" s="215"/>
      <c r="M621" s="215"/>
      <c r="N621" s="215"/>
      <c r="O621" s="215"/>
      <c r="P621" s="215"/>
      <c r="Q621" s="215"/>
      <c r="R621" s="215"/>
      <c r="S621" s="215"/>
      <c r="T621" s="215"/>
      <c r="U621" s="215"/>
      <c r="V621" s="215"/>
      <c r="W621" s="215"/>
      <c r="X621" s="206"/>
      <c r="Y621" s="206"/>
      <c r="Z621" s="206"/>
      <c r="AA621" s="206"/>
      <c r="AB621" s="206"/>
      <c r="AC621" s="206"/>
      <c r="AD621" s="206"/>
      <c r="AE621" s="206"/>
      <c r="AF621" s="206"/>
      <c r="AG621" s="206" t="s">
        <v>327</v>
      </c>
      <c r="AH621" s="206">
        <v>0</v>
      </c>
      <c r="AI621" s="206"/>
      <c r="AJ621" s="206"/>
      <c r="AK621" s="206"/>
      <c r="AL621" s="206"/>
      <c r="AM621" s="206"/>
      <c r="AN621" s="206"/>
      <c r="AO621" s="206"/>
      <c r="AP621" s="206"/>
      <c r="AQ621" s="206"/>
      <c r="AR621" s="206"/>
      <c r="AS621" s="206"/>
      <c r="AT621" s="206"/>
      <c r="AU621" s="206"/>
      <c r="AV621" s="206"/>
      <c r="AW621" s="206"/>
      <c r="AX621" s="206"/>
      <c r="AY621" s="206"/>
      <c r="AZ621" s="206"/>
      <c r="BA621" s="206"/>
      <c r="BB621" s="206"/>
      <c r="BC621" s="206"/>
      <c r="BD621" s="206"/>
      <c r="BE621" s="206"/>
      <c r="BF621" s="206"/>
      <c r="BG621" s="206"/>
      <c r="BH621" s="206"/>
    </row>
    <row r="622" spans="1:60" outlineLevel="1">
      <c r="A622" s="213"/>
      <c r="B622" s="214"/>
      <c r="C622" s="254" t="s">
        <v>3191</v>
      </c>
      <c r="D622" s="247"/>
      <c r="E622" s="248">
        <v>7.4</v>
      </c>
      <c r="F622" s="215"/>
      <c r="G622" s="215"/>
      <c r="H622" s="215"/>
      <c r="I622" s="215"/>
      <c r="J622" s="215"/>
      <c r="K622" s="215"/>
      <c r="L622" s="215"/>
      <c r="M622" s="215"/>
      <c r="N622" s="215"/>
      <c r="O622" s="215"/>
      <c r="P622" s="215"/>
      <c r="Q622" s="215"/>
      <c r="R622" s="215"/>
      <c r="S622" s="215"/>
      <c r="T622" s="215"/>
      <c r="U622" s="215"/>
      <c r="V622" s="215"/>
      <c r="W622" s="215"/>
      <c r="X622" s="206"/>
      <c r="Y622" s="206"/>
      <c r="Z622" s="206"/>
      <c r="AA622" s="206"/>
      <c r="AB622" s="206"/>
      <c r="AC622" s="206"/>
      <c r="AD622" s="206"/>
      <c r="AE622" s="206"/>
      <c r="AF622" s="206"/>
      <c r="AG622" s="206" t="s">
        <v>327</v>
      </c>
      <c r="AH622" s="206">
        <v>0</v>
      </c>
      <c r="AI622" s="206"/>
      <c r="AJ622" s="206"/>
      <c r="AK622" s="206"/>
      <c r="AL622" s="206"/>
      <c r="AM622" s="206"/>
      <c r="AN622" s="206"/>
      <c r="AO622" s="206"/>
      <c r="AP622" s="206"/>
      <c r="AQ622" s="206"/>
      <c r="AR622" s="206"/>
      <c r="AS622" s="206"/>
      <c r="AT622" s="206"/>
      <c r="AU622" s="206"/>
      <c r="AV622" s="206"/>
      <c r="AW622" s="206"/>
      <c r="AX622" s="206"/>
      <c r="AY622" s="206"/>
      <c r="AZ622" s="206"/>
      <c r="BA622" s="206"/>
      <c r="BB622" s="206"/>
      <c r="BC622" s="206"/>
      <c r="BD622" s="206"/>
      <c r="BE622" s="206"/>
      <c r="BF622" s="206"/>
      <c r="BG622" s="206"/>
      <c r="BH622" s="206"/>
    </row>
    <row r="623" spans="1:60" outlineLevel="1">
      <c r="A623" s="213"/>
      <c r="B623" s="214"/>
      <c r="C623" s="254" t="s">
        <v>3192</v>
      </c>
      <c r="D623" s="247"/>
      <c r="E623" s="248">
        <v>1.8</v>
      </c>
      <c r="F623" s="215"/>
      <c r="G623" s="215"/>
      <c r="H623" s="215"/>
      <c r="I623" s="215"/>
      <c r="J623" s="215"/>
      <c r="K623" s="215"/>
      <c r="L623" s="215"/>
      <c r="M623" s="215"/>
      <c r="N623" s="215"/>
      <c r="O623" s="215"/>
      <c r="P623" s="215"/>
      <c r="Q623" s="215"/>
      <c r="R623" s="215"/>
      <c r="S623" s="215"/>
      <c r="T623" s="215"/>
      <c r="U623" s="215"/>
      <c r="V623" s="215"/>
      <c r="W623" s="215"/>
      <c r="X623" s="206"/>
      <c r="Y623" s="206"/>
      <c r="Z623" s="206"/>
      <c r="AA623" s="206"/>
      <c r="AB623" s="206"/>
      <c r="AC623" s="206"/>
      <c r="AD623" s="206"/>
      <c r="AE623" s="206"/>
      <c r="AF623" s="206"/>
      <c r="AG623" s="206" t="s">
        <v>327</v>
      </c>
      <c r="AH623" s="206">
        <v>0</v>
      </c>
      <c r="AI623" s="206"/>
      <c r="AJ623" s="206"/>
      <c r="AK623" s="206"/>
      <c r="AL623" s="206"/>
      <c r="AM623" s="206"/>
      <c r="AN623" s="206"/>
      <c r="AO623" s="206"/>
      <c r="AP623" s="206"/>
      <c r="AQ623" s="206"/>
      <c r="AR623" s="206"/>
      <c r="AS623" s="206"/>
      <c r="AT623" s="206"/>
      <c r="AU623" s="206"/>
      <c r="AV623" s="206"/>
      <c r="AW623" s="206"/>
      <c r="AX623" s="206"/>
      <c r="AY623" s="206"/>
      <c r="AZ623" s="206"/>
      <c r="BA623" s="206"/>
      <c r="BB623" s="206"/>
      <c r="BC623" s="206"/>
      <c r="BD623" s="206"/>
      <c r="BE623" s="206"/>
      <c r="BF623" s="206"/>
      <c r="BG623" s="206"/>
      <c r="BH623" s="206"/>
    </row>
    <row r="624" spans="1:60" outlineLevel="1">
      <c r="A624" s="213"/>
      <c r="B624" s="214"/>
      <c r="C624" s="254" t="s">
        <v>3193</v>
      </c>
      <c r="D624" s="247"/>
      <c r="E624" s="248">
        <v>-3.7</v>
      </c>
      <c r="F624" s="215"/>
      <c r="G624" s="215"/>
      <c r="H624" s="215"/>
      <c r="I624" s="215"/>
      <c r="J624" s="215"/>
      <c r="K624" s="215"/>
      <c r="L624" s="215"/>
      <c r="M624" s="215"/>
      <c r="N624" s="215"/>
      <c r="O624" s="215"/>
      <c r="P624" s="215"/>
      <c r="Q624" s="215"/>
      <c r="R624" s="215"/>
      <c r="S624" s="215"/>
      <c r="T624" s="215"/>
      <c r="U624" s="215"/>
      <c r="V624" s="215"/>
      <c r="W624" s="215"/>
      <c r="X624" s="206"/>
      <c r="Y624" s="206"/>
      <c r="Z624" s="206"/>
      <c r="AA624" s="206"/>
      <c r="AB624" s="206"/>
      <c r="AC624" s="206"/>
      <c r="AD624" s="206"/>
      <c r="AE624" s="206"/>
      <c r="AF624" s="206"/>
      <c r="AG624" s="206" t="s">
        <v>327</v>
      </c>
      <c r="AH624" s="206">
        <v>0</v>
      </c>
      <c r="AI624" s="206"/>
      <c r="AJ624" s="206"/>
      <c r="AK624" s="206"/>
      <c r="AL624" s="206"/>
      <c r="AM624" s="206"/>
      <c r="AN624" s="206"/>
      <c r="AO624" s="206"/>
      <c r="AP624" s="206"/>
      <c r="AQ624" s="206"/>
      <c r="AR624" s="206"/>
      <c r="AS624" s="206"/>
      <c r="AT624" s="206"/>
      <c r="AU624" s="206"/>
      <c r="AV624" s="206"/>
      <c r="AW624" s="206"/>
      <c r="AX624" s="206"/>
      <c r="AY624" s="206"/>
      <c r="AZ624" s="206"/>
      <c r="BA624" s="206"/>
      <c r="BB624" s="206"/>
      <c r="BC624" s="206"/>
      <c r="BD624" s="206"/>
      <c r="BE624" s="206"/>
      <c r="BF624" s="206"/>
      <c r="BG624" s="206"/>
      <c r="BH624" s="206"/>
    </row>
    <row r="625" spans="1:60" outlineLevel="1">
      <c r="A625" s="213"/>
      <c r="B625" s="214"/>
      <c r="C625" s="254" t="s">
        <v>3421</v>
      </c>
      <c r="D625" s="247"/>
      <c r="E625" s="248"/>
      <c r="F625" s="215"/>
      <c r="G625" s="215"/>
      <c r="H625" s="215"/>
      <c r="I625" s="215"/>
      <c r="J625" s="215"/>
      <c r="K625" s="215"/>
      <c r="L625" s="215"/>
      <c r="M625" s="215"/>
      <c r="N625" s="215"/>
      <c r="O625" s="215"/>
      <c r="P625" s="215"/>
      <c r="Q625" s="215"/>
      <c r="R625" s="215"/>
      <c r="S625" s="215"/>
      <c r="T625" s="215"/>
      <c r="U625" s="215"/>
      <c r="V625" s="215"/>
      <c r="W625" s="215"/>
      <c r="X625" s="206"/>
      <c r="Y625" s="206"/>
      <c r="Z625" s="206"/>
      <c r="AA625" s="206"/>
      <c r="AB625" s="206"/>
      <c r="AC625" s="206"/>
      <c r="AD625" s="206"/>
      <c r="AE625" s="206"/>
      <c r="AF625" s="206"/>
      <c r="AG625" s="206" t="s">
        <v>327</v>
      </c>
      <c r="AH625" s="206">
        <v>0</v>
      </c>
      <c r="AI625" s="206"/>
      <c r="AJ625" s="206"/>
      <c r="AK625" s="206"/>
      <c r="AL625" s="206"/>
      <c r="AM625" s="206"/>
      <c r="AN625" s="206"/>
      <c r="AO625" s="206"/>
      <c r="AP625" s="206"/>
      <c r="AQ625" s="206"/>
      <c r="AR625" s="206"/>
      <c r="AS625" s="206"/>
      <c r="AT625" s="206"/>
      <c r="AU625" s="206"/>
      <c r="AV625" s="206"/>
      <c r="AW625" s="206"/>
      <c r="AX625" s="206"/>
      <c r="AY625" s="206"/>
      <c r="AZ625" s="206"/>
      <c r="BA625" s="206"/>
      <c r="BB625" s="206"/>
      <c r="BC625" s="206"/>
      <c r="BD625" s="206"/>
      <c r="BE625" s="206"/>
      <c r="BF625" s="206"/>
      <c r="BG625" s="206"/>
      <c r="BH625" s="206"/>
    </row>
    <row r="626" spans="1:60" outlineLevel="1">
      <c r="A626" s="213"/>
      <c r="B626" s="214"/>
      <c r="C626" s="254" t="s">
        <v>3196</v>
      </c>
      <c r="D626" s="247"/>
      <c r="E626" s="248">
        <v>7.9</v>
      </c>
      <c r="F626" s="215"/>
      <c r="G626" s="215"/>
      <c r="H626" s="215"/>
      <c r="I626" s="215"/>
      <c r="J626" s="215"/>
      <c r="K626" s="215"/>
      <c r="L626" s="215"/>
      <c r="M626" s="215"/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06"/>
      <c r="Y626" s="206"/>
      <c r="Z626" s="206"/>
      <c r="AA626" s="206"/>
      <c r="AB626" s="206"/>
      <c r="AC626" s="206"/>
      <c r="AD626" s="206"/>
      <c r="AE626" s="206"/>
      <c r="AF626" s="206"/>
      <c r="AG626" s="206" t="s">
        <v>327</v>
      </c>
      <c r="AH626" s="206">
        <v>0</v>
      </c>
      <c r="AI626" s="206"/>
      <c r="AJ626" s="206"/>
      <c r="AK626" s="206"/>
      <c r="AL626" s="206"/>
      <c r="AM626" s="206"/>
      <c r="AN626" s="206"/>
      <c r="AO626" s="206"/>
      <c r="AP626" s="206"/>
      <c r="AQ626" s="206"/>
      <c r="AR626" s="206"/>
      <c r="AS626" s="206"/>
      <c r="AT626" s="206"/>
      <c r="AU626" s="206"/>
      <c r="AV626" s="206"/>
      <c r="AW626" s="206"/>
      <c r="AX626" s="206"/>
      <c r="AY626" s="206"/>
      <c r="AZ626" s="206"/>
      <c r="BA626" s="206"/>
      <c r="BB626" s="206"/>
      <c r="BC626" s="206"/>
      <c r="BD626" s="206"/>
      <c r="BE626" s="206"/>
      <c r="BF626" s="206"/>
      <c r="BG626" s="206"/>
      <c r="BH626" s="206"/>
    </row>
    <row r="627" spans="1:60" outlineLevel="1">
      <c r="A627" s="213"/>
      <c r="B627" s="214"/>
      <c r="C627" s="254" t="s">
        <v>3197</v>
      </c>
      <c r="D627" s="247"/>
      <c r="E627" s="248">
        <v>2.2000000000000002</v>
      </c>
      <c r="F627" s="215"/>
      <c r="G627" s="215"/>
      <c r="H627" s="215"/>
      <c r="I627" s="215"/>
      <c r="J627" s="215"/>
      <c r="K627" s="215"/>
      <c r="L627" s="215"/>
      <c r="M627" s="215"/>
      <c r="N627" s="215"/>
      <c r="O627" s="215"/>
      <c r="P627" s="215"/>
      <c r="Q627" s="215"/>
      <c r="R627" s="215"/>
      <c r="S627" s="215"/>
      <c r="T627" s="215"/>
      <c r="U627" s="215"/>
      <c r="V627" s="215"/>
      <c r="W627" s="215"/>
      <c r="X627" s="206"/>
      <c r="Y627" s="206"/>
      <c r="Z627" s="206"/>
      <c r="AA627" s="206"/>
      <c r="AB627" s="206"/>
      <c r="AC627" s="206"/>
      <c r="AD627" s="206"/>
      <c r="AE627" s="206"/>
      <c r="AF627" s="206"/>
      <c r="AG627" s="206" t="s">
        <v>327</v>
      </c>
      <c r="AH627" s="206">
        <v>0</v>
      </c>
      <c r="AI627" s="206"/>
      <c r="AJ627" s="206"/>
      <c r="AK627" s="206"/>
      <c r="AL627" s="206"/>
      <c r="AM627" s="206"/>
      <c r="AN627" s="206"/>
      <c r="AO627" s="206"/>
      <c r="AP627" s="206"/>
      <c r="AQ627" s="206"/>
      <c r="AR627" s="206"/>
      <c r="AS627" s="206"/>
      <c r="AT627" s="206"/>
      <c r="AU627" s="206"/>
      <c r="AV627" s="206"/>
      <c r="AW627" s="206"/>
      <c r="AX627" s="206"/>
      <c r="AY627" s="206"/>
      <c r="AZ627" s="206"/>
      <c r="BA627" s="206"/>
      <c r="BB627" s="206"/>
      <c r="BC627" s="206"/>
      <c r="BD627" s="206"/>
      <c r="BE627" s="206"/>
      <c r="BF627" s="206"/>
      <c r="BG627" s="206"/>
      <c r="BH627" s="206"/>
    </row>
    <row r="628" spans="1:60" outlineLevel="1">
      <c r="A628" s="213"/>
      <c r="B628" s="214"/>
      <c r="C628" s="254" t="s">
        <v>3422</v>
      </c>
      <c r="D628" s="247"/>
      <c r="E628" s="248">
        <v>-2.1</v>
      </c>
      <c r="F628" s="215"/>
      <c r="G628" s="215"/>
      <c r="H628" s="215"/>
      <c r="I628" s="215"/>
      <c r="J628" s="215"/>
      <c r="K628" s="215"/>
      <c r="L628" s="215"/>
      <c r="M628" s="215"/>
      <c r="N628" s="215"/>
      <c r="O628" s="215"/>
      <c r="P628" s="215"/>
      <c r="Q628" s="215"/>
      <c r="R628" s="215"/>
      <c r="S628" s="215"/>
      <c r="T628" s="215"/>
      <c r="U628" s="215"/>
      <c r="V628" s="215"/>
      <c r="W628" s="215"/>
      <c r="X628" s="206"/>
      <c r="Y628" s="206"/>
      <c r="Z628" s="206"/>
      <c r="AA628" s="206"/>
      <c r="AB628" s="206"/>
      <c r="AC628" s="206"/>
      <c r="AD628" s="206"/>
      <c r="AE628" s="206"/>
      <c r="AF628" s="206"/>
      <c r="AG628" s="206" t="s">
        <v>327</v>
      </c>
      <c r="AH628" s="206">
        <v>0</v>
      </c>
      <c r="AI628" s="206"/>
      <c r="AJ628" s="206"/>
      <c r="AK628" s="206"/>
      <c r="AL628" s="206"/>
      <c r="AM628" s="206"/>
      <c r="AN628" s="206"/>
      <c r="AO628" s="206"/>
      <c r="AP628" s="206"/>
      <c r="AQ628" s="206"/>
      <c r="AR628" s="206"/>
      <c r="AS628" s="206"/>
      <c r="AT628" s="206"/>
      <c r="AU628" s="206"/>
      <c r="AV628" s="206"/>
      <c r="AW628" s="206"/>
      <c r="AX628" s="206"/>
      <c r="AY628" s="206"/>
      <c r="AZ628" s="206"/>
      <c r="BA628" s="206"/>
      <c r="BB628" s="206"/>
      <c r="BC628" s="206"/>
      <c r="BD628" s="206"/>
      <c r="BE628" s="206"/>
      <c r="BF628" s="206"/>
      <c r="BG628" s="206"/>
      <c r="BH628" s="206"/>
    </row>
    <row r="629" spans="1:60" outlineLevel="1">
      <c r="A629" s="213"/>
      <c r="B629" s="214"/>
      <c r="C629" s="254" t="s">
        <v>3203</v>
      </c>
      <c r="D629" s="247"/>
      <c r="E629" s="248">
        <v>22.1</v>
      </c>
      <c r="F629" s="215"/>
      <c r="G629" s="215"/>
      <c r="H629" s="215"/>
      <c r="I629" s="215"/>
      <c r="J629" s="215"/>
      <c r="K629" s="215"/>
      <c r="L629" s="215"/>
      <c r="M629" s="215"/>
      <c r="N629" s="215"/>
      <c r="O629" s="215"/>
      <c r="P629" s="215"/>
      <c r="Q629" s="215"/>
      <c r="R629" s="215"/>
      <c r="S629" s="215"/>
      <c r="T629" s="215"/>
      <c r="U629" s="215"/>
      <c r="V629" s="215"/>
      <c r="W629" s="215"/>
      <c r="X629" s="206"/>
      <c r="Y629" s="206"/>
      <c r="Z629" s="206"/>
      <c r="AA629" s="206"/>
      <c r="AB629" s="206"/>
      <c r="AC629" s="206"/>
      <c r="AD629" s="206"/>
      <c r="AE629" s="206"/>
      <c r="AF629" s="206"/>
      <c r="AG629" s="206" t="s">
        <v>327</v>
      </c>
      <c r="AH629" s="206">
        <v>0</v>
      </c>
      <c r="AI629" s="206"/>
      <c r="AJ629" s="206"/>
      <c r="AK629" s="206"/>
      <c r="AL629" s="206"/>
      <c r="AM629" s="206"/>
      <c r="AN629" s="206"/>
      <c r="AO629" s="206"/>
      <c r="AP629" s="206"/>
      <c r="AQ629" s="206"/>
      <c r="AR629" s="206"/>
      <c r="AS629" s="206"/>
      <c r="AT629" s="206"/>
      <c r="AU629" s="206"/>
      <c r="AV629" s="206"/>
      <c r="AW629" s="206"/>
      <c r="AX629" s="206"/>
      <c r="AY629" s="206"/>
      <c r="AZ629" s="206"/>
      <c r="BA629" s="206"/>
      <c r="BB629" s="206"/>
      <c r="BC629" s="206"/>
      <c r="BD629" s="206"/>
      <c r="BE629" s="206"/>
      <c r="BF629" s="206"/>
      <c r="BG629" s="206"/>
      <c r="BH629" s="206"/>
    </row>
    <row r="630" spans="1:60" outlineLevel="1">
      <c r="A630" s="213"/>
      <c r="B630" s="214"/>
      <c r="C630" s="254" t="s">
        <v>3197</v>
      </c>
      <c r="D630" s="247"/>
      <c r="E630" s="248">
        <v>2.2000000000000002</v>
      </c>
      <c r="F630" s="215"/>
      <c r="G630" s="215"/>
      <c r="H630" s="215"/>
      <c r="I630" s="215"/>
      <c r="J630" s="215"/>
      <c r="K630" s="215"/>
      <c r="L630" s="215"/>
      <c r="M630" s="215"/>
      <c r="N630" s="215"/>
      <c r="O630" s="215"/>
      <c r="P630" s="215"/>
      <c r="Q630" s="215"/>
      <c r="R630" s="215"/>
      <c r="S630" s="215"/>
      <c r="T630" s="215"/>
      <c r="U630" s="215"/>
      <c r="V630" s="215"/>
      <c r="W630" s="215"/>
      <c r="X630" s="206"/>
      <c r="Y630" s="206"/>
      <c r="Z630" s="206"/>
      <c r="AA630" s="206"/>
      <c r="AB630" s="206"/>
      <c r="AC630" s="206"/>
      <c r="AD630" s="206"/>
      <c r="AE630" s="206"/>
      <c r="AF630" s="206"/>
      <c r="AG630" s="206" t="s">
        <v>327</v>
      </c>
      <c r="AH630" s="206">
        <v>0</v>
      </c>
      <c r="AI630" s="206"/>
      <c r="AJ630" s="206"/>
      <c r="AK630" s="206"/>
      <c r="AL630" s="206"/>
      <c r="AM630" s="206"/>
      <c r="AN630" s="206"/>
      <c r="AO630" s="206"/>
      <c r="AP630" s="206"/>
      <c r="AQ630" s="206"/>
      <c r="AR630" s="206"/>
      <c r="AS630" s="206"/>
      <c r="AT630" s="206"/>
      <c r="AU630" s="206"/>
      <c r="AV630" s="206"/>
      <c r="AW630" s="206"/>
      <c r="AX630" s="206"/>
      <c r="AY630" s="206"/>
      <c r="AZ630" s="206"/>
      <c r="BA630" s="206"/>
      <c r="BB630" s="206"/>
      <c r="BC630" s="206"/>
      <c r="BD630" s="206"/>
      <c r="BE630" s="206"/>
      <c r="BF630" s="206"/>
      <c r="BG630" s="206"/>
      <c r="BH630" s="206"/>
    </row>
    <row r="631" spans="1:60" outlineLevel="1">
      <c r="A631" s="213"/>
      <c r="B631" s="214"/>
      <c r="C631" s="254" t="s">
        <v>3192</v>
      </c>
      <c r="D631" s="247"/>
      <c r="E631" s="248">
        <v>1.8</v>
      </c>
      <c r="F631" s="215"/>
      <c r="G631" s="215"/>
      <c r="H631" s="215"/>
      <c r="I631" s="215"/>
      <c r="J631" s="215"/>
      <c r="K631" s="215"/>
      <c r="L631" s="215"/>
      <c r="M631" s="215"/>
      <c r="N631" s="215"/>
      <c r="O631" s="215"/>
      <c r="P631" s="215"/>
      <c r="Q631" s="215"/>
      <c r="R631" s="215"/>
      <c r="S631" s="215"/>
      <c r="T631" s="215"/>
      <c r="U631" s="215"/>
      <c r="V631" s="215"/>
      <c r="W631" s="215"/>
      <c r="X631" s="206"/>
      <c r="Y631" s="206"/>
      <c r="Z631" s="206"/>
      <c r="AA631" s="206"/>
      <c r="AB631" s="206"/>
      <c r="AC631" s="206"/>
      <c r="AD631" s="206"/>
      <c r="AE631" s="206"/>
      <c r="AF631" s="206"/>
      <c r="AG631" s="206" t="s">
        <v>327</v>
      </c>
      <c r="AH631" s="206">
        <v>0</v>
      </c>
      <c r="AI631" s="206"/>
      <c r="AJ631" s="206"/>
      <c r="AK631" s="206"/>
      <c r="AL631" s="206"/>
      <c r="AM631" s="206"/>
      <c r="AN631" s="206"/>
      <c r="AO631" s="206"/>
      <c r="AP631" s="206"/>
      <c r="AQ631" s="206"/>
      <c r="AR631" s="206"/>
      <c r="AS631" s="206"/>
      <c r="AT631" s="206"/>
      <c r="AU631" s="206"/>
      <c r="AV631" s="206"/>
      <c r="AW631" s="206"/>
      <c r="AX631" s="206"/>
      <c r="AY631" s="206"/>
      <c r="AZ631" s="206"/>
      <c r="BA631" s="206"/>
      <c r="BB631" s="206"/>
      <c r="BC631" s="206"/>
      <c r="BD631" s="206"/>
      <c r="BE631" s="206"/>
      <c r="BF631" s="206"/>
      <c r="BG631" s="206"/>
      <c r="BH631" s="206"/>
    </row>
    <row r="632" spans="1:60" outlineLevel="1">
      <c r="A632" s="213"/>
      <c r="B632" s="214"/>
      <c r="C632" s="254" t="s">
        <v>1279</v>
      </c>
      <c r="D632" s="247"/>
      <c r="E632" s="248">
        <v>-0.9</v>
      </c>
      <c r="F632" s="215"/>
      <c r="G632" s="215"/>
      <c r="H632" s="215"/>
      <c r="I632" s="215"/>
      <c r="J632" s="215"/>
      <c r="K632" s="215"/>
      <c r="L632" s="215"/>
      <c r="M632" s="215"/>
      <c r="N632" s="215"/>
      <c r="O632" s="215"/>
      <c r="P632" s="215"/>
      <c r="Q632" s="215"/>
      <c r="R632" s="215"/>
      <c r="S632" s="215"/>
      <c r="T632" s="215"/>
      <c r="U632" s="215"/>
      <c r="V632" s="215"/>
      <c r="W632" s="215"/>
      <c r="X632" s="206"/>
      <c r="Y632" s="206"/>
      <c r="Z632" s="206"/>
      <c r="AA632" s="206"/>
      <c r="AB632" s="206"/>
      <c r="AC632" s="206"/>
      <c r="AD632" s="206"/>
      <c r="AE632" s="206"/>
      <c r="AF632" s="206"/>
      <c r="AG632" s="206" t="s">
        <v>327</v>
      </c>
      <c r="AH632" s="206">
        <v>0</v>
      </c>
      <c r="AI632" s="206"/>
      <c r="AJ632" s="206"/>
      <c r="AK632" s="206"/>
      <c r="AL632" s="206"/>
      <c r="AM632" s="206"/>
      <c r="AN632" s="206"/>
      <c r="AO632" s="206"/>
      <c r="AP632" s="206"/>
      <c r="AQ632" s="206"/>
      <c r="AR632" s="206"/>
      <c r="AS632" s="206"/>
      <c r="AT632" s="206"/>
      <c r="AU632" s="206"/>
      <c r="AV632" s="206"/>
      <c r="AW632" s="206"/>
      <c r="AX632" s="206"/>
      <c r="AY632" s="206"/>
      <c r="AZ632" s="206"/>
      <c r="BA632" s="206"/>
      <c r="BB632" s="206"/>
      <c r="BC632" s="206"/>
      <c r="BD632" s="206"/>
      <c r="BE632" s="206"/>
      <c r="BF632" s="206"/>
      <c r="BG632" s="206"/>
      <c r="BH632" s="206"/>
    </row>
    <row r="633" spans="1:60" outlineLevel="1">
      <c r="A633" s="213"/>
      <c r="B633" s="214"/>
      <c r="C633" s="254" t="s">
        <v>3204</v>
      </c>
      <c r="D633" s="247"/>
      <c r="E633" s="248">
        <v>22.12</v>
      </c>
      <c r="F633" s="215"/>
      <c r="G633" s="215"/>
      <c r="H633" s="215"/>
      <c r="I633" s="215"/>
      <c r="J633" s="215"/>
      <c r="K633" s="215"/>
      <c r="L633" s="215"/>
      <c r="M633" s="215"/>
      <c r="N633" s="215"/>
      <c r="O633" s="215"/>
      <c r="P633" s="215"/>
      <c r="Q633" s="215"/>
      <c r="R633" s="215"/>
      <c r="S633" s="215"/>
      <c r="T633" s="215"/>
      <c r="U633" s="215"/>
      <c r="V633" s="215"/>
      <c r="W633" s="215"/>
      <c r="X633" s="206"/>
      <c r="Y633" s="206"/>
      <c r="Z633" s="206"/>
      <c r="AA633" s="206"/>
      <c r="AB633" s="206"/>
      <c r="AC633" s="206"/>
      <c r="AD633" s="206"/>
      <c r="AE633" s="206"/>
      <c r="AF633" s="206"/>
      <c r="AG633" s="206" t="s">
        <v>327</v>
      </c>
      <c r="AH633" s="206">
        <v>0</v>
      </c>
      <c r="AI633" s="206"/>
      <c r="AJ633" s="206"/>
      <c r="AK633" s="206"/>
      <c r="AL633" s="206"/>
      <c r="AM633" s="206"/>
      <c r="AN633" s="206"/>
      <c r="AO633" s="206"/>
      <c r="AP633" s="206"/>
      <c r="AQ633" s="206"/>
      <c r="AR633" s="206"/>
      <c r="AS633" s="206"/>
      <c r="AT633" s="206"/>
      <c r="AU633" s="206"/>
      <c r="AV633" s="206"/>
      <c r="AW633" s="206"/>
      <c r="AX633" s="206"/>
      <c r="AY633" s="206"/>
      <c r="AZ633" s="206"/>
      <c r="BA633" s="206"/>
      <c r="BB633" s="206"/>
      <c r="BC633" s="206"/>
      <c r="BD633" s="206"/>
      <c r="BE633" s="206"/>
      <c r="BF633" s="206"/>
      <c r="BG633" s="206"/>
      <c r="BH633" s="206"/>
    </row>
    <row r="634" spans="1:60" outlineLevel="1">
      <c r="A634" s="213"/>
      <c r="B634" s="214"/>
      <c r="C634" s="254" t="s">
        <v>3197</v>
      </c>
      <c r="D634" s="247"/>
      <c r="E634" s="248">
        <v>2.2000000000000002</v>
      </c>
      <c r="F634" s="215"/>
      <c r="G634" s="215"/>
      <c r="H634" s="215"/>
      <c r="I634" s="215"/>
      <c r="J634" s="215"/>
      <c r="K634" s="215"/>
      <c r="L634" s="215"/>
      <c r="M634" s="215"/>
      <c r="N634" s="215"/>
      <c r="O634" s="215"/>
      <c r="P634" s="215"/>
      <c r="Q634" s="215"/>
      <c r="R634" s="215"/>
      <c r="S634" s="215"/>
      <c r="T634" s="215"/>
      <c r="U634" s="215"/>
      <c r="V634" s="215"/>
      <c r="W634" s="215"/>
      <c r="X634" s="206"/>
      <c r="Y634" s="206"/>
      <c r="Z634" s="206"/>
      <c r="AA634" s="206"/>
      <c r="AB634" s="206"/>
      <c r="AC634" s="206"/>
      <c r="AD634" s="206"/>
      <c r="AE634" s="206"/>
      <c r="AF634" s="206"/>
      <c r="AG634" s="206" t="s">
        <v>327</v>
      </c>
      <c r="AH634" s="206">
        <v>0</v>
      </c>
      <c r="AI634" s="206"/>
      <c r="AJ634" s="206"/>
      <c r="AK634" s="206"/>
      <c r="AL634" s="206"/>
      <c r="AM634" s="206"/>
      <c r="AN634" s="206"/>
      <c r="AO634" s="206"/>
      <c r="AP634" s="206"/>
      <c r="AQ634" s="206"/>
      <c r="AR634" s="206"/>
      <c r="AS634" s="206"/>
      <c r="AT634" s="206"/>
      <c r="AU634" s="206"/>
      <c r="AV634" s="206"/>
      <c r="AW634" s="206"/>
      <c r="AX634" s="206"/>
      <c r="AY634" s="206"/>
      <c r="AZ634" s="206"/>
      <c r="BA634" s="206"/>
      <c r="BB634" s="206"/>
      <c r="BC634" s="206"/>
      <c r="BD634" s="206"/>
      <c r="BE634" s="206"/>
      <c r="BF634" s="206"/>
      <c r="BG634" s="206"/>
      <c r="BH634" s="206"/>
    </row>
    <row r="635" spans="1:60" outlineLevel="1">
      <c r="A635" s="213"/>
      <c r="B635" s="214"/>
      <c r="C635" s="254" t="s">
        <v>3192</v>
      </c>
      <c r="D635" s="247"/>
      <c r="E635" s="248">
        <v>1.8</v>
      </c>
      <c r="F635" s="215"/>
      <c r="G635" s="215"/>
      <c r="H635" s="215"/>
      <c r="I635" s="215"/>
      <c r="J635" s="215"/>
      <c r="K635" s="215"/>
      <c r="L635" s="215"/>
      <c r="M635" s="215"/>
      <c r="N635" s="215"/>
      <c r="O635" s="215"/>
      <c r="P635" s="215"/>
      <c r="Q635" s="215"/>
      <c r="R635" s="215"/>
      <c r="S635" s="215"/>
      <c r="T635" s="215"/>
      <c r="U635" s="215"/>
      <c r="V635" s="215"/>
      <c r="W635" s="215"/>
      <c r="X635" s="206"/>
      <c r="Y635" s="206"/>
      <c r="Z635" s="206"/>
      <c r="AA635" s="206"/>
      <c r="AB635" s="206"/>
      <c r="AC635" s="206"/>
      <c r="AD635" s="206"/>
      <c r="AE635" s="206"/>
      <c r="AF635" s="206"/>
      <c r="AG635" s="206" t="s">
        <v>327</v>
      </c>
      <c r="AH635" s="206">
        <v>0</v>
      </c>
      <c r="AI635" s="206"/>
      <c r="AJ635" s="206"/>
      <c r="AK635" s="206"/>
      <c r="AL635" s="206"/>
      <c r="AM635" s="206"/>
      <c r="AN635" s="206"/>
      <c r="AO635" s="206"/>
      <c r="AP635" s="206"/>
      <c r="AQ635" s="206"/>
      <c r="AR635" s="206"/>
      <c r="AS635" s="206"/>
      <c r="AT635" s="206"/>
      <c r="AU635" s="206"/>
      <c r="AV635" s="206"/>
      <c r="AW635" s="206"/>
      <c r="AX635" s="206"/>
      <c r="AY635" s="206"/>
      <c r="AZ635" s="206"/>
      <c r="BA635" s="206"/>
      <c r="BB635" s="206"/>
      <c r="BC635" s="206"/>
      <c r="BD635" s="206"/>
      <c r="BE635" s="206"/>
      <c r="BF635" s="206"/>
      <c r="BG635" s="206"/>
      <c r="BH635" s="206"/>
    </row>
    <row r="636" spans="1:60" outlineLevel="1">
      <c r="A636" s="213"/>
      <c r="B636" s="214"/>
      <c r="C636" s="254" t="s">
        <v>1279</v>
      </c>
      <c r="D636" s="247"/>
      <c r="E636" s="248">
        <v>-0.9</v>
      </c>
      <c r="F636" s="215"/>
      <c r="G636" s="215"/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5"/>
      <c r="S636" s="215"/>
      <c r="T636" s="215"/>
      <c r="U636" s="215"/>
      <c r="V636" s="215"/>
      <c r="W636" s="215"/>
      <c r="X636" s="206"/>
      <c r="Y636" s="206"/>
      <c r="Z636" s="206"/>
      <c r="AA636" s="206"/>
      <c r="AB636" s="206"/>
      <c r="AC636" s="206"/>
      <c r="AD636" s="206"/>
      <c r="AE636" s="206"/>
      <c r="AF636" s="206"/>
      <c r="AG636" s="206" t="s">
        <v>327</v>
      </c>
      <c r="AH636" s="206">
        <v>0</v>
      </c>
      <c r="AI636" s="206"/>
      <c r="AJ636" s="206"/>
      <c r="AK636" s="206"/>
      <c r="AL636" s="206"/>
      <c r="AM636" s="206"/>
      <c r="AN636" s="206"/>
      <c r="AO636" s="206"/>
      <c r="AP636" s="206"/>
      <c r="AQ636" s="206"/>
      <c r="AR636" s="206"/>
      <c r="AS636" s="206"/>
      <c r="AT636" s="206"/>
      <c r="AU636" s="206"/>
      <c r="AV636" s="206"/>
      <c r="AW636" s="206"/>
      <c r="AX636" s="206"/>
      <c r="AY636" s="206"/>
      <c r="AZ636" s="206"/>
      <c r="BA636" s="206"/>
      <c r="BB636" s="206"/>
      <c r="BC636" s="206"/>
      <c r="BD636" s="206"/>
      <c r="BE636" s="206"/>
      <c r="BF636" s="206"/>
      <c r="BG636" s="206"/>
      <c r="BH636" s="206"/>
    </row>
    <row r="637" spans="1:60" outlineLevel="1">
      <c r="A637" s="213"/>
      <c r="B637" s="214"/>
      <c r="C637" s="254" t="s">
        <v>3205</v>
      </c>
      <c r="D637" s="247"/>
      <c r="E637" s="248">
        <v>21.56</v>
      </c>
      <c r="F637" s="215"/>
      <c r="G637" s="215"/>
      <c r="H637" s="215"/>
      <c r="I637" s="215"/>
      <c r="J637" s="215"/>
      <c r="K637" s="215"/>
      <c r="L637" s="215"/>
      <c r="M637" s="215"/>
      <c r="N637" s="215"/>
      <c r="O637" s="215"/>
      <c r="P637" s="215"/>
      <c r="Q637" s="215"/>
      <c r="R637" s="215"/>
      <c r="S637" s="215"/>
      <c r="T637" s="215"/>
      <c r="U637" s="215"/>
      <c r="V637" s="215"/>
      <c r="W637" s="215"/>
      <c r="X637" s="206"/>
      <c r="Y637" s="206"/>
      <c r="Z637" s="206"/>
      <c r="AA637" s="206"/>
      <c r="AB637" s="206"/>
      <c r="AC637" s="206"/>
      <c r="AD637" s="206"/>
      <c r="AE637" s="206"/>
      <c r="AF637" s="206"/>
      <c r="AG637" s="206" t="s">
        <v>327</v>
      </c>
      <c r="AH637" s="206">
        <v>0</v>
      </c>
      <c r="AI637" s="206"/>
      <c r="AJ637" s="206"/>
      <c r="AK637" s="206"/>
      <c r="AL637" s="206"/>
      <c r="AM637" s="206"/>
      <c r="AN637" s="206"/>
      <c r="AO637" s="206"/>
      <c r="AP637" s="206"/>
      <c r="AQ637" s="206"/>
      <c r="AR637" s="206"/>
      <c r="AS637" s="206"/>
      <c r="AT637" s="206"/>
      <c r="AU637" s="206"/>
      <c r="AV637" s="206"/>
      <c r="AW637" s="206"/>
      <c r="AX637" s="206"/>
      <c r="AY637" s="206"/>
      <c r="AZ637" s="206"/>
      <c r="BA637" s="206"/>
      <c r="BB637" s="206"/>
      <c r="BC637" s="206"/>
      <c r="BD637" s="206"/>
      <c r="BE637" s="206"/>
      <c r="BF637" s="206"/>
      <c r="BG637" s="206"/>
      <c r="BH637" s="206"/>
    </row>
    <row r="638" spans="1:60" outlineLevel="1">
      <c r="A638" s="213"/>
      <c r="B638" s="214"/>
      <c r="C638" s="254" t="s">
        <v>3197</v>
      </c>
      <c r="D638" s="247"/>
      <c r="E638" s="248">
        <v>2.2000000000000002</v>
      </c>
      <c r="F638" s="215"/>
      <c r="G638" s="215"/>
      <c r="H638" s="215"/>
      <c r="I638" s="215"/>
      <c r="J638" s="215"/>
      <c r="K638" s="215"/>
      <c r="L638" s="215"/>
      <c r="M638" s="215"/>
      <c r="N638" s="215"/>
      <c r="O638" s="215"/>
      <c r="P638" s="215"/>
      <c r="Q638" s="215"/>
      <c r="R638" s="215"/>
      <c r="S638" s="215"/>
      <c r="T638" s="215"/>
      <c r="U638" s="215"/>
      <c r="V638" s="215"/>
      <c r="W638" s="215"/>
      <c r="X638" s="206"/>
      <c r="Y638" s="206"/>
      <c r="Z638" s="206"/>
      <c r="AA638" s="206"/>
      <c r="AB638" s="206"/>
      <c r="AC638" s="206"/>
      <c r="AD638" s="206"/>
      <c r="AE638" s="206"/>
      <c r="AF638" s="206"/>
      <c r="AG638" s="206" t="s">
        <v>327</v>
      </c>
      <c r="AH638" s="206">
        <v>0</v>
      </c>
      <c r="AI638" s="206"/>
      <c r="AJ638" s="206"/>
      <c r="AK638" s="206"/>
      <c r="AL638" s="206"/>
      <c r="AM638" s="206"/>
      <c r="AN638" s="206"/>
      <c r="AO638" s="206"/>
      <c r="AP638" s="206"/>
      <c r="AQ638" s="206"/>
      <c r="AR638" s="206"/>
      <c r="AS638" s="206"/>
      <c r="AT638" s="206"/>
      <c r="AU638" s="206"/>
      <c r="AV638" s="206"/>
      <c r="AW638" s="206"/>
      <c r="AX638" s="206"/>
      <c r="AY638" s="206"/>
      <c r="AZ638" s="206"/>
      <c r="BA638" s="206"/>
      <c r="BB638" s="206"/>
      <c r="BC638" s="206"/>
      <c r="BD638" s="206"/>
      <c r="BE638" s="206"/>
      <c r="BF638" s="206"/>
      <c r="BG638" s="206"/>
      <c r="BH638" s="206"/>
    </row>
    <row r="639" spans="1:60" outlineLevel="1">
      <c r="A639" s="213"/>
      <c r="B639" s="214"/>
      <c r="C639" s="254" t="s">
        <v>3192</v>
      </c>
      <c r="D639" s="247"/>
      <c r="E639" s="248">
        <v>1.8</v>
      </c>
      <c r="F639" s="215"/>
      <c r="G639" s="215"/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5"/>
      <c r="S639" s="215"/>
      <c r="T639" s="215"/>
      <c r="U639" s="215"/>
      <c r="V639" s="215"/>
      <c r="W639" s="215"/>
      <c r="X639" s="206"/>
      <c r="Y639" s="206"/>
      <c r="Z639" s="206"/>
      <c r="AA639" s="206"/>
      <c r="AB639" s="206"/>
      <c r="AC639" s="206"/>
      <c r="AD639" s="206"/>
      <c r="AE639" s="206"/>
      <c r="AF639" s="206"/>
      <c r="AG639" s="206" t="s">
        <v>327</v>
      </c>
      <c r="AH639" s="206">
        <v>0</v>
      </c>
      <c r="AI639" s="206"/>
      <c r="AJ639" s="206"/>
      <c r="AK639" s="206"/>
      <c r="AL639" s="206"/>
      <c r="AM639" s="206"/>
      <c r="AN639" s="206"/>
      <c r="AO639" s="206"/>
      <c r="AP639" s="206"/>
      <c r="AQ639" s="206"/>
      <c r="AR639" s="206"/>
      <c r="AS639" s="206"/>
      <c r="AT639" s="206"/>
      <c r="AU639" s="206"/>
      <c r="AV639" s="206"/>
      <c r="AW639" s="206"/>
      <c r="AX639" s="206"/>
      <c r="AY639" s="206"/>
      <c r="AZ639" s="206"/>
      <c r="BA639" s="206"/>
      <c r="BB639" s="206"/>
      <c r="BC639" s="206"/>
      <c r="BD639" s="206"/>
      <c r="BE639" s="206"/>
      <c r="BF639" s="206"/>
      <c r="BG639" s="206"/>
      <c r="BH639" s="206"/>
    </row>
    <row r="640" spans="1:60" outlineLevel="1">
      <c r="A640" s="213"/>
      <c r="B640" s="214"/>
      <c r="C640" s="254" t="s">
        <v>1279</v>
      </c>
      <c r="D640" s="247"/>
      <c r="E640" s="248">
        <v>-0.9</v>
      </c>
      <c r="F640" s="215"/>
      <c r="G640" s="215"/>
      <c r="H640" s="215"/>
      <c r="I640" s="215"/>
      <c r="J640" s="215"/>
      <c r="K640" s="215"/>
      <c r="L640" s="215"/>
      <c r="M640" s="215"/>
      <c r="N640" s="215"/>
      <c r="O640" s="215"/>
      <c r="P640" s="215"/>
      <c r="Q640" s="215"/>
      <c r="R640" s="215"/>
      <c r="S640" s="215"/>
      <c r="T640" s="215"/>
      <c r="U640" s="215"/>
      <c r="V640" s="215"/>
      <c r="W640" s="215"/>
      <c r="X640" s="206"/>
      <c r="Y640" s="206"/>
      <c r="Z640" s="206"/>
      <c r="AA640" s="206"/>
      <c r="AB640" s="206"/>
      <c r="AC640" s="206"/>
      <c r="AD640" s="206"/>
      <c r="AE640" s="206"/>
      <c r="AF640" s="206"/>
      <c r="AG640" s="206" t="s">
        <v>327</v>
      </c>
      <c r="AH640" s="206">
        <v>0</v>
      </c>
      <c r="AI640" s="206"/>
      <c r="AJ640" s="206"/>
      <c r="AK640" s="206"/>
      <c r="AL640" s="206"/>
      <c r="AM640" s="206"/>
      <c r="AN640" s="206"/>
      <c r="AO640" s="206"/>
      <c r="AP640" s="206"/>
      <c r="AQ640" s="206"/>
      <c r="AR640" s="206"/>
      <c r="AS640" s="206"/>
      <c r="AT640" s="206"/>
      <c r="AU640" s="206"/>
      <c r="AV640" s="206"/>
      <c r="AW640" s="206"/>
      <c r="AX640" s="206"/>
      <c r="AY640" s="206"/>
      <c r="AZ640" s="206"/>
      <c r="BA640" s="206"/>
      <c r="BB640" s="206"/>
      <c r="BC640" s="206"/>
      <c r="BD640" s="206"/>
      <c r="BE640" s="206"/>
      <c r="BF640" s="206"/>
      <c r="BG640" s="206"/>
      <c r="BH640" s="206"/>
    </row>
    <row r="641" spans="1:60" outlineLevel="1">
      <c r="A641" s="213"/>
      <c r="B641" s="214"/>
      <c r="C641" s="254" t="s">
        <v>3206</v>
      </c>
      <c r="D641" s="247"/>
      <c r="E641" s="248">
        <v>21.34</v>
      </c>
      <c r="F641" s="215"/>
      <c r="G641" s="215"/>
      <c r="H641" s="215"/>
      <c r="I641" s="215"/>
      <c r="J641" s="215"/>
      <c r="K641" s="215"/>
      <c r="L641" s="215"/>
      <c r="M641" s="215"/>
      <c r="N641" s="215"/>
      <c r="O641" s="215"/>
      <c r="P641" s="215"/>
      <c r="Q641" s="215"/>
      <c r="R641" s="215"/>
      <c r="S641" s="215"/>
      <c r="T641" s="215"/>
      <c r="U641" s="215"/>
      <c r="V641" s="215"/>
      <c r="W641" s="215"/>
      <c r="X641" s="206"/>
      <c r="Y641" s="206"/>
      <c r="Z641" s="206"/>
      <c r="AA641" s="206"/>
      <c r="AB641" s="206"/>
      <c r="AC641" s="206"/>
      <c r="AD641" s="206"/>
      <c r="AE641" s="206"/>
      <c r="AF641" s="206"/>
      <c r="AG641" s="206" t="s">
        <v>327</v>
      </c>
      <c r="AH641" s="206">
        <v>0</v>
      </c>
      <c r="AI641" s="206"/>
      <c r="AJ641" s="206"/>
      <c r="AK641" s="206"/>
      <c r="AL641" s="206"/>
      <c r="AM641" s="206"/>
      <c r="AN641" s="206"/>
      <c r="AO641" s="206"/>
      <c r="AP641" s="206"/>
      <c r="AQ641" s="206"/>
      <c r="AR641" s="206"/>
      <c r="AS641" s="206"/>
      <c r="AT641" s="206"/>
      <c r="AU641" s="206"/>
      <c r="AV641" s="206"/>
      <c r="AW641" s="206"/>
      <c r="AX641" s="206"/>
      <c r="AY641" s="206"/>
      <c r="AZ641" s="206"/>
      <c r="BA641" s="206"/>
      <c r="BB641" s="206"/>
      <c r="BC641" s="206"/>
      <c r="BD641" s="206"/>
      <c r="BE641" s="206"/>
      <c r="BF641" s="206"/>
      <c r="BG641" s="206"/>
      <c r="BH641" s="206"/>
    </row>
    <row r="642" spans="1:60" outlineLevel="1">
      <c r="A642" s="213"/>
      <c r="B642" s="214"/>
      <c r="C642" s="254" t="s">
        <v>3197</v>
      </c>
      <c r="D642" s="247"/>
      <c r="E642" s="248">
        <v>2.2000000000000002</v>
      </c>
      <c r="F642" s="215"/>
      <c r="G642" s="215"/>
      <c r="H642" s="215"/>
      <c r="I642" s="215"/>
      <c r="J642" s="215"/>
      <c r="K642" s="215"/>
      <c r="L642" s="215"/>
      <c r="M642" s="215"/>
      <c r="N642" s="215"/>
      <c r="O642" s="215"/>
      <c r="P642" s="215"/>
      <c r="Q642" s="215"/>
      <c r="R642" s="215"/>
      <c r="S642" s="215"/>
      <c r="T642" s="215"/>
      <c r="U642" s="215"/>
      <c r="V642" s="215"/>
      <c r="W642" s="215"/>
      <c r="X642" s="206"/>
      <c r="Y642" s="206"/>
      <c r="Z642" s="206"/>
      <c r="AA642" s="206"/>
      <c r="AB642" s="206"/>
      <c r="AC642" s="206"/>
      <c r="AD642" s="206"/>
      <c r="AE642" s="206"/>
      <c r="AF642" s="206"/>
      <c r="AG642" s="206" t="s">
        <v>327</v>
      </c>
      <c r="AH642" s="206">
        <v>0</v>
      </c>
      <c r="AI642" s="206"/>
      <c r="AJ642" s="206"/>
      <c r="AK642" s="206"/>
      <c r="AL642" s="206"/>
      <c r="AM642" s="206"/>
      <c r="AN642" s="206"/>
      <c r="AO642" s="206"/>
      <c r="AP642" s="206"/>
      <c r="AQ642" s="206"/>
      <c r="AR642" s="206"/>
      <c r="AS642" s="206"/>
      <c r="AT642" s="206"/>
      <c r="AU642" s="206"/>
      <c r="AV642" s="206"/>
      <c r="AW642" s="206"/>
      <c r="AX642" s="206"/>
      <c r="AY642" s="206"/>
      <c r="AZ642" s="206"/>
      <c r="BA642" s="206"/>
      <c r="BB642" s="206"/>
      <c r="BC642" s="206"/>
      <c r="BD642" s="206"/>
      <c r="BE642" s="206"/>
      <c r="BF642" s="206"/>
      <c r="BG642" s="206"/>
      <c r="BH642" s="206"/>
    </row>
    <row r="643" spans="1:60" outlineLevel="1">
      <c r="A643" s="213"/>
      <c r="B643" s="214"/>
      <c r="C643" s="254" t="s">
        <v>3192</v>
      </c>
      <c r="D643" s="247"/>
      <c r="E643" s="248">
        <v>1.8</v>
      </c>
      <c r="F643" s="215"/>
      <c r="G643" s="215"/>
      <c r="H643" s="215"/>
      <c r="I643" s="215"/>
      <c r="J643" s="215"/>
      <c r="K643" s="215"/>
      <c r="L643" s="215"/>
      <c r="M643" s="215"/>
      <c r="N643" s="215"/>
      <c r="O643" s="215"/>
      <c r="P643" s="215"/>
      <c r="Q643" s="215"/>
      <c r="R643" s="215"/>
      <c r="S643" s="215"/>
      <c r="T643" s="215"/>
      <c r="U643" s="215"/>
      <c r="V643" s="215"/>
      <c r="W643" s="215"/>
      <c r="X643" s="206"/>
      <c r="Y643" s="206"/>
      <c r="Z643" s="206"/>
      <c r="AA643" s="206"/>
      <c r="AB643" s="206"/>
      <c r="AC643" s="206"/>
      <c r="AD643" s="206"/>
      <c r="AE643" s="206"/>
      <c r="AF643" s="206"/>
      <c r="AG643" s="206" t="s">
        <v>327</v>
      </c>
      <c r="AH643" s="206">
        <v>0</v>
      </c>
      <c r="AI643" s="206"/>
      <c r="AJ643" s="206"/>
      <c r="AK643" s="206"/>
      <c r="AL643" s="206"/>
      <c r="AM643" s="206"/>
      <c r="AN643" s="206"/>
      <c r="AO643" s="206"/>
      <c r="AP643" s="206"/>
      <c r="AQ643" s="206"/>
      <c r="AR643" s="206"/>
      <c r="AS643" s="206"/>
      <c r="AT643" s="206"/>
      <c r="AU643" s="206"/>
      <c r="AV643" s="206"/>
      <c r="AW643" s="206"/>
      <c r="AX643" s="206"/>
      <c r="AY643" s="206"/>
      <c r="AZ643" s="206"/>
      <c r="BA643" s="206"/>
      <c r="BB643" s="206"/>
      <c r="BC643" s="206"/>
      <c r="BD643" s="206"/>
      <c r="BE643" s="206"/>
      <c r="BF643" s="206"/>
      <c r="BG643" s="206"/>
      <c r="BH643" s="206"/>
    </row>
    <row r="644" spans="1:60" outlineLevel="1">
      <c r="A644" s="213"/>
      <c r="B644" s="214"/>
      <c r="C644" s="254" t="s">
        <v>3207</v>
      </c>
      <c r="D644" s="247"/>
      <c r="E644" s="248">
        <v>0.5</v>
      </c>
      <c r="F644" s="215"/>
      <c r="G644" s="215"/>
      <c r="H644" s="215"/>
      <c r="I644" s="215"/>
      <c r="J644" s="215"/>
      <c r="K644" s="215"/>
      <c r="L644" s="215"/>
      <c r="M644" s="215"/>
      <c r="N644" s="215"/>
      <c r="O644" s="215"/>
      <c r="P644" s="215"/>
      <c r="Q644" s="215"/>
      <c r="R644" s="215"/>
      <c r="S644" s="215"/>
      <c r="T644" s="215"/>
      <c r="U644" s="215"/>
      <c r="V644" s="215"/>
      <c r="W644" s="215"/>
      <c r="X644" s="206"/>
      <c r="Y644" s="206"/>
      <c r="Z644" s="206"/>
      <c r="AA644" s="206"/>
      <c r="AB644" s="206"/>
      <c r="AC644" s="206"/>
      <c r="AD644" s="206"/>
      <c r="AE644" s="206"/>
      <c r="AF644" s="206"/>
      <c r="AG644" s="206" t="s">
        <v>327</v>
      </c>
      <c r="AH644" s="206">
        <v>0</v>
      </c>
      <c r="AI644" s="206"/>
      <c r="AJ644" s="206"/>
      <c r="AK644" s="206"/>
      <c r="AL644" s="206"/>
      <c r="AM644" s="206"/>
      <c r="AN644" s="206"/>
      <c r="AO644" s="206"/>
      <c r="AP644" s="206"/>
      <c r="AQ644" s="206"/>
      <c r="AR644" s="206"/>
      <c r="AS644" s="206"/>
      <c r="AT644" s="206"/>
      <c r="AU644" s="206"/>
      <c r="AV644" s="206"/>
      <c r="AW644" s="206"/>
      <c r="AX644" s="206"/>
      <c r="AY644" s="206"/>
      <c r="AZ644" s="206"/>
      <c r="BA644" s="206"/>
      <c r="BB644" s="206"/>
      <c r="BC644" s="206"/>
      <c r="BD644" s="206"/>
      <c r="BE644" s="206"/>
      <c r="BF644" s="206"/>
      <c r="BG644" s="206"/>
      <c r="BH644" s="206"/>
    </row>
    <row r="645" spans="1:60" outlineLevel="1">
      <c r="A645" s="213"/>
      <c r="B645" s="214"/>
      <c r="C645" s="254" t="s">
        <v>3208</v>
      </c>
      <c r="D645" s="247"/>
      <c r="E645" s="248">
        <v>0.6</v>
      </c>
      <c r="F645" s="215"/>
      <c r="G645" s="215"/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5"/>
      <c r="S645" s="215"/>
      <c r="T645" s="215"/>
      <c r="U645" s="215"/>
      <c r="V645" s="215"/>
      <c r="W645" s="215"/>
      <c r="X645" s="206"/>
      <c r="Y645" s="206"/>
      <c r="Z645" s="206"/>
      <c r="AA645" s="206"/>
      <c r="AB645" s="206"/>
      <c r="AC645" s="206"/>
      <c r="AD645" s="206"/>
      <c r="AE645" s="206"/>
      <c r="AF645" s="206"/>
      <c r="AG645" s="206" t="s">
        <v>327</v>
      </c>
      <c r="AH645" s="206">
        <v>0</v>
      </c>
      <c r="AI645" s="206"/>
      <c r="AJ645" s="206"/>
      <c r="AK645" s="206"/>
      <c r="AL645" s="206"/>
      <c r="AM645" s="206"/>
      <c r="AN645" s="206"/>
      <c r="AO645" s="206"/>
      <c r="AP645" s="206"/>
      <c r="AQ645" s="206"/>
      <c r="AR645" s="206"/>
      <c r="AS645" s="206"/>
      <c r="AT645" s="206"/>
      <c r="AU645" s="206"/>
      <c r="AV645" s="206"/>
      <c r="AW645" s="206"/>
      <c r="AX645" s="206"/>
      <c r="AY645" s="206"/>
      <c r="AZ645" s="206"/>
      <c r="BA645" s="206"/>
      <c r="BB645" s="206"/>
      <c r="BC645" s="206"/>
      <c r="BD645" s="206"/>
      <c r="BE645" s="206"/>
      <c r="BF645" s="206"/>
      <c r="BG645" s="206"/>
      <c r="BH645" s="206"/>
    </row>
    <row r="646" spans="1:60" outlineLevel="1">
      <c r="A646" s="213"/>
      <c r="B646" s="214"/>
      <c r="C646" s="254" t="s">
        <v>3209</v>
      </c>
      <c r="D646" s="247"/>
      <c r="E646" s="248">
        <v>1</v>
      </c>
      <c r="F646" s="215"/>
      <c r="G646" s="215"/>
      <c r="H646" s="215"/>
      <c r="I646" s="215"/>
      <c r="J646" s="215"/>
      <c r="K646" s="215"/>
      <c r="L646" s="215"/>
      <c r="M646" s="215"/>
      <c r="N646" s="215"/>
      <c r="O646" s="215"/>
      <c r="P646" s="215"/>
      <c r="Q646" s="215"/>
      <c r="R646" s="215"/>
      <c r="S646" s="215"/>
      <c r="T646" s="215"/>
      <c r="U646" s="215"/>
      <c r="V646" s="215"/>
      <c r="W646" s="215"/>
      <c r="X646" s="206"/>
      <c r="Y646" s="206"/>
      <c r="Z646" s="206"/>
      <c r="AA646" s="206"/>
      <c r="AB646" s="206"/>
      <c r="AC646" s="206"/>
      <c r="AD646" s="206"/>
      <c r="AE646" s="206"/>
      <c r="AF646" s="206"/>
      <c r="AG646" s="206" t="s">
        <v>327</v>
      </c>
      <c r="AH646" s="206">
        <v>0</v>
      </c>
      <c r="AI646" s="206"/>
      <c r="AJ646" s="206"/>
      <c r="AK646" s="206"/>
      <c r="AL646" s="206"/>
      <c r="AM646" s="206"/>
      <c r="AN646" s="206"/>
      <c r="AO646" s="206"/>
      <c r="AP646" s="206"/>
      <c r="AQ646" s="206"/>
      <c r="AR646" s="206"/>
      <c r="AS646" s="206"/>
      <c r="AT646" s="206"/>
      <c r="AU646" s="206"/>
      <c r="AV646" s="206"/>
      <c r="AW646" s="206"/>
      <c r="AX646" s="206"/>
      <c r="AY646" s="206"/>
      <c r="AZ646" s="206"/>
      <c r="BA646" s="206"/>
      <c r="BB646" s="206"/>
      <c r="BC646" s="206"/>
      <c r="BD646" s="206"/>
      <c r="BE646" s="206"/>
      <c r="BF646" s="206"/>
      <c r="BG646" s="206"/>
      <c r="BH646" s="206"/>
    </row>
    <row r="647" spans="1:60" outlineLevel="1">
      <c r="A647" s="213"/>
      <c r="B647" s="214"/>
      <c r="C647" s="254" t="s">
        <v>3210</v>
      </c>
      <c r="D647" s="247"/>
      <c r="E647" s="248">
        <v>-1.7</v>
      </c>
      <c r="F647" s="215"/>
      <c r="G647" s="215"/>
      <c r="H647" s="215"/>
      <c r="I647" s="215"/>
      <c r="J647" s="215"/>
      <c r="K647" s="215"/>
      <c r="L647" s="215"/>
      <c r="M647" s="215"/>
      <c r="N647" s="215"/>
      <c r="O647" s="215"/>
      <c r="P647" s="215"/>
      <c r="Q647" s="215"/>
      <c r="R647" s="215"/>
      <c r="S647" s="215"/>
      <c r="T647" s="215"/>
      <c r="U647" s="215"/>
      <c r="V647" s="215"/>
      <c r="W647" s="215"/>
      <c r="X647" s="206"/>
      <c r="Y647" s="206"/>
      <c r="Z647" s="206"/>
      <c r="AA647" s="206"/>
      <c r="AB647" s="206"/>
      <c r="AC647" s="206"/>
      <c r="AD647" s="206"/>
      <c r="AE647" s="206"/>
      <c r="AF647" s="206"/>
      <c r="AG647" s="206" t="s">
        <v>327</v>
      </c>
      <c r="AH647" s="206">
        <v>0</v>
      </c>
      <c r="AI647" s="206"/>
      <c r="AJ647" s="206"/>
      <c r="AK647" s="206"/>
      <c r="AL647" s="206"/>
      <c r="AM647" s="206"/>
      <c r="AN647" s="206"/>
      <c r="AO647" s="206"/>
      <c r="AP647" s="206"/>
      <c r="AQ647" s="206"/>
      <c r="AR647" s="206"/>
      <c r="AS647" s="206"/>
      <c r="AT647" s="206"/>
      <c r="AU647" s="206"/>
      <c r="AV647" s="206"/>
      <c r="AW647" s="206"/>
      <c r="AX647" s="206"/>
      <c r="AY647" s="206"/>
      <c r="AZ647" s="206"/>
      <c r="BA647" s="206"/>
      <c r="BB647" s="206"/>
      <c r="BC647" s="206"/>
      <c r="BD647" s="206"/>
      <c r="BE647" s="206"/>
      <c r="BF647" s="206"/>
      <c r="BG647" s="206"/>
      <c r="BH647" s="206"/>
    </row>
    <row r="648" spans="1:60" outlineLevel="1">
      <c r="A648" s="213"/>
      <c r="B648" s="214"/>
      <c r="C648" s="254" t="s">
        <v>3423</v>
      </c>
      <c r="D648" s="247"/>
      <c r="E648" s="248">
        <v>16.239999999999998</v>
      </c>
      <c r="F648" s="215"/>
      <c r="G648" s="215"/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5"/>
      <c r="S648" s="215"/>
      <c r="T648" s="215"/>
      <c r="U648" s="215"/>
      <c r="V648" s="215"/>
      <c r="W648" s="215"/>
      <c r="X648" s="206"/>
      <c r="Y648" s="206"/>
      <c r="Z648" s="206"/>
      <c r="AA648" s="206"/>
      <c r="AB648" s="206"/>
      <c r="AC648" s="206"/>
      <c r="AD648" s="206"/>
      <c r="AE648" s="206"/>
      <c r="AF648" s="206"/>
      <c r="AG648" s="206" t="s">
        <v>327</v>
      </c>
      <c r="AH648" s="206">
        <v>0</v>
      </c>
      <c r="AI648" s="206"/>
      <c r="AJ648" s="206"/>
      <c r="AK648" s="206"/>
      <c r="AL648" s="206"/>
      <c r="AM648" s="206"/>
      <c r="AN648" s="206"/>
      <c r="AO648" s="206"/>
      <c r="AP648" s="206"/>
      <c r="AQ648" s="206"/>
      <c r="AR648" s="206"/>
      <c r="AS648" s="206"/>
      <c r="AT648" s="206"/>
      <c r="AU648" s="206"/>
      <c r="AV648" s="206"/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</row>
    <row r="649" spans="1:60" outlineLevel="1">
      <c r="A649" s="213"/>
      <c r="B649" s="214"/>
      <c r="C649" s="254" t="s">
        <v>3197</v>
      </c>
      <c r="D649" s="247"/>
      <c r="E649" s="248">
        <v>2.2000000000000002</v>
      </c>
      <c r="F649" s="215"/>
      <c r="G649" s="215"/>
      <c r="H649" s="215"/>
      <c r="I649" s="215"/>
      <c r="J649" s="215"/>
      <c r="K649" s="215"/>
      <c r="L649" s="215"/>
      <c r="M649" s="215"/>
      <c r="N649" s="215"/>
      <c r="O649" s="215"/>
      <c r="P649" s="215"/>
      <c r="Q649" s="215"/>
      <c r="R649" s="215"/>
      <c r="S649" s="215"/>
      <c r="T649" s="215"/>
      <c r="U649" s="215"/>
      <c r="V649" s="215"/>
      <c r="W649" s="215"/>
      <c r="X649" s="206"/>
      <c r="Y649" s="206"/>
      <c r="Z649" s="206"/>
      <c r="AA649" s="206"/>
      <c r="AB649" s="206"/>
      <c r="AC649" s="206"/>
      <c r="AD649" s="206"/>
      <c r="AE649" s="206"/>
      <c r="AF649" s="206"/>
      <c r="AG649" s="206" t="s">
        <v>327</v>
      </c>
      <c r="AH649" s="206">
        <v>0</v>
      </c>
      <c r="AI649" s="206"/>
      <c r="AJ649" s="206"/>
      <c r="AK649" s="206"/>
      <c r="AL649" s="206"/>
      <c r="AM649" s="206"/>
      <c r="AN649" s="206"/>
      <c r="AO649" s="206"/>
      <c r="AP649" s="206"/>
      <c r="AQ649" s="206"/>
      <c r="AR649" s="206"/>
      <c r="AS649" s="206"/>
      <c r="AT649" s="206"/>
      <c r="AU649" s="206"/>
      <c r="AV649" s="206"/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</row>
    <row r="650" spans="1:60" outlineLevel="1">
      <c r="A650" s="213"/>
      <c r="B650" s="214"/>
      <c r="C650" s="254" t="s">
        <v>3424</v>
      </c>
      <c r="D650" s="247"/>
      <c r="E650" s="248">
        <v>1.24</v>
      </c>
      <c r="F650" s="215"/>
      <c r="G650" s="215"/>
      <c r="H650" s="215"/>
      <c r="I650" s="215"/>
      <c r="J650" s="215"/>
      <c r="K650" s="215"/>
      <c r="L650" s="215"/>
      <c r="M650" s="215"/>
      <c r="N650" s="215"/>
      <c r="O650" s="215"/>
      <c r="P650" s="215"/>
      <c r="Q650" s="215"/>
      <c r="R650" s="215"/>
      <c r="S650" s="215"/>
      <c r="T650" s="215"/>
      <c r="U650" s="215"/>
      <c r="V650" s="215"/>
      <c r="W650" s="215"/>
      <c r="X650" s="206"/>
      <c r="Y650" s="206"/>
      <c r="Z650" s="206"/>
      <c r="AA650" s="206"/>
      <c r="AB650" s="206"/>
      <c r="AC650" s="206"/>
      <c r="AD650" s="206"/>
      <c r="AE650" s="206"/>
      <c r="AF650" s="206"/>
      <c r="AG650" s="206" t="s">
        <v>327</v>
      </c>
      <c r="AH650" s="206">
        <v>0</v>
      </c>
      <c r="AI650" s="206"/>
      <c r="AJ650" s="206"/>
      <c r="AK650" s="206"/>
      <c r="AL650" s="206"/>
      <c r="AM650" s="206"/>
      <c r="AN650" s="206"/>
      <c r="AO650" s="206"/>
      <c r="AP650" s="206"/>
      <c r="AQ650" s="206"/>
      <c r="AR650" s="206"/>
      <c r="AS650" s="206"/>
      <c r="AT650" s="206"/>
      <c r="AU650" s="206"/>
      <c r="AV650" s="206"/>
      <c r="AW650" s="206"/>
      <c r="AX650" s="206"/>
      <c r="AY650" s="206"/>
      <c r="AZ650" s="206"/>
      <c r="BA650" s="206"/>
      <c r="BB650" s="206"/>
      <c r="BC650" s="206"/>
      <c r="BD650" s="206"/>
      <c r="BE650" s="206"/>
      <c r="BF650" s="206"/>
      <c r="BG650" s="206"/>
      <c r="BH650" s="206"/>
    </row>
    <row r="651" spans="1:60" outlineLevel="1">
      <c r="A651" s="213"/>
      <c r="B651" s="214"/>
      <c r="C651" s="254" t="s">
        <v>3425</v>
      </c>
      <c r="D651" s="247"/>
      <c r="E651" s="248">
        <v>-2.5499999999999998</v>
      </c>
      <c r="F651" s="215"/>
      <c r="G651" s="215"/>
      <c r="H651" s="215"/>
      <c r="I651" s="215"/>
      <c r="J651" s="215"/>
      <c r="K651" s="215"/>
      <c r="L651" s="215"/>
      <c r="M651" s="215"/>
      <c r="N651" s="215"/>
      <c r="O651" s="215"/>
      <c r="P651" s="215"/>
      <c r="Q651" s="215"/>
      <c r="R651" s="215"/>
      <c r="S651" s="215"/>
      <c r="T651" s="215"/>
      <c r="U651" s="215"/>
      <c r="V651" s="215"/>
      <c r="W651" s="215"/>
      <c r="X651" s="206"/>
      <c r="Y651" s="206"/>
      <c r="Z651" s="206"/>
      <c r="AA651" s="206"/>
      <c r="AB651" s="206"/>
      <c r="AC651" s="206"/>
      <c r="AD651" s="206"/>
      <c r="AE651" s="206"/>
      <c r="AF651" s="206"/>
      <c r="AG651" s="206" t="s">
        <v>327</v>
      </c>
      <c r="AH651" s="206">
        <v>0</v>
      </c>
      <c r="AI651" s="206"/>
      <c r="AJ651" s="206"/>
      <c r="AK651" s="206"/>
      <c r="AL651" s="206"/>
      <c r="AM651" s="206"/>
      <c r="AN651" s="206"/>
      <c r="AO651" s="206"/>
      <c r="AP651" s="206"/>
      <c r="AQ651" s="206"/>
      <c r="AR651" s="206"/>
      <c r="AS651" s="206"/>
      <c r="AT651" s="206"/>
      <c r="AU651" s="206"/>
      <c r="AV651" s="206"/>
      <c r="AW651" s="206"/>
      <c r="AX651" s="206"/>
      <c r="AY651" s="206"/>
      <c r="AZ651" s="206"/>
      <c r="BA651" s="206"/>
      <c r="BB651" s="206"/>
      <c r="BC651" s="206"/>
      <c r="BD651" s="206"/>
      <c r="BE651" s="206"/>
      <c r="BF651" s="206"/>
      <c r="BG651" s="206"/>
      <c r="BH651" s="206"/>
    </row>
    <row r="652" spans="1:60">
      <c r="A652" s="217" t="s">
        <v>280</v>
      </c>
      <c r="B652" s="218" t="s">
        <v>165</v>
      </c>
      <c r="C652" s="240" t="s">
        <v>166</v>
      </c>
      <c r="D652" s="219"/>
      <c r="E652" s="220"/>
      <c r="F652" s="221"/>
      <c r="G652" s="221">
        <f>SUMIF(AG653:AG657,"&lt;&gt;NOR",G653:G657)</f>
        <v>0</v>
      </c>
      <c r="H652" s="221"/>
      <c r="I652" s="221">
        <f>SUM(I653:I657)</f>
        <v>0</v>
      </c>
      <c r="J652" s="221"/>
      <c r="K652" s="221">
        <f>SUM(K653:K657)</f>
        <v>0</v>
      </c>
      <c r="L652" s="221"/>
      <c r="M652" s="221">
        <f>SUM(M653:M657)</f>
        <v>0</v>
      </c>
      <c r="N652" s="221"/>
      <c r="O652" s="221">
        <f>SUM(O653:O657)</f>
        <v>0.45</v>
      </c>
      <c r="P652" s="221"/>
      <c r="Q652" s="221">
        <f>SUM(Q653:Q657)</f>
        <v>0.68</v>
      </c>
      <c r="R652" s="221"/>
      <c r="S652" s="221"/>
      <c r="T652" s="222"/>
      <c r="U652" s="216"/>
      <c r="V652" s="216">
        <f>SUM(V653:V657)</f>
        <v>186.74</v>
      </c>
      <c r="W652" s="216"/>
      <c r="AG652" t="s">
        <v>281</v>
      </c>
    </row>
    <row r="653" spans="1:60" outlineLevel="1">
      <c r="A653" s="223">
        <v>190</v>
      </c>
      <c r="B653" s="224" t="s">
        <v>3426</v>
      </c>
      <c r="C653" s="241" t="s">
        <v>1948</v>
      </c>
      <c r="D653" s="225" t="s">
        <v>368</v>
      </c>
      <c r="E653" s="226">
        <v>681.42</v>
      </c>
      <c r="F653" s="227"/>
      <c r="G653" s="228">
        <f>ROUND(E653*F653,2)</f>
        <v>0</v>
      </c>
      <c r="H653" s="227"/>
      <c r="I653" s="228">
        <f>ROUND(E653*H653,2)</f>
        <v>0</v>
      </c>
      <c r="J653" s="227"/>
      <c r="K653" s="228">
        <f>ROUND(E653*J653,2)</f>
        <v>0</v>
      </c>
      <c r="L653" s="228">
        <v>21</v>
      </c>
      <c r="M653" s="228">
        <f>G653*(1+L653/100)</f>
        <v>0</v>
      </c>
      <c r="N653" s="228">
        <v>0</v>
      </c>
      <c r="O653" s="228">
        <f>ROUND(E653*N653,2)</f>
        <v>0</v>
      </c>
      <c r="P653" s="228">
        <v>1E-3</v>
      </c>
      <c r="Q653" s="228">
        <f>ROUND(E653*P653,2)</f>
        <v>0.68</v>
      </c>
      <c r="R653" s="228"/>
      <c r="S653" s="228" t="s">
        <v>295</v>
      </c>
      <c r="T653" s="229" t="s">
        <v>390</v>
      </c>
      <c r="U653" s="215">
        <v>0</v>
      </c>
      <c r="V653" s="215">
        <f>ROUND(E653*U653,2)</f>
        <v>0</v>
      </c>
      <c r="W653" s="215"/>
      <c r="X653" s="206"/>
      <c r="Y653" s="206"/>
      <c r="Z653" s="206"/>
      <c r="AA653" s="206"/>
      <c r="AB653" s="206"/>
      <c r="AC653" s="206"/>
      <c r="AD653" s="206"/>
      <c r="AE653" s="206"/>
      <c r="AF653" s="206"/>
      <c r="AG653" s="206" t="s">
        <v>1202</v>
      </c>
      <c r="AH653" s="206"/>
      <c r="AI653" s="206"/>
      <c r="AJ653" s="206"/>
      <c r="AK653" s="206"/>
      <c r="AL653" s="206"/>
      <c r="AM653" s="206"/>
      <c r="AN653" s="206"/>
      <c r="AO653" s="206"/>
      <c r="AP653" s="206"/>
      <c r="AQ653" s="206"/>
      <c r="AR653" s="206"/>
      <c r="AS653" s="206"/>
      <c r="AT653" s="206"/>
      <c r="AU653" s="206"/>
      <c r="AV653" s="206"/>
      <c r="AW653" s="206"/>
      <c r="AX653" s="206"/>
      <c r="AY653" s="206"/>
      <c r="AZ653" s="206"/>
      <c r="BA653" s="206"/>
      <c r="BB653" s="206"/>
      <c r="BC653" s="206"/>
      <c r="BD653" s="206"/>
      <c r="BE653" s="206"/>
      <c r="BF653" s="206"/>
      <c r="BG653" s="206"/>
      <c r="BH653" s="206"/>
    </row>
    <row r="654" spans="1:60" outlineLevel="1">
      <c r="A654" s="213"/>
      <c r="B654" s="214"/>
      <c r="C654" s="254" t="s">
        <v>3427</v>
      </c>
      <c r="D654" s="247"/>
      <c r="E654" s="248">
        <v>681.42</v>
      </c>
      <c r="F654" s="215"/>
      <c r="G654" s="215"/>
      <c r="H654" s="215"/>
      <c r="I654" s="215"/>
      <c r="J654" s="215"/>
      <c r="K654" s="215"/>
      <c r="L654" s="215"/>
      <c r="M654" s="215"/>
      <c r="N654" s="215"/>
      <c r="O654" s="215"/>
      <c r="P654" s="215"/>
      <c r="Q654" s="215"/>
      <c r="R654" s="215"/>
      <c r="S654" s="215"/>
      <c r="T654" s="215"/>
      <c r="U654" s="215"/>
      <c r="V654" s="215"/>
      <c r="W654" s="215"/>
      <c r="X654" s="206"/>
      <c r="Y654" s="206"/>
      <c r="Z654" s="206"/>
      <c r="AA654" s="206"/>
      <c r="AB654" s="206"/>
      <c r="AC654" s="206"/>
      <c r="AD654" s="206"/>
      <c r="AE654" s="206"/>
      <c r="AF654" s="206"/>
      <c r="AG654" s="206" t="s">
        <v>327</v>
      </c>
      <c r="AH654" s="206">
        <v>0</v>
      </c>
      <c r="AI654" s="206"/>
      <c r="AJ654" s="206"/>
      <c r="AK654" s="206"/>
      <c r="AL654" s="206"/>
      <c r="AM654" s="206"/>
      <c r="AN654" s="206"/>
      <c r="AO654" s="206"/>
      <c r="AP654" s="206"/>
      <c r="AQ654" s="206"/>
      <c r="AR654" s="206"/>
      <c r="AS654" s="206"/>
      <c r="AT654" s="206"/>
      <c r="AU654" s="206"/>
      <c r="AV654" s="206"/>
      <c r="AW654" s="206"/>
      <c r="AX654" s="206"/>
      <c r="AY654" s="206"/>
      <c r="AZ654" s="206"/>
      <c r="BA654" s="206"/>
      <c r="BB654" s="206"/>
      <c r="BC654" s="206"/>
      <c r="BD654" s="206"/>
      <c r="BE654" s="206"/>
      <c r="BF654" s="206"/>
      <c r="BG654" s="206"/>
      <c r="BH654" s="206"/>
    </row>
    <row r="655" spans="1:60" ht="22.5" outlineLevel="1">
      <c r="A655" s="223">
        <v>191</v>
      </c>
      <c r="B655" s="224" t="s">
        <v>1952</v>
      </c>
      <c r="C655" s="241" t="s">
        <v>1953</v>
      </c>
      <c r="D655" s="225" t="s">
        <v>368</v>
      </c>
      <c r="E655" s="226">
        <v>1319.7313999999999</v>
      </c>
      <c r="F655" s="227"/>
      <c r="G655" s="228">
        <f>ROUND(E655*F655,2)</f>
        <v>0</v>
      </c>
      <c r="H655" s="227"/>
      <c r="I655" s="228">
        <f>ROUND(E655*H655,2)</f>
        <v>0</v>
      </c>
      <c r="J655" s="227"/>
      <c r="K655" s="228">
        <f>ROUND(E655*J655,2)</f>
        <v>0</v>
      </c>
      <c r="L655" s="228">
        <v>21</v>
      </c>
      <c r="M655" s="228">
        <f>G655*(1+L655/100)</f>
        <v>0</v>
      </c>
      <c r="N655" s="228">
        <v>3.4000000000000002E-4</v>
      </c>
      <c r="O655" s="228">
        <f>ROUND(E655*N655,2)</f>
        <v>0.45</v>
      </c>
      <c r="P655" s="228">
        <v>0</v>
      </c>
      <c r="Q655" s="228">
        <f>ROUND(E655*P655,2)</f>
        <v>0</v>
      </c>
      <c r="R655" s="228" t="s">
        <v>1954</v>
      </c>
      <c r="S655" s="228" t="s">
        <v>285</v>
      </c>
      <c r="T655" s="229" t="s">
        <v>322</v>
      </c>
      <c r="U655" s="215">
        <v>0.14149999999999999</v>
      </c>
      <c r="V655" s="215">
        <f>ROUND(E655*U655,2)</f>
        <v>186.74</v>
      </c>
      <c r="W655" s="215"/>
      <c r="X655" s="206"/>
      <c r="Y655" s="206"/>
      <c r="Z655" s="206"/>
      <c r="AA655" s="206"/>
      <c r="AB655" s="206"/>
      <c r="AC655" s="206"/>
      <c r="AD655" s="206"/>
      <c r="AE655" s="206"/>
      <c r="AF655" s="206"/>
      <c r="AG655" s="206" t="s">
        <v>1858</v>
      </c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</row>
    <row r="656" spans="1:60" outlineLevel="1">
      <c r="A656" s="213"/>
      <c r="B656" s="214"/>
      <c r="C656" s="254" t="s">
        <v>3428</v>
      </c>
      <c r="D656" s="247"/>
      <c r="E656" s="248">
        <v>87.01</v>
      </c>
      <c r="F656" s="215"/>
      <c r="G656" s="215"/>
      <c r="H656" s="215"/>
      <c r="I656" s="215"/>
      <c r="J656" s="215"/>
      <c r="K656" s="215"/>
      <c r="L656" s="215"/>
      <c r="M656" s="215"/>
      <c r="N656" s="215"/>
      <c r="O656" s="215"/>
      <c r="P656" s="215"/>
      <c r="Q656" s="215"/>
      <c r="R656" s="215"/>
      <c r="S656" s="215"/>
      <c r="T656" s="215"/>
      <c r="U656" s="215"/>
      <c r="V656" s="215"/>
      <c r="W656" s="215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 t="s">
        <v>327</v>
      </c>
      <c r="AH656" s="206">
        <v>0</v>
      </c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6"/>
      <c r="AT656" s="206"/>
      <c r="AU656" s="206"/>
      <c r="AV656" s="206"/>
      <c r="AW656" s="206"/>
      <c r="AX656" s="206"/>
      <c r="AY656" s="206"/>
      <c r="AZ656" s="206"/>
      <c r="BA656" s="206"/>
      <c r="BB656" s="206"/>
      <c r="BC656" s="206"/>
      <c r="BD656" s="206"/>
      <c r="BE656" s="206"/>
      <c r="BF656" s="206"/>
      <c r="BG656" s="206"/>
      <c r="BH656" s="206"/>
    </row>
    <row r="657" spans="1:60" outlineLevel="1">
      <c r="A657" s="213"/>
      <c r="B657" s="214"/>
      <c r="C657" s="254" t="s">
        <v>3429</v>
      </c>
      <c r="D657" s="247"/>
      <c r="E657" s="248">
        <v>1232.72</v>
      </c>
      <c r="F657" s="215"/>
      <c r="G657" s="215"/>
      <c r="H657" s="215"/>
      <c r="I657" s="215"/>
      <c r="J657" s="215"/>
      <c r="K657" s="215"/>
      <c r="L657" s="215"/>
      <c r="M657" s="215"/>
      <c r="N657" s="215"/>
      <c r="O657" s="215"/>
      <c r="P657" s="215"/>
      <c r="Q657" s="215"/>
      <c r="R657" s="215"/>
      <c r="S657" s="215"/>
      <c r="T657" s="215"/>
      <c r="U657" s="215"/>
      <c r="V657" s="215"/>
      <c r="W657" s="215"/>
      <c r="X657" s="206"/>
      <c r="Y657" s="206"/>
      <c r="Z657" s="206"/>
      <c r="AA657" s="206"/>
      <c r="AB657" s="206"/>
      <c r="AC657" s="206"/>
      <c r="AD657" s="206"/>
      <c r="AE657" s="206"/>
      <c r="AF657" s="206"/>
      <c r="AG657" s="206" t="s">
        <v>327</v>
      </c>
      <c r="AH657" s="206">
        <v>0</v>
      </c>
      <c r="AI657" s="206"/>
      <c r="AJ657" s="206"/>
      <c r="AK657" s="206"/>
      <c r="AL657" s="206"/>
      <c r="AM657" s="206"/>
      <c r="AN657" s="206"/>
      <c r="AO657" s="206"/>
      <c r="AP657" s="206"/>
      <c r="AQ657" s="206"/>
      <c r="AR657" s="206"/>
      <c r="AS657" s="206"/>
      <c r="AT657" s="206"/>
      <c r="AU657" s="206"/>
      <c r="AV657" s="206"/>
      <c r="AW657" s="206"/>
      <c r="AX657" s="206"/>
      <c r="AY657" s="206"/>
      <c r="AZ657" s="206"/>
      <c r="BA657" s="206"/>
      <c r="BB657" s="206"/>
      <c r="BC657" s="206"/>
      <c r="BD657" s="206"/>
      <c r="BE657" s="206"/>
      <c r="BF657" s="206"/>
      <c r="BG657" s="206"/>
      <c r="BH657" s="206"/>
    </row>
    <row r="658" spans="1:60">
      <c r="A658" s="217" t="s">
        <v>280</v>
      </c>
      <c r="B658" s="218" t="s">
        <v>249</v>
      </c>
      <c r="C658" s="240" t="s">
        <v>250</v>
      </c>
      <c r="D658" s="219"/>
      <c r="E658" s="220"/>
      <c r="F658" s="221"/>
      <c r="G658" s="221">
        <f>SUMIF(AG659:AG675,"&lt;&gt;NOR",G659:G675)</f>
        <v>0</v>
      </c>
      <c r="H658" s="221"/>
      <c r="I658" s="221">
        <f>SUM(I659:I675)</f>
        <v>0</v>
      </c>
      <c r="J658" s="221"/>
      <c r="K658" s="221">
        <f>SUM(K659:K675)</f>
        <v>0</v>
      </c>
      <c r="L658" s="221"/>
      <c r="M658" s="221">
        <f>SUM(M659:M675)</f>
        <v>0</v>
      </c>
      <c r="N658" s="221"/>
      <c r="O658" s="221">
        <f>SUM(O659:O675)</f>
        <v>0</v>
      </c>
      <c r="P658" s="221"/>
      <c r="Q658" s="221">
        <f>SUM(Q659:Q675)</f>
        <v>0</v>
      </c>
      <c r="R658" s="221"/>
      <c r="S658" s="221"/>
      <c r="T658" s="222"/>
      <c r="U658" s="216"/>
      <c r="V658" s="216">
        <f>SUM(V659:V675)</f>
        <v>358.45</v>
      </c>
      <c r="W658" s="216"/>
      <c r="AG658" t="s">
        <v>281</v>
      </c>
    </row>
    <row r="659" spans="1:60" outlineLevel="1">
      <c r="A659" s="223">
        <v>192</v>
      </c>
      <c r="B659" s="224" t="s">
        <v>1962</v>
      </c>
      <c r="C659" s="241" t="s">
        <v>1963</v>
      </c>
      <c r="D659" s="225" t="s">
        <v>389</v>
      </c>
      <c r="E659" s="226">
        <v>193.54725999999999</v>
      </c>
      <c r="F659" s="227"/>
      <c r="G659" s="228">
        <f>ROUND(E659*F659,2)</f>
        <v>0</v>
      </c>
      <c r="H659" s="227"/>
      <c r="I659" s="228">
        <f>ROUND(E659*H659,2)</f>
        <v>0</v>
      </c>
      <c r="J659" s="227"/>
      <c r="K659" s="228">
        <f>ROUND(E659*J659,2)</f>
        <v>0</v>
      </c>
      <c r="L659" s="228">
        <v>21</v>
      </c>
      <c r="M659" s="228">
        <f>G659*(1+L659/100)</f>
        <v>0</v>
      </c>
      <c r="N659" s="228">
        <v>0</v>
      </c>
      <c r="O659" s="228">
        <f>ROUND(E659*N659,2)</f>
        <v>0</v>
      </c>
      <c r="P659" s="228">
        <v>0</v>
      </c>
      <c r="Q659" s="228">
        <f>ROUND(E659*P659,2)</f>
        <v>0</v>
      </c>
      <c r="R659" s="228" t="s">
        <v>962</v>
      </c>
      <c r="S659" s="228" t="s">
        <v>285</v>
      </c>
      <c r="T659" s="229" t="s">
        <v>1638</v>
      </c>
      <c r="U659" s="215">
        <v>0</v>
      </c>
      <c r="V659" s="215">
        <f>ROUND(E659*U659,2)</f>
        <v>0</v>
      </c>
      <c r="W659" s="215"/>
      <c r="X659" s="206"/>
      <c r="Y659" s="206"/>
      <c r="Z659" s="206"/>
      <c r="AA659" s="206"/>
      <c r="AB659" s="206"/>
      <c r="AC659" s="206"/>
      <c r="AD659" s="206"/>
      <c r="AE659" s="206"/>
      <c r="AF659" s="206"/>
      <c r="AG659" s="206" t="s">
        <v>1964</v>
      </c>
      <c r="AH659" s="206"/>
      <c r="AI659" s="206"/>
      <c r="AJ659" s="206"/>
      <c r="AK659" s="206"/>
      <c r="AL659" s="206"/>
      <c r="AM659" s="206"/>
      <c r="AN659" s="206"/>
      <c r="AO659" s="206"/>
      <c r="AP659" s="206"/>
      <c r="AQ659" s="206"/>
      <c r="AR659" s="206"/>
      <c r="AS659" s="206"/>
      <c r="AT659" s="206"/>
      <c r="AU659" s="206"/>
      <c r="AV659" s="206"/>
      <c r="AW659" s="206"/>
      <c r="AX659" s="206"/>
      <c r="AY659" s="206"/>
      <c r="AZ659" s="206"/>
      <c r="BA659" s="206"/>
      <c r="BB659" s="206"/>
      <c r="BC659" s="206"/>
      <c r="BD659" s="206"/>
      <c r="BE659" s="206"/>
      <c r="BF659" s="206"/>
      <c r="BG659" s="206"/>
      <c r="BH659" s="206"/>
    </row>
    <row r="660" spans="1:60" outlineLevel="1">
      <c r="A660" s="213"/>
      <c r="B660" s="214"/>
      <c r="C660" s="254" t="s">
        <v>1965</v>
      </c>
      <c r="D660" s="247"/>
      <c r="E660" s="248"/>
      <c r="F660" s="215"/>
      <c r="G660" s="215"/>
      <c r="H660" s="215"/>
      <c r="I660" s="215"/>
      <c r="J660" s="215"/>
      <c r="K660" s="215"/>
      <c r="L660" s="215"/>
      <c r="M660" s="215"/>
      <c r="N660" s="215"/>
      <c r="O660" s="215"/>
      <c r="P660" s="215"/>
      <c r="Q660" s="215"/>
      <c r="R660" s="215"/>
      <c r="S660" s="215"/>
      <c r="T660" s="215"/>
      <c r="U660" s="215"/>
      <c r="V660" s="215"/>
      <c r="W660" s="215"/>
      <c r="X660" s="206"/>
      <c r="Y660" s="206"/>
      <c r="Z660" s="206"/>
      <c r="AA660" s="206"/>
      <c r="AB660" s="206"/>
      <c r="AC660" s="206"/>
      <c r="AD660" s="206"/>
      <c r="AE660" s="206"/>
      <c r="AF660" s="206"/>
      <c r="AG660" s="206" t="s">
        <v>327</v>
      </c>
      <c r="AH660" s="206">
        <v>0</v>
      </c>
      <c r="AI660" s="206"/>
      <c r="AJ660" s="206"/>
      <c r="AK660" s="206"/>
      <c r="AL660" s="206"/>
      <c r="AM660" s="206"/>
      <c r="AN660" s="206"/>
      <c r="AO660" s="206"/>
      <c r="AP660" s="206"/>
      <c r="AQ660" s="206"/>
      <c r="AR660" s="206"/>
      <c r="AS660" s="206"/>
      <c r="AT660" s="206"/>
      <c r="AU660" s="206"/>
      <c r="AV660" s="206"/>
      <c r="AW660" s="206"/>
      <c r="AX660" s="206"/>
      <c r="AY660" s="206"/>
      <c r="AZ660" s="206"/>
      <c r="BA660" s="206"/>
      <c r="BB660" s="206"/>
      <c r="BC660" s="206"/>
      <c r="BD660" s="206"/>
      <c r="BE660" s="206"/>
      <c r="BF660" s="206"/>
      <c r="BG660" s="206"/>
      <c r="BH660" s="206"/>
    </row>
    <row r="661" spans="1:60" outlineLevel="1">
      <c r="A661" s="213"/>
      <c r="B661" s="214"/>
      <c r="C661" s="254" t="s">
        <v>3430</v>
      </c>
      <c r="D661" s="247"/>
      <c r="E661" s="248"/>
      <c r="F661" s="215"/>
      <c r="G661" s="215"/>
      <c r="H661" s="215"/>
      <c r="I661" s="215"/>
      <c r="J661" s="215"/>
      <c r="K661" s="215"/>
      <c r="L661" s="215"/>
      <c r="M661" s="215"/>
      <c r="N661" s="215"/>
      <c r="O661" s="215"/>
      <c r="P661" s="215"/>
      <c r="Q661" s="215"/>
      <c r="R661" s="215"/>
      <c r="S661" s="215"/>
      <c r="T661" s="215"/>
      <c r="U661" s="215"/>
      <c r="V661" s="215"/>
      <c r="W661" s="215"/>
      <c r="X661" s="206"/>
      <c r="Y661" s="206"/>
      <c r="Z661" s="206"/>
      <c r="AA661" s="206"/>
      <c r="AB661" s="206"/>
      <c r="AC661" s="206"/>
      <c r="AD661" s="206"/>
      <c r="AE661" s="206"/>
      <c r="AF661" s="206"/>
      <c r="AG661" s="206" t="s">
        <v>327</v>
      </c>
      <c r="AH661" s="206">
        <v>0</v>
      </c>
      <c r="AI661" s="206"/>
      <c r="AJ661" s="206"/>
      <c r="AK661" s="206"/>
      <c r="AL661" s="206"/>
      <c r="AM661" s="206"/>
      <c r="AN661" s="206"/>
      <c r="AO661" s="206"/>
      <c r="AP661" s="206"/>
      <c r="AQ661" s="206"/>
      <c r="AR661" s="206"/>
      <c r="AS661" s="206"/>
      <c r="AT661" s="206"/>
      <c r="AU661" s="206"/>
      <c r="AV661" s="206"/>
      <c r="AW661" s="206"/>
      <c r="AX661" s="206"/>
      <c r="AY661" s="206"/>
      <c r="AZ661" s="206"/>
      <c r="BA661" s="206"/>
      <c r="BB661" s="206"/>
      <c r="BC661" s="206"/>
      <c r="BD661" s="206"/>
      <c r="BE661" s="206"/>
      <c r="BF661" s="206"/>
      <c r="BG661" s="206"/>
      <c r="BH661" s="206"/>
    </row>
    <row r="662" spans="1:60" outlineLevel="1">
      <c r="A662" s="213"/>
      <c r="B662" s="214"/>
      <c r="C662" s="254" t="s">
        <v>3431</v>
      </c>
      <c r="D662" s="247"/>
      <c r="E662" s="248">
        <v>193.54725999999999</v>
      </c>
      <c r="F662" s="215"/>
      <c r="G662" s="215"/>
      <c r="H662" s="215"/>
      <c r="I662" s="215"/>
      <c r="J662" s="215"/>
      <c r="K662" s="215"/>
      <c r="L662" s="215"/>
      <c r="M662" s="215"/>
      <c r="N662" s="215"/>
      <c r="O662" s="215"/>
      <c r="P662" s="215"/>
      <c r="Q662" s="215"/>
      <c r="R662" s="215"/>
      <c r="S662" s="215"/>
      <c r="T662" s="215"/>
      <c r="U662" s="215"/>
      <c r="V662" s="215"/>
      <c r="W662" s="215"/>
      <c r="X662" s="206"/>
      <c r="Y662" s="206"/>
      <c r="Z662" s="206"/>
      <c r="AA662" s="206"/>
      <c r="AB662" s="206"/>
      <c r="AC662" s="206"/>
      <c r="AD662" s="206"/>
      <c r="AE662" s="206"/>
      <c r="AF662" s="206"/>
      <c r="AG662" s="206" t="s">
        <v>327</v>
      </c>
      <c r="AH662" s="206">
        <v>0</v>
      </c>
      <c r="AI662" s="206"/>
      <c r="AJ662" s="206"/>
      <c r="AK662" s="206"/>
      <c r="AL662" s="206"/>
      <c r="AM662" s="206"/>
      <c r="AN662" s="206"/>
      <c r="AO662" s="206"/>
      <c r="AP662" s="206"/>
      <c r="AQ662" s="206"/>
      <c r="AR662" s="206"/>
      <c r="AS662" s="206"/>
      <c r="AT662" s="206"/>
      <c r="AU662" s="206"/>
      <c r="AV662" s="206"/>
      <c r="AW662" s="206"/>
      <c r="AX662" s="206"/>
      <c r="AY662" s="206"/>
      <c r="AZ662" s="206"/>
      <c r="BA662" s="206"/>
      <c r="BB662" s="206"/>
      <c r="BC662" s="206"/>
      <c r="BD662" s="206"/>
      <c r="BE662" s="206"/>
      <c r="BF662" s="206"/>
      <c r="BG662" s="206"/>
      <c r="BH662" s="206"/>
    </row>
    <row r="663" spans="1:60" ht="22.5" outlineLevel="1">
      <c r="A663" s="223">
        <v>193</v>
      </c>
      <c r="B663" s="224" t="s">
        <v>1975</v>
      </c>
      <c r="C663" s="241" t="s">
        <v>1976</v>
      </c>
      <c r="D663" s="225" t="s">
        <v>389</v>
      </c>
      <c r="E663" s="226">
        <v>193.54725999999999</v>
      </c>
      <c r="F663" s="227"/>
      <c r="G663" s="228">
        <f>ROUND(E663*F663,2)</f>
        <v>0</v>
      </c>
      <c r="H663" s="227"/>
      <c r="I663" s="228">
        <f>ROUND(E663*H663,2)</f>
        <v>0</v>
      </c>
      <c r="J663" s="227"/>
      <c r="K663" s="228">
        <f>ROUND(E663*J663,2)</f>
        <v>0</v>
      </c>
      <c r="L663" s="228">
        <v>21</v>
      </c>
      <c r="M663" s="228">
        <f>G663*(1+L663/100)</f>
        <v>0</v>
      </c>
      <c r="N663" s="228">
        <v>0</v>
      </c>
      <c r="O663" s="228">
        <f>ROUND(E663*N663,2)</f>
        <v>0</v>
      </c>
      <c r="P663" s="228">
        <v>0</v>
      </c>
      <c r="Q663" s="228">
        <f>ROUND(E663*P663,2)</f>
        <v>0</v>
      </c>
      <c r="R663" s="228"/>
      <c r="S663" s="228" t="s">
        <v>295</v>
      </c>
      <c r="T663" s="229" t="s">
        <v>322</v>
      </c>
      <c r="U663" s="215">
        <v>0.49</v>
      </c>
      <c r="V663" s="215">
        <f>ROUND(E663*U663,2)</f>
        <v>94.84</v>
      </c>
      <c r="W663" s="215"/>
      <c r="X663" s="206"/>
      <c r="Y663" s="206"/>
      <c r="Z663" s="206"/>
      <c r="AA663" s="206"/>
      <c r="AB663" s="206"/>
      <c r="AC663" s="206"/>
      <c r="AD663" s="206"/>
      <c r="AE663" s="206"/>
      <c r="AF663" s="206"/>
      <c r="AG663" s="206" t="s">
        <v>1964</v>
      </c>
      <c r="AH663" s="206"/>
      <c r="AI663" s="206"/>
      <c r="AJ663" s="206"/>
      <c r="AK663" s="206"/>
      <c r="AL663" s="206"/>
      <c r="AM663" s="206"/>
      <c r="AN663" s="206"/>
      <c r="AO663" s="206"/>
      <c r="AP663" s="206"/>
      <c r="AQ663" s="206"/>
      <c r="AR663" s="206"/>
      <c r="AS663" s="206"/>
      <c r="AT663" s="206"/>
      <c r="AU663" s="206"/>
      <c r="AV663" s="206"/>
      <c r="AW663" s="206"/>
      <c r="AX663" s="206"/>
      <c r="AY663" s="206"/>
      <c r="AZ663" s="206"/>
      <c r="BA663" s="206"/>
      <c r="BB663" s="206"/>
      <c r="BC663" s="206"/>
      <c r="BD663" s="206"/>
      <c r="BE663" s="206"/>
      <c r="BF663" s="206"/>
      <c r="BG663" s="206"/>
      <c r="BH663" s="206"/>
    </row>
    <row r="664" spans="1:60" outlineLevel="1">
      <c r="A664" s="213"/>
      <c r="B664" s="214"/>
      <c r="C664" s="242" t="s">
        <v>1977</v>
      </c>
      <c r="D664" s="231"/>
      <c r="E664" s="231"/>
      <c r="F664" s="231"/>
      <c r="G664" s="231"/>
      <c r="H664" s="215"/>
      <c r="I664" s="215"/>
      <c r="J664" s="215"/>
      <c r="K664" s="215"/>
      <c r="L664" s="215"/>
      <c r="M664" s="215"/>
      <c r="N664" s="215"/>
      <c r="O664" s="215"/>
      <c r="P664" s="215"/>
      <c r="Q664" s="215"/>
      <c r="R664" s="215"/>
      <c r="S664" s="215"/>
      <c r="T664" s="215"/>
      <c r="U664" s="215"/>
      <c r="V664" s="215"/>
      <c r="W664" s="215"/>
      <c r="X664" s="206"/>
      <c r="Y664" s="206"/>
      <c r="Z664" s="206"/>
      <c r="AA664" s="206"/>
      <c r="AB664" s="206"/>
      <c r="AC664" s="206"/>
      <c r="AD664" s="206"/>
      <c r="AE664" s="206"/>
      <c r="AF664" s="206"/>
      <c r="AG664" s="206" t="s">
        <v>289</v>
      </c>
      <c r="AH664" s="206"/>
      <c r="AI664" s="206"/>
      <c r="AJ664" s="206"/>
      <c r="AK664" s="206"/>
      <c r="AL664" s="206"/>
      <c r="AM664" s="206"/>
      <c r="AN664" s="206"/>
      <c r="AO664" s="206"/>
      <c r="AP664" s="206"/>
      <c r="AQ664" s="206"/>
      <c r="AR664" s="206"/>
      <c r="AS664" s="206"/>
      <c r="AT664" s="206"/>
      <c r="AU664" s="206"/>
      <c r="AV664" s="206"/>
      <c r="AW664" s="206"/>
      <c r="AX664" s="206"/>
      <c r="AY664" s="206"/>
      <c r="AZ664" s="206"/>
      <c r="BA664" s="206"/>
      <c r="BB664" s="206"/>
      <c r="BC664" s="206"/>
      <c r="BD664" s="206"/>
      <c r="BE664" s="206"/>
      <c r="BF664" s="206"/>
      <c r="BG664" s="206"/>
      <c r="BH664" s="206"/>
    </row>
    <row r="665" spans="1:60" outlineLevel="1">
      <c r="A665" s="213"/>
      <c r="B665" s="214"/>
      <c r="C665" s="254" t="s">
        <v>1965</v>
      </c>
      <c r="D665" s="247"/>
      <c r="E665" s="248"/>
      <c r="F665" s="215"/>
      <c r="G665" s="215"/>
      <c r="H665" s="215"/>
      <c r="I665" s="215"/>
      <c r="J665" s="215"/>
      <c r="K665" s="215"/>
      <c r="L665" s="215"/>
      <c r="M665" s="215"/>
      <c r="N665" s="215"/>
      <c r="O665" s="215"/>
      <c r="P665" s="215"/>
      <c r="Q665" s="215"/>
      <c r="R665" s="215"/>
      <c r="S665" s="215"/>
      <c r="T665" s="215"/>
      <c r="U665" s="215"/>
      <c r="V665" s="215"/>
      <c r="W665" s="215"/>
      <c r="X665" s="206"/>
      <c r="Y665" s="206"/>
      <c r="Z665" s="206"/>
      <c r="AA665" s="206"/>
      <c r="AB665" s="206"/>
      <c r="AC665" s="206"/>
      <c r="AD665" s="206"/>
      <c r="AE665" s="206"/>
      <c r="AF665" s="206"/>
      <c r="AG665" s="206" t="s">
        <v>327</v>
      </c>
      <c r="AH665" s="206">
        <v>0</v>
      </c>
      <c r="AI665" s="206"/>
      <c r="AJ665" s="206"/>
      <c r="AK665" s="206"/>
      <c r="AL665" s="206"/>
      <c r="AM665" s="206"/>
      <c r="AN665" s="206"/>
      <c r="AO665" s="206"/>
      <c r="AP665" s="206"/>
      <c r="AQ665" s="206"/>
      <c r="AR665" s="206"/>
      <c r="AS665" s="206"/>
      <c r="AT665" s="206"/>
      <c r="AU665" s="206"/>
      <c r="AV665" s="206"/>
      <c r="AW665" s="206"/>
      <c r="AX665" s="206"/>
      <c r="AY665" s="206"/>
      <c r="AZ665" s="206"/>
      <c r="BA665" s="206"/>
      <c r="BB665" s="206"/>
      <c r="BC665" s="206"/>
      <c r="BD665" s="206"/>
      <c r="BE665" s="206"/>
      <c r="BF665" s="206"/>
      <c r="BG665" s="206"/>
      <c r="BH665" s="206"/>
    </row>
    <row r="666" spans="1:60" outlineLevel="1">
      <c r="A666" s="213"/>
      <c r="B666" s="214"/>
      <c r="C666" s="254" t="s">
        <v>3430</v>
      </c>
      <c r="D666" s="247"/>
      <c r="E666" s="248"/>
      <c r="F666" s="215"/>
      <c r="G666" s="215"/>
      <c r="H666" s="215"/>
      <c r="I666" s="215"/>
      <c r="J666" s="215"/>
      <c r="K666" s="215"/>
      <c r="L666" s="215"/>
      <c r="M666" s="215"/>
      <c r="N666" s="215"/>
      <c r="O666" s="215"/>
      <c r="P666" s="215"/>
      <c r="Q666" s="215"/>
      <c r="R666" s="215"/>
      <c r="S666" s="215"/>
      <c r="T666" s="215"/>
      <c r="U666" s="215"/>
      <c r="V666" s="215"/>
      <c r="W666" s="215"/>
      <c r="X666" s="206"/>
      <c r="Y666" s="206"/>
      <c r="Z666" s="206"/>
      <c r="AA666" s="206"/>
      <c r="AB666" s="206"/>
      <c r="AC666" s="206"/>
      <c r="AD666" s="206"/>
      <c r="AE666" s="206"/>
      <c r="AF666" s="206"/>
      <c r="AG666" s="206" t="s">
        <v>327</v>
      </c>
      <c r="AH666" s="206">
        <v>0</v>
      </c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</row>
    <row r="667" spans="1:60" outlineLevel="1">
      <c r="A667" s="213"/>
      <c r="B667" s="214"/>
      <c r="C667" s="254" t="s">
        <v>3431</v>
      </c>
      <c r="D667" s="247"/>
      <c r="E667" s="248">
        <v>193.54725999999999</v>
      </c>
      <c r="F667" s="215"/>
      <c r="G667" s="215"/>
      <c r="H667" s="215"/>
      <c r="I667" s="215"/>
      <c r="J667" s="215"/>
      <c r="K667" s="215"/>
      <c r="L667" s="215"/>
      <c r="M667" s="215"/>
      <c r="N667" s="215"/>
      <c r="O667" s="215"/>
      <c r="P667" s="215"/>
      <c r="Q667" s="215"/>
      <c r="R667" s="215"/>
      <c r="S667" s="215"/>
      <c r="T667" s="215"/>
      <c r="U667" s="215"/>
      <c r="V667" s="215"/>
      <c r="W667" s="215"/>
      <c r="X667" s="206"/>
      <c r="Y667" s="206"/>
      <c r="Z667" s="206"/>
      <c r="AA667" s="206"/>
      <c r="AB667" s="206"/>
      <c r="AC667" s="206"/>
      <c r="AD667" s="206"/>
      <c r="AE667" s="206"/>
      <c r="AF667" s="206"/>
      <c r="AG667" s="206" t="s">
        <v>327</v>
      </c>
      <c r="AH667" s="206">
        <v>0</v>
      </c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</row>
    <row r="668" spans="1:60" outlineLevel="1">
      <c r="A668" s="223">
        <v>194</v>
      </c>
      <c r="B668" s="224" t="s">
        <v>3432</v>
      </c>
      <c r="C668" s="241" t="s">
        <v>3433</v>
      </c>
      <c r="D668" s="225" t="s">
        <v>389</v>
      </c>
      <c r="E668" s="226">
        <v>193.54725999999999</v>
      </c>
      <c r="F668" s="227"/>
      <c r="G668" s="228">
        <f>ROUND(E668*F668,2)</f>
        <v>0</v>
      </c>
      <c r="H668" s="227"/>
      <c r="I668" s="228">
        <f>ROUND(E668*H668,2)</f>
        <v>0</v>
      </c>
      <c r="J668" s="227"/>
      <c r="K668" s="228">
        <f>ROUND(E668*J668,2)</f>
        <v>0</v>
      </c>
      <c r="L668" s="228">
        <v>21</v>
      </c>
      <c r="M668" s="228">
        <f>G668*(1+L668/100)</f>
        <v>0</v>
      </c>
      <c r="N668" s="228">
        <v>0</v>
      </c>
      <c r="O668" s="228">
        <f>ROUND(E668*N668,2)</f>
        <v>0</v>
      </c>
      <c r="P668" s="228">
        <v>0</v>
      </c>
      <c r="Q668" s="228">
        <f>ROUND(E668*P668,2)</f>
        <v>0</v>
      </c>
      <c r="R668" s="228"/>
      <c r="S668" s="228" t="s">
        <v>295</v>
      </c>
      <c r="T668" s="229" t="s">
        <v>1638</v>
      </c>
      <c r="U668" s="215">
        <v>0.94199999999999995</v>
      </c>
      <c r="V668" s="215">
        <f>ROUND(E668*U668,2)</f>
        <v>182.32</v>
      </c>
      <c r="W668" s="215"/>
      <c r="X668" s="206"/>
      <c r="Y668" s="206"/>
      <c r="Z668" s="206"/>
      <c r="AA668" s="206"/>
      <c r="AB668" s="206"/>
      <c r="AC668" s="206"/>
      <c r="AD668" s="206"/>
      <c r="AE668" s="206"/>
      <c r="AF668" s="206"/>
      <c r="AG668" s="206" t="s">
        <v>1964</v>
      </c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</row>
    <row r="669" spans="1:60" outlineLevel="1">
      <c r="A669" s="213"/>
      <c r="B669" s="214"/>
      <c r="C669" s="254" t="s">
        <v>1965</v>
      </c>
      <c r="D669" s="247"/>
      <c r="E669" s="248"/>
      <c r="F669" s="215"/>
      <c r="G669" s="215"/>
      <c r="H669" s="215"/>
      <c r="I669" s="215"/>
      <c r="J669" s="215"/>
      <c r="K669" s="215"/>
      <c r="L669" s="215"/>
      <c r="M669" s="215"/>
      <c r="N669" s="215"/>
      <c r="O669" s="215"/>
      <c r="P669" s="215"/>
      <c r="Q669" s="215"/>
      <c r="R669" s="215"/>
      <c r="S669" s="215"/>
      <c r="T669" s="215"/>
      <c r="U669" s="215"/>
      <c r="V669" s="215"/>
      <c r="W669" s="215"/>
      <c r="X669" s="206"/>
      <c r="Y669" s="206"/>
      <c r="Z669" s="206"/>
      <c r="AA669" s="206"/>
      <c r="AB669" s="206"/>
      <c r="AC669" s="206"/>
      <c r="AD669" s="206"/>
      <c r="AE669" s="206"/>
      <c r="AF669" s="206"/>
      <c r="AG669" s="206" t="s">
        <v>327</v>
      </c>
      <c r="AH669" s="206">
        <v>0</v>
      </c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</row>
    <row r="670" spans="1:60" outlineLevel="1">
      <c r="A670" s="213"/>
      <c r="B670" s="214"/>
      <c r="C670" s="254" t="s">
        <v>3430</v>
      </c>
      <c r="D670" s="247"/>
      <c r="E670" s="248"/>
      <c r="F670" s="215"/>
      <c r="G670" s="215"/>
      <c r="H670" s="215"/>
      <c r="I670" s="215"/>
      <c r="J670" s="215"/>
      <c r="K670" s="215"/>
      <c r="L670" s="215"/>
      <c r="M670" s="215"/>
      <c r="N670" s="215"/>
      <c r="O670" s="215"/>
      <c r="P670" s="215"/>
      <c r="Q670" s="215"/>
      <c r="R670" s="215"/>
      <c r="S670" s="215"/>
      <c r="T670" s="215"/>
      <c r="U670" s="215"/>
      <c r="V670" s="215"/>
      <c r="W670" s="215"/>
      <c r="X670" s="206"/>
      <c r="Y670" s="206"/>
      <c r="Z670" s="206"/>
      <c r="AA670" s="206"/>
      <c r="AB670" s="206"/>
      <c r="AC670" s="206"/>
      <c r="AD670" s="206"/>
      <c r="AE670" s="206"/>
      <c r="AF670" s="206"/>
      <c r="AG670" s="206" t="s">
        <v>327</v>
      </c>
      <c r="AH670" s="206">
        <v>0</v>
      </c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</row>
    <row r="671" spans="1:60" outlineLevel="1">
      <c r="A671" s="213"/>
      <c r="B671" s="214"/>
      <c r="C671" s="254" t="s">
        <v>3431</v>
      </c>
      <c r="D671" s="247"/>
      <c r="E671" s="248">
        <v>193.54725999999999</v>
      </c>
      <c r="F671" s="215"/>
      <c r="G671" s="215"/>
      <c r="H671" s="215"/>
      <c r="I671" s="215"/>
      <c r="J671" s="215"/>
      <c r="K671" s="215"/>
      <c r="L671" s="215"/>
      <c r="M671" s="215"/>
      <c r="N671" s="215"/>
      <c r="O671" s="215"/>
      <c r="P671" s="215"/>
      <c r="Q671" s="215"/>
      <c r="R671" s="215"/>
      <c r="S671" s="215"/>
      <c r="T671" s="215"/>
      <c r="U671" s="215"/>
      <c r="V671" s="215"/>
      <c r="W671" s="215"/>
      <c r="X671" s="206"/>
      <c r="Y671" s="206"/>
      <c r="Z671" s="206"/>
      <c r="AA671" s="206"/>
      <c r="AB671" s="206"/>
      <c r="AC671" s="206"/>
      <c r="AD671" s="206"/>
      <c r="AE671" s="206"/>
      <c r="AF671" s="206"/>
      <c r="AG671" s="206" t="s">
        <v>327</v>
      </c>
      <c r="AH671" s="206">
        <v>0</v>
      </c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</row>
    <row r="672" spans="1:60" outlineLevel="1">
      <c r="A672" s="223">
        <v>195</v>
      </c>
      <c r="B672" s="224" t="s">
        <v>3434</v>
      </c>
      <c r="C672" s="241" t="s">
        <v>3435</v>
      </c>
      <c r="D672" s="225" t="s">
        <v>389</v>
      </c>
      <c r="E672" s="226">
        <v>774.18903999999998</v>
      </c>
      <c r="F672" s="227"/>
      <c r="G672" s="228">
        <f>ROUND(E672*F672,2)</f>
        <v>0</v>
      </c>
      <c r="H672" s="227"/>
      <c r="I672" s="228">
        <f>ROUND(E672*H672,2)</f>
        <v>0</v>
      </c>
      <c r="J672" s="227"/>
      <c r="K672" s="228">
        <f>ROUND(E672*J672,2)</f>
        <v>0</v>
      </c>
      <c r="L672" s="228">
        <v>21</v>
      </c>
      <c r="M672" s="228">
        <f>G672*(1+L672/100)</f>
        <v>0</v>
      </c>
      <c r="N672" s="228">
        <v>0</v>
      </c>
      <c r="O672" s="228">
        <f>ROUND(E672*N672,2)</f>
        <v>0</v>
      </c>
      <c r="P672" s="228">
        <v>0</v>
      </c>
      <c r="Q672" s="228">
        <f>ROUND(E672*P672,2)</f>
        <v>0</v>
      </c>
      <c r="R672" s="228"/>
      <c r="S672" s="228" t="s">
        <v>295</v>
      </c>
      <c r="T672" s="229" t="s">
        <v>322</v>
      </c>
      <c r="U672" s="215">
        <v>0.105</v>
      </c>
      <c r="V672" s="215">
        <f>ROUND(E672*U672,2)</f>
        <v>81.290000000000006</v>
      </c>
      <c r="W672" s="215"/>
      <c r="X672" s="206"/>
      <c r="Y672" s="206"/>
      <c r="Z672" s="206"/>
      <c r="AA672" s="206"/>
      <c r="AB672" s="206"/>
      <c r="AC672" s="206"/>
      <c r="AD672" s="206"/>
      <c r="AE672" s="206"/>
      <c r="AF672" s="206"/>
      <c r="AG672" s="206" t="s">
        <v>1964</v>
      </c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</row>
    <row r="673" spans="1:60" outlineLevel="1">
      <c r="A673" s="213"/>
      <c r="B673" s="214"/>
      <c r="C673" s="254" t="s">
        <v>1965</v>
      </c>
      <c r="D673" s="247"/>
      <c r="E673" s="248"/>
      <c r="F673" s="215"/>
      <c r="G673" s="215"/>
      <c r="H673" s="215"/>
      <c r="I673" s="215"/>
      <c r="J673" s="215"/>
      <c r="K673" s="215"/>
      <c r="L673" s="215"/>
      <c r="M673" s="215"/>
      <c r="N673" s="215"/>
      <c r="O673" s="215"/>
      <c r="P673" s="215"/>
      <c r="Q673" s="215"/>
      <c r="R673" s="215"/>
      <c r="S673" s="215"/>
      <c r="T673" s="215"/>
      <c r="U673" s="215"/>
      <c r="V673" s="215"/>
      <c r="W673" s="215"/>
      <c r="X673" s="206"/>
      <c r="Y673" s="206"/>
      <c r="Z673" s="206"/>
      <c r="AA673" s="206"/>
      <c r="AB673" s="206"/>
      <c r="AC673" s="206"/>
      <c r="AD673" s="206"/>
      <c r="AE673" s="206"/>
      <c r="AF673" s="206"/>
      <c r="AG673" s="206" t="s">
        <v>327</v>
      </c>
      <c r="AH673" s="206">
        <v>0</v>
      </c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</row>
    <row r="674" spans="1:60" outlineLevel="1">
      <c r="A674" s="213"/>
      <c r="B674" s="214"/>
      <c r="C674" s="254" t="s">
        <v>3430</v>
      </c>
      <c r="D674" s="247"/>
      <c r="E674" s="248"/>
      <c r="F674" s="215"/>
      <c r="G674" s="215"/>
      <c r="H674" s="215"/>
      <c r="I674" s="215"/>
      <c r="J674" s="215"/>
      <c r="K674" s="215"/>
      <c r="L674" s="215"/>
      <c r="M674" s="215"/>
      <c r="N674" s="215"/>
      <c r="O674" s="215"/>
      <c r="P674" s="215"/>
      <c r="Q674" s="215"/>
      <c r="R674" s="215"/>
      <c r="S674" s="215"/>
      <c r="T674" s="215"/>
      <c r="U674" s="215"/>
      <c r="V674" s="215"/>
      <c r="W674" s="215"/>
      <c r="X674" s="206"/>
      <c r="Y674" s="206"/>
      <c r="Z674" s="206"/>
      <c r="AA674" s="206"/>
      <c r="AB674" s="206"/>
      <c r="AC674" s="206"/>
      <c r="AD674" s="206"/>
      <c r="AE674" s="206"/>
      <c r="AF674" s="206"/>
      <c r="AG674" s="206" t="s">
        <v>327</v>
      </c>
      <c r="AH674" s="206">
        <v>0</v>
      </c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</row>
    <row r="675" spans="1:60" outlineLevel="1">
      <c r="A675" s="213"/>
      <c r="B675" s="214"/>
      <c r="C675" s="254" t="s">
        <v>3436</v>
      </c>
      <c r="D675" s="247"/>
      <c r="E675" s="248">
        <v>774.18903999999998</v>
      </c>
      <c r="F675" s="215"/>
      <c r="G675" s="215"/>
      <c r="H675" s="215"/>
      <c r="I675" s="215"/>
      <c r="J675" s="215"/>
      <c r="K675" s="215"/>
      <c r="L675" s="215"/>
      <c r="M675" s="215"/>
      <c r="N675" s="215"/>
      <c r="O675" s="215"/>
      <c r="P675" s="215"/>
      <c r="Q675" s="215"/>
      <c r="R675" s="215"/>
      <c r="S675" s="215"/>
      <c r="T675" s="215"/>
      <c r="U675" s="215"/>
      <c r="V675" s="215"/>
      <c r="W675" s="215"/>
      <c r="X675" s="206"/>
      <c r="Y675" s="206"/>
      <c r="Z675" s="206"/>
      <c r="AA675" s="206"/>
      <c r="AB675" s="206"/>
      <c r="AC675" s="206"/>
      <c r="AD675" s="206"/>
      <c r="AE675" s="206"/>
      <c r="AF675" s="206"/>
      <c r="AG675" s="206" t="s">
        <v>327</v>
      </c>
      <c r="AH675" s="206">
        <v>0</v>
      </c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</row>
    <row r="676" spans="1:60">
      <c r="A676" s="5"/>
      <c r="B676" s="6"/>
      <c r="C676" s="244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AE676">
        <v>15</v>
      </c>
      <c r="AF676">
        <v>21</v>
      </c>
    </row>
    <row r="677" spans="1:60">
      <c r="A677" s="209"/>
      <c r="B677" s="210" t="s">
        <v>29</v>
      </c>
      <c r="C677" s="245"/>
      <c r="D677" s="211"/>
      <c r="E677" s="212"/>
      <c r="F677" s="212"/>
      <c r="G677" s="239">
        <f>G8+G24+G51+G138+G142+G158+G161+G243+G250+G276+G329+G397+G465+G494+G497+G506+G541+G557+G567+G578+G601+G617+G652+G658</f>
        <v>0</v>
      </c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AE677">
        <f>SUMIF(L7:L675,AE676,G7:G675)</f>
        <v>0</v>
      </c>
      <c r="AF677">
        <f>SUMIF(L7:L675,AF676,G7:G675)</f>
        <v>0</v>
      </c>
      <c r="AG677" t="s">
        <v>315</v>
      </c>
    </row>
    <row r="678" spans="1:60">
      <c r="C678" s="246"/>
      <c r="D678" s="190"/>
      <c r="AG678" t="s">
        <v>316</v>
      </c>
    </row>
    <row r="679" spans="1:60">
      <c r="D679" s="190"/>
    </row>
    <row r="680" spans="1:60">
      <c r="D680" s="190"/>
    </row>
    <row r="681" spans="1:60">
      <c r="D681" s="190"/>
    </row>
    <row r="682" spans="1:60">
      <c r="D682" s="190"/>
    </row>
    <row r="683" spans="1:60">
      <c r="D683" s="190"/>
    </row>
    <row r="684" spans="1:60">
      <c r="D684" s="190"/>
    </row>
    <row r="685" spans="1:60">
      <c r="D685" s="190"/>
    </row>
    <row r="686" spans="1:60">
      <c r="D686" s="190"/>
    </row>
    <row r="687" spans="1:60">
      <c r="D687" s="190"/>
    </row>
    <row r="688" spans="1:60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96">
    <mergeCell ref="C526:G526"/>
    <mergeCell ref="C528:G528"/>
    <mergeCell ref="C530:G530"/>
    <mergeCell ref="C574:G574"/>
    <mergeCell ref="C597:G597"/>
    <mergeCell ref="C664:G664"/>
    <mergeCell ref="C514:G514"/>
    <mergeCell ref="C516:G516"/>
    <mergeCell ref="C518:G518"/>
    <mergeCell ref="C520:G520"/>
    <mergeCell ref="C522:G522"/>
    <mergeCell ref="C524:G524"/>
    <mergeCell ref="C461:G461"/>
    <mergeCell ref="C487:G487"/>
    <mergeCell ref="C490:G490"/>
    <mergeCell ref="C508:G508"/>
    <mergeCell ref="C510:G510"/>
    <mergeCell ref="C512:G512"/>
    <mergeCell ref="C433:G433"/>
    <mergeCell ref="C435:G435"/>
    <mergeCell ref="C437:G437"/>
    <mergeCell ref="C446:G446"/>
    <mergeCell ref="C452:G452"/>
    <mergeCell ref="C455:G455"/>
    <mergeCell ref="C420:G420"/>
    <mergeCell ref="C421:G421"/>
    <mergeCell ref="C424:G424"/>
    <mergeCell ref="C425:G425"/>
    <mergeCell ref="C429:G429"/>
    <mergeCell ref="C431:G431"/>
    <mergeCell ref="C401:G401"/>
    <mergeCell ref="C402:G402"/>
    <mergeCell ref="C408:G408"/>
    <mergeCell ref="C409:G409"/>
    <mergeCell ref="C416:G416"/>
    <mergeCell ref="C417:G417"/>
    <mergeCell ref="C379:G379"/>
    <mergeCell ref="C381:G381"/>
    <mergeCell ref="C383:G383"/>
    <mergeCell ref="C385:G385"/>
    <mergeCell ref="C393:G393"/>
    <mergeCell ref="C399:G399"/>
    <mergeCell ref="C367:G367"/>
    <mergeCell ref="C368:G368"/>
    <mergeCell ref="C371:G371"/>
    <mergeCell ref="C372:G372"/>
    <mergeCell ref="C375:G375"/>
    <mergeCell ref="C377:G377"/>
    <mergeCell ref="C349:G349"/>
    <mergeCell ref="C350:G350"/>
    <mergeCell ref="C354:G354"/>
    <mergeCell ref="C355:G355"/>
    <mergeCell ref="C359:G359"/>
    <mergeCell ref="C364:G364"/>
    <mergeCell ref="C332:G332"/>
    <mergeCell ref="C334:G334"/>
    <mergeCell ref="C336:G336"/>
    <mergeCell ref="C339:G339"/>
    <mergeCell ref="C343:G343"/>
    <mergeCell ref="C345:G345"/>
    <mergeCell ref="C222:G222"/>
    <mergeCell ref="C225:G225"/>
    <mergeCell ref="C245:G245"/>
    <mergeCell ref="C272:G272"/>
    <mergeCell ref="C278:G278"/>
    <mergeCell ref="C325:G325"/>
    <mergeCell ref="C160:G160"/>
    <mergeCell ref="C163:G163"/>
    <mergeCell ref="C201:G201"/>
    <mergeCell ref="C204:G204"/>
    <mergeCell ref="C217:G217"/>
    <mergeCell ref="C220:G220"/>
    <mergeCell ref="C102:G102"/>
    <mergeCell ref="C140:G140"/>
    <mergeCell ref="C144:G144"/>
    <mergeCell ref="C145:G145"/>
    <mergeCell ref="C149:G149"/>
    <mergeCell ref="C155:G155"/>
    <mergeCell ref="C62:G62"/>
    <mergeCell ref="C66:G66"/>
    <mergeCell ref="C69:G69"/>
    <mergeCell ref="C84:G84"/>
    <mergeCell ref="C90:G90"/>
    <mergeCell ref="C92:G92"/>
    <mergeCell ref="C26:G26"/>
    <mergeCell ref="C29:G29"/>
    <mergeCell ref="C32:G32"/>
    <mergeCell ref="C40:G40"/>
    <mergeCell ref="C53:G53"/>
    <mergeCell ref="C56:G56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78</v>
      </c>
      <c r="C3" s="195" t="s">
        <v>79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58</v>
      </c>
      <c r="C4" s="198" t="s">
        <v>59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169</v>
      </c>
      <c r="C8" s="240" t="s">
        <v>170</v>
      </c>
      <c r="D8" s="219"/>
      <c r="E8" s="220"/>
      <c r="F8" s="221"/>
      <c r="G8" s="221">
        <f>SUMIF(AG9:AG21,"&lt;&gt;NOR",G9:G21)</f>
        <v>0</v>
      </c>
      <c r="H8" s="221"/>
      <c r="I8" s="221">
        <f>SUM(I9:I21)</f>
        <v>0</v>
      </c>
      <c r="J8" s="221"/>
      <c r="K8" s="221">
        <f>SUM(K9:K21)</f>
        <v>0</v>
      </c>
      <c r="L8" s="221"/>
      <c r="M8" s="221">
        <f>SUM(M9:M21)</f>
        <v>0</v>
      </c>
      <c r="N8" s="221"/>
      <c r="O8" s="221">
        <f>SUM(O9:O21)</f>
        <v>0</v>
      </c>
      <c r="P8" s="221"/>
      <c r="Q8" s="221">
        <f>SUM(Q9:Q21)</f>
        <v>0</v>
      </c>
      <c r="R8" s="221"/>
      <c r="S8" s="221"/>
      <c r="T8" s="222"/>
      <c r="U8" s="216"/>
      <c r="V8" s="216">
        <f>SUM(V9:V21)</f>
        <v>0</v>
      </c>
      <c r="W8" s="216"/>
      <c r="AG8" t="s">
        <v>281</v>
      </c>
    </row>
    <row r="9" spans="1:60" outlineLevel="1">
      <c r="A9" s="232">
        <v>1</v>
      </c>
      <c r="B9" s="233" t="s">
        <v>2002</v>
      </c>
      <c r="C9" s="243" t="s">
        <v>2007</v>
      </c>
      <c r="D9" s="234" t="s">
        <v>298</v>
      </c>
      <c r="E9" s="235">
        <v>1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2045</v>
      </c>
      <c r="C10" s="243" t="s">
        <v>3437</v>
      </c>
      <c r="D10" s="234" t="s">
        <v>298</v>
      </c>
      <c r="E10" s="235">
        <v>1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1980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1996</v>
      </c>
      <c r="C11" s="243" t="s">
        <v>3438</v>
      </c>
      <c r="D11" s="234" t="s">
        <v>298</v>
      </c>
      <c r="E11" s="235">
        <v>13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</v>
      </c>
      <c r="O11" s="237">
        <f>ROUND(E11*N11,2)</f>
        <v>0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1980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1998</v>
      </c>
      <c r="C12" s="243" t="s">
        <v>3439</v>
      </c>
      <c r="D12" s="234" t="s">
        <v>298</v>
      </c>
      <c r="E12" s="235">
        <v>15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1980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2000</v>
      </c>
      <c r="C13" s="243" t="s">
        <v>3440</v>
      </c>
      <c r="D13" s="234" t="s">
        <v>298</v>
      </c>
      <c r="E13" s="235">
        <v>1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1980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2047</v>
      </c>
      <c r="C14" s="243" t="s">
        <v>2011</v>
      </c>
      <c r="D14" s="234" t="s">
        <v>298</v>
      </c>
      <c r="E14" s="235">
        <v>1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1980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2049</v>
      </c>
      <c r="C15" s="243" t="s">
        <v>3441</v>
      </c>
      <c r="D15" s="234" t="s">
        <v>298</v>
      </c>
      <c r="E15" s="235">
        <v>1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1980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2051</v>
      </c>
      <c r="C16" s="243" t="s">
        <v>3442</v>
      </c>
      <c r="D16" s="234" t="s">
        <v>298</v>
      </c>
      <c r="E16" s="235">
        <v>1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1980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32">
        <v>9</v>
      </c>
      <c r="B17" s="233" t="s">
        <v>2073</v>
      </c>
      <c r="C17" s="243" t="s">
        <v>3443</v>
      </c>
      <c r="D17" s="234" t="s">
        <v>298</v>
      </c>
      <c r="E17" s="235">
        <v>2</v>
      </c>
      <c r="F17" s="236"/>
      <c r="G17" s="237">
        <f>ROUND(E17*F17,2)</f>
        <v>0</v>
      </c>
      <c r="H17" s="236"/>
      <c r="I17" s="237">
        <f>ROUND(E17*H17,2)</f>
        <v>0</v>
      </c>
      <c r="J17" s="236"/>
      <c r="K17" s="237">
        <f>ROUND(E17*J17,2)</f>
        <v>0</v>
      </c>
      <c r="L17" s="237">
        <v>21</v>
      </c>
      <c r="M17" s="237">
        <f>G17*(1+L17/100)</f>
        <v>0</v>
      </c>
      <c r="N17" s="237">
        <v>0</v>
      </c>
      <c r="O17" s="237">
        <f>ROUND(E17*N17,2)</f>
        <v>0</v>
      </c>
      <c r="P17" s="237">
        <v>0</v>
      </c>
      <c r="Q17" s="237">
        <f>ROUND(E17*P17,2)</f>
        <v>0</v>
      </c>
      <c r="R17" s="237"/>
      <c r="S17" s="237" t="s">
        <v>295</v>
      </c>
      <c r="T17" s="238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1980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10</v>
      </c>
      <c r="B18" s="233" t="s">
        <v>2043</v>
      </c>
      <c r="C18" s="243" t="s">
        <v>1988</v>
      </c>
      <c r="D18" s="234" t="s">
        <v>298</v>
      </c>
      <c r="E18" s="235">
        <v>1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1980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11</v>
      </c>
      <c r="B19" s="233" t="s">
        <v>2115</v>
      </c>
      <c r="C19" s="243" t="s">
        <v>3444</v>
      </c>
      <c r="D19" s="234" t="s">
        <v>298</v>
      </c>
      <c r="E19" s="235">
        <v>2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1980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12</v>
      </c>
      <c r="B20" s="233" t="s">
        <v>2209</v>
      </c>
      <c r="C20" s="243" t="s">
        <v>3445</v>
      </c>
      <c r="D20" s="234" t="s">
        <v>298</v>
      </c>
      <c r="E20" s="235">
        <v>1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0</v>
      </c>
      <c r="O20" s="237">
        <f>ROUND(E20*N20,2)</f>
        <v>0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1980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13</v>
      </c>
      <c r="B21" s="233" t="s">
        <v>2210</v>
      </c>
      <c r="C21" s="243" t="s">
        <v>3446</v>
      </c>
      <c r="D21" s="234" t="s">
        <v>298</v>
      </c>
      <c r="E21" s="235">
        <v>1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1980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>
      <c r="A22" s="217" t="s">
        <v>280</v>
      </c>
      <c r="B22" s="218" t="s">
        <v>179</v>
      </c>
      <c r="C22" s="240" t="s">
        <v>180</v>
      </c>
      <c r="D22" s="219"/>
      <c r="E22" s="220"/>
      <c r="F22" s="221"/>
      <c r="G22" s="221">
        <f>SUMIF(AG23:AG49,"&lt;&gt;NOR",G23:G49)</f>
        <v>0</v>
      </c>
      <c r="H22" s="221"/>
      <c r="I22" s="221">
        <f>SUM(I23:I49)</f>
        <v>0</v>
      </c>
      <c r="J22" s="221"/>
      <c r="K22" s="221">
        <f>SUM(K23:K49)</f>
        <v>0</v>
      </c>
      <c r="L22" s="221"/>
      <c r="M22" s="221">
        <f>SUM(M23:M49)</f>
        <v>0</v>
      </c>
      <c r="N22" s="221"/>
      <c r="O22" s="221">
        <f>SUM(O23:O49)</f>
        <v>0</v>
      </c>
      <c r="P22" s="221"/>
      <c r="Q22" s="221">
        <f>SUM(Q23:Q49)</f>
        <v>0</v>
      </c>
      <c r="R22" s="221"/>
      <c r="S22" s="221"/>
      <c r="T22" s="222"/>
      <c r="U22" s="216"/>
      <c r="V22" s="216">
        <f>SUM(V23:V49)</f>
        <v>0</v>
      </c>
      <c r="W22" s="216"/>
      <c r="AG22" t="s">
        <v>281</v>
      </c>
    </row>
    <row r="23" spans="1:60" outlineLevel="1">
      <c r="A23" s="232">
        <v>14</v>
      </c>
      <c r="B23" s="233" t="s">
        <v>2045</v>
      </c>
      <c r="C23" s="243" t="s">
        <v>2046</v>
      </c>
      <c r="D23" s="234" t="s">
        <v>298</v>
      </c>
      <c r="E23" s="235">
        <v>1</v>
      </c>
      <c r="F23" s="236"/>
      <c r="G23" s="237">
        <f>ROUND(E23*F23,2)</f>
        <v>0</v>
      </c>
      <c r="H23" s="236"/>
      <c r="I23" s="237">
        <f>ROUND(E23*H23,2)</f>
        <v>0</v>
      </c>
      <c r="J23" s="236"/>
      <c r="K23" s="237">
        <f>ROUND(E23*J23,2)</f>
        <v>0</v>
      </c>
      <c r="L23" s="237">
        <v>21</v>
      </c>
      <c r="M23" s="237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7"/>
      <c r="S23" s="237" t="s">
        <v>295</v>
      </c>
      <c r="T23" s="238" t="s">
        <v>286</v>
      </c>
      <c r="U23" s="215">
        <v>0</v>
      </c>
      <c r="V23" s="215">
        <f>ROUND(E23*U23,2)</f>
        <v>0</v>
      </c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2206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32">
        <v>15</v>
      </c>
      <c r="B24" s="233" t="s">
        <v>2047</v>
      </c>
      <c r="C24" s="243" t="s">
        <v>2050</v>
      </c>
      <c r="D24" s="234" t="s">
        <v>557</v>
      </c>
      <c r="E24" s="235">
        <v>52</v>
      </c>
      <c r="F24" s="236"/>
      <c r="G24" s="237">
        <f>ROUND(E24*F24,2)</f>
        <v>0</v>
      </c>
      <c r="H24" s="236"/>
      <c r="I24" s="237">
        <f>ROUND(E24*H24,2)</f>
        <v>0</v>
      </c>
      <c r="J24" s="236"/>
      <c r="K24" s="237">
        <f>ROUND(E24*J24,2)</f>
        <v>0</v>
      </c>
      <c r="L24" s="237">
        <v>21</v>
      </c>
      <c r="M24" s="237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7"/>
      <c r="S24" s="237" t="s">
        <v>295</v>
      </c>
      <c r="T24" s="238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2206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32">
        <v>16</v>
      </c>
      <c r="B25" s="233" t="s">
        <v>2004</v>
      </c>
      <c r="C25" s="243" t="s">
        <v>3447</v>
      </c>
      <c r="D25" s="234" t="s">
        <v>298</v>
      </c>
      <c r="E25" s="235">
        <v>2</v>
      </c>
      <c r="F25" s="236"/>
      <c r="G25" s="237">
        <f>ROUND(E25*F25,2)</f>
        <v>0</v>
      </c>
      <c r="H25" s="236"/>
      <c r="I25" s="237">
        <f>ROUND(E25*H25,2)</f>
        <v>0</v>
      </c>
      <c r="J25" s="236"/>
      <c r="K25" s="237">
        <f>ROUND(E25*J25,2)</f>
        <v>0</v>
      </c>
      <c r="L25" s="237">
        <v>21</v>
      </c>
      <c r="M25" s="237">
        <f>G25*(1+L25/100)</f>
        <v>0</v>
      </c>
      <c r="N25" s="237">
        <v>0</v>
      </c>
      <c r="O25" s="237">
        <f>ROUND(E25*N25,2)</f>
        <v>0</v>
      </c>
      <c r="P25" s="237">
        <v>0</v>
      </c>
      <c r="Q25" s="237">
        <f>ROUND(E25*P25,2)</f>
        <v>0</v>
      </c>
      <c r="R25" s="237"/>
      <c r="S25" s="237" t="s">
        <v>295</v>
      </c>
      <c r="T25" s="238" t="s">
        <v>286</v>
      </c>
      <c r="U25" s="215">
        <v>0</v>
      </c>
      <c r="V25" s="215">
        <f>ROUND(E25*U25,2)</f>
        <v>0</v>
      </c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1980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32">
        <v>17</v>
      </c>
      <c r="B26" s="233" t="s">
        <v>2006</v>
      </c>
      <c r="C26" s="243" t="s">
        <v>3448</v>
      </c>
      <c r="D26" s="234" t="s">
        <v>298</v>
      </c>
      <c r="E26" s="235">
        <v>40</v>
      </c>
      <c r="F26" s="236"/>
      <c r="G26" s="237">
        <f>ROUND(E26*F26,2)</f>
        <v>0</v>
      </c>
      <c r="H26" s="236"/>
      <c r="I26" s="237">
        <f>ROUND(E26*H26,2)</f>
        <v>0</v>
      </c>
      <c r="J26" s="236"/>
      <c r="K26" s="237">
        <f>ROUND(E26*J26,2)</f>
        <v>0</v>
      </c>
      <c r="L26" s="237">
        <v>21</v>
      </c>
      <c r="M26" s="237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7"/>
      <c r="S26" s="237" t="s">
        <v>295</v>
      </c>
      <c r="T26" s="238" t="s">
        <v>286</v>
      </c>
      <c r="U26" s="215">
        <v>0</v>
      </c>
      <c r="V26" s="215">
        <f>ROUND(E26*U26,2)</f>
        <v>0</v>
      </c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1980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32">
        <v>18</v>
      </c>
      <c r="B27" s="233" t="s">
        <v>2008</v>
      </c>
      <c r="C27" s="243" t="s">
        <v>3449</v>
      </c>
      <c r="D27" s="234" t="s">
        <v>298</v>
      </c>
      <c r="E27" s="235">
        <v>9</v>
      </c>
      <c r="F27" s="236"/>
      <c r="G27" s="237">
        <f>ROUND(E27*F27,2)</f>
        <v>0</v>
      </c>
      <c r="H27" s="236"/>
      <c r="I27" s="237">
        <f>ROUND(E27*H27,2)</f>
        <v>0</v>
      </c>
      <c r="J27" s="236"/>
      <c r="K27" s="237">
        <f>ROUND(E27*J27,2)</f>
        <v>0</v>
      </c>
      <c r="L27" s="237">
        <v>21</v>
      </c>
      <c r="M27" s="237">
        <f>G27*(1+L27/100)</f>
        <v>0</v>
      </c>
      <c r="N27" s="237">
        <v>0</v>
      </c>
      <c r="O27" s="237">
        <f>ROUND(E27*N27,2)</f>
        <v>0</v>
      </c>
      <c r="P27" s="237">
        <v>0</v>
      </c>
      <c r="Q27" s="237">
        <f>ROUND(E27*P27,2)</f>
        <v>0</v>
      </c>
      <c r="R27" s="237"/>
      <c r="S27" s="237" t="s">
        <v>295</v>
      </c>
      <c r="T27" s="238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1980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32">
        <v>19</v>
      </c>
      <c r="B28" s="233" t="s">
        <v>2010</v>
      </c>
      <c r="C28" s="243" t="s">
        <v>3450</v>
      </c>
      <c r="D28" s="234" t="s">
        <v>298</v>
      </c>
      <c r="E28" s="235">
        <v>5</v>
      </c>
      <c r="F28" s="236"/>
      <c r="G28" s="237">
        <f>ROUND(E28*F28,2)</f>
        <v>0</v>
      </c>
      <c r="H28" s="236"/>
      <c r="I28" s="237">
        <f>ROUND(E28*H28,2)</f>
        <v>0</v>
      </c>
      <c r="J28" s="236"/>
      <c r="K28" s="237">
        <f>ROUND(E28*J28,2)</f>
        <v>0</v>
      </c>
      <c r="L28" s="237">
        <v>21</v>
      </c>
      <c r="M28" s="237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7"/>
      <c r="S28" s="237" t="s">
        <v>295</v>
      </c>
      <c r="T28" s="238" t="s">
        <v>286</v>
      </c>
      <c r="U28" s="215">
        <v>0</v>
      </c>
      <c r="V28" s="215">
        <f>ROUND(E28*U28,2)</f>
        <v>0</v>
      </c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1980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32">
        <v>20</v>
      </c>
      <c r="B29" s="233" t="s">
        <v>2012</v>
      </c>
      <c r="C29" s="243" t="s">
        <v>3451</v>
      </c>
      <c r="D29" s="234" t="s">
        <v>298</v>
      </c>
      <c r="E29" s="235">
        <v>5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1980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32">
        <v>21</v>
      </c>
      <c r="B30" s="233" t="s">
        <v>2013</v>
      </c>
      <c r="C30" s="243" t="s">
        <v>3452</v>
      </c>
      <c r="D30" s="234" t="s">
        <v>298</v>
      </c>
      <c r="E30" s="235">
        <v>14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1980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32">
        <v>22</v>
      </c>
      <c r="B31" s="233" t="s">
        <v>2014</v>
      </c>
      <c r="C31" s="243" t="s">
        <v>3453</v>
      </c>
      <c r="D31" s="234" t="s">
        <v>298</v>
      </c>
      <c r="E31" s="235">
        <v>9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1980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32">
        <v>23</v>
      </c>
      <c r="B32" s="233" t="s">
        <v>2015</v>
      </c>
      <c r="C32" s="243" t="s">
        <v>3454</v>
      </c>
      <c r="D32" s="234" t="s">
        <v>298</v>
      </c>
      <c r="E32" s="235">
        <v>8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1980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32">
        <v>24</v>
      </c>
      <c r="B33" s="233" t="s">
        <v>2017</v>
      </c>
      <c r="C33" s="243" t="s">
        <v>2096</v>
      </c>
      <c r="D33" s="234" t="s">
        <v>298</v>
      </c>
      <c r="E33" s="235">
        <v>4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1980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32">
        <v>25</v>
      </c>
      <c r="B34" s="233" t="s">
        <v>2018</v>
      </c>
      <c r="C34" s="243" t="s">
        <v>2098</v>
      </c>
      <c r="D34" s="234" t="s">
        <v>298</v>
      </c>
      <c r="E34" s="235">
        <v>2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1980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32">
        <v>26</v>
      </c>
      <c r="B35" s="233" t="s">
        <v>2020</v>
      </c>
      <c r="C35" s="243" t="s">
        <v>2108</v>
      </c>
      <c r="D35" s="234" t="s">
        <v>298</v>
      </c>
      <c r="E35" s="235">
        <v>25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1980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32">
        <v>27</v>
      </c>
      <c r="B36" s="233" t="s">
        <v>2022</v>
      </c>
      <c r="C36" s="243" t="s">
        <v>2110</v>
      </c>
      <c r="D36" s="234" t="s">
        <v>298</v>
      </c>
      <c r="E36" s="235">
        <v>62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1980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32">
        <v>28</v>
      </c>
      <c r="B37" s="233" t="s">
        <v>2023</v>
      </c>
      <c r="C37" s="243" t="s">
        <v>2112</v>
      </c>
      <c r="D37" s="234" t="s">
        <v>298</v>
      </c>
      <c r="E37" s="235">
        <v>4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1980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32">
        <v>29</v>
      </c>
      <c r="B38" s="233" t="s">
        <v>2025</v>
      </c>
      <c r="C38" s="243" t="s">
        <v>2114</v>
      </c>
      <c r="D38" s="234" t="s">
        <v>298</v>
      </c>
      <c r="E38" s="235">
        <v>11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1980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32">
        <v>30</v>
      </c>
      <c r="B39" s="233" t="s">
        <v>2026</v>
      </c>
      <c r="C39" s="243" t="s">
        <v>2046</v>
      </c>
      <c r="D39" s="234" t="s">
        <v>298</v>
      </c>
      <c r="E39" s="235">
        <v>2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1980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32">
        <v>31</v>
      </c>
      <c r="B40" s="233" t="s">
        <v>2028</v>
      </c>
      <c r="C40" s="243" t="s">
        <v>3455</v>
      </c>
      <c r="D40" s="234" t="s">
        <v>298</v>
      </c>
      <c r="E40" s="235">
        <v>3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1980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32">
        <v>32</v>
      </c>
      <c r="B41" s="233" t="s">
        <v>2029</v>
      </c>
      <c r="C41" s="243" t="s">
        <v>2048</v>
      </c>
      <c r="D41" s="234" t="s">
        <v>557</v>
      </c>
      <c r="E41" s="235">
        <v>45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1980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32">
        <v>33</v>
      </c>
      <c r="B42" s="233" t="s">
        <v>2030</v>
      </c>
      <c r="C42" s="243" t="s">
        <v>2130</v>
      </c>
      <c r="D42" s="234" t="s">
        <v>557</v>
      </c>
      <c r="E42" s="235">
        <v>329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1980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32">
        <v>34</v>
      </c>
      <c r="B43" s="233" t="s">
        <v>2032</v>
      </c>
      <c r="C43" s="243" t="s">
        <v>2050</v>
      </c>
      <c r="D43" s="234" t="s">
        <v>557</v>
      </c>
      <c r="E43" s="235">
        <v>495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1980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32">
        <v>35</v>
      </c>
      <c r="B44" s="233" t="s">
        <v>2033</v>
      </c>
      <c r="C44" s="243" t="s">
        <v>2052</v>
      </c>
      <c r="D44" s="234" t="s">
        <v>557</v>
      </c>
      <c r="E44" s="235">
        <v>990</v>
      </c>
      <c r="F44" s="236"/>
      <c r="G44" s="237">
        <f>ROUND(E44*F44,2)</f>
        <v>0</v>
      </c>
      <c r="H44" s="236"/>
      <c r="I44" s="237">
        <f>ROUND(E44*H44,2)</f>
        <v>0</v>
      </c>
      <c r="J44" s="236"/>
      <c r="K44" s="237">
        <f>ROUND(E44*J44,2)</f>
        <v>0</v>
      </c>
      <c r="L44" s="237">
        <v>21</v>
      </c>
      <c r="M44" s="237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7"/>
      <c r="S44" s="237" t="s">
        <v>295</v>
      </c>
      <c r="T44" s="238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1980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32">
        <v>36</v>
      </c>
      <c r="B45" s="233" t="s">
        <v>2035</v>
      </c>
      <c r="C45" s="243" t="s">
        <v>2134</v>
      </c>
      <c r="D45" s="234" t="s">
        <v>557</v>
      </c>
      <c r="E45" s="235">
        <v>121</v>
      </c>
      <c r="F45" s="236"/>
      <c r="G45" s="237">
        <f>ROUND(E45*F45,2)</f>
        <v>0</v>
      </c>
      <c r="H45" s="236"/>
      <c r="I45" s="237">
        <f>ROUND(E45*H45,2)</f>
        <v>0</v>
      </c>
      <c r="J45" s="236"/>
      <c r="K45" s="237">
        <f>ROUND(E45*J45,2)</f>
        <v>0</v>
      </c>
      <c r="L45" s="237">
        <v>21</v>
      </c>
      <c r="M45" s="237">
        <f>G45*(1+L45/100)</f>
        <v>0</v>
      </c>
      <c r="N45" s="237">
        <v>0</v>
      </c>
      <c r="O45" s="237">
        <f>ROUND(E45*N45,2)</f>
        <v>0</v>
      </c>
      <c r="P45" s="237">
        <v>0</v>
      </c>
      <c r="Q45" s="237">
        <f>ROUND(E45*P45,2)</f>
        <v>0</v>
      </c>
      <c r="R45" s="237"/>
      <c r="S45" s="237" t="s">
        <v>295</v>
      </c>
      <c r="T45" s="238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1980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32">
        <v>37</v>
      </c>
      <c r="B46" s="233" t="s">
        <v>2037</v>
      </c>
      <c r="C46" s="243" t="s">
        <v>2137</v>
      </c>
      <c r="D46" s="234" t="s">
        <v>557</v>
      </c>
      <c r="E46" s="235">
        <v>26</v>
      </c>
      <c r="F46" s="236"/>
      <c r="G46" s="237">
        <f>ROUND(E46*F46,2)</f>
        <v>0</v>
      </c>
      <c r="H46" s="236"/>
      <c r="I46" s="237">
        <f>ROUND(E46*H46,2)</f>
        <v>0</v>
      </c>
      <c r="J46" s="236"/>
      <c r="K46" s="237">
        <f>ROUND(E46*J46,2)</f>
        <v>0</v>
      </c>
      <c r="L46" s="237">
        <v>21</v>
      </c>
      <c r="M46" s="237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7"/>
      <c r="S46" s="237" t="s">
        <v>295</v>
      </c>
      <c r="T46" s="238" t="s">
        <v>286</v>
      </c>
      <c r="U46" s="215">
        <v>0</v>
      </c>
      <c r="V46" s="215">
        <f>ROUND(E46*U46,2)</f>
        <v>0</v>
      </c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1980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32">
        <v>38</v>
      </c>
      <c r="B47" s="233" t="s">
        <v>2038</v>
      </c>
      <c r="C47" s="243" t="s">
        <v>3456</v>
      </c>
      <c r="D47" s="234" t="s">
        <v>557</v>
      </c>
      <c r="E47" s="235">
        <v>62</v>
      </c>
      <c r="F47" s="236"/>
      <c r="G47" s="237">
        <f>ROUND(E47*F47,2)</f>
        <v>0</v>
      </c>
      <c r="H47" s="236"/>
      <c r="I47" s="237">
        <f>ROUND(E47*H47,2)</f>
        <v>0</v>
      </c>
      <c r="J47" s="236"/>
      <c r="K47" s="237">
        <f>ROUND(E47*J47,2)</f>
        <v>0</v>
      </c>
      <c r="L47" s="237">
        <v>21</v>
      </c>
      <c r="M47" s="237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7"/>
      <c r="S47" s="237" t="s">
        <v>295</v>
      </c>
      <c r="T47" s="238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1980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32">
        <v>39</v>
      </c>
      <c r="B48" s="233" t="s">
        <v>2040</v>
      </c>
      <c r="C48" s="243" t="s">
        <v>2143</v>
      </c>
      <c r="D48" s="234" t="s">
        <v>557</v>
      </c>
      <c r="E48" s="235">
        <v>64</v>
      </c>
      <c r="F48" s="236"/>
      <c r="G48" s="237">
        <f>ROUND(E48*F48,2)</f>
        <v>0</v>
      </c>
      <c r="H48" s="236"/>
      <c r="I48" s="237">
        <f>ROUND(E48*H48,2)</f>
        <v>0</v>
      </c>
      <c r="J48" s="236"/>
      <c r="K48" s="237">
        <f>ROUND(E48*J48,2)</f>
        <v>0</v>
      </c>
      <c r="L48" s="237">
        <v>21</v>
      </c>
      <c r="M48" s="237">
        <f>G48*(1+L48/100)</f>
        <v>0</v>
      </c>
      <c r="N48" s="237">
        <v>0</v>
      </c>
      <c r="O48" s="237">
        <f>ROUND(E48*N48,2)</f>
        <v>0</v>
      </c>
      <c r="P48" s="237">
        <v>0</v>
      </c>
      <c r="Q48" s="237">
        <f>ROUND(E48*P48,2)</f>
        <v>0</v>
      </c>
      <c r="R48" s="237"/>
      <c r="S48" s="237" t="s">
        <v>295</v>
      </c>
      <c r="T48" s="238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1184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32">
        <v>40</v>
      </c>
      <c r="B49" s="233" t="s">
        <v>3457</v>
      </c>
      <c r="C49" s="243" t="s">
        <v>2149</v>
      </c>
      <c r="D49" s="234" t="s">
        <v>298</v>
      </c>
      <c r="E49" s="235">
        <v>2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1184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>
      <c r="A50" s="217" t="s">
        <v>280</v>
      </c>
      <c r="B50" s="218" t="s">
        <v>182</v>
      </c>
      <c r="C50" s="240" t="s">
        <v>183</v>
      </c>
      <c r="D50" s="219"/>
      <c r="E50" s="220"/>
      <c r="F50" s="221"/>
      <c r="G50" s="221">
        <f>SUMIF(AG51:AG83,"&lt;&gt;NOR",G51:G83)</f>
        <v>0</v>
      </c>
      <c r="H50" s="221"/>
      <c r="I50" s="221">
        <f>SUM(I51:I83)</f>
        <v>0</v>
      </c>
      <c r="J50" s="221"/>
      <c r="K50" s="221">
        <f>SUM(K51:K83)</f>
        <v>0</v>
      </c>
      <c r="L50" s="221"/>
      <c r="M50" s="221">
        <f>SUM(M51:M83)</f>
        <v>0</v>
      </c>
      <c r="N50" s="221"/>
      <c r="O50" s="221">
        <f>SUM(O51:O83)</f>
        <v>0</v>
      </c>
      <c r="P50" s="221"/>
      <c r="Q50" s="221">
        <f>SUM(Q51:Q83)</f>
        <v>0</v>
      </c>
      <c r="R50" s="221"/>
      <c r="S50" s="221"/>
      <c r="T50" s="222"/>
      <c r="U50" s="216"/>
      <c r="V50" s="216">
        <f>SUM(V51:V83)</f>
        <v>0</v>
      </c>
      <c r="W50" s="216"/>
      <c r="AG50" t="s">
        <v>281</v>
      </c>
    </row>
    <row r="51" spans="1:60" outlineLevel="1">
      <c r="A51" s="232">
        <v>41</v>
      </c>
      <c r="B51" s="233" t="s">
        <v>2073</v>
      </c>
      <c r="C51" s="243" t="s">
        <v>3458</v>
      </c>
      <c r="D51" s="234" t="s">
        <v>298</v>
      </c>
      <c r="E51" s="235">
        <v>4</v>
      </c>
      <c r="F51" s="236"/>
      <c r="G51" s="237">
        <f>ROUND(E51*F51,2)</f>
        <v>0</v>
      </c>
      <c r="H51" s="236"/>
      <c r="I51" s="237">
        <f>ROUND(E51*H51,2)</f>
        <v>0</v>
      </c>
      <c r="J51" s="236"/>
      <c r="K51" s="237">
        <f>ROUND(E51*J51,2)</f>
        <v>0</v>
      </c>
      <c r="L51" s="237">
        <v>21</v>
      </c>
      <c r="M51" s="237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7"/>
      <c r="S51" s="237" t="s">
        <v>295</v>
      </c>
      <c r="T51" s="238" t="s">
        <v>286</v>
      </c>
      <c r="U51" s="215">
        <v>0</v>
      </c>
      <c r="V51" s="215">
        <f>ROUND(E51*U51,2)</f>
        <v>0</v>
      </c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323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>
      <c r="A52" s="232">
        <v>42</v>
      </c>
      <c r="B52" s="233" t="s">
        <v>2043</v>
      </c>
      <c r="C52" s="243" t="s">
        <v>2207</v>
      </c>
      <c r="D52" s="234" t="s">
        <v>2838</v>
      </c>
      <c r="E52" s="235">
        <v>2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323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32">
        <v>43</v>
      </c>
      <c r="B53" s="233" t="s">
        <v>2099</v>
      </c>
      <c r="C53" s="243" t="s">
        <v>2143</v>
      </c>
      <c r="D53" s="234" t="s">
        <v>557</v>
      </c>
      <c r="E53" s="235">
        <v>64</v>
      </c>
      <c r="F53" s="236"/>
      <c r="G53" s="237">
        <f>ROUND(E53*F53,2)</f>
        <v>0</v>
      </c>
      <c r="H53" s="236"/>
      <c r="I53" s="237">
        <f>ROUND(E53*H53,2)</f>
        <v>0</v>
      </c>
      <c r="J53" s="236"/>
      <c r="K53" s="237">
        <f>ROUND(E53*J53,2)</f>
        <v>0</v>
      </c>
      <c r="L53" s="237">
        <v>21</v>
      </c>
      <c r="M53" s="237">
        <f>G53*(1+L53/100)</f>
        <v>0</v>
      </c>
      <c r="N53" s="237">
        <v>0</v>
      </c>
      <c r="O53" s="237">
        <f>ROUND(E53*N53,2)</f>
        <v>0</v>
      </c>
      <c r="P53" s="237">
        <v>0</v>
      </c>
      <c r="Q53" s="237">
        <f>ROUND(E53*P53,2)</f>
        <v>0</v>
      </c>
      <c r="R53" s="237"/>
      <c r="S53" s="237" t="s">
        <v>295</v>
      </c>
      <c r="T53" s="238" t="s">
        <v>286</v>
      </c>
      <c r="U53" s="215">
        <v>0</v>
      </c>
      <c r="V53" s="215">
        <f>ROUND(E53*U53,2)</f>
        <v>0</v>
      </c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323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32">
        <v>44</v>
      </c>
      <c r="B54" s="233" t="s">
        <v>2101</v>
      </c>
      <c r="C54" s="243" t="s">
        <v>3458</v>
      </c>
      <c r="D54" s="234" t="s">
        <v>298</v>
      </c>
      <c r="E54" s="235">
        <v>64</v>
      </c>
      <c r="F54" s="236"/>
      <c r="G54" s="237">
        <f>ROUND(E54*F54,2)</f>
        <v>0</v>
      </c>
      <c r="H54" s="236"/>
      <c r="I54" s="237">
        <f>ROUND(E54*H54,2)</f>
        <v>0</v>
      </c>
      <c r="J54" s="236"/>
      <c r="K54" s="237">
        <f>ROUND(E54*J54,2)</f>
        <v>0</v>
      </c>
      <c r="L54" s="237">
        <v>21</v>
      </c>
      <c r="M54" s="237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7"/>
      <c r="S54" s="237" t="s">
        <v>295</v>
      </c>
      <c r="T54" s="238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323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32">
        <v>45</v>
      </c>
      <c r="B55" s="233" t="s">
        <v>2107</v>
      </c>
      <c r="C55" s="243" t="s">
        <v>2193</v>
      </c>
      <c r="D55" s="234" t="s">
        <v>298</v>
      </c>
      <c r="E55" s="235">
        <v>1</v>
      </c>
      <c r="F55" s="236"/>
      <c r="G55" s="237">
        <f>ROUND(E55*F55,2)</f>
        <v>0</v>
      </c>
      <c r="H55" s="236"/>
      <c r="I55" s="237">
        <f>ROUND(E55*H55,2)</f>
        <v>0</v>
      </c>
      <c r="J55" s="236"/>
      <c r="K55" s="237">
        <f>ROUND(E55*J55,2)</f>
        <v>0</v>
      </c>
      <c r="L55" s="237">
        <v>21</v>
      </c>
      <c r="M55" s="237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7"/>
      <c r="S55" s="237" t="s">
        <v>295</v>
      </c>
      <c r="T55" s="238" t="s">
        <v>286</v>
      </c>
      <c r="U55" s="215">
        <v>0</v>
      </c>
      <c r="V55" s="215">
        <f>ROUND(E55*U55,2)</f>
        <v>0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323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32">
        <v>46</v>
      </c>
      <c r="B56" s="233" t="s">
        <v>2109</v>
      </c>
      <c r="C56" s="243" t="s">
        <v>2149</v>
      </c>
      <c r="D56" s="234" t="s">
        <v>298</v>
      </c>
      <c r="E56" s="235">
        <v>2</v>
      </c>
      <c r="F56" s="236"/>
      <c r="G56" s="237">
        <f>ROUND(E56*F56,2)</f>
        <v>0</v>
      </c>
      <c r="H56" s="236"/>
      <c r="I56" s="237">
        <f>ROUND(E56*H56,2)</f>
        <v>0</v>
      </c>
      <c r="J56" s="236"/>
      <c r="K56" s="237">
        <f>ROUND(E56*J56,2)</f>
        <v>0</v>
      </c>
      <c r="L56" s="237">
        <v>21</v>
      </c>
      <c r="M56" s="237">
        <f>G56*(1+L56/100)</f>
        <v>0</v>
      </c>
      <c r="N56" s="237">
        <v>0</v>
      </c>
      <c r="O56" s="237">
        <f>ROUND(E56*N56,2)</f>
        <v>0</v>
      </c>
      <c r="P56" s="237">
        <v>0</v>
      </c>
      <c r="Q56" s="237">
        <f>ROUND(E56*P56,2)</f>
        <v>0</v>
      </c>
      <c r="R56" s="237"/>
      <c r="S56" s="237" t="s">
        <v>295</v>
      </c>
      <c r="T56" s="238" t="s">
        <v>286</v>
      </c>
      <c r="U56" s="215">
        <v>0</v>
      </c>
      <c r="V56" s="215">
        <f>ROUND(E56*U56,2)</f>
        <v>0</v>
      </c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369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32">
        <v>47</v>
      </c>
      <c r="B57" s="233" t="s">
        <v>2049</v>
      </c>
      <c r="C57" s="243" t="s">
        <v>2046</v>
      </c>
      <c r="D57" s="234" t="s">
        <v>298</v>
      </c>
      <c r="E57" s="235">
        <v>1</v>
      </c>
      <c r="F57" s="236"/>
      <c r="G57" s="237">
        <f>ROUND(E57*F57,2)</f>
        <v>0</v>
      </c>
      <c r="H57" s="236"/>
      <c r="I57" s="237">
        <f>ROUND(E57*H57,2)</f>
        <v>0</v>
      </c>
      <c r="J57" s="236"/>
      <c r="K57" s="237">
        <f>ROUND(E57*J57,2)</f>
        <v>0</v>
      </c>
      <c r="L57" s="237">
        <v>21</v>
      </c>
      <c r="M57" s="237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7"/>
      <c r="S57" s="237" t="s">
        <v>295</v>
      </c>
      <c r="T57" s="238" t="s">
        <v>286</v>
      </c>
      <c r="U57" s="215">
        <v>0</v>
      </c>
      <c r="V57" s="215">
        <f>ROUND(E57*U57,2)</f>
        <v>0</v>
      </c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2206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32">
        <v>48</v>
      </c>
      <c r="B58" s="233" t="s">
        <v>2051</v>
      </c>
      <c r="C58" s="243" t="s">
        <v>2050</v>
      </c>
      <c r="D58" s="234" t="s">
        <v>557</v>
      </c>
      <c r="E58" s="235">
        <v>52</v>
      </c>
      <c r="F58" s="236"/>
      <c r="G58" s="237">
        <f>ROUND(E58*F58,2)</f>
        <v>0</v>
      </c>
      <c r="H58" s="236"/>
      <c r="I58" s="237">
        <f>ROUND(E58*H58,2)</f>
        <v>0</v>
      </c>
      <c r="J58" s="236"/>
      <c r="K58" s="237">
        <f>ROUND(E58*J58,2)</f>
        <v>0</v>
      </c>
      <c r="L58" s="237">
        <v>21</v>
      </c>
      <c r="M58" s="237">
        <f>G58*(1+L58/100)</f>
        <v>0</v>
      </c>
      <c r="N58" s="237">
        <v>0</v>
      </c>
      <c r="O58" s="237">
        <f>ROUND(E58*N58,2)</f>
        <v>0</v>
      </c>
      <c r="P58" s="237">
        <v>0</v>
      </c>
      <c r="Q58" s="237">
        <f>ROUND(E58*P58,2)</f>
        <v>0</v>
      </c>
      <c r="R58" s="237"/>
      <c r="S58" s="237" t="s">
        <v>295</v>
      </c>
      <c r="T58" s="238" t="s">
        <v>286</v>
      </c>
      <c r="U58" s="215">
        <v>0</v>
      </c>
      <c r="V58" s="215">
        <f>ROUND(E58*U58,2)</f>
        <v>0</v>
      </c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2206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32">
        <v>49</v>
      </c>
      <c r="B59" s="233" t="s">
        <v>2041</v>
      </c>
      <c r="C59" s="243" t="s">
        <v>170</v>
      </c>
      <c r="D59" s="234" t="s">
        <v>298</v>
      </c>
      <c r="E59" s="235">
        <v>1</v>
      </c>
      <c r="F59" s="236"/>
      <c r="G59" s="237">
        <f>ROUND(E59*F59,2)</f>
        <v>0</v>
      </c>
      <c r="H59" s="236"/>
      <c r="I59" s="237">
        <f>ROUND(E59*H59,2)</f>
        <v>0</v>
      </c>
      <c r="J59" s="236"/>
      <c r="K59" s="237">
        <f>ROUND(E59*J59,2)</f>
        <v>0</v>
      </c>
      <c r="L59" s="237">
        <v>21</v>
      </c>
      <c r="M59" s="237">
        <f>G59*(1+L59/100)</f>
        <v>0</v>
      </c>
      <c r="N59" s="237">
        <v>0</v>
      </c>
      <c r="O59" s="237">
        <f>ROUND(E59*N59,2)</f>
        <v>0</v>
      </c>
      <c r="P59" s="237">
        <v>0</v>
      </c>
      <c r="Q59" s="237">
        <f>ROUND(E59*P59,2)</f>
        <v>0</v>
      </c>
      <c r="R59" s="237"/>
      <c r="S59" s="237" t="s">
        <v>295</v>
      </c>
      <c r="T59" s="238" t="s">
        <v>286</v>
      </c>
      <c r="U59" s="215">
        <v>0</v>
      </c>
      <c r="V59" s="215">
        <f>ROUND(E59*U59,2)</f>
        <v>0</v>
      </c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1980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>
      <c r="A60" s="232">
        <v>50</v>
      </c>
      <c r="B60" s="233" t="s">
        <v>2042</v>
      </c>
      <c r="C60" s="243" t="s">
        <v>3447</v>
      </c>
      <c r="D60" s="234" t="s">
        <v>298</v>
      </c>
      <c r="E60" s="235">
        <v>2</v>
      </c>
      <c r="F60" s="236"/>
      <c r="G60" s="237">
        <f>ROUND(E60*F60,2)</f>
        <v>0</v>
      </c>
      <c r="H60" s="236"/>
      <c r="I60" s="237">
        <f>ROUND(E60*H60,2)</f>
        <v>0</v>
      </c>
      <c r="J60" s="236"/>
      <c r="K60" s="237">
        <f>ROUND(E60*J60,2)</f>
        <v>0</v>
      </c>
      <c r="L60" s="237">
        <v>21</v>
      </c>
      <c r="M60" s="237">
        <f>G60*(1+L60/100)</f>
        <v>0</v>
      </c>
      <c r="N60" s="237">
        <v>0</v>
      </c>
      <c r="O60" s="237">
        <f>ROUND(E60*N60,2)</f>
        <v>0</v>
      </c>
      <c r="P60" s="237">
        <v>0</v>
      </c>
      <c r="Q60" s="237">
        <f>ROUND(E60*P60,2)</f>
        <v>0</v>
      </c>
      <c r="R60" s="237"/>
      <c r="S60" s="237" t="s">
        <v>295</v>
      </c>
      <c r="T60" s="238" t="s">
        <v>286</v>
      </c>
      <c r="U60" s="215">
        <v>0</v>
      </c>
      <c r="V60" s="215">
        <f>ROUND(E60*U60,2)</f>
        <v>0</v>
      </c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1980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>
      <c r="A61" s="232">
        <v>51</v>
      </c>
      <c r="B61" s="233" t="s">
        <v>2053</v>
      </c>
      <c r="C61" s="243" t="s">
        <v>3448</v>
      </c>
      <c r="D61" s="234" t="s">
        <v>298</v>
      </c>
      <c r="E61" s="235">
        <v>40</v>
      </c>
      <c r="F61" s="236"/>
      <c r="G61" s="237">
        <f>ROUND(E61*F61,2)</f>
        <v>0</v>
      </c>
      <c r="H61" s="236"/>
      <c r="I61" s="237">
        <f>ROUND(E61*H61,2)</f>
        <v>0</v>
      </c>
      <c r="J61" s="236"/>
      <c r="K61" s="237">
        <f>ROUND(E61*J61,2)</f>
        <v>0</v>
      </c>
      <c r="L61" s="237">
        <v>21</v>
      </c>
      <c r="M61" s="237">
        <f>G61*(1+L61/100)</f>
        <v>0</v>
      </c>
      <c r="N61" s="237">
        <v>0</v>
      </c>
      <c r="O61" s="237">
        <f>ROUND(E61*N61,2)</f>
        <v>0</v>
      </c>
      <c r="P61" s="237">
        <v>0</v>
      </c>
      <c r="Q61" s="237">
        <f>ROUND(E61*P61,2)</f>
        <v>0</v>
      </c>
      <c r="R61" s="237"/>
      <c r="S61" s="237" t="s">
        <v>295</v>
      </c>
      <c r="T61" s="238" t="s">
        <v>286</v>
      </c>
      <c r="U61" s="215">
        <v>0</v>
      </c>
      <c r="V61" s="215">
        <f>ROUND(E61*U61,2)</f>
        <v>0</v>
      </c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1980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>
      <c r="A62" s="232">
        <v>52</v>
      </c>
      <c r="B62" s="233" t="s">
        <v>2055</v>
      </c>
      <c r="C62" s="243" t="s">
        <v>3449</v>
      </c>
      <c r="D62" s="234" t="s">
        <v>298</v>
      </c>
      <c r="E62" s="235">
        <v>9</v>
      </c>
      <c r="F62" s="236"/>
      <c r="G62" s="237">
        <f>ROUND(E62*F62,2)</f>
        <v>0</v>
      </c>
      <c r="H62" s="236"/>
      <c r="I62" s="237">
        <f>ROUND(E62*H62,2)</f>
        <v>0</v>
      </c>
      <c r="J62" s="236"/>
      <c r="K62" s="237">
        <f>ROUND(E62*J62,2)</f>
        <v>0</v>
      </c>
      <c r="L62" s="237">
        <v>21</v>
      </c>
      <c r="M62" s="237">
        <f>G62*(1+L62/100)</f>
        <v>0</v>
      </c>
      <c r="N62" s="237">
        <v>0</v>
      </c>
      <c r="O62" s="237">
        <f>ROUND(E62*N62,2)</f>
        <v>0</v>
      </c>
      <c r="P62" s="237">
        <v>0</v>
      </c>
      <c r="Q62" s="237">
        <f>ROUND(E62*P62,2)</f>
        <v>0</v>
      </c>
      <c r="R62" s="237"/>
      <c r="S62" s="237" t="s">
        <v>295</v>
      </c>
      <c r="T62" s="238" t="s">
        <v>286</v>
      </c>
      <c r="U62" s="215">
        <v>0</v>
      </c>
      <c r="V62" s="215">
        <f>ROUND(E62*U62,2)</f>
        <v>0</v>
      </c>
      <c r="W62" s="21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1980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>
      <c r="A63" s="232">
        <v>53</v>
      </c>
      <c r="B63" s="233" t="s">
        <v>2057</v>
      </c>
      <c r="C63" s="243" t="s">
        <v>3450</v>
      </c>
      <c r="D63" s="234" t="s">
        <v>298</v>
      </c>
      <c r="E63" s="235">
        <v>5</v>
      </c>
      <c r="F63" s="236"/>
      <c r="G63" s="237">
        <f>ROUND(E63*F63,2)</f>
        <v>0</v>
      </c>
      <c r="H63" s="236"/>
      <c r="I63" s="237">
        <f>ROUND(E63*H63,2)</f>
        <v>0</v>
      </c>
      <c r="J63" s="236"/>
      <c r="K63" s="237">
        <f>ROUND(E63*J63,2)</f>
        <v>0</v>
      </c>
      <c r="L63" s="237">
        <v>21</v>
      </c>
      <c r="M63" s="237">
        <f>G63*(1+L63/100)</f>
        <v>0</v>
      </c>
      <c r="N63" s="237">
        <v>0</v>
      </c>
      <c r="O63" s="237">
        <f>ROUND(E63*N63,2)</f>
        <v>0</v>
      </c>
      <c r="P63" s="237">
        <v>0</v>
      </c>
      <c r="Q63" s="237">
        <f>ROUND(E63*P63,2)</f>
        <v>0</v>
      </c>
      <c r="R63" s="237"/>
      <c r="S63" s="237" t="s">
        <v>295</v>
      </c>
      <c r="T63" s="238" t="s">
        <v>286</v>
      </c>
      <c r="U63" s="215">
        <v>0</v>
      </c>
      <c r="V63" s="215">
        <f>ROUND(E63*U63,2)</f>
        <v>0</v>
      </c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1980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>
      <c r="A64" s="232">
        <v>54</v>
      </c>
      <c r="B64" s="233" t="s">
        <v>2059</v>
      </c>
      <c r="C64" s="243" t="s">
        <v>3451</v>
      </c>
      <c r="D64" s="234" t="s">
        <v>298</v>
      </c>
      <c r="E64" s="235">
        <v>5</v>
      </c>
      <c r="F64" s="236"/>
      <c r="G64" s="237">
        <f>ROUND(E64*F64,2)</f>
        <v>0</v>
      </c>
      <c r="H64" s="236"/>
      <c r="I64" s="237">
        <f>ROUND(E64*H64,2)</f>
        <v>0</v>
      </c>
      <c r="J64" s="236"/>
      <c r="K64" s="237">
        <f>ROUND(E64*J64,2)</f>
        <v>0</v>
      </c>
      <c r="L64" s="237">
        <v>21</v>
      </c>
      <c r="M64" s="237">
        <f>G64*(1+L64/100)</f>
        <v>0</v>
      </c>
      <c r="N64" s="237">
        <v>0</v>
      </c>
      <c r="O64" s="237">
        <f>ROUND(E64*N64,2)</f>
        <v>0</v>
      </c>
      <c r="P64" s="237">
        <v>0</v>
      </c>
      <c r="Q64" s="237">
        <f>ROUND(E64*P64,2)</f>
        <v>0</v>
      </c>
      <c r="R64" s="237"/>
      <c r="S64" s="237" t="s">
        <v>295</v>
      </c>
      <c r="T64" s="238" t="s">
        <v>286</v>
      </c>
      <c r="U64" s="215">
        <v>0</v>
      </c>
      <c r="V64" s="215">
        <f>ROUND(E64*U64,2)</f>
        <v>0</v>
      </c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1980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>
      <c r="A65" s="232">
        <v>55</v>
      </c>
      <c r="B65" s="233" t="s">
        <v>2061</v>
      </c>
      <c r="C65" s="243" t="s">
        <v>3452</v>
      </c>
      <c r="D65" s="234" t="s">
        <v>298</v>
      </c>
      <c r="E65" s="235">
        <v>14</v>
      </c>
      <c r="F65" s="236"/>
      <c r="G65" s="237">
        <f>ROUND(E65*F65,2)</f>
        <v>0</v>
      </c>
      <c r="H65" s="236"/>
      <c r="I65" s="237">
        <f>ROUND(E65*H65,2)</f>
        <v>0</v>
      </c>
      <c r="J65" s="236"/>
      <c r="K65" s="237">
        <f>ROUND(E65*J65,2)</f>
        <v>0</v>
      </c>
      <c r="L65" s="237">
        <v>21</v>
      </c>
      <c r="M65" s="237">
        <f>G65*(1+L65/100)</f>
        <v>0</v>
      </c>
      <c r="N65" s="237">
        <v>0</v>
      </c>
      <c r="O65" s="237">
        <f>ROUND(E65*N65,2)</f>
        <v>0</v>
      </c>
      <c r="P65" s="237">
        <v>0</v>
      </c>
      <c r="Q65" s="237">
        <f>ROUND(E65*P65,2)</f>
        <v>0</v>
      </c>
      <c r="R65" s="237"/>
      <c r="S65" s="237" t="s">
        <v>295</v>
      </c>
      <c r="T65" s="238" t="s">
        <v>286</v>
      </c>
      <c r="U65" s="215">
        <v>0</v>
      </c>
      <c r="V65" s="215">
        <f>ROUND(E65*U65,2)</f>
        <v>0</v>
      </c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1980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>
      <c r="A66" s="232">
        <v>56</v>
      </c>
      <c r="B66" s="233" t="s">
        <v>2063</v>
      </c>
      <c r="C66" s="243" t="s">
        <v>3453</v>
      </c>
      <c r="D66" s="234" t="s">
        <v>298</v>
      </c>
      <c r="E66" s="235">
        <v>9</v>
      </c>
      <c r="F66" s="236"/>
      <c r="G66" s="237">
        <f>ROUND(E66*F66,2)</f>
        <v>0</v>
      </c>
      <c r="H66" s="236"/>
      <c r="I66" s="237">
        <f>ROUND(E66*H66,2)</f>
        <v>0</v>
      </c>
      <c r="J66" s="236"/>
      <c r="K66" s="237">
        <f>ROUND(E66*J66,2)</f>
        <v>0</v>
      </c>
      <c r="L66" s="237">
        <v>21</v>
      </c>
      <c r="M66" s="237">
        <f>G66*(1+L66/100)</f>
        <v>0</v>
      </c>
      <c r="N66" s="237">
        <v>0</v>
      </c>
      <c r="O66" s="237">
        <f>ROUND(E66*N66,2)</f>
        <v>0</v>
      </c>
      <c r="P66" s="237">
        <v>0</v>
      </c>
      <c r="Q66" s="237">
        <f>ROUND(E66*P66,2)</f>
        <v>0</v>
      </c>
      <c r="R66" s="237"/>
      <c r="S66" s="237" t="s">
        <v>295</v>
      </c>
      <c r="T66" s="238" t="s">
        <v>286</v>
      </c>
      <c r="U66" s="215">
        <v>0</v>
      </c>
      <c r="V66" s="215">
        <f>ROUND(E66*U66,2)</f>
        <v>0</v>
      </c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1980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>
      <c r="A67" s="232">
        <v>57</v>
      </c>
      <c r="B67" s="233" t="s">
        <v>2065</v>
      </c>
      <c r="C67" s="243" t="s">
        <v>3454</v>
      </c>
      <c r="D67" s="234" t="s">
        <v>298</v>
      </c>
      <c r="E67" s="235">
        <v>8</v>
      </c>
      <c r="F67" s="236"/>
      <c r="G67" s="237">
        <f>ROUND(E67*F67,2)</f>
        <v>0</v>
      </c>
      <c r="H67" s="236"/>
      <c r="I67" s="237">
        <f>ROUND(E67*H67,2)</f>
        <v>0</v>
      </c>
      <c r="J67" s="236"/>
      <c r="K67" s="237">
        <f>ROUND(E67*J67,2)</f>
        <v>0</v>
      </c>
      <c r="L67" s="237">
        <v>21</v>
      </c>
      <c r="M67" s="237">
        <f>G67*(1+L67/100)</f>
        <v>0</v>
      </c>
      <c r="N67" s="237">
        <v>0</v>
      </c>
      <c r="O67" s="237">
        <f>ROUND(E67*N67,2)</f>
        <v>0</v>
      </c>
      <c r="P67" s="237">
        <v>0</v>
      </c>
      <c r="Q67" s="237">
        <f>ROUND(E67*P67,2)</f>
        <v>0</v>
      </c>
      <c r="R67" s="237"/>
      <c r="S67" s="237" t="s">
        <v>295</v>
      </c>
      <c r="T67" s="238" t="s">
        <v>286</v>
      </c>
      <c r="U67" s="215">
        <v>0</v>
      </c>
      <c r="V67" s="215">
        <f>ROUND(E67*U67,2)</f>
        <v>0</v>
      </c>
      <c r="W67" s="21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1980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>
      <c r="A68" s="232">
        <v>58</v>
      </c>
      <c r="B68" s="233" t="s">
        <v>2067</v>
      </c>
      <c r="C68" s="243" t="s">
        <v>2096</v>
      </c>
      <c r="D68" s="234" t="s">
        <v>298</v>
      </c>
      <c r="E68" s="235">
        <v>4</v>
      </c>
      <c r="F68" s="236"/>
      <c r="G68" s="237">
        <f>ROUND(E68*F68,2)</f>
        <v>0</v>
      </c>
      <c r="H68" s="236"/>
      <c r="I68" s="237">
        <f>ROUND(E68*H68,2)</f>
        <v>0</v>
      </c>
      <c r="J68" s="236"/>
      <c r="K68" s="237">
        <f>ROUND(E68*J68,2)</f>
        <v>0</v>
      </c>
      <c r="L68" s="237">
        <v>21</v>
      </c>
      <c r="M68" s="237">
        <f>G68*(1+L68/100)</f>
        <v>0</v>
      </c>
      <c r="N68" s="237">
        <v>0</v>
      </c>
      <c r="O68" s="237">
        <f>ROUND(E68*N68,2)</f>
        <v>0</v>
      </c>
      <c r="P68" s="237">
        <v>0</v>
      </c>
      <c r="Q68" s="237">
        <f>ROUND(E68*P68,2)</f>
        <v>0</v>
      </c>
      <c r="R68" s="237"/>
      <c r="S68" s="237" t="s">
        <v>295</v>
      </c>
      <c r="T68" s="238" t="s">
        <v>286</v>
      </c>
      <c r="U68" s="215">
        <v>0</v>
      </c>
      <c r="V68" s="215">
        <f>ROUND(E68*U68,2)</f>
        <v>0</v>
      </c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1980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>
      <c r="A69" s="232">
        <v>59</v>
      </c>
      <c r="B69" s="233" t="s">
        <v>2069</v>
      </c>
      <c r="C69" s="243" t="s">
        <v>2098</v>
      </c>
      <c r="D69" s="234" t="s">
        <v>298</v>
      </c>
      <c r="E69" s="235">
        <v>2</v>
      </c>
      <c r="F69" s="236"/>
      <c r="G69" s="237">
        <f>ROUND(E69*F69,2)</f>
        <v>0</v>
      </c>
      <c r="H69" s="236"/>
      <c r="I69" s="237">
        <f>ROUND(E69*H69,2)</f>
        <v>0</v>
      </c>
      <c r="J69" s="236"/>
      <c r="K69" s="237">
        <f>ROUND(E69*J69,2)</f>
        <v>0</v>
      </c>
      <c r="L69" s="237">
        <v>21</v>
      </c>
      <c r="M69" s="237">
        <f>G69*(1+L69/100)</f>
        <v>0</v>
      </c>
      <c r="N69" s="237">
        <v>0</v>
      </c>
      <c r="O69" s="237">
        <f>ROUND(E69*N69,2)</f>
        <v>0</v>
      </c>
      <c r="P69" s="237">
        <v>0</v>
      </c>
      <c r="Q69" s="237">
        <f>ROUND(E69*P69,2)</f>
        <v>0</v>
      </c>
      <c r="R69" s="237"/>
      <c r="S69" s="237" t="s">
        <v>295</v>
      </c>
      <c r="T69" s="238" t="s">
        <v>286</v>
      </c>
      <c r="U69" s="215">
        <v>0</v>
      </c>
      <c r="V69" s="215">
        <f>ROUND(E69*U69,2)</f>
        <v>0</v>
      </c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1980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>
      <c r="A70" s="232">
        <v>60</v>
      </c>
      <c r="B70" s="233" t="s">
        <v>2071</v>
      </c>
      <c r="C70" s="243" t="s">
        <v>2108</v>
      </c>
      <c r="D70" s="234" t="s">
        <v>298</v>
      </c>
      <c r="E70" s="235">
        <v>25</v>
      </c>
      <c r="F70" s="236"/>
      <c r="G70" s="237">
        <f>ROUND(E70*F70,2)</f>
        <v>0</v>
      </c>
      <c r="H70" s="236"/>
      <c r="I70" s="237">
        <f>ROUND(E70*H70,2)</f>
        <v>0</v>
      </c>
      <c r="J70" s="236"/>
      <c r="K70" s="237">
        <f>ROUND(E70*J70,2)</f>
        <v>0</v>
      </c>
      <c r="L70" s="237">
        <v>21</v>
      </c>
      <c r="M70" s="237">
        <f>G70*(1+L70/100)</f>
        <v>0</v>
      </c>
      <c r="N70" s="237">
        <v>0</v>
      </c>
      <c r="O70" s="237">
        <f>ROUND(E70*N70,2)</f>
        <v>0</v>
      </c>
      <c r="P70" s="237">
        <v>0</v>
      </c>
      <c r="Q70" s="237">
        <f>ROUND(E70*P70,2)</f>
        <v>0</v>
      </c>
      <c r="R70" s="237"/>
      <c r="S70" s="237" t="s">
        <v>295</v>
      </c>
      <c r="T70" s="238" t="s">
        <v>286</v>
      </c>
      <c r="U70" s="215">
        <v>0</v>
      </c>
      <c r="V70" s="215">
        <f>ROUND(E70*U70,2)</f>
        <v>0</v>
      </c>
      <c r="W70" s="21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1980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>
      <c r="A71" s="232">
        <v>61</v>
      </c>
      <c r="B71" s="233" t="s">
        <v>2075</v>
      </c>
      <c r="C71" s="243" t="s">
        <v>2110</v>
      </c>
      <c r="D71" s="234" t="s">
        <v>298</v>
      </c>
      <c r="E71" s="235">
        <v>62</v>
      </c>
      <c r="F71" s="236"/>
      <c r="G71" s="237">
        <f>ROUND(E71*F71,2)</f>
        <v>0</v>
      </c>
      <c r="H71" s="236"/>
      <c r="I71" s="237">
        <f>ROUND(E71*H71,2)</f>
        <v>0</v>
      </c>
      <c r="J71" s="236"/>
      <c r="K71" s="237">
        <f>ROUND(E71*J71,2)</f>
        <v>0</v>
      </c>
      <c r="L71" s="237">
        <v>21</v>
      </c>
      <c r="M71" s="237">
        <f>G71*(1+L71/100)</f>
        <v>0</v>
      </c>
      <c r="N71" s="237">
        <v>0</v>
      </c>
      <c r="O71" s="237">
        <f>ROUND(E71*N71,2)</f>
        <v>0</v>
      </c>
      <c r="P71" s="237">
        <v>0</v>
      </c>
      <c r="Q71" s="237">
        <f>ROUND(E71*P71,2)</f>
        <v>0</v>
      </c>
      <c r="R71" s="237"/>
      <c r="S71" s="237" t="s">
        <v>295</v>
      </c>
      <c r="T71" s="238" t="s">
        <v>286</v>
      </c>
      <c r="U71" s="215">
        <v>0</v>
      </c>
      <c r="V71" s="215">
        <f>ROUND(E71*U71,2)</f>
        <v>0</v>
      </c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1980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>
      <c r="A72" s="232">
        <v>62</v>
      </c>
      <c r="B72" s="233" t="s">
        <v>2077</v>
      </c>
      <c r="C72" s="243" t="s">
        <v>2112</v>
      </c>
      <c r="D72" s="234" t="s">
        <v>298</v>
      </c>
      <c r="E72" s="235">
        <v>4</v>
      </c>
      <c r="F72" s="236"/>
      <c r="G72" s="237">
        <f>ROUND(E72*F72,2)</f>
        <v>0</v>
      </c>
      <c r="H72" s="236"/>
      <c r="I72" s="237">
        <f>ROUND(E72*H72,2)</f>
        <v>0</v>
      </c>
      <c r="J72" s="236"/>
      <c r="K72" s="237">
        <f>ROUND(E72*J72,2)</f>
        <v>0</v>
      </c>
      <c r="L72" s="237">
        <v>21</v>
      </c>
      <c r="M72" s="237">
        <f>G72*(1+L72/100)</f>
        <v>0</v>
      </c>
      <c r="N72" s="237">
        <v>0</v>
      </c>
      <c r="O72" s="237">
        <f>ROUND(E72*N72,2)</f>
        <v>0</v>
      </c>
      <c r="P72" s="237">
        <v>0</v>
      </c>
      <c r="Q72" s="237">
        <f>ROUND(E72*P72,2)</f>
        <v>0</v>
      </c>
      <c r="R72" s="237"/>
      <c r="S72" s="237" t="s">
        <v>295</v>
      </c>
      <c r="T72" s="238" t="s">
        <v>286</v>
      </c>
      <c r="U72" s="215">
        <v>0</v>
      </c>
      <c r="V72" s="215">
        <f>ROUND(E72*U72,2)</f>
        <v>0</v>
      </c>
      <c r="W72" s="21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1980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>
      <c r="A73" s="232">
        <v>63</v>
      </c>
      <c r="B73" s="233" t="s">
        <v>2079</v>
      </c>
      <c r="C73" s="243" t="s">
        <v>2114</v>
      </c>
      <c r="D73" s="234" t="s">
        <v>298</v>
      </c>
      <c r="E73" s="235">
        <v>11</v>
      </c>
      <c r="F73" s="236"/>
      <c r="G73" s="237">
        <f>ROUND(E73*F73,2)</f>
        <v>0</v>
      </c>
      <c r="H73" s="236"/>
      <c r="I73" s="237">
        <f>ROUND(E73*H73,2)</f>
        <v>0</v>
      </c>
      <c r="J73" s="236"/>
      <c r="K73" s="237">
        <f>ROUND(E73*J73,2)</f>
        <v>0</v>
      </c>
      <c r="L73" s="237">
        <v>21</v>
      </c>
      <c r="M73" s="237">
        <f>G73*(1+L73/100)</f>
        <v>0</v>
      </c>
      <c r="N73" s="237">
        <v>0</v>
      </c>
      <c r="O73" s="237">
        <f>ROUND(E73*N73,2)</f>
        <v>0</v>
      </c>
      <c r="P73" s="237">
        <v>0</v>
      </c>
      <c r="Q73" s="237">
        <f>ROUND(E73*P73,2)</f>
        <v>0</v>
      </c>
      <c r="R73" s="237"/>
      <c r="S73" s="237" t="s">
        <v>295</v>
      </c>
      <c r="T73" s="238" t="s">
        <v>286</v>
      </c>
      <c r="U73" s="215">
        <v>0</v>
      </c>
      <c r="V73" s="215">
        <f>ROUND(E73*U73,2)</f>
        <v>0</v>
      </c>
      <c r="W73" s="21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1980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>
      <c r="A74" s="232">
        <v>64</v>
      </c>
      <c r="B74" s="233" t="s">
        <v>2081</v>
      </c>
      <c r="C74" s="243" t="s">
        <v>2046</v>
      </c>
      <c r="D74" s="234" t="s">
        <v>298</v>
      </c>
      <c r="E74" s="235">
        <v>2</v>
      </c>
      <c r="F74" s="236"/>
      <c r="G74" s="237">
        <f>ROUND(E74*F74,2)</f>
        <v>0</v>
      </c>
      <c r="H74" s="236"/>
      <c r="I74" s="237">
        <f>ROUND(E74*H74,2)</f>
        <v>0</v>
      </c>
      <c r="J74" s="236"/>
      <c r="K74" s="237">
        <f>ROUND(E74*J74,2)</f>
        <v>0</v>
      </c>
      <c r="L74" s="237">
        <v>21</v>
      </c>
      <c r="M74" s="237">
        <f>G74*(1+L74/100)</f>
        <v>0</v>
      </c>
      <c r="N74" s="237">
        <v>0</v>
      </c>
      <c r="O74" s="237">
        <f>ROUND(E74*N74,2)</f>
        <v>0</v>
      </c>
      <c r="P74" s="237">
        <v>0</v>
      </c>
      <c r="Q74" s="237">
        <f>ROUND(E74*P74,2)</f>
        <v>0</v>
      </c>
      <c r="R74" s="237"/>
      <c r="S74" s="237" t="s">
        <v>295</v>
      </c>
      <c r="T74" s="238" t="s">
        <v>286</v>
      </c>
      <c r="U74" s="215">
        <v>0</v>
      </c>
      <c r="V74" s="215">
        <f>ROUND(E74*U74,2)</f>
        <v>0</v>
      </c>
      <c r="W74" s="21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1980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>
      <c r="A75" s="232">
        <v>65</v>
      </c>
      <c r="B75" s="233" t="s">
        <v>2083</v>
      </c>
      <c r="C75" s="243" t="s">
        <v>3455</v>
      </c>
      <c r="D75" s="234" t="s">
        <v>298</v>
      </c>
      <c r="E75" s="235">
        <v>3</v>
      </c>
      <c r="F75" s="236"/>
      <c r="G75" s="237">
        <f>ROUND(E75*F75,2)</f>
        <v>0</v>
      </c>
      <c r="H75" s="236"/>
      <c r="I75" s="237">
        <f>ROUND(E75*H75,2)</f>
        <v>0</v>
      </c>
      <c r="J75" s="236"/>
      <c r="K75" s="237">
        <f>ROUND(E75*J75,2)</f>
        <v>0</v>
      </c>
      <c r="L75" s="237">
        <v>21</v>
      </c>
      <c r="M75" s="237">
        <f>G75*(1+L75/100)</f>
        <v>0</v>
      </c>
      <c r="N75" s="237">
        <v>0</v>
      </c>
      <c r="O75" s="237">
        <f>ROUND(E75*N75,2)</f>
        <v>0</v>
      </c>
      <c r="P75" s="237">
        <v>0</v>
      </c>
      <c r="Q75" s="237">
        <f>ROUND(E75*P75,2)</f>
        <v>0</v>
      </c>
      <c r="R75" s="237"/>
      <c r="S75" s="237" t="s">
        <v>295</v>
      </c>
      <c r="T75" s="238" t="s">
        <v>286</v>
      </c>
      <c r="U75" s="215">
        <v>0</v>
      </c>
      <c r="V75" s="215">
        <f>ROUND(E75*U75,2)</f>
        <v>0</v>
      </c>
      <c r="W75" s="21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1980</v>
      </c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>
      <c r="A76" s="232">
        <v>66</v>
      </c>
      <c r="B76" s="233" t="s">
        <v>2085</v>
      </c>
      <c r="C76" s="243" t="s">
        <v>2048</v>
      </c>
      <c r="D76" s="234" t="s">
        <v>557</v>
      </c>
      <c r="E76" s="235">
        <v>45</v>
      </c>
      <c r="F76" s="236"/>
      <c r="G76" s="237">
        <f>ROUND(E76*F76,2)</f>
        <v>0</v>
      </c>
      <c r="H76" s="236"/>
      <c r="I76" s="237">
        <f>ROUND(E76*H76,2)</f>
        <v>0</v>
      </c>
      <c r="J76" s="236"/>
      <c r="K76" s="237">
        <f>ROUND(E76*J76,2)</f>
        <v>0</v>
      </c>
      <c r="L76" s="237">
        <v>21</v>
      </c>
      <c r="M76" s="237">
        <f>G76*(1+L76/100)</f>
        <v>0</v>
      </c>
      <c r="N76" s="237">
        <v>0</v>
      </c>
      <c r="O76" s="237">
        <f>ROUND(E76*N76,2)</f>
        <v>0</v>
      </c>
      <c r="P76" s="237">
        <v>0</v>
      </c>
      <c r="Q76" s="237">
        <f>ROUND(E76*P76,2)</f>
        <v>0</v>
      </c>
      <c r="R76" s="237"/>
      <c r="S76" s="237" t="s">
        <v>295</v>
      </c>
      <c r="T76" s="238" t="s">
        <v>286</v>
      </c>
      <c r="U76" s="215">
        <v>0</v>
      </c>
      <c r="V76" s="215">
        <f>ROUND(E76*U76,2)</f>
        <v>0</v>
      </c>
      <c r="W76" s="21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1980</v>
      </c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>
      <c r="A77" s="232">
        <v>67</v>
      </c>
      <c r="B77" s="233" t="s">
        <v>2087</v>
      </c>
      <c r="C77" s="243" t="s">
        <v>2130</v>
      </c>
      <c r="D77" s="234" t="s">
        <v>557</v>
      </c>
      <c r="E77" s="235">
        <v>329</v>
      </c>
      <c r="F77" s="236"/>
      <c r="G77" s="237">
        <f>ROUND(E77*F77,2)</f>
        <v>0</v>
      </c>
      <c r="H77" s="236"/>
      <c r="I77" s="237">
        <f>ROUND(E77*H77,2)</f>
        <v>0</v>
      </c>
      <c r="J77" s="236"/>
      <c r="K77" s="237">
        <f>ROUND(E77*J77,2)</f>
        <v>0</v>
      </c>
      <c r="L77" s="237">
        <v>21</v>
      </c>
      <c r="M77" s="237">
        <f>G77*(1+L77/100)</f>
        <v>0</v>
      </c>
      <c r="N77" s="237">
        <v>0</v>
      </c>
      <c r="O77" s="237">
        <f>ROUND(E77*N77,2)</f>
        <v>0</v>
      </c>
      <c r="P77" s="237">
        <v>0</v>
      </c>
      <c r="Q77" s="237">
        <f>ROUND(E77*P77,2)</f>
        <v>0</v>
      </c>
      <c r="R77" s="237"/>
      <c r="S77" s="237" t="s">
        <v>295</v>
      </c>
      <c r="T77" s="238" t="s">
        <v>286</v>
      </c>
      <c r="U77" s="215">
        <v>0</v>
      </c>
      <c r="V77" s="215">
        <f>ROUND(E77*U77,2)</f>
        <v>0</v>
      </c>
      <c r="W77" s="21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1980</v>
      </c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>
      <c r="A78" s="232">
        <v>68</v>
      </c>
      <c r="B78" s="233" t="s">
        <v>2089</v>
      </c>
      <c r="C78" s="243" t="s">
        <v>2050</v>
      </c>
      <c r="D78" s="234" t="s">
        <v>557</v>
      </c>
      <c r="E78" s="235">
        <v>495</v>
      </c>
      <c r="F78" s="236"/>
      <c r="G78" s="237">
        <f>ROUND(E78*F78,2)</f>
        <v>0</v>
      </c>
      <c r="H78" s="236"/>
      <c r="I78" s="237">
        <f>ROUND(E78*H78,2)</f>
        <v>0</v>
      </c>
      <c r="J78" s="236"/>
      <c r="K78" s="237">
        <f>ROUND(E78*J78,2)</f>
        <v>0</v>
      </c>
      <c r="L78" s="237">
        <v>21</v>
      </c>
      <c r="M78" s="237">
        <f>G78*(1+L78/100)</f>
        <v>0</v>
      </c>
      <c r="N78" s="237">
        <v>0</v>
      </c>
      <c r="O78" s="237">
        <f>ROUND(E78*N78,2)</f>
        <v>0</v>
      </c>
      <c r="P78" s="237">
        <v>0</v>
      </c>
      <c r="Q78" s="237">
        <f>ROUND(E78*P78,2)</f>
        <v>0</v>
      </c>
      <c r="R78" s="237"/>
      <c r="S78" s="237" t="s">
        <v>295</v>
      </c>
      <c r="T78" s="238" t="s">
        <v>286</v>
      </c>
      <c r="U78" s="215">
        <v>0</v>
      </c>
      <c r="V78" s="215">
        <f>ROUND(E78*U78,2)</f>
        <v>0</v>
      </c>
      <c r="W78" s="21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1980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>
      <c r="A79" s="232">
        <v>69</v>
      </c>
      <c r="B79" s="233" t="s">
        <v>2091</v>
      </c>
      <c r="C79" s="243" t="s">
        <v>2052</v>
      </c>
      <c r="D79" s="234" t="s">
        <v>557</v>
      </c>
      <c r="E79" s="235">
        <v>990</v>
      </c>
      <c r="F79" s="236"/>
      <c r="G79" s="237">
        <f>ROUND(E79*F79,2)</f>
        <v>0</v>
      </c>
      <c r="H79" s="236"/>
      <c r="I79" s="237">
        <f>ROUND(E79*H79,2)</f>
        <v>0</v>
      </c>
      <c r="J79" s="236"/>
      <c r="K79" s="237">
        <f>ROUND(E79*J79,2)</f>
        <v>0</v>
      </c>
      <c r="L79" s="237">
        <v>21</v>
      </c>
      <c r="M79" s="237">
        <f>G79*(1+L79/100)</f>
        <v>0</v>
      </c>
      <c r="N79" s="237">
        <v>0</v>
      </c>
      <c r="O79" s="237">
        <f>ROUND(E79*N79,2)</f>
        <v>0</v>
      </c>
      <c r="P79" s="237">
        <v>0</v>
      </c>
      <c r="Q79" s="237">
        <f>ROUND(E79*P79,2)</f>
        <v>0</v>
      </c>
      <c r="R79" s="237"/>
      <c r="S79" s="237" t="s">
        <v>295</v>
      </c>
      <c r="T79" s="238" t="s">
        <v>286</v>
      </c>
      <c r="U79" s="215">
        <v>0</v>
      </c>
      <c r="V79" s="215">
        <f>ROUND(E79*U79,2)</f>
        <v>0</v>
      </c>
      <c r="W79" s="21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1980</v>
      </c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outlineLevel="1">
      <c r="A80" s="232">
        <v>70</v>
      </c>
      <c r="B80" s="233" t="s">
        <v>2093</v>
      </c>
      <c r="C80" s="243" t="s">
        <v>2134</v>
      </c>
      <c r="D80" s="234" t="s">
        <v>557</v>
      </c>
      <c r="E80" s="235">
        <v>121</v>
      </c>
      <c r="F80" s="236"/>
      <c r="G80" s="237">
        <f>ROUND(E80*F80,2)</f>
        <v>0</v>
      </c>
      <c r="H80" s="236"/>
      <c r="I80" s="237">
        <f>ROUND(E80*H80,2)</f>
        <v>0</v>
      </c>
      <c r="J80" s="236"/>
      <c r="K80" s="237">
        <f>ROUND(E80*J80,2)</f>
        <v>0</v>
      </c>
      <c r="L80" s="237">
        <v>21</v>
      </c>
      <c r="M80" s="237">
        <f>G80*(1+L80/100)</f>
        <v>0</v>
      </c>
      <c r="N80" s="237">
        <v>0</v>
      </c>
      <c r="O80" s="237">
        <f>ROUND(E80*N80,2)</f>
        <v>0</v>
      </c>
      <c r="P80" s="237">
        <v>0</v>
      </c>
      <c r="Q80" s="237">
        <f>ROUND(E80*P80,2)</f>
        <v>0</v>
      </c>
      <c r="R80" s="237"/>
      <c r="S80" s="237" t="s">
        <v>295</v>
      </c>
      <c r="T80" s="238" t="s">
        <v>286</v>
      </c>
      <c r="U80" s="215">
        <v>0</v>
      </c>
      <c r="V80" s="215">
        <f>ROUND(E80*U80,2)</f>
        <v>0</v>
      </c>
      <c r="W80" s="21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1980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>
      <c r="A81" s="232">
        <v>71</v>
      </c>
      <c r="B81" s="233" t="s">
        <v>2095</v>
      </c>
      <c r="C81" s="243" t="s">
        <v>2137</v>
      </c>
      <c r="D81" s="234" t="s">
        <v>557</v>
      </c>
      <c r="E81" s="235">
        <v>26</v>
      </c>
      <c r="F81" s="236"/>
      <c r="G81" s="237">
        <f>ROUND(E81*F81,2)</f>
        <v>0</v>
      </c>
      <c r="H81" s="236"/>
      <c r="I81" s="237">
        <f>ROUND(E81*H81,2)</f>
        <v>0</v>
      </c>
      <c r="J81" s="236"/>
      <c r="K81" s="237">
        <f>ROUND(E81*J81,2)</f>
        <v>0</v>
      </c>
      <c r="L81" s="237">
        <v>21</v>
      </c>
      <c r="M81" s="237">
        <f>G81*(1+L81/100)</f>
        <v>0</v>
      </c>
      <c r="N81" s="237">
        <v>0</v>
      </c>
      <c r="O81" s="237">
        <f>ROUND(E81*N81,2)</f>
        <v>0</v>
      </c>
      <c r="P81" s="237">
        <v>0</v>
      </c>
      <c r="Q81" s="237">
        <f>ROUND(E81*P81,2)</f>
        <v>0</v>
      </c>
      <c r="R81" s="237"/>
      <c r="S81" s="237" t="s">
        <v>295</v>
      </c>
      <c r="T81" s="238" t="s">
        <v>286</v>
      </c>
      <c r="U81" s="215">
        <v>0</v>
      </c>
      <c r="V81" s="215">
        <f>ROUND(E81*U81,2)</f>
        <v>0</v>
      </c>
      <c r="W81" s="21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1980</v>
      </c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>
      <c r="A82" s="232">
        <v>72</v>
      </c>
      <c r="B82" s="233" t="s">
        <v>2097</v>
      </c>
      <c r="C82" s="243" t="s">
        <v>3456</v>
      </c>
      <c r="D82" s="234" t="s">
        <v>557</v>
      </c>
      <c r="E82" s="235">
        <v>62</v>
      </c>
      <c r="F82" s="236"/>
      <c r="G82" s="237">
        <f>ROUND(E82*F82,2)</f>
        <v>0</v>
      </c>
      <c r="H82" s="236"/>
      <c r="I82" s="237">
        <f>ROUND(E82*H82,2)</f>
        <v>0</v>
      </c>
      <c r="J82" s="236"/>
      <c r="K82" s="237">
        <f>ROUND(E82*J82,2)</f>
        <v>0</v>
      </c>
      <c r="L82" s="237">
        <v>21</v>
      </c>
      <c r="M82" s="237">
        <f>G82*(1+L82/100)</f>
        <v>0</v>
      </c>
      <c r="N82" s="237">
        <v>0</v>
      </c>
      <c r="O82" s="237">
        <f>ROUND(E82*N82,2)</f>
        <v>0</v>
      </c>
      <c r="P82" s="237">
        <v>0</v>
      </c>
      <c r="Q82" s="237">
        <f>ROUND(E82*P82,2)</f>
        <v>0</v>
      </c>
      <c r="R82" s="237"/>
      <c r="S82" s="237" t="s">
        <v>295</v>
      </c>
      <c r="T82" s="238" t="s">
        <v>286</v>
      </c>
      <c r="U82" s="215">
        <v>0</v>
      </c>
      <c r="V82" s="215">
        <f>ROUND(E82*U82,2)</f>
        <v>0</v>
      </c>
      <c r="W82" s="21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1980</v>
      </c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>
      <c r="A83" s="223">
        <v>73</v>
      </c>
      <c r="B83" s="224" t="s">
        <v>2105</v>
      </c>
      <c r="C83" s="241" t="s">
        <v>2191</v>
      </c>
      <c r="D83" s="225" t="s">
        <v>298</v>
      </c>
      <c r="E83" s="226">
        <v>1</v>
      </c>
      <c r="F83" s="227"/>
      <c r="G83" s="228">
        <f>ROUND(E83*F83,2)</f>
        <v>0</v>
      </c>
      <c r="H83" s="227"/>
      <c r="I83" s="228">
        <f>ROUND(E83*H83,2)</f>
        <v>0</v>
      </c>
      <c r="J83" s="227"/>
      <c r="K83" s="228">
        <f>ROUND(E83*J83,2)</f>
        <v>0</v>
      </c>
      <c r="L83" s="228">
        <v>21</v>
      </c>
      <c r="M83" s="228">
        <f>G83*(1+L83/100)</f>
        <v>0</v>
      </c>
      <c r="N83" s="228">
        <v>0</v>
      </c>
      <c r="O83" s="228">
        <f>ROUND(E83*N83,2)</f>
        <v>0</v>
      </c>
      <c r="P83" s="228">
        <v>0</v>
      </c>
      <c r="Q83" s="228">
        <f>ROUND(E83*P83,2)</f>
        <v>0</v>
      </c>
      <c r="R83" s="228"/>
      <c r="S83" s="228" t="s">
        <v>295</v>
      </c>
      <c r="T83" s="229" t="s">
        <v>286</v>
      </c>
      <c r="U83" s="215">
        <v>0</v>
      </c>
      <c r="V83" s="215">
        <f>ROUND(E83*U83,2)</f>
        <v>0</v>
      </c>
      <c r="W83" s="21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1980</v>
      </c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>
      <c r="A84" s="5"/>
      <c r="B84" s="6"/>
      <c r="C84" s="244"/>
      <c r="D84" s="8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AE84">
        <v>15</v>
      </c>
      <c r="AF84">
        <v>21</v>
      </c>
    </row>
    <row r="85" spans="1:60">
      <c r="A85" s="209"/>
      <c r="B85" s="210" t="s">
        <v>29</v>
      </c>
      <c r="C85" s="245"/>
      <c r="D85" s="211"/>
      <c r="E85" s="212"/>
      <c r="F85" s="212"/>
      <c r="G85" s="239">
        <f>G8+G22+G50</f>
        <v>0</v>
      </c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AE85">
        <f>SUMIF(L7:L83,AE84,G7:G83)</f>
        <v>0</v>
      </c>
      <c r="AF85">
        <f>SUMIF(L7:L83,AF84,G7:G83)</f>
        <v>0</v>
      </c>
      <c r="AG85" t="s">
        <v>315</v>
      </c>
    </row>
    <row r="86" spans="1:60">
      <c r="C86" s="246"/>
      <c r="D86" s="190"/>
      <c r="AG86" t="s">
        <v>316</v>
      </c>
    </row>
    <row r="87" spans="1:60">
      <c r="D87" s="190"/>
    </row>
    <row r="88" spans="1:60">
      <c r="D88" s="190"/>
    </row>
    <row r="89" spans="1:60">
      <c r="D89" s="190"/>
    </row>
    <row r="90" spans="1:60">
      <c r="D90" s="190"/>
    </row>
    <row r="91" spans="1:60">
      <c r="D91" s="190"/>
    </row>
    <row r="92" spans="1:60">
      <c r="D92" s="190"/>
    </row>
    <row r="93" spans="1:60">
      <c r="D93" s="190"/>
    </row>
    <row r="94" spans="1:60">
      <c r="D94" s="190"/>
    </row>
    <row r="95" spans="1:60">
      <c r="D95" s="190"/>
    </row>
    <row r="96" spans="1:60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78</v>
      </c>
      <c r="C3" s="195" t="s">
        <v>79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60</v>
      </c>
      <c r="C4" s="198" t="s">
        <v>61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191</v>
      </c>
      <c r="C8" s="240" t="s">
        <v>192</v>
      </c>
      <c r="D8" s="219"/>
      <c r="E8" s="220"/>
      <c r="F8" s="221"/>
      <c r="G8" s="221">
        <f>SUMIF(AG9:AG22,"&lt;&gt;NOR",G9:G22)</f>
        <v>0</v>
      </c>
      <c r="H8" s="221"/>
      <c r="I8" s="221">
        <f>SUM(I9:I22)</f>
        <v>0</v>
      </c>
      <c r="J8" s="221"/>
      <c r="K8" s="221">
        <f>SUM(K9:K22)</f>
        <v>0</v>
      </c>
      <c r="L8" s="221"/>
      <c r="M8" s="221">
        <f>SUM(M9:M22)</f>
        <v>0</v>
      </c>
      <c r="N8" s="221"/>
      <c r="O8" s="221">
        <f>SUM(O9:O22)</f>
        <v>0</v>
      </c>
      <c r="P8" s="221"/>
      <c r="Q8" s="221">
        <f>SUM(Q9:Q22)</f>
        <v>0</v>
      </c>
      <c r="R8" s="221"/>
      <c r="S8" s="221"/>
      <c r="T8" s="222"/>
      <c r="U8" s="216"/>
      <c r="V8" s="216">
        <f>SUM(V9:V22)</f>
        <v>0</v>
      </c>
      <c r="W8" s="216"/>
      <c r="AG8" t="s">
        <v>281</v>
      </c>
    </row>
    <row r="9" spans="1:60" outlineLevel="1">
      <c r="A9" s="232">
        <v>1</v>
      </c>
      <c r="B9" s="233" t="s">
        <v>2211</v>
      </c>
      <c r="C9" s="243" t="s">
        <v>2212</v>
      </c>
      <c r="D9" s="234" t="s">
        <v>557</v>
      </c>
      <c r="E9" s="235">
        <v>150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2213</v>
      </c>
      <c r="C10" s="243" t="s">
        <v>2214</v>
      </c>
      <c r="D10" s="234" t="s">
        <v>557</v>
      </c>
      <c r="E10" s="235">
        <v>300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2215</v>
      </c>
      <c r="C11" s="243" t="s">
        <v>2216</v>
      </c>
      <c r="D11" s="234" t="s">
        <v>557</v>
      </c>
      <c r="E11" s="235">
        <v>100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</v>
      </c>
      <c r="O11" s="237">
        <f>ROUND(E11*N11,2)</f>
        <v>0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2217</v>
      </c>
      <c r="C12" s="243" t="s">
        <v>2218</v>
      </c>
      <c r="D12" s="234" t="s">
        <v>557</v>
      </c>
      <c r="E12" s="235">
        <v>150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2219</v>
      </c>
      <c r="C13" s="243" t="s">
        <v>2220</v>
      </c>
      <c r="D13" s="234" t="s">
        <v>557</v>
      </c>
      <c r="E13" s="235">
        <v>350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323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2002</v>
      </c>
      <c r="C14" s="243" t="s">
        <v>2221</v>
      </c>
      <c r="D14" s="234" t="s">
        <v>298</v>
      </c>
      <c r="E14" s="235">
        <v>1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323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2073</v>
      </c>
      <c r="C15" s="243" t="s">
        <v>2222</v>
      </c>
      <c r="D15" s="234" t="s">
        <v>557</v>
      </c>
      <c r="E15" s="235">
        <v>100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323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1996</v>
      </c>
      <c r="C16" s="243" t="s">
        <v>2223</v>
      </c>
      <c r="D16" s="234" t="s">
        <v>298</v>
      </c>
      <c r="E16" s="235">
        <v>10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1980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32">
        <v>9</v>
      </c>
      <c r="B17" s="233" t="s">
        <v>1998</v>
      </c>
      <c r="C17" s="243" t="s">
        <v>2224</v>
      </c>
      <c r="D17" s="234" t="s">
        <v>298</v>
      </c>
      <c r="E17" s="235">
        <v>9</v>
      </c>
      <c r="F17" s="236"/>
      <c r="G17" s="237">
        <f>ROUND(E17*F17,2)</f>
        <v>0</v>
      </c>
      <c r="H17" s="236"/>
      <c r="I17" s="237">
        <f>ROUND(E17*H17,2)</f>
        <v>0</v>
      </c>
      <c r="J17" s="236"/>
      <c r="K17" s="237">
        <f>ROUND(E17*J17,2)</f>
        <v>0</v>
      </c>
      <c r="L17" s="237">
        <v>21</v>
      </c>
      <c r="M17" s="237">
        <f>G17*(1+L17/100)</f>
        <v>0</v>
      </c>
      <c r="N17" s="237">
        <v>0</v>
      </c>
      <c r="O17" s="237">
        <f>ROUND(E17*N17,2)</f>
        <v>0</v>
      </c>
      <c r="P17" s="237">
        <v>0</v>
      </c>
      <c r="Q17" s="237">
        <f>ROUND(E17*P17,2)</f>
        <v>0</v>
      </c>
      <c r="R17" s="237"/>
      <c r="S17" s="237" t="s">
        <v>295</v>
      </c>
      <c r="T17" s="238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1980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10</v>
      </c>
      <c r="B18" s="233" t="s">
        <v>2000</v>
      </c>
      <c r="C18" s="243" t="s">
        <v>2225</v>
      </c>
      <c r="D18" s="234" t="s">
        <v>298</v>
      </c>
      <c r="E18" s="235">
        <v>1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1980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11</v>
      </c>
      <c r="B19" s="233" t="s">
        <v>2004</v>
      </c>
      <c r="C19" s="243" t="s">
        <v>2226</v>
      </c>
      <c r="D19" s="234" t="s">
        <v>298</v>
      </c>
      <c r="E19" s="235">
        <v>1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1980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12</v>
      </c>
      <c r="B20" s="233" t="s">
        <v>2006</v>
      </c>
      <c r="C20" s="243" t="s">
        <v>2227</v>
      </c>
      <c r="D20" s="234" t="s">
        <v>298</v>
      </c>
      <c r="E20" s="235">
        <v>1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0</v>
      </c>
      <c r="O20" s="237">
        <f>ROUND(E20*N20,2)</f>
        <v>0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1980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13</v>
      </c>
      <c r="B21" s="233" t="s">
        <v>2043</v>
      </c>
      <c r="C21" s="243" t="s">
        <v>2228</v>
      </c>
      <c r="D21" s="234" t="s">
        <v>298</v>
      </c>
      <c r="E21" s="235">
        <v>3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1980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32">
        <v>14</v>
      </c>
      <c r="B22" s="233" t="s">
        <v>2209</v>
      </c>
      <c r="C22" s="243" t="s">
        <v>2229</v>
      </c>
      <c r="D22" s="234" t="s">
        <v>298</v>
      </c>
      <c r="E22" s="235">
        <v>2</v>
      </c>
      <c r="F22" s="236"/>
      <c r="G22" s="237">
        <f>ROUND(E22*F22,2)</f>
        <v>0</v>
      </c>
      <c r="H22" s="236"/>
      <c r="I22" s="237">
        <f>ROUND(E22*H22,2)</f>
        <v>0</v>
      </c>
      <c r="J22" s="236"/>
      <c r="K22" s="237">
        <f>ROUND(E22*J22,2)</f>
        <v>0</v>
      </c>
      <c r="L22" s="237">
        <v>21</v>
      </c>
      <c r="M22" s="237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7"/>
      <c r="S22" s="237" t="s">
        <v>295</v>
      </c>
      <c r="T22" s="238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1980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>
      <c r="A23" s="217" t="s">
        <v>280</v>
      </c>
      <c r="B23" s="218" t="s">
        <v>193</v>
      </c>
      <c r="C23" s="240" t="s">
        <v>194</v>
      </c>
      <c r="D23" s="219"/>
      <c r="E23" s="220"/>
      <c r="F23" s="221"/>
      <c r="G23" s="221">
        <f>SUMIF(AG24:AG35,"&lt;&gt;NOR",G24:G35)</f>
        <v>0</v>
      </c>
      <c r="H23" s="221"/>
      <c r="I23" s="221">
        <f>SUM(I24:I35)</f>
        <v>0</v>
      </c>
      <c r="J23" s="221"/>
      <c r="K23" s="221">
        <f>SUM(K24:K35)</f>
        <v>0</v>
      </c>
      <c r="L23" s="221"/>
      <c r="M23" s="221">
        <f>SUM(M24:M35)</f>
        <v>0</v>
      </c>
      <c r="N23" s="221"/>
      <c r="O23" s="221">
        <f>SUM(O24:O35)</f>
        <v>0</v>
      </c>
      <c r="P23" s="221"/>
      <c r="Q23" s="221">
        <f>SUM(Q24:Q35)</f>
        <v>0</v>
      </c>
      <c r="R23" s="221"/>
      <c r="S23" s="221"/>
      <c r="T23" s="222"/>
      <c r="U23" s="216"/>
      <c r="V23" s="216">
        <f>SUM(V24:V35)</f>
        <v>0</v>
      </c>
      <c r="W23" s="216"/>
      <c r="AG23" t="s">
        <v>281</v>
      </c>
    </row>
    <row r="24" spans="1:60" outlineLevel="1">
      <c r="A24" s="232">
        <v>15</v>
      </c>
      <c r="B24" s="233" t="s">
        <v>1996</v>
      </c>
      <c r="C24" s="243" t="s">
        <v>2231</v>
      </c>
      <c r="D24" s="234" t="s">
        <v>298</v>
      </c>
      <c r="E24" s="235">
        <v>1</v>
      </c>
      <c r="F24" s="236"/>
      <c r="G24" s="237">
        <f>ROUND(E24*F24,2)</f>
        <v>0</v>
      </c>
      <c r="H24" s="236"/>
      <c r="I24" s="237">
        <f>ROUND(E24*H24,2)</f>
        <v>0</v>
      </c>
      <c r="J24" s="236"/>
      <c r="K24" s="237">
        <f>ROUND(E24*J24,2)</f>
        <v>0</v>
      </c>
      <c r="L24" s="237">
        <v>21</v>
      </c>
      <c r="M24" s="237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7"/>
      <c r="S24" s="237" t="s">
        <v>295</v>
      </c>
      <c r="T24" s="238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2206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32">
        <v>16</v>
      </c>
      <c r="B25" s="233" t="s">
        <v>2006</v>
      </c>
      <c r="C25" s="243" t="s">
        <v>2232</v>
      </c>
      <c r="D25" s="234" t="s">
        <v>557</v>
      </c>
      <c r="E25" s="235">
        <v>100</v>
      </c>
      <c r="F25" s="236"/>
      <c r="G25" s="237">
        <f>ROUND(E25*F25,2)</f>
        <v>0</v>
      </c>
      <c r="H25" s="236"/>
      <c r="I25" s="237">
        <f>ROUND(E25*H25,2)</f>
        <v>0</v>
      </c>
      <c r="J25" s="236"/>
      <c r="K25" s="237">
        <f>ROUND(E25*J25,2)</f>
        <v>0</v>
      </c>
      <c r="L25" s="237">
        <v>21</v>
      </c>
      <c r="M25" s="237">
        <f>G25*(1+L25/100)</f>
        <v>0</v>
      </c>
      <c r="N25" s="237">
        <v>0</v>
      </c>
      <c r="O25" s="237">
        <f>ROUND(E25*N25,2)</f>
        <v>0</v>
      </c>
      <c r="P25" s="237">
        <v>0</v>
      </c>
      <c r="Q25" s="237">
        <f>ROUND(E25*P25,2)</f>
        <v>0</v>
      </c>
      <c r="R25" s="237"/>
      <c r="S25" s="237" t="s">
        <v>295</v>
      </c>
      <c r="T25" s="238" t="s">
        <v>286</v>
      </c>
      <c r="U25" s="215">
        <v>0</v>
      </c>
      <c r="V25" s="215">
        <f>ROUND(E25*U25,2)</f>
        <v>0</v>
      </c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2206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32">
        <v>17</v>
      </c>
      <c r="B26" s="233" t="s">
        <v>2043</v>
      </c>
      <c r="C26" s="243" t="s">
        <v>2233</v>
      </c>
      <c r="D26" s="234" t="s">
        <v>298</v>
      </c>
      <c r="E26" s="235">
        <v>10</v>
      </c>
      <c r="F26" s="236"/>
      <c r="G26" s="237">
        <f>ROUND(E26*F26,2)</f>
        <v>0</v>
      </c>
      <c r="H26" s="236"/>
      <c r="I26" s="237">
        <f>ROUND(E26*H26,2)</f>
        <v>0</v>
      </c>
      <c r="J26" s="236"/>
      <c r="K26" s="237">
        <f>ROUND(E26*J26,2)</f>
        <v>0</v>
      </c>
      <c r="L26" s="237">
        <v>21</v>
      </c>
      <c r="M26" s="237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7"/>
      <c r="S26" s="237" t="s">
        <v>295</v>
      </c>
      <c r="T26" s="238" t="s">
        <v>286</v>
      </c>
      <c r="U26" s="215">
        <v>0</v>
      </c>
      <c r="V26" s="215">
        <f>ROUND(E26*U26,2)</f>
        <v>0</v>
      </c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2206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32">
        <v>18</v>
      </c>
      <c r="B27" s="233" t="s">
        <v>2115</v>
      </c>
      <c r="C27" s="243" t="s">
        <v>2234</v>
      </c>
      <c r="D27" s="234" t="s">
        <v>298</v>
      </c>
      <c r="E27" s="235">
        <v>10</v>
      </c>
      <c r="F27" s="236"/>
      <c r="G27" s="237">
        <f>ROUND(E27*F27,2)</f>
        <v>0</v>
      </c>
      <c r="H27" s="236"/>
      <c r="I27" s="237">
        <f>ROUND(E27*H27,2)</f>
        <v>0</v>
      </c>
      <c r="J27" s="236"/>
      <c r="K27" s="237">
        <f>ROUND(E27*J27,2)</f>
        <v>0</v>
      </c>
      <c r="L27" s="237">
        <v>21</v>
      </c>
      <c r="M27" s="237">
        <f>G27*(1+L27/100)</f>
        <v>0</v>
      </c>
      <c r="N27" s="237">
        <v>0</v>
      </c>
      <c r="O27" s="237">
        <f>ROUND(E27*N27,2)</f>
        <v>0</v>
      </c>
      <c r="P27" s="237">
        <v>0</v>
      </c>
      <c r="Q27" s="237">
        <f>ROUND(E27*P27,2)</f>
        <v>0</v>
      </c>
      <c r="R27" s="237"/>
      <c r="S27" s="237" t="s">
        <v>295</v>
      </c>
      <c r="T27" s="238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2206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32">
        <v>19</v>
      </c>
      <c r="B28" s="233" t="s">
        <v>2209</v>
      </c>
      <c r="C28" s="243" t="s">
        <v>2235</v>
      </c>
      <c r="D28" s="234" t="s">
        <v>298</v>
      </c>
      <c r="E28" s="235">
        <v>9</v>
      </c>
      <c r="F28" s="236"/>
      <c r="G28" s="237">
        <f>ROUND(E28*F28,2)</f>
        <v>0</v>
      </c>
      <c r="H28" s="236"/>
      <c r="I28" s="237">
        <f>ROUND(E28*H28,2)</f>
        <v>0</v>
      </c>
      <c r="J28" s="236"/>
      <c r="K28" s="237">
        <f>ROUND(E28*J28,2)</f>
        <v>0</v>
      </c>
      <c r="L28" s="237">
        <v>21</v>
      </c>
      <c r="M28" s="237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7"/>
      <c r="S28" s="237" t="s">
        <v>295</v>
      </c>
      <c r="T28" s="238" t="s">
        <v>286</v>
      </c>
      <c r="U28" s="215">
        <v>0</v>
      </c>
      <c r="V28" s="215">
        <f>ROUND(E28*U28,2)</f>
        <v>0</v>
      </c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2206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ht="22.5" outlineLevel="1">
      <c r="A29" s="232">
        <v>20</v>
      </c>
      <c r="B29" s="233" t="s">
        <v>2237</v>
      </c>
      <c r="C29" s="243" t="s">
        <v>2238</v>
      </c>
      <c r="D29" s="234" t="s">
        <v>557</v>
      </c>
      <c r="E29" s="235">
        <v>350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1980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ht="22.5" outlineLevel="1">
      <c r="A30" s="232">
        <v>21</v>
      </c>
      <c r="B30" s="233" t="s">
        <v>2239</v>
      </c>
      <c r="C30" s="243" t="s">
        <v>2240</v>
      </c>
      <c r="D30" s="234" t="s">
        <v>557</v>
      </c>
      <c r="E30" s="235">
        <v>150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1980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32">
        <v>22</v>
      </c>
      <c r="B31" s="233" t="s">
        <v>2241</v>
      </c>
      <c r="C31" s="243" t="s">
        <v>2242</v>
      </c>
      <c r="D31" s="234" t="s">
        <v>557</v>
      </c>
      <c r="E31" s="235">
        <v>150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1980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32">
        <v>23</v>
      </c>
      <c r="B32" s="233" t="s">
        <v>2243</v>
      </c>
      <c r="C32" s="243" t="s">
        <v>2244</v>
      </c>
      <c r="D32" s="234" t="s">
        <v>557</v>
      </c>
      <c r="E32" s="235">
        <v>300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1980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ht="22.5" outlineLevel="1">
      <c r="A33" s="232">
        <v>24</v>
      </c>
      <c r="B33" s="233" t="s">
        <v>2045</v>
      </c>
      <c r="C33" s="243" t="s">
        <v>2245</v>
      </c>
      <c r="D33" s="234" t="s">
        <v>557</v>
      </c>
      <c r="E33" s="235">
        <v>100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1980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32">
        <v>25</v>
      </c>
      <c r="B34" s="233" t="s">
        <v>2047</v>
      </c>
      <c r="C34" s="243" t="s">
        <v>2246</v>
      </c>
      <c r="D34" s="234" t="s">
        <v>298</v>
      </c>
      <c r="E34" s="235">
        <v>3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1980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32">
        <v>26</v>
      </c>
      <c r="B35" s="233" t="s">
        <v>2051</v>
      </c>
      <c r="C35" s="243" t="s">
        <v>2248</v>
      </c>
      <c r="D35" s="234" t="s">
        <v>298</v>
      </c>
      <c r="E35" s="235">
        <v>2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1980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>
      <c r="A36" s="217" t="s">
        <v>280</v>
      </c>
      <c r="B36" s="218" t="s">
        <v>195</v>
      </c>
      <c r="C36" s="240" t="s">
        <v>196</v>
      </c>
      <c r="D36" s="219"/>
      <c r="E36" s="220"/>
      <c r="F36" s="221"/>
      <c r="G36" s="221">
        <f>SUMIF(AG37:AG45,"&lt;&gt;NOR",G37:G45)</f>
        <v>0</v>
      </c>
      <c r="H36" s="221"/>
      <c r="I36" s="221">
        <f>SUM(I37:I45)</f>
        <v>0</v>
      </c>
      <c r="J36" s="221"/>
      <c r="K36" s="221">
        <f>SUM(K37:K45)</f>
        <v>0</v>
      </c>
      <c r="L36" s="221"/>
      <c r="M36" s="221">
        <f>SUM(M37:M45)</f>
        <v>0</v>
      </c>
      <c r="N36" s="221"/>
      <c r="O36" s="221">
        <f>SUM(O37:O45)</f>
        <v>0</v>
      </c>
      <c r="P36" s="221"/>
      <c r="Q36" s="221">
        <f>SUM(Q37:Q45)</f>
        <v>0</v>
      </c>
      <c r="R36" s="221"/>
      <c r="S36" s="221"/>
      <c r="T36" s="222"/>
      <c r="U36" s="216"/>
      <c r="V36" s="216">
        <f>SUM(V37:V45)</f>
        <v>0</v>
      </c>
      <c r="W36" s="216"/>
      <c r="AG36" t="s">
        <v>281</v>
      </c>
    </row>
    <row r="37" spans="1:60" outlineLevel="1">
      <c r="A37" s="232">
        <v>27</v>
      </c>
      <c r="B37" s="233" t="s">
        <v>2250</v>
      </c>
      <c r="C37" s="243" t="s">
        <v>2251</v>
      </c>
      <c r="D37" s="234" t="s">
        <v>557</v>
      </c>
      <c r="E37" s="235">
        <v>410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323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32">
        <v>28</v>
      </c>
      <c r="B38" s="233" t="s">
        <v>2254</v>
      </c>
      <c r="C38" s="243" t="s">
        <v>2255</v>
      </c>
      <c r="D38" s="234" t="s">
        <v>298</v>
      </c>
      <c r="E38" s="235">
        <v>9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323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32">
        <v>29</v>
      </c>
      <c r="B39" s="233" t="s">
        <v>2260</v>
      </c>
      <c r="C39" s="243" t="s">
        <v>2261</v>
      </c>
      <c r="D39" s="234" t="s">
        <v>298</v>
      </c>
      <c r="E39" s="235">
        <v>9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323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32">
        <v>30</v>
      </c>
      <c r="B40" s="233" t="s">
        <v>1996</v>
      </c>
      <c r="C40" s="243" t="s">
        <v>2262</v>
      </c>
      <c r="D40" s="234" t="s">
        <v>298</v>
      </c>
      <c r="E40" s="235">
        <v>18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323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32">
        <v>31</v>
      </c>
      <c r="B41" s="233" t="s">
        <v>2000</v>
      </c>
      <c r="C41" s="243" t="s">
        <v>2264</v>
      </c>
      <c r="D41" s="234" t="s">
        <v>298</v>
      </c>
      <c r="E41" s="235">
        <v>1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323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32">
        <v>32</v>
      </c>
      <c r="B42" s="233" t="s">
        <v>2025</v>
      </c>
      <c r="C42" s="243" t="s">
        <v>2267</v>
      </c>
      <c r="D42" s="234" t="s">
        <v>298</v>
      </c>
      <c r="E42" s="235">
        <v>18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323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32">
        <v>33</v>
      </c>
      <c r="B43" s="233" t="s">
        <v>2209</v>
      </c>
      <c r="C43" s="243" t="s">
        <v>2222</v>
      </c>
      <c r="D43" s="234" t="s">
        <v>557</v>
      </c>
      <c r="E43" s="235">
        <v>1620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323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32">
        <v>34</v>
      </c>
      <c r="B44" s="233" t="s">
        <v>2023</v>
      </c>
      <c r="C44" s="243" t="s">
        <v>2225</v>
      </c>
      <c r="D44" s="234" t="s">
        <v>298</v>
      </c>
      <c r="E44" s="235">
        <v>1</v>
      </c>
      <c r="F44" s="236"/>
      <c r="G44" s="237">
        <f>ROUND(E44*F44,2)</f>
        <v>0</v>
      </c>
      <c r="H44" s="236"/>
      <c r="I44" s="237">
        <f>ROUND(E44*H44,2)</f>
        <v>0</v>
      </c>
      <c r="J44" s="236"/>
      <c r="K44" s="237">
        <f>ROUND(E44*J44,2)</f>
        <v>0</v>
      </c>
      <c r="L44" s="237">
        <v>21</v>
      </c>
      <c r="M44" s="237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7"/>
      <c r="S44" s="237" t="s">
        <v>295</v>
      </c>
      <c r="T44" s="238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1980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32">
        <v>35</v>
      </c>
      <c r="B45" s="233" t="s">
        <v>2002</v>
      </c>
      <c r="C45" s="243" t="s">
        <v>2262</v>
      </c>
      <c r="D45" s="234" t="s">
        <v>298</v>
      </c>
      <c r="E45" s="235">
        <v>18</v>
      </c>
      <c r="F45" s="236"/>
      <c r="G45" s="237">
        <f>ROUND(E45*F45,2)</f>
        <v>0</v>
      </c>
      <c r="H45" s="236"/>
      <c r="I45" s="237">
        <f>ROUND(E45*H45,2)</f>
        <v>0</v>
      </c>
      <c r="J45" s="236"/>
      <c r="K45" s="237">
        <f>ROUND(E45*J45,2)</f>
        <v>0</v>
      </c>
      <c r="L45" s="237">
        <v>21</v>
      </c>
      <c r="M45" s="237">
        <f>G45*(1+L45/100)</f>
        <v>0</v>
      </c>
      <c r="N45" s="237">
        <v>0</v>
      </c>
      <c r="O45" s="237">
        <f>ROUND(E45*N45,2)</f>
        <v>0</v>
      </c>
      <c r="P45" s="237">
        <v>0</v>
      </c>
      <c r="Q45" s="237">
        <f>ROUND(E45*P45,2)</f>
        <v>0</v>
      </c>
      <c r="R45" s="237"/>
      <c r="S45" s="237" t="s">
        <v>295</v>
      </c>
      <c r="T45" s="238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2280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>
      <c r="A46" s="217" t="s">
        <v>280</v>
      </c>
      <c r="B46" s="218" t="s">
        <v>197</v>
      </c>
      <c r="C46" s="240" t="s">
        <v>198</v>
      </c>
      <c r="D46" s="219"/>
      <c r="E46" s="220"/>
      <c r="F46" s="221"/>
      <c r="G46" s="221">
        <f>SUMIF(AG47:AG67,"&lt;&gt;NOR",G47:G67)</f>
        <v>0</v>
      </c>
      <c r="H46" s="221"/>
      <c r="I46" s="221">
        <f>SUM(I47:I67)</f>
        <v>0</v>
      </c>
      <c r="J46" s="221"/>
      <c r="K46" s="221">
        <f>SUM(K47:K67)</f>
        <v>0</v>
      </c>
      <c r="L46" s="221"/>
      <c r="M46" s="221">
        <f>SUM(M47:M67)</f>
        <v>0</v>
      </c>
      <c r="N46" s="221"/>
      <c r="O46" s="221">
        <f>SUM(O47:O67)</f>
        <v>0</v>
      </c>
      <c r="P46" s="221"/>
      <c r="Q46" s="221">
        <f>SUM(Q47:Q67)</f>
        <v>0</v>
      </c>
      <c r="R46" s="221"/>
      <c r="S46" s="221"/>
      <c r="T46" s="222"/>
      <c r="U46" s="216"/>
      <c r="V46" s="216">
        <f>SUM(V47:V67)</f>
        <v>0</v>
      </c>
      <c r="W46" s="216"/>
      <c r="AG46" t="s">
        <v>281</v>
      </c>
    </row>
    <row r="47" spans="1:60" outlineLevel="1">
      <c r="A47" s="232">
        <v>36</v>
      </c>
      <c r="B47" s="233" t="s">
        <v>2281</v>
      </c>
      <c r="C47" s="243" t="s">
        <v>2282</v>
      </c>
      <c r="D47" s="234" t="s">
        <v>298</v>
      </c>
      <c r="E47" s="235">
        <v>9</v>
      </c>
      <c r="F47" s="236"/>
      <c r="G47" s="237">
        <f>ROUND(E47*F47,2)</f>
        <v>0</v>
      </c>
      <c r="H47" s="236"/>
      <c r="I47" s="237">
        <f>ROUND(E47*H47,2)</f>
        <v>0</v>
      </c>
      <c r="J47" s="236"/>
      <c r="K47" s="237">
        <f>ROUND(E47*J47,2)</f>
        <v>0</v>
      </c>
      <c r="L47" s="237">
        <v>21</v>
      </c>
      <c r="M47" s="237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7"/>
      <c r="S47" s="237" t="s">
        <v>295</v>
      </c>
      <c r="T47" s="238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323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32">
        <v>37</v>
      </c>
      <c r="B48" s="233" t="s">
        <v>2045</v>
      </c>
      <c r="C48" s="243" t="s">
        <v>2231</v>
      </c>
      <c r="D48" s="234" t="s">
        <v>298</v>
      </c>
      <c r="E48" s="235">
        <v>1</v>
      </c>
      <c r="F48" s="236"/>
      <c r="G48" s="237">
        <f>ROUND(E48*F48,2)</f>
        <v>0</v>
      </c>
      <c r="H48" s="236"/>
      <c r="I48" s="237">
        <f>ROUND(E48*H48,2)</f>
        <v>0</v>
      </c>
      <c r="J48" s="236"/>
      <c r="K48" s="237">
        <f>ROUND(E48*J48,2)</f>
        <v>0</v>
      </c>
      <c r="L48" s="237">
        <v>21</v>
      </c>
      <c r="M48" s="237">
        <f>G48*(1+L48/100)</f>
        <v>0</v>
      </c>
      <c r="N48" s="237">
        <v>0</v>
      </c>
      <c r="O48" s="237">
        <f>ROUND(E48*N48,2)</f>
        <v>0</v>
      </c>
      <c r="P48" s="237">
        <v>0</v>
      </c>
      <c r="Q48" s="237">
        <f>ROUND(E48*P48,2)</f>
        <v>0</v>
      </c>
      <c r="R48" s="237"/>
      <c r="S48" s="237" t="s">
        <v>295</v>
      </c>
      <c r="T48" s="238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2206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ht="22.5" outlineLevel="1">
      <c r="A49" s="232">
        <v>38</v>
      </c>
      <c r="B49" s="233" t="s">
        <v>2298</v>
      </c>
      <c r="C49" s="243" t="s">
        <v>2299</v>
      </c>
      <c r="D49" s="234" t="s">
        <v>298</v>
      </c>
      <c r="E49" s="235">
        <v>9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1980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32">
        <v>39</v>
      </c>
      <c r="B50" s="233" t="s">
        <v>2300</v>
      </c>
      <c r="C50" s="243" t="s">
        <v>2301</v>
      </c>
      <c r="D50" s="234" t="s">
        <v>298</v>
      </c>
      <c r="E50" s="235">
        <v>9</v>
      </c>
      <c r="F50" s="236"/>
      <c r="G50" s="237">
        <f>ROUND(E50*F50,2)</f>
        <v>0</v>
      </c>
      <c r="H50" s="236"/>
      <c r="I50" s="237">
        <f>ROUND(E50*H50,2)</f>
        <v>0</v>
      </c>
      <c r="J50" s="236"/>
      <c r="K50" s="237">
        <f>ROUND(E50*J50,2)</f>
        <v>0</v>
      </c>
      <c r="L50" s="237">
        <v>21</v>
      </c>
      <c r="M50" s="237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7"/>
      <c r="S50" s="237" t="s">
        <v>295</v>
      </c>
      <c r="T50" s="238" t="s">
        <v>286</v>
      </c>
      <c r="U50" s="215">
        <v>0</v>
      </c>
      <c r="V50" s="215">
        <f>ROUND(E50*U50,2)</f>
        <v>0</v>
      </c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1980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>
      <c r="A51" s="232">
        <v>40</v>
      </c>
      <c r="B51" s="233" t="s">
        <v>2302</v>
      </c>
      <c r="C51" s="243" t="s">
        <v>2303</v>
      </c>
      <c r="D51" s="234" t="s">
        <v>298</v>
      </c>
      <c r="E51" s="235">
        <v>9</v>
      </c>
      <c r="F51" s="236"/>
      <c r="G51" s="237">
        <f>ROUND(E51*F51,2)</f>
        <v>0</v>
      </c>
      <c r="H51" s="236"/>
      <c r="I51" s="237">
        <f>ROUND(E51*H51,2)</f>
        <v>0</v>
      </c>
      <c r="J51" s="236"/>
      <c r="K51" s="237">
        <f>ROUND(E51*J51,2)</f>
        <v>0</v>
      </c>
      <c r="L51" s="237">
        <v>21</v>
      </c>
      <c r="M51" s="237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7"/>
      <c r="S51" s="237" t="s">
        <v>295</v>
      </c>
      <c r="T51" s="238" t="s">
        <v>286</v>
      </c>
      <c r="U51" s="215">
        <v>0</v>
      </c>
      <c r="V51" s="215">
        <f>ROUND(E51*U51,2)</f>
        <v>0</v>
      </c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1980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>
      <c r="A52" s="232">
        <v>41</v>
      </c>
      <c r="B52" s="233" t="s">
        <v>2308</v>
      </c>
      <c r="C52" s="243" t="s">
        <v>2309</v>
      </c>
      <c r="D52" s="234" t="s">
        <v>557</v>
      </c>
      <c r="E52" s="235">
        <v>410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1980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32">
        <v>42</v>
      </c>
      <c r="B53" s="233" t="s">
        <v>2312</v>
      </c>
      <c r="C53" s="243" t="s">
        <v>2313</v>
      </c>
      <c r="D53" s="234" t="s">
        <v>298</v>
      </c>
      <c r="E53" s="235">
        <v>9</v>
      </c>
      <c r="F53" s="236"/>
      <c r="G53" s="237">
        <f>ROUND(E53*F53,2)</f>
        <v>0</v>
      </c>
      <c r="H53" s="236"/>
      <c r="I53" s="237">
        <f>ROUND(E53*H53,2)</f>
        <v>0</v>
      </c>
      <c r="J53" s="236"/>
      <c r="K53" s="237">
        <f>ROUND(E53*J53,2)</f>
        <v>0</v>
      </c>
      <c r="L53" s="237">
        <v>21</v>
      </c>
      <c r="M53" s="237">
        <f>G53*(1+L53/100)</f>
        <v>0</v>
      </c>
      <c r="N53" s="237">
        <v>0</v>
      </c>
      <c r="O53" s="237">
        <f>ROUND(E53*N53,2)</f>
        <v>0</v>
      </c>
      <c r="P53" s="237">
        <v>0</v>
      </c>
      <c r="Q53" s="237">
        <f>ROUND(E53*P53,2)</f>
        <v>0</v>
      </c>
      <c r="R53" s="237"/>
      <c r="S53" s="237" t="s">
        <v>295</v>
      </c>
      <c r="T53" s="238" t="s">
        <v>286</v>
      </c>
      <c r="U53" s="215">
        <v>0</v>
      </c>
      <c r="V53" s="215">
        <f>ROUND(E53*U53,2)</f>
        <v>0</v>
      </c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1980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32">
        <v>43</v>
      </c>
      <c r="B54" s="233" t="s">
        <v>2030</v>
      </c>
      <c r="C54" s="243" t="s">
        <v>2325</v>
      </c>
      <c r="D54" s="234" t="s">
        <v>298</v>
      </c>
      <c r="E54" s="235">
        <v>1620</v>
      </c>
      <c r="F54" s="236"/>
      <c r="G54" s="237">
        <f>ROUND(E54*F54,2)</f>
        <v>0</v>
      </c>
      <c r="H54" s="236"/>
      <c r="I54" s="237">
        <f>ROUND(E54*H54,2)</f>
        <v>0</v>
      </c>
      <c r="J54" s="236"/>
      <c r="K54" s="237">
        <f>ROUND(E54*J54,2)</f>
        <v>0</v>
      </c>
      <c r="L54" s="237">
        <v>21</v>
      </c>
      <c r="M54" s="237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7"/>
      <c r="S54" s="237" t="s">
        <v>295</v>
      </c>
      <c r="T54" s="238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1980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32">
        <v>44</v>
      </c>
      <c r="B55" s="233" t="s">
        <v>2033</v>
      </c>
      <c r="C55" s="243" t="s">
        <v>2327</v>
      </c>
      <c r="D55" s="234" t="s">
        <v>298</v>
      </c>
      <c r="E55" s="235">
        <v>18</v>
      </c>
      <c r="F55" s="236"/>
      <c r="G55" s="237">
        <f>ROUND(E55*F55,2)</f>
        <v>0</v>
      </c>
      <c r="H55" s="236"/>
      <c r="I55" s="237">
        <f>ROUND(E55*H55,2)</f>
        <v>0</v>
      </c>
      <c r="J55" s="236"/>
      <c r="K55" s="237">
        <f>ROUND(E55*J55,2)</f>
        <v>0</v>
      </c>
      <c r="L55" s="237">
        <v>21</v>
      </c>
      <c r="M55" s="237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7"/>
      <c r="S55" s="237" t="s">
        <v>295</v>
      </c>
      <c r="T55" s="238" t="s">
        <v>286</v>
      </c>
      <c r="U55" s="215">
        <v>0</v>
      </c>
      <c r="V55" s="215">
        <f>ROUND(E55*U55,2)</f>
        <v>0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1980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23">
        <v>45</v>
      </c>
      <c r="B56" s="224" t="s">
        <v>2035</v>
      </c>
      <c r="C56" s="241" t="s">
        <v>2328</v>
      </c>
      <c r="D56" s="225" t="s">
        <v>298</v>
      </c>
      <c r="E56" s="226">
        <v>1</v>
      </c>
      <c r="F56" s="227"/>
      <c r="G56" s="228">
        <f>ROUND(E56*F56,2)</f>
        <v>0</v>
      </c>
      <c r="H56" s="227"/>
      <c r="I56" s="228">
        <f>ROUND(E56*H56,2)</f>
        <v>0</v>
      </c>
      <c r="J56" s="227"/>
      <c r="K56" s="228">
        <f>ROUND(E56*J56,2)</f>
        <v>0</v>
      </c>
      <c r="L56" s="228">
        <v>21</v>
      </c>
      <c r="M56" s="228">
        <f>G56*(1+L56/100)</f>
        <v>0</v>
      </c>
      <c r="N56" s="228">
        <v>0</v>
      </c>
      <c r="O56" s="228">
        <f>ROUND(E56*N56,2)</f>
        <v>0</v>
      </c>
      <c r="P56" s="228">
        <v>0</v>
      </c>
      <c r="Q56" s="228">
        <f>ROUND(E56*P56,2)</f>
        <v>0</v>
      </c>
      <c r="R56" s="228"/>
      <c r="S56" s="228" t="s">
        <v>295</v>
      </c>
      <c r="T56" s="229" t="s">
        <v>286</v>
      </c>
      <c r="U56" s="215">
        <v>0</v>
      </c>
      <c r="V56" s="215">
        <f>ROUND(E56*U56,2)</f>
        <v>0</v>
      </c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1980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13"/>
      <c r="B57" s="214"/>
      <c r="C57" s="254" t="s">
        <v>2331</v>
      </c>
      <c r="D57" s="247"/>
      <c r="E57" s="248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327</v>
      </c>
      <c r="AH57" s="206">
        <v>0</v>
      </c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13"/>
      <c r="B58" s="214"/>
      <c r="C58" s="254" t="s">
        <v>2332</v>
      </c>
      <c r="D58" s="247"/>
      <c r="E58" s="248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327</v>
      </c>
      <c r="AH58" s="206">
        <v>0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13"/>
      <c r="B59" s="214"/>
      <c r="C59" s="254" t="s">
        <v>2333</v>
      </c>
      <c r="D59" s="247"/>
      <c r="E59" s="248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327</v>
      </c>
      <c r="AH59" s="206">
        <v>0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>
      <c r="A60" s="213"/>
      <c r="B60" s="214"/>
      <c r="C60" s="254" t="s">
        <v>2334</v>
      </c>
      <c r="D60" s="247"/>
      <c r="E60" s="248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327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ht="22.5" outlineLevel="1">
      <c r="A61" s="213"/>
      <c r="B61" s="214"/>
      <c r="C61" s="254" t="s">
        <v>2335</v>
      </c>
      <c r="D61" s="247"/>
      <c r="E61" s="248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327</v>
      </c>
      <c r="AH61" s="206">
        <v>0</v>
      </c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>
      <c r="A62" s="213"/>
      <c r="B62" s="214"/>
      <c r="C62" s="254" t="s">
        <v>2336</v>
      </c>
      <c r="D62" s="247"/>
      <c r="E62" s="248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327</v>
      </c>
      <c r="AH62" s="206">
        <v>0</v>
      </c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>
      <c r="A63" s="213"/>
      <c r="B63" s="214"/>
      <c r="C63" s="254" t="s">
        <v>2337</v>
      </c>
      <c r="D63" s="247"/>
      <c r="E63" s="248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327</v>
      </c>
      <c r="AH63" s="206">
        <v>0</v>
      </c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>
      <c r="A64" s="213"/>
      <c r="B64" s="214"/>
      <c r="C64" s="254" t="s">
        <v>2338</v>
      </c>
      <c r="D64" s="247"/>
      <c r="E64" s="248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327</v>
      </c>
      <c r="AH64" s="206">
        <v>0</v>
      </c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>
      <c r="A65" s="213"/>
      <c r="B65" s="214"/>
      <c r="C65" s="254" t="s">
        <v>2339</v>
      </c>
      <c r="D65" s="247"/>
      <c r="E65" s="248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327</v>
      </c>
      <c r="AH65" s="206">
        <v>0</v>
      </c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>
      <c r="A66" s="213"/>
      <c r="B66" s="214"/>
      <c r="C66" s="254" t="s">
        <v>2340</v>
      </c>
      <c r="D66" s="247"/>
      <c r="E66" s="248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327</v>
      </c>
      <c r="AH66" s="206">
        <v>0</v>
      </c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>
      <c r="A67" s="213"/>
      <c r="B67" s="214"/>
      <c r="C67" s="254" t="s">
        <v>107</v>
      </c>
      <c r="D67" s="247"/>
      <c r="E67" s="248">
        <v>1</v>
      </c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327</v>
      </c>
      <c r="AH67" s="206">
        <v>0</v>
      </c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>
      <c r="A68" s="217" t="s">
        <v>280</v>
      </c>
      <c r="B68" s="218" t="s">
        <v>199</v>
      </c>
      <c r="C68" s="240" t="s">
        <v>200</v>
      </c>
      <c r="D68" s="219"/>
      <c r="E68" s="220"/>
      <c r="F68" s="221"/>
      <c r="G68" s="221">
        <f>SUMIF(AG69:AG78,"&lt;&gt;NOR",G69:G78)</f>
        <v>0</v>
      </c>
      <c r="H68" s="221"/>
      <c r="I68" s="221">
        <f>SUM(I69:I78)</f>
        <v>0</v>
      </c>
      <c r="J68" s="221"/>
      <c r="K68" s="221">
        <f>SUM(K69:K78)</f>
        <v>0</v>
      </c>
      <c r="L68" s="221"/>
      <c r="M68" s="221">
        <f>SUM(M69:M78)</f>
        <v>0</v>
      </c>
      <c r="N68" s="221"/>
      <c r="O68" s="221">
        <f>SUM(O69:O78)</f>
        <v>0</v>
      </c>
      <c r="P68" s="221"/>
      <c r="Q68" s="221">
        <f>SUM(Q69:Q78)</f>
        <v>0</v>
      </c>
      <c r="R68" s="221"/>
      <c r="S68" s="221"/>
      <c r="T68" s="222"/>
      <c r="U68" s="216"/>
      <c r="V68" s="216">
        <f>SUM(V69:V78)</f>
        <v>0</v>
      </c>
      <c r="W68" s="216"/>
      <c r="AG68" t="s">
        <v>281</v>
      </c>
    </row>
    <row r="69" spans="1:60" outlineLevel="1">
      <c r="A69" s="232">
        <v>46</v>
      </c>
      <c r="B69" s="233" t="s">
        <v>2045</v>
      </c>
      <c r="C69" s="243" t="s">
        <v>2343</v>
      </c>
      <c r="D69" s="234" t="s">
        <v>298</v>
      </c>
      <c r="E69" s="235">
        <v>4</v>
      </c>
      <c r="F69" s="236"/>
      <c r="G69" s="237">
        <f>ROUND(E69*F69,2)</f>
        <v>0</v>
      </c>
      <c r="H69" s="236"/>
      <c r="I69" s="237">
        <f>ROUND(E69*H69,2)</f>
        <v>0</v>
      </c>
      <c r="J69" s="236"/>
      <c r="K69" s="237">
        <f>ROUND(E69*J69,2)</f>
        <v>0</v>
      </c>
      <c r="L69" s="237">
        <v>21</v>
      </c>
      <c r="M69" s="237">
        <f>G69*(1+L69/100)</f>
        <v>0</v>
      </c>
      <c r="N69" s="237">
        <v>0</v>
      </c>
      <c r="O69" s="237">
        <f>ROUND(E69*N69,2)</f>
        <v>0</v>
      </c>
      <c r="P69" s="237">
        <v>0</v>
      </c>
      <c r="Q69" s="237">
        <f>ROUND(E69*P69,2)</f>
        <v>0</v>
      </c>
      <c r="R69" s="237"/>
      <c r="S69" s="237" t="s">
        <v>295</v>
      </c>
      <c r="T69" s="238" t="s">
        <v>286</v>
      </c>
      <c r="U69" s="215">
        <v>0</v>
      </c>
      <c r="V69" s="215">
        <f>ROUND(E69*U69,2)</f>
        <v>0</v>
      </c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2206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>
      <c r="A70" s="232">
        <v>47</v>
      </c>
      <c r="B70" s="233" t="s">
        <v>2045</v>
      </c>
      <c r="C70" s="243" t="s">
        <v>2344</v>
      </c>
      <c r="D70" s="234" t="s">
        <v>298</v>
      </c>
      <c r="E70" s="235">
        <v>1</v>
      </c>
      <c r="F70" s="236"/>
      <c r="G70" s="237">
        <f>ROUND(E70*F70,2)</f>
        <v>0</v>
      </c>
      <c r="H70" s="236"/>
      <c r="I70" s="237">
        <f>ROUND(E70*H70,2)</f>
        <v>0</v>
      </c>
      <c r="J70" s="236"/>
      <c r="K70" s="237">
        <f>ROUND(E70*J70,2)</f>
        <v>0</v>
      </c>
      <c r="L70" s="237">
        <v>21</v>
      </c>
      <c r="M70" s="237">
        <f>G70*(1+L70/100)</f>
        <v>0</v>
      </c>
      <c r="N70" s="237">
        <v>0</v>
      </c>
      <c r="O70" s="237">
        <f>ROUND(E70*N70,2)</f>
        <v>0</v>
      </c>
      <c r="P70" s="237">
        <v>0</v>
      </c>
      <c r="Q70" s="237">
        <f>ROUND(E70*P70,2)</f>
        <v>0</v>
      </c>
      <c r="R70" s="237"/>
      <c r="S70" s="237" t="s">
        <v>295</v>
      </c>
      <c r="T70" s="238" t="s">
        <v>286</v>
      </c>
      <c r="U70" s="215">
        <v>0</v>
      </c>
      <c r="V70" s="215">
        <f>ROUND(E70*U70,2)</f>
        <v>0</v>
      </c>
      <c r="W70" s="21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2206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>
      <c r="A71" s="232">
        <v>48</v>
      </c>
      <c r="B71" s="233" t="s">
        <v>2047</v>
      </c>
      <c r="C71" s="243" t="s">
        <v>2345</v>
      </c>
      <c r="D71" s="234" t="s">
        <v>298</v>
      </c>
      <c r="E71" s="235">
        <v>5</v>
      </c>
      <c r="F71" s="236"/>
      <c r="G71" s="237">
        <f>ROUND(E71*F71,2)</f>
        <v>0</v>
      </c>
      <c r="H71" s="236"/>
      <c r="I71" s="237">
        <f>ROUND(E71*H71,2)</f>
        <v>0</v>
      </c>
      <c r="J71" s="236"/>
      <c r="K71" s="237">
        <f>ROUND(E71*J71,2)</f>
        <v>0</v>
      </c>
      <c r="L71" s="237">
        <v>21</v>
      </c>
      <c r="M71" s="237">
        <f>G71*(1+L71/100)</f>
        <v>0</v>
      </c>
      <c r="N71" s="237">
        <v>0</v>
      </c>
      <c r="O71" s="237">
        <f>ROUND(E71*N71,2)</f>
        <v>0</v>
      </c>
      <c r="P71" s="237">
        <v>0</v>
      </c>
      <c r="Q71" s="237">
        <f>ROUND(E71*P71,2)</f>
        <v>0</v>
      </c>
      <c r="R71" s="237"/>
      <c r="S71" s="237" t="s">
        <v>295</v>
      </c>
      <c r="T71" s="238" t="s">
        <v>286</v>
      </c>
      <c r="U71" s="215">
        <v>0</v>
      </c>
      <c r="V71" s="215">
        <f>ROUND(E71*U71,2)</f>
        <v>0</v>
      </c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2206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>
      <c r="A72" s="232">
        <v>49</v>
      </c>
      <c r="B72" s="233" t="s">
        <v>2049</v>
      </c>
      <c r="C72" s="243" t="s">
        <v>2347</v>
      </c>
      <c r="D72" s="234" t="s">
        <v>298</v>
      </c>
      <c r="E72" s="235">
        <v>1</v>
      </c>
      <c r="F72" s="236"/>
      <c r="G72" s="237">
        <f>ROUND(E72*F72,2)</f>
        <v>0</v>
      </c>
      <c r="H72" s="236"/>
      <c r="I72" s="237">
        <f>ROUND(E72*H72,2)</f>
        <v>0</v>
      </c>
      <c r="J72" s="236"/>
      <c r="K72" s="237">
        <f>ROUND(E72*J72,2)</f>
        <v>0</v>
      </c>
      <c r="L72" s="237">
        <v>21</v>
      </c>
      <c r="M72" s="237">
        <f>G72*(1+L72/100)</f>
        <v>0</v>
      </c>
      <c r="N72" s="237">
        <v>0</v>
      </c>
      <c r="O72" s="237">
        <f>ROUND(E72*N72,2)</f>
        <v>0</v>
      </c>
      <c r="P72" s="237">
        <v>0</v>
      </c>
      <c r="Q72" s="237">
        <f>ROUND(E72*P72,2)</f>
        <v>0</v>
      </c>
      <c r="R72" s="237"/>
      <c r="S72" s="237" t="s">
        <v>295</v>
      </c>
      <c r="T72" s="238" t="s">
        <v>286</v>
      </c>
      <c r="U72" s="215">
        <v>0</v>
      </c>
      <c r="V72" s="215">
        <f>ROUND(E72*U72,2)</f>
        <v>0</v>
      </c>
      <c r="W72" s="21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2206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>
      <c r="A73" s="232">
        <v>50</v>
      </c>
      <c r="B73" s="233" t="s">
        <v>2051</v>
      </c>
      <c r="C73" s="243" t="s">
        <v>2348</v>
      </c>
      <c r="D73" s="234" t="s">
        <v>298</v>
      </c>
      <c r="E73" s="235">
        <v>1</v>
      </c>
      <c r="F73" s="236"/>
      <c r="G73" s="237">
        <f>ROUND(E73*F73,2)</f>
        <v>0</v>
      </c>
      <c r="H73" s="236"/>
      <c r="I73" s="237">
        <f>ROUND(E73*H73,2)</f>
        <v>0</v>
      </c>
      <c r="J73" s="236"/>
      <c r="K73" s="237">
        <f>ROUND(E73*J73,2)</f>
        <v>0</v>
      </c>
      <c r="L73" s="237">
        <v>21</v>
      </c>
      <c r="M73" s="237">
        <f>G73*(1+L73/100)</f>
        <v>0</v>
      </c>
      <c r="N73" s="237">
        <v>0</v>
      </c>
      <c r="O73" s="237">
        <f>ROUND(E73*N73,2)</f>
        <v>0</v>
      </c>
      <c r="P73" s="237">
        <v>0</v>
      </c>
      <c r="Q73" s="237">
        <f>ROUND(E73*P73,2)</f>
        <v>0</v>
      </c>
      <c r="R73" s="237"/>
      <c r="S73" s="237" t="s">
        <v>295</v>
      </c>
      <c r="T73" s="238" t="s">
        <v>286</v>
      </c>
      <c r="U73" s="215">
        <v>0</v>
      </c>
      <c r="V73" s="215">
        <f>ROUND(E73*U73,2)</f>
        <v>0</v>
      </c>
      <c r="W73" s="21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2206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>
      <c r="A74" s="232">
        <v>51</v>
      </c>
      <c r="B74" s="233" t="s">
        <v>2051</v>
      </c>
      <c r="C74" s="243" t="s">
        <v>2349</v>
      </c>
      <c r="D74" s="234" t="s">
        <v>298</v>
      </c>
      <c r="E74" s="235">
        <v>1</v>
      </c>
      <c r="F74" s="236"/>
      <c r="G74" s="237">
        <f>ROUND(E74*F74,2)</f>
        <v>0</v>
      </c>
      <c r="H74" s="236"/>
      <c r="I74" s="237">
        <f>ROUND(E74*H74,2)</f>
        <v>0</v>
      </c>
      <c r="J74" s="236"/>
      <c r="K74" s="237">
        <f>ROUND(E74*J74,2)</f>
        <v>0</v>
      </c>
      <c r="L74" s="237">
        <v>21</v>
      </c>
      <c r="M74" s="237">
        <f>G74*(1+L74/100)</f>
        <v>0</v>
      </c>
      <c r="N74" s="237">
        <v>0</v>
      </c>
      <c r="O74" s="237">
        <f>ROUND(E74*N74,2)</f>
        <v>0</v>
      </c>
      <c r="P74" s="237">
        <v>0</v>
      </c>
      <c r="Q74" s="237">
        <f>ROUND(E74*P74,2)</f>
        <v>0</v>
      </c>
      <c r="R74" s="237"/>
      <c r="S74" s="237" t="s">
        <v>295</v>
      </c>
      <c r="T74" s="238" t="s">
        <v>286</v>
      </c>
      <c r="U74" s="215">
        <v>0</v>
      </c>
      <c r="V74" s="215">
        <f>ROUND(E74*U74,2)</f>
        <v>0</v>
      </c>
      <c r="W74" s="21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2206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>
      <c r="A75" s="232">
        <v>52</v>
      </c>
      <c r="B75" s="233" t="s">
        <v>2043</v>
      </c>
      <c r="C75" s="243" t="s">
        <v>2351</v>
      </c>
      <c r="D75" s="234" t="s">
        <v>298</v>
      </c>
      <c r="E75" s="235">
        <v>1</v>
      </c>
      <c r="F75" s="236"/>
      <c r="G75" s="237">
        <f>ROUND(E75*F75,2)</f>
        <v>0</v>
      </c>
      <c r="H75" s="236"/>
      <c r="I75" s="237">
        <f>ROUND(E75*H75,2)</f>
        <v>0</v>
      </c>
      <c r="J75" s="236"/>
      <c r="K75" s="237">
        <f>ROUND(E75*J75,2)</f>
        <v>0</v>
      </c>
      <c r="L75" s="237">
        <v>21</v>
      </c>
      <c r="M75" s="237">
        <f>G75*(1+L75/100)</f>
        <v>0</v>
      </c>
      <c r="N75" s="237">
        <v>0</v>
      </c>
      <c r="O75" s="237">
        <f>ROUND(E75*N75,2)</f>
        <v>0</v>
      </c>
      <c r="P75" s="237">
        <v>0</v>
      </c>
      <c r="Q75" s="237">
        <f>ROUND(E75*P75,2)</f>
        <v>0</v>
      </c>
      <c r="R75" s="237"/>
      <c r="S75" s="237" t="s">
        <v>295</v>
      </c>
      <c r="T75" s="238" t="s">
        <v>286</v>
      </c>
      <c r="U75" s="215">
        <v>0</v>
      </c>
      <c r="V75" s="215">
        <f>ROUND(E75*U75,2)</f>
        <v>0</v>
      </c>
      <c r="W75" s="21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2206</v>
      </c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>
      <c r="A76" s="232">
        <v>53</v>
      </c>
      <c r="B76" s="233" t="s">
        <v>2049</v>
      </c>
      <c r="C76" s="243" t="s">
        <v>2346</v>
      </c>
      <c r="D76" s="234" t="s">
        <v>298</v>
      </c>
      <c r="E76" s="235">
        <v>1</v>
      </c>
      <c r="F76" s="236"/>
      <c r="G76" s="237">
        <f>ROUND(E76*F76,2)</f>
        <v>0</v>
      </c>
      <c r="H76" s="236"/>
      <c r="I76" s="237">
        <f>ROUND(E76*H76,2)</f>
        <v>0</v>
      </c>
      <c r="J76" s="236"/>
      <c r="K76" s="237">
        <f>ROUND(E76*J76,2)</f>
        <v>0</v>
      </c>
      <c r="L76" s="237">
        <v>21</v>
      </c>
      <c r="M76" s="237">
        <f>G76*(1+L76/100)</f>
        <v>0</v>
      </c>
      <c r="N76" s="237">
        <v>0</v>
      </c>
      <c r="O76" s="237">
        <f>ROUND(E76*N76,2)</f>
        <v>0</v>
      </c>
      <c r="P76" s="237">
        <v>0</v>
      </c>
      <c r="Q76" s="237">
        <f>ROUND(E76*P76,2)</f>
        <v>0</v>
      </c>
      <c r="R76" s="237"/>
      <c r="S76" s="237" t="s">
        <v>295</v>
      </c>
      <c r="T76" s="238" t="s">
        <v>286</v>
      </c>
      <c r="U76" s="215">
        <v>0</v>
      </c>
      <c r="V76" s="215">
        <f>ROUND(E76*U76,2)</f>
        <v>0</v>
      </c>
      <c r="W76" s="21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1980</v>
      </c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>
      <c r="A77" s="232">
        <v>54</v>
      </c>
      <c r="B77" s="233" t="s">
        <v>2073</v>
      </c>
      <c r="C77" s="243" t="s">
        <v>2350</v>
      </c>
      <c r="D77" s="234" t="s">
        <v>298</v>
      </c>
      <c r="E77" s="235">
        <v>1</v>
      </c>
      <c r="F77" s="236"/>
      <c r="G77" s="237">
        <f>ROUND(E77*F77,2)</f>
        <v>0</v>
      </c>
      <c r="H77" s="236"/>
      <c r="I77" s="237">
        <f>ROUND(E77*H77,2)</f>
        <v>0</v>
      </c>
      <c r="J77" s="236"/>
      <c r="K77" s="237">
        <f>ROUND(E77*J77,2)</f>
        <v>0</v>
      </c>
      <c r="L77" s="237">
        <v>21</v>
      </c>
      <c r="M77" s="237">
        <f>G77*(1+L77/100)</f>
        <v>0</v>
      </c>
      <c r="N77" s="237">
        <v>0</v>
      </c>
      <c r="O77" s="237">
        <f>ROUND(E77*N77,2)</f>
        <v>0</v>
      </c>
      <c r="P77" s="237">
        <v>0</v>
      </c>
      <c r="Q77" s="237">
        <f>ROUND(E77*P77,2)</f>
        <v>0</v>
      </c>
      <c r="R77" s="237"/>
      <c r="S77" s="237" t="s">
        <v>295</v>
      </c>
      <c r="T77" s="238" t="s">
        <v>286</v>
      </c>
      <c r="U77" s="215">
        <v>0</v>
      </c>
      <c r="V77" s="215">
        <f>ROUND(E77*U77,2)</f>
        <v>0</v>
      </c>
      <c r="W77" s="21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1980</v>
      </c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>
      <c r="A78" s="232">
        <v>55</v>
      </c>
      <c r="B78" s="233" t="s">
        <v>2115</v>
      </c>
      <c r="C78" s="243" t="s">
        <v>2352</v>
      </c>
      <c r="D78" s="234" t="s">
        <v>298</v>
      </c>
      <c r="E78" s="235">
        <v>1</v>
      </c>
      <c r="F78" s="236"/>
      <c r="G78" s="237">
        <f>ROUND(E78*F78,2)</f>
        <v>0</v>
      </c>
      <c r="H78" s="236"/>
      <c r="I78" s="237">
        <f>ROUND(E78*H78,2)</f>
        <v>0</v>
      </c>
      <c r="J78" s="236"/>
      <c r="K78" s="237">
        <f>ROUND(E78*J78,2)</f>
        <v>0</v>
      </c>
      <c r="L78" s="237">
        <v>21</v>
      </c>
      <c r="M78" s="237">
        <f>G78*(1+L78/100)</f>
        <v>0</v>
      </c>
      <c r="N78" s="237">
        <v>0</v>
      </c>
      <c r="O78" s="237">
        <f>ROUND(E78*N78,2)</f>
        <v>0</v>
      </c>
      <c r="P78" s="237">
        <v>0</v>
      </c>
      <c r="Q78" s="237">
        <f>ROUND(E78*P78,2)</f>
        <v>0</v>
      </c>
      <c r="R78" s="237"/>
      <c r="S78" s="237" t="s">
        <v>295</v>
      </c>
      <c r="T78" s="238" t="s">
        <v>286</v>
      </c>
      <c r="U78" s="215">
        <v>0</v>
      </c>
      <c r="V78" s="215">
        <f>ROUND(E78*U78,2)</f>
        <v>0</v>
      </c>
      <c r="W78" s="21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1980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>
      <c r="A79" s="217" t="s">
        <v>280</v>
      </c>
      <c r="B79" s="218" t="s">
        <v>201</v>
      </c>
      <c r="C79" s="240" t="s">
        <v>202</v>
      </c>
      <c r="D79" s="219"/>
      <c r="E79" s="220"/>
      <c r="F79" s="221"/>
      <c r="G79" s="221">
        <f>SUMIF(AG80:AG116,"&lt;&gt;NOR",G80:G116)</f>
        <v>0</v>
      </c>
      <c r="H79" s="221"/>
      <c r="I79" s="221">
        <f>SUM(I80:I116)</f>
        <v>0</v>
      </c>
      <c r="J79" s="221"/>
      <c r="K79" s="221">
        <f>SUM(K80:K116)</f>
        <v>0</v>
      </c>
      <c r="L79" s="221"/>
      <c r="M79" s="221">
        <f>SUM(M80:M116)</f>
        <v>0</v>
      </c>
      <c r="N79" s="221"/>
      <c r="O79" s="221">
        <f>SUM(O80:O116)</f>
        <v>0</v>
      </c>
      <c r="P79" s="221"/>
      <c r="Q79" s="221">
        <f>SUM(Q80:Q116)</f>
        <v>0</v>
      </c>
      <c r="R79" s="221"/>
      <c r="S79" s="221"/>
      <c r="T79" s="222"/>
      <c r="U79" s="216"/>
      <c r="V79" s="216">
        <f>SUM(V80:V116)</f>
        <v>0</v>
      </c>
      <c r="W79" s="216"/>
      <c r="AG79" t="s">
        <v>281</v>
      </c>
    </row>
    <row r="80" spans="1:60" outlineLevel="1">
      <c r="A80" s="232">
        <v>56</v>
      </c>
      <c r="B80" s="233" t="s">
        <v>2045</v>
      </c>
      <c r="C80" s="243" t="s">
        <v>2353</v>
      </c>
      <c r="D80" s="234" t="s">
        <v>298</v>
      </c>
      <c r="E80" s="235">
        <v>1</v>
      </c>
      <c r="F80" s="236"/>
      <c r="G80" s="237">
        <f>ROUND(E80*F80,2)</f>
        <v>0</v>
      </c>
      <c r="H80" s="236"/>
      <c r="I80" s="237">
        <f>ROUND(E80*H80,2)</f>
        <v>0</v>
      </c>
      <c r="J80" s="236"/>
      <c r="K80" s="237">
        <f>ROUND(E80*J80,2)</f>
        <v>0</v>
      </c>
      <c r="L80" s="237">
        <v>21</v>
      </c>
      <c r="M80" s="237">
        <f>G80*(1+L80/100)</f>
        <v>0</v>
      </c>
      <c r="N80" s="237">
        <v>0</v>
      </c>
      <c r="O80" s="237">
        <f>ROUND(E80*N80,2)</f>
        <v>0</v>
      </c>
      <c r="P80" s="237">
        <v>0</v>
      </c>
      <c r="Q80" s="237">
        <f>ROUND(E80*P80,2)</f>
        <v>0</v>
      </c>
      <c r="R80" s="237"/>
      <c r="S80" s="237" t="s">
        <v>295</v>
      </c>
      <c r="T80" s="238" t="s">
        <v>286</v>
      </c>
      <c r="U80" s="215">
        <v>0</v>
      </c>
      <c r="V80" s="215">
        <f>ROUND(E80*U80,2)</f>
        <v>0</v>
      </c>
      <c r="W80" s="21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2206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>
      <c r="A81" s="223">
        <v>57</v>
      </c>
      <c r="B81" s="224" t="s">
        <v>1996</v>
      </c>
      <c r="C81" s="241" t="s">
        <v>2354</v>
      </c>
      <c r="D81" s="225" t="s">
        <v>298</v>
      </c>
      <c r="E81" s="226">
        <v>4</v>
      </c>
      <c r="F81" s="227"/>
      <c r="G81" s="228">
        <f>ROUND(E81*F81,2)</f>
        <v>0</v>
      </c>
      <c r="H81" s="227"/>
      <c r="I81" s="228">
        <f>ROUND(E81*H81,2)</f>
        <v>0</v>
      </c>
      <c r="J81" s="227"/>
      <c r="K81" s="228">
        <f>ROUND(E81*J81,2)</f>
        <v>0</v>
      </c>
      <c r="L81" s="228">
        <v>21</v>
      </c>
      <c r="M81" s="228">
        <f>G81*(1+L81/100)</f>
        <v>0</v>
      </c>
      <c r="N81" s="228">
        <v>0</v>
      </c>
      <c r="O81" s="228">
        <f>ROUND(E81*N81,2)</f>
        <v>0</v>
      </c>
      <c r="P81" s="228">
        <v>0</v>
      </c>
      <c r="Q81" s="228">
        <f>ROUND(E81*P81,2)</f>
        <v>0</v>
      </c>
      <c r="R81" s="228"/>
      <c r="S81" s="228" t="s">
        <v>295</v>
      </c>
      <c r="T81" s="229" t="s">
        <v>286</v>
      </c>
      <c r="U81" s="215">
        <v>0</v>
      </c>
      <c r="V81" s="215">
        <f>ROUND(E81*U81,2)</f>
        <v>0</v>
      </c>
      <c r="W81" s="21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2206</v>
      </c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>
      <c r="A82" s="213"/>
      <c r="B82" s="214"/>
      <c r="C82" s="254" t="s">
        <v>2355</v>
      </c>
      <c r="D82" s="247"/>
      <c r="E82" s="248"/>
      <c r="F82" s="215"/>
      <c r="G82" s="215"/>
      <c r="H82" s="215"/>
      <c r="I82" s="215"/>
      <c r="J82" s="215"/>
      <c r="K82" s="215"/>
      <c r="L82" s="215"/>
      <c r="M82" s="215"/>
      <c r="N82" s="215"/>
      <c r="O82" s="215"/>
      <c r="P82" s="215"/>
      <c r="Q82" s="215"/>
      <c r="R82" s="215"/>
      <c r="S82" s="215"/>
      <c r="T82" s="215"/>
      <c r="U82" s="215"/>
      <c r="V82" s="215"/>
      <c r="W82" s="21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327</v>
      </c>
      <c r="AH82" s="206">
        <v>0</v>
      </c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>
      <c r="A83" s="213"/>
      <c r="B83" s="214"/>
      <c r="C83" s="254" t="s">
        <v>2356</v>
      </c>
      <c r="D83" s="247"/>
      <c r="E83" s="248"/>
      <c r="F83" s="215"/>
      <c r="G83" s="215"/>
      <c r="H83" s="215"/>
      <c r="I83" s="215"/>
      <c r="J83" s="215"/>
      <c r="K83" s="215"/>
      <c r="L83" s="215"/>
      <c r="M83" s="215"/>
      <c r="N83" s="215"/>
      <c r="O83" s="215"/>
      <c r="P83" s="215"/>
      <c r="Q83" s="215"/>
      <c r="R83" s="215"/>
      <c r="S83" s="215"/>
      <c r="T83" s="215"/>
      <c r="U83" s="215"/>
      <c r="V83" s="215"/>
      <c r="W83" s="21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327</v>
      </c>
      <c r="AH83" s="206">
        <v>0</v>
      </c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>
      <c r="A84" s="213"/>
      <c r="B84" s="214"/>
      <c r="C84" s="254" t="s">
        <v>2357</v>
      </c>
      <c r="D84" s="247"/>
      <c r="E84" s="248"/>
      <c r="F84" s="215"/>
      <c r="G84" s="215"/>
      <c r="H84" s="215"/>
      <c r="I84" s="215"/>
      <c r="J84" s="215"/>
      <c r="K84" s="215"/>
      <c r="L84" s="215"/>
      <c r="M84" s="215"/>
      <c r="N84" s="215"/>
      <c r="O84" s="215"/>
      <c r="P84" s="215"/>
      <c r="Q84" s="215"/>
      <c r="R84" s="215"/>
      <c r="S84" s="215"/>
      <c r="T84" s="215"/>
      <c r="U84" s="215"/>
      <c r="V84" s="215"/>
      <c r="W84" s="21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327</v>
      </c>
      <c r="AH84" s="206">
        <v>0</v>
      </c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>
      <c r="A85" s="213"/>
      <c r="B85" s="214"/>
      <c r="C85" s="254" t="s">
        <v>2358</v>
      </c>
      <c r="D85" s="247"/>
      <c r="E85" s="248"/>
      <c r="F85" s="215"/>
      <c r="G85" s="215"/>
      <c r="H85" s="215"/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327</v>
      </c>
      <c r="AH85" s="206">
        <v>0</v>
      </c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>
      <c r="A86" s="213"/>
      <c r="B86" s="214"/>
      <c r="C86" s="254" t="s">
        <v>2359</v>
      </c>
      <c r="D86" s="247"/>
      <c r="E86" s="248"/>
      <c r="F86" s="215"/>
      <c r="G86" s="215"/>
      <c r="H86" s="215"/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327</v>
      </c>
      <c r="AH86" s="206">
        <v>0</v>
      </c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>
      <c r="A87" s="213"/>
      <c r="B87" s="214"/>
      <c r="C87" s="254" t="s">
        <v>2360</v>
      </c>
      <c r="D87" s="247"/>
      <c r="E87" s="248"/>
      <c r="F87" s="215"/>
      <c r="G87" s="215"/>
      <c r="H87" s="215"/>
      <c r="I87" s="215"/>
      <c r="J87" s="215"/>
      <c r="K87" s="215"/>
      <c r="L87" s="215"/>
      <c r="M87" s="215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327</v>
      </c>
      <c r="AH87" s="206">
        <v>0</v>
      </c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>
      <c r="A88" s="213"/>
      <c r="B88" s="214"/>
      <c r="C88" s="254" t="s">
        <v>2361</v>
      </c>
      <c r="D88" s="247"/>
      <c r="E88" s="248"/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5"/>
      <c r="V88" s="215"/>
      <c r="W88" s="21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327</v>
      </c>
      <c r="AH88" s="206">
        <v>0</v>
      </c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>
      <c r="A89" s="213"/>
      <c r="B89" s="214"/>
      <c r="C89" s="254" t="s">
        <v>2362</v>
      </c>
      <c r="D89" s="247"/>
      <c r="E89" s="248"/>
      <c r="F89" s="215"/>
      <c r="G89" s="215"/>
      <c r="H89" s="215"/>
      <c r="I89" s="215"/>
      <c r="J89" s="215"/>
      <c r="K89" s="215"/>
      <c r="L89" s="215"/>
      <c r="M89" s="215"/>
      <c r="N89" s="215"/>
      <c r="O89" s="215"/>
      <c r="P89" s="215"/>
      <c r="Q89" s="215"/>
      <c r="R89" s="215"/>
      <c r="S89" s="215"/>
      <c r="T89" s="215"/>
      <c r="U89" s="215"/>
      <c r="V89" s="215"/>
      <c r="W89" s="21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327</v>
      </c>
      <c r="AH89" s="206">
        <v>0</v>
      </c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>
      <c r="A90" s="213"/>
      <c r="B90" s="214"/>
      <c r="C90" s="254" t="s">
        <v>2363</v>
      </c>
      <c r="D90" s="247"/>
      <c r="E90" s="248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327</v>
      </c>
      <c r="AH90" s="206">
        <v>0</v>
      </c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>
      <c r="A91" s="213"/>
      <c r="B91" s="214"/>
      <c r="C91" s="254" t="s">
        <v>2364</v>
      </c>
      <c r="D91" s="247"/>
      <c r="E91" s="248"/>
      <c r="F91" s="215"/>
      <c r="G91" s="215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327</v>
      </c>
      <c r="AH91" s="206">
        <v>0</v>
      </c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outlineLevel="1">
      <c r="A92" s="213"/>
      <c r="B92" s="214"/>
      <c r="C92" s="254" t="s">
        <v>2365</v>
      </c>
      <c r="D92" s="247"/>
      <c r="E92" s="248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327</v>
      </c>
      <c r="AH92" s="206">
        <v>0</v>
      </c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>
      <c r="A93" s="213"/>
      <c r="B93" s="214"/>
      <c r="C93" s="254" t="s">
        <v>2366</v>
      </c>
      <c r="D93" s="247"/>
      <c r="E93" s="248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  <c r="V93" s="215"/>
      <c r="W93" s="21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327</v>
      </c>
      <c r="AH93" s="206">
        <v>0</v>
      </c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>
      <c r="A94" s="213"/>
      <c r="B94" s="214"/>
      <c r="C94" s="254" t="s">
        <v>2367</v>
      </c>
      <c r="D94" s="247"/>
      <c r="E94" s="248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327</v>
      </c>
      <c r="AH94" s="206">
        <v>0</v>
      </c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>
      <c r="A95" s="213"/>
      <c r="B95" s="214"/>
      <c r="C95" s="254" t="s">
        <v>2368</v>
      </c>
      <c r="D95" s="247"/>
      <c r="E95" s="248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215"/>
      <c r="Q95" s="215"/>
      <c r="R95" s="215"/>
      <c r="S95" s="215"/>
      <c r="T95" s="215"/>
      <c r="U95" s="215"/>
      <c r="V95" s="215"/>
      <c r="W95" s="21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327</v>
      </c>
      <c r="AH95" s="206">
        <v>0</v>
      </c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>
      <c r="A96" s="213"/>
      <c r="B96" s="214"/>
      <c r="C96" s="254" t="s">
        <v>2369</v>
      </c>
      <c r="D96" s="247"/>
      <c r="E96" s="248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327</v>
      </c>
      <c r="AH96" s="206">
        <v>0</v>
      </c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outlineLevel="1">
      <c r="A97" s="213"/>
      <c r="B97" s="214"/>
      <c r="C97" s="254" t="s">
        <v>2370</v>
      </c>
      <c r="D97" s="247"/>
      <c r="E97" s="248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215"/>
      <c r="Q97" s="215"/>
      <c r="R97" s="215"/>
      <c r="S97" s="215"/>
      <c r="T97" s="215"/>
      <c r="U97" s="215"/>
      <c r="V97" s="215"/>
      <c r="W97" s="21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327</v>
      </c>
      <c r="AH97" s="206">
        <v>0</v>
      </c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outlineLevel="1">
      <c r="A98" s="213"/>
      <c r="B98" s="214"/>
      <c r="C98" s="254" t="s">
        <v>2371</v>
      </c>
      <c r="D98" s="247"/>
      <c r="E98" s="248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327</v>
      </c>
      <c r="AH98" s="206">
        <v>0</v>
      </c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</row>
    <row r="99" spans="1:60" outlineLevel="1">
      <c r="A99" s="213"/>
      <c r="B99" s="214"/>
      <c r="C99" s="254" t="s">
        <v>2372</v>
      </c>
      <c r="D99" s="247"/>
      <c r="E99" s="248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215"/>
      <c r="Q99" s="215"/>
      <c r="R99" s="215"/>
      <c r="S99" s="215"/>
      <c r="T99" s="215"/>
      <c r="U99" s="215"/>
      <c r="V99" s="215"/>
      <c r="W99" s="21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327</v>
      </c>
      <c r="AH99" s="206">
        <v>0</v>
      </c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outlineLevel="1">
      <c r="A100" s="213"/>
      <c r="B100" s="214"/>
      <c r="C100" s="254" t="s">
        <v>113</v>
      </c>
      <c r="D100" s="247"/>
      <c r="E100" s="248">
        <v>4</v>
      </c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5"/>
      <c r="S100" s="215"/>
      <c r="T100" s="215"/>
      <c r="U100" s="215"/>
      <c r="V100" s="215"/>
      <c r="W100" s="21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327</v>
      </c>
      <c r="AH100" s="206">
        <v>0</v>
      </c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outlineLevel="1">
      <c r="A101" s="223">
        <v>58</v>
      </c>
      <c r="B101" s="224" t="s">
        <v>1998</v>
      </c>
      <c r="C101" s="241" t="s">
        <v>2374</v>
      </c>
      <c r="D101" s="225" t="s">
        <v>298</v>
      </c>
      <c r="E101" s="226">
        <v>1</v>
      </c>
      <c r="F101" s="227"/>
      <c r="G101" s="228">
        <f>ROUND(E101*F101,2)</f>
        <v>0</v>
      </c>
      <c r="H101" s="227"/>
      <c r="I101" s="228">
        <f>ROUND(E101*H101,2)</f>
        <v>0</v>
      </c>
      <c r="J101" s="227"/>
      <c r="K101" s="228">
        <f>ROUND(E101*J101,2)</f>
        <v>0</v>
      </c>
      <c r="L101" s="228">
        <v>21</v>
      </c>
      <c r="M101" s="228">
        <f>G101*(1+L101/100)</f>
        <v>0</v>
      </c>
      <c r="N101" s="228">
        <v>0</v>
      </c>
      <c r="O101" s="228">
        <f>ROUND(E101*N101,2)</f>
        <v>0</v>
      </c>
      <c r="P101" s="228">
        <v>0</v>
      </c>
      <c r="Q101" s="228">
        <f>ROUND(E101*P101,2)</f>
        <v>0</v>
      </c>
      <c r="R101" s="228"/>
      <c r="S101" s="228" t="s">
        <v>295</v>
      </c>
      <c r="T101" s="229" t="s">
        <v>286</v>
      </c>
      <c r="U101" s="215">
        <v>0</v>
      </c>
      <c r="V101" s="215">
        <f>ROUND(E101*U101,2)</f>
        <v>0</v>
      </c>
      <c r="W101" s="21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2206</v>
      </c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outlineLevel="1">
      <c r="A102" s="213"/>
      <c r="B102" s="214"/>
      <c r="C102" s="254" t="s">
        <v>2375</v>
      </c>
      <c r="D102" s="247"/>
      <c r="E102" s="248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215"/>
      <c r="Q102" s="215"/>
      <c r="R102" s="215"/>
      <c r="S102" s="215"/>
      <c r="T102" s="215"/>
      <c r="U102" s="215"/>
      <c r="V102" s="215"/>
      <c r="W102" s="21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327</v>
      </c>
      <c r="AH102" s="206">
        <v>0</v>
      </c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outlineLevel="1">
      <c r="A103" s="213"/>
      <c r="B103" s="214"/>
      <c r="C103" s="254" t="s">
        <v>2376</v>
      </c>
      <c r="D103" s="247"/>
      <c r="E103" s="248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215"/>
      <c r="Q103" s="215"/>
      <c r="R103" s="215"/>
      <c r="S103" s="215"/>
      <c r="T103" s="215"/>
      <c r="U103" s="215"/>
      <c r="V103" s="215"/>
      <c r="W103" s="21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327</v>
      </c>
      <c r="AH103" s="206">
        <v>0</v>
      </c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outlineLevel="1">
      <c r="A104" s="213"/>
      <c r="B104" s="214"/>
      <c r="C104" s="254" t="s">
        <v>2377</v>
      </c>
      <c r="D104" s="247"/>
      <c r="E104" s="248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  <c r="S104" s="215"/>
      <c r="T104" s="215"/>
      <c r="U104" s="215"/>
      <c r="V104" s="215"/>
      <c r="W104" s="21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327</v>
      </c>
      <c r="AH104" s="206">
        <v>0</v>
      </c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outlineLevel="1">
      <c r="A105" s="213"/>
      <c r="B105" s="214"/>
      <c r="C105" s="254" t="s">
        <v>2378</v>
      </c>
      <c r="D105" s="247"/>
      <c r="E105" s="248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327</v>
      </c>
      <c r="AH105" s="206">
        <v>0</v>
      </c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outlineLevel="1">
      <c r="A106" s="213"/>
      <c r="B106" s="214"/>
      <c r="C106" s="254" t="s">
        <v>2379</v>
      </c>
      <c r="D106" s="247"/>
      <c r="E106" s="248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327</v>
      </c>
      <c r="AH106" s="206">
        <v>0</v>
      </c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>
      <c r="A107" s="213"/>
      <c r="B107" s="214"/>
      <c r="C107" s="254" t="s">
        <v>2380</v>
      </c>
      <c r="D107" s="247"/>
      <c r="E107" s="248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327</v>
      </c>
      <c r="AH107" s="206">
        <v>0</v>
      </c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outlineLevel="1">
      <c r="A108" s="213"/>
      <c r="B108" s="214"/>
      <c r="C108" s="254" t="s">
        <v>2381</v>
      </c>
      <c r="D108" s="247"/>
      <c r="E108" s="248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5"/>
      <c r="R108" s="215"/>
      <c r="S108" s="215"/>
      <c r="T108" s="215"/>
      <c r="U108" s="215"/>
      <c r="V108" s="215"/>
      <c r="W108" s="215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 t="s">
        <v>327</v>
      </c>
      <c r="AH108" s="206">
        <v>0</v>
      </c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</row>
    <row r="109" spans="1:60" outlineLevel="1">
      <c r="A109" s="213"/>
      <c r="B109" s="214"/>
      <c r="C109" s="254" t="s">
        <v>2382</v>
      </c>
      <c r="D109" s="247"/>
      <c r="E109" s="248"/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215"/>
      <c r="Q109" s="215"/>
      <c r="R109" s="215"/>
      <c r="S109" s="215"/>
      <c r="T109" s="215"/>
      <c r="U109" s="215"/>
      <c r="V109" s="215"/>
      <c r="W109" s="21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327</v>
      </c>
      <c r="AH109" s="206">
        <v>0</v>
      </c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outlineLevel="1">
      <c r="A110" s="213"/>
      <c r="B110" s="214"/>
      <c r="C110" s="254" t="s">
        <v>107</v>
      </c>
      <c r="D110" s="247"/>
      <c r="E110" s="248">
        <v>1</v>
      </c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215"/>
      <c r="Q110" s="215"/>
      <c r="R110" s="215"/>
      <c r="S110" s="215"/>
      <c r="T110" s="215"/>
      <c r="U110" s="215"/>
      <c r="V110" s="215"/>
      <c r="W110" s="21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327</v>
      </c>
      <c r="AH110" s="206">
        <v>0</v>
      </c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outlineLevel="1">
      <c r="A111" s="232">
        <v>59</v>
      </c>
      <c r="B111" s="233" t="s">
        <v>2047</v>
      </c>
      <c r="C111" s="243" t="s">
        <v>2394</v>
      </c>
      <c r="D111" s="234" t="s">
        <v>298</v>
      </c>
      <c r="E111" s="235">
        <v>1</v>
      </c>
      <c r="F111" s="236"/>
      <c r="G111" s="237">
        <f>ROUND(E111*F111,2)</f>
        <v>0</v>
      </c>
      <c r="H111" s="236"/>
      <c r="I111" s="237">
        <f>ROUND(E111*H111,2)</f>
        <v>0</v>
      </c>
      <c r="J111" s="236"/>
      <c r="K111" s="237">
        <f>ROUND(E111*J111,2)</f>
        <v>0</v>
      </c>
      <c r="L111" s="237">
        <v>21</v>
      </c>
      <c r="M111" s="237">
        <f>G111*(1+L111/100)</f>
        <v>0</v>
      </c>
      <c r="N111" s="237">
        <v>0</v>
      </c>
      <c r="O111" s="237">
        <f>ROUND(E111*N111,2)</f>
        <v>0</v>
      </c>
      <c r="P111" s="237">
        <v>0</v>
      </c>
      <c r="Q111" s="237">
        <f>ROUND(E111*P111,2)</f>
        <v>0</v>
      </c>
      <c r="R111" s="237"/>
      <c r="S111" s="237" t="s">
        <v>295</v>
      </c>
      <c r="T111" s="238" t="s">
        <v>286</v>
      </c>
      <c r="U111" s="215">
        <v>0</v>
      </c>
      <c r="V111" s="215">
        <f>ROUND(E111*U111,2)</f>
        <v>0</v>
      </c>
      <c r="W111" s="21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2206</v>
      </c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outlineLevel="1">
      <c r="A112" s="232">
        <v>60</v>
      </c>
      <c r="B112" s="233" t="s">
        <v>2049</v>
      </c>
      <c r="C112" s="243" t="s">
        <v>2398</v>
      </c>
      <c r="D112" s="234" t="s">
        <v>298</v>
      </c>
      <c r="E112" s="235">
        <v>1</v>
      </c>
      <c r="F112" s="236"/>
      <c r="G112" s="237">
        <f>ROUND(E112*F112,2)</f>
        <v>0</v>
      </c>
      <c r="H112" s="236"/>
      <c r="I112" s="237">
        <f>ROUND(E112*H112,2)</f>
        <v>0</v>
      </c>
      <c r="J112" s="236"/>
      <c r="K112" s="237">
        <f>ROUND(E112*J112,2)</f>
        <v>0</v>
      </c>
      <c r="L112" s="237">
        <v>21</v>
      </c>
      <c r="M112" s="237">
        <f>G112*(1+L112/100)</f>
        <v>0</v>
      </c>
      <c r="N112" s="237">
        <v>0</v>
      </c>
      <c r="O112" s="237">
        <f>ROUND(E112*N112,2)</f>
        <v>0</v>
      </c>
      <c r="P112" s="237">
        <v>0</v>
      </c>
      <c r="Q112" s="237">
        <f>ROUND(E112*P112,2)</f>
        <v>0</v>
      </c>
      <c r="R112" s="237"/>
      <c r="S112" s="237" t="s">
        <v>295</v>
      </c>
      <c r="T112" s="238" t="s">
        <v>286</v>
      </c>
      <c r="U112" s="215">
        <v>0</v>
      </c>
      <c r="V112" s="215">
        <f>ROUND(E112*U112,2)</f>
        <v>0</v>
      </c>
      <c r="W112" s="21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2206</v>
      </c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outlineLevel="1">
      <c r="A113" s="232">
        <v>61</v>
      </c>
      <c r="B113" s="233" t="s">
        <v>2115</v>
      </c>
      <c r="C113" s="243" t="s">
        <v>2402</v>
      </c>
      <c r="D113" s="234" t="s">
        <v>298</v>
      </c>
      <c r="E113" s="235">
        <v>3</v>
      </c>
      <c r="F113" s="236"/>
      <c r="G113" s="237">
        <f>ROUND(E113*F113,2)</f>
        <v>0</v>
      </c>
      <c r="H113" s="236"/>
      <c r="I113" s="237">
        <f>ROUND(E113*H113,2)</f>
        <v>0</v>
      </c>
      <c r="J113" s="236"/>
      <c r="K113" s="237">
        <f>ROUND(E113*J113,2)</f>
        <v>0</v>
      </c>
      <c r="L113" s="237">
        <v>21</v>
      </c>
      <c r="M113" s="237">
        <f>G113*(1+L113/100)</f>
        <v>0</v>
      </c>
      <c r="N113" s="237">
        <v>0</v>
      </c>
      <c r="O113" s="237">
        <f>ROUND(E113*N113,2)</f>
        <v>0</v>
      </c>
      <c r="P113" s="237">
        <v>0</v>
      </c>
      <c r="Q113" s="237">
        <f>ROUND(E113*P113,2)</f>
        <v>0</v>
      </c>
      <c r="R113" s="237"/>
      <c r="S113" s="237" t="s">
        <v>295</v>
      </c>
      <c r="T113" s="238" t="s">
        <v>286</v>
      </c>
      <c r="U113" s="215">
        <v>0</v>
      </c>
      <c r="V113" s="215">
        <f>ROUND(E113*U113,2)</f>
        <v>0</v>
      </c>
      <c r="W113" s="215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 t="s">
        <v>2206</v>
      </c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</row>
    <row r="114" spans="1:60" outlineLevel="1">
      <c r="A114" s="232">
        <v>62</v>
      </c>
      <c r="B114" s="233" t="s">
        <v>2209</v>
      </c>
      <c r="C114" s="243" t="s">
        <v>2403</v>
      </c>
      <c r="D114" s="234" t="s">
        <v>298</v>
      </c>
      <c r="E114" s="235">
        <v>1</v>
      </c>
      <c r="F114" s="236"/>
      <c r="G114" s="237">
        <f>ROUND(E114*F114,2)</f>
        <v>0</v>
      </c>
      <c r="H114" s="236"/>
      <c r="I114" s="237">
        <f>ROUND(E114*H114,2)</f>
        <v>0</v>
      </c>
      <c r="J114" s="236"/>
      <c r="K114" s="237">
        <f>ROUND(E114*J114,2)</f>
        <v>0</v>
      </c>
      <c r="L114" s="237">
        <v>21</v>
      </c>
      <c r="M114" s="237">
        <f>G114*(1+L114/100)</f>
        <v>0</v>
      </c>
      <c r="N114" s="237">
        <v>0</v>
      </c>
      <c r="O114" s="237">
        <f>ROUND(E114*N114,2)</f>
        <v>0</v>
      </c>
      <c r="P114" s="237">
        <v>0</v>
      </c>
      <c r="Q114" s="237">
        <f>ROUND(E114*P114,2)</f>
        <v>0</v>
      </c>
      <c r="R114" s="237"/>
      <c r="S114" s="237" t="s">
        <v>295</v>
      </c>
      <c r="T114" s="238" t="s">
        <v>286</v>
      </c>
      <c r="U114" s="215">
        <v>0</v>
      </c>
      <c r="V114" s="215">
        <f>ROUND(E114*U114,2)</f>
        <v>0</v>
      </c>
      <c r="W114" s="21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2206</v>
      </c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outlineLevel="1">
      <c r="A115" s="232">
        <v>63</v>
      </c>
      <c r="B115" s="233" t="s">
        <v>2014</v>
      </c>
      <c r="C115" s="243" t="s">
        <v>2395</v>
      </c>
      <c r="D115" s="234" t="s">
        <v>298</v>
      </c>
      <c r="E115" s="235">
        <v>5</v>
      </c>
      <c r="F115" s="236"/>
      <c r="G115" s="237">
        <f>ROUND(E115*F115,2)</f>
        <v>0</v>
      </c>
      <c r="H115" s="236"/>
      <c r="I115" s="237">
        <f>ROUND(E115*H115,2)</f>
        <v>0</v>
      </c>
      <c r="J115" s="236"/>
      <c r="K115" s="237">
        <f>ROUND(E115*J115,2)</f>
        <v>0</v>
      </c>
      <c r="L115" s="237">
        <v>21</v>
      </c>
      <c r="M115" s="237">
        <f>G115*(1+L115/100)</f>
        <v>0</v>
      </c>
      <c r="N115" s="237">
        <v>0</v>
      </c>
      <c r="O115" s="237">
        <f>ROUND(E115*N115,2)</f>
        <v>0</v>
      </c>
      <c r="P115" s="237">
        <v>0</v>
      </c>
      <c r="Q115" s="237">
        <f>ROUND(E115*P115,2)</f>
        <v>0</v>
      </c>
      <c r="R115" s="237"/>
      <c r="S115" s="237" t="s">
        <v>295</v>
      </c>
      <c r="T115" s="238" t="s">
        <v>286</v>
      </c>
      <c r="U115" s="215">
        <v>0</v>
      </c>
      <c r="V115" s="215">
        <f>ROUND(E115*U115,2)</f>
        <v>0</v>
      </c>
      <c r="W115" s="215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 t="s">
        <v>1980</v>
      </c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</row>
    <row r="116" spans="1:60" outlineLevel="1">
      <c r="A116" s="232">
        <v>64</v>
      </c>
      <c r="B116" s="233" t="s">
        <v>2210</v>
      </c>
      <c r="C116" s="243" t="s">
        <v>2404</v>
      </c>
      <c r="D116" s="234" t="s">
        <v>298</v>
      </c>
      <c r="E116" s="235">
        <v>4</v>
      </c>
      <c r="F116" s="236"/>
      <c r="G116" s="237">
        <f>ROUND(E116*F116,2)</f>
        <v>0</v>
      </c>
      <c r="H116" s="236"/>
      <c r="I116" s="237">
        <f>ROUND(E116*H116,2)</f>
        <v>0</v>
      </c>
      <c r="J116" s="236"/>
      <c r="K116" s="237">
        <f>ROUND(E116*J116,2)</f>
        <v>0</v>
      </c>
      <c r="L116" s="237">
        <v>21</v>
      </c>
      <c r="M116" s="237">
        <f>G116*(1+L116/100)</f>
        <v>0</v>
      </c>
      <c r="N116" s="237">
        <v>0</v>
      </c>
      <c r="O116" s="237">
        <f>ROUND(E116*N116,2)</f>
        <v>0</v>
      </c>
      <c r="P116" s="237">
        <v>0</v>
      </c>
      <c r="Q116" s="237">
        <f>ROUND(E116*P116,2)</f>
        <v>0</v>
      </c>
      <c r="R116" s="237"/>
      <c r="S116" s="237" t="s">
        <v>295</v>
      </c>
      <c r="T116" s="238" t="s">
        <v>286</v>
      </c>
      <c r="U116" s="215">
        <v>0</v>
      </c>
      <c r="V116" s="215">
        <f>ROUND(E116*U116,2)</f>
        <v>0</v>
      </c>
      <c r="W116" s="21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1980</v>
      </c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>
      <c r="A117" s="217" t="s">
        <v>280</v>
      </c>
      <c r="B117" s="218" t="s">
        <v>203</v>
      </c>
      <c r="C117" s="240" t="s">
        <v>204</v>
      </c>
      <c r="D117" s="219"/>
      <c r="E117" s="220"/>
      <c r="F117" s="221"/>
      <c r="G117" s="221">
        <f>SUMIF(AG118:AG122,"&lt;&gt;NOR",G118:G122)</f>
        <v>0</v>
      </c>
      <c r="H117" s="221"/>
      <c r="I117" s="221">
        <f>SUM(I118:I122)</f>
        <v>0</v>
      </c>
      <c r="J117" s="221"/>
      <c r="K117" s="221">
        <f>SUM(K118:K122)</f>
        <v>0</v>
      </c>
      <c r="L117" s="221"/>
      <c r="M117" s="221">
        <f>SUM(M118:M122)</f>
        <v>0</v>
      </c>
      <c r="N117" s="221"/>
      <c r="O117" s="221">
        <f>SUM(O118:O122)</f>
        <v>0</v>
      </c>
      <c r="P117" s="221"/>
      <c r="Q117" s="221">
        <f>SUM(Q118:Q122)</f>
        <v>0</v>
      </c>
      <c r="R117" s="221"/>
      <c r="S117" s="221"/>
      <c r="T117" s="222"/>
      <c r="U117" s="216"/>
      <c r="V117" s="216">
        <f>SUM(V118:V122)</f>
        <v>0</v>
      </c>
      <c r="W117" s="216"/>
      <c r="AG117" t="s">
        <v>281</v>
      </c>
    </row>
    <row r="118" spans="1:60" outlineLevel="1">
      <c r="A118" s="232">
        <v>65</v>
      </c>
      <c r="B118" s="233" t="s">
        <v>2250</v>
      </c>
      <c r="C118" s="243" t="s">
        <v>2251</v>
      </c>
      <c r="D118" s="234" t="s">
        <v>557</v>
      </c>
      <c r="E118" s="235">
        <v>150</v>
      </c>
      <c r="F118" s="236"/>
      <c r="G118" s="237">
        <f>ROUND(E118*F118,2)</f>
        <v>0</v>
      </c>
      <c r="H118" s="236"/>
      <c r="I118" s="237">
        <f>ROUND(E118*H118,2)</f>
        <v>0</v>
      </c>
      <c r="J118" s="236"/>
      <c r="K118" s="237">
        <f>ROUND(E118*J118,2)</f>
        <v>0</v>
      </c>
      <c r="L118" s="237">
        <v>21</v>
      </c>
      <c r="M118" s="237">
        <f>G118*(1+L118/100)</f>
        <v>0</v>
      </c>
      <c r="N118" s="237">
        <v>0</v>
      </c>
      <c r="O118" s="237">
        <f>ROUND(E118*N118,2)</f>
        <v>0</v>
      </c>
      <c r="P118" s="237">
        <v>0</v>
      </c>
      <c r="Q118" s="237">
        <f>ROUND(E118*P118,2)</f>
        <v>0</v>
      </c>
      <c r="R118" s="237"/>
      <c r="S118" s="237" t="s">
        <v>295</v>
      </c>
      <c r="T118" s="238" t="s">
        <v>286</v>
      </c>
      <c r="U118" s="215">
        <v>0</v>
      </c>
      <c r="V118" s="215">
        <f>ROUND(E118*U118,2)</f>
        <v>0</v>
      </c>
      <c r="W118" s="21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323</v>
      </c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>
      <c r="A119" s="232">
        <v>66</v>
      </c>
      <c r="B119" s="233" t="s">
        <v>2215</v>
      </c>
      <c r="C119" s="243" t="s">
        <v>2216</v>
      </c>
      <c r="D119" s="234" t="s">
        <v>557</v>
      </c>
      <c r="E119" s="235">
        <v>220</v>
      </c>
      <c r="F119" s="236"/>
      <c r="G119" s="237">
        <f>ROUND(E119*F119,2)</f>
        <v>0</v>
      </c>
      <c r="H119" s="236"/>
      <c r="I119" s="237">
        <f>ROUND(E119*H119,2)</f>
        <v>0</v>
      </c>
      <c r="J119" s="236"/>
      <c r="K119" s="237">
        <f>ROUND(E119*J119,2)</f>
        <v>0</v>
      </c>
      <c r="L119" s="237">
        <v>21</v>
      </c>
      <c r="M119" s="237">
        <f>G119*(1+L119/100)</f>
        <v>0</v>
      </c>
      <c r="N119" s="237">
        <v>0</v>
      </c>
      <c r="O119" s="237">
        <f>ROUND(E119*N119,2)</f>
        <v>0</v>
      </c>
      <c r="P119" s="237">
        <v>0</v>
      </c>
      <c r="Q119" s="237">
        <f>ROUND(E119*P119,2)</f>
        <v>0</v>
      </c>
      <c r="R119" s="237"/>
      <c r="S119" s="237" t="s">
        <v>295</v>
      </c>
      <c r="T119" s="238" t="s">
        <v>286</v>
      </c>
      <c r="U119" s="215">
        <v>0</v>
      </c>
      <c r="V119" s="215">
        <f>ROUND(E119*U119,2)</f>
        <v>0</v>
      </c>
      <c r="W119" s="21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323</v>
      </c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outlineLevel="1">
      <c r="A120" s="232">
        <v>67</v>
      </c>
      <c r="B120" s="233" t="s">
        <v>2409</v>
      </c>
      <c r="C120" s="243" t="s">
        <v>2410</v>
      </c>
      <c r="D120" s="234" t="s">
        <v>298</v>
      </c>
      <c r="E120" s="235">
        <v>4</v>
      </c>
      <c r="F120" s="236"/>
      <c r="G120" s="237">
        <f>ROUND(E120*F120,2)</f>
        <v>0</v>
      </c>
      <c r="H120" s="236"/>
      <c r="I120" s="237">
        <f>ROUND(E120*H120,2)</f>
        <v>0</v>
      </c>
      <c r="J120" s="236"/>
      <c r="K120" s="237">
        <f>ROUND(E120*J120,2)</f>
        <v>0</v>
      </c>
      <c r="L120" s="237">
        <v>21</v>
      </c>
      <c r="M120" s="237">
        <f>G120*(1+L120/100)</f>
        <v>0</v>
      </c>
      <c r="N120" s="237">
        <v>0</v>
      </c>
      <c r="O120" s="237">
        <f>ROUND(E120*N120,2)</f>
        <v>0</v>
      </c>
      <c r="P120" s="237">
        <v>0</v>
      </c>
      <c r="Q120" s="237">
        <f>ROUND(E120*P120,2)</f>
        <v>0</v>
      </c>
      <c r="R120" s="237"/>
      <c r="S120" s="237" t="s">
        <v>295</v>
      </c>
      <c r="T120" s="238" t="s">
        <v>286</v>
      </c>
      <c r="U120" s="215">
        <v>0</v>
      </c>
      <c r="V120" s="215">
        <f>ROUND(E120*U120,2)</f>
        <v>0</v>
      </c>
      <c r="W120" s="21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323</v>
      </c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outlineLevel="1">
      <c r="A121" s="232">
        <v>68</v>
      </c>
      <c r="B121" s="233" t="s">
        <v>2254</v>
      </c>
      <c r="C121" s="243" t="s">
        <v>2414</v>
      </c>
      <c r="D121" s="234" t="s">
        <v>298</v>
      </c>
      <c r="E121" s="235">
        <v>4</v>
      </c>
      <c r="F121" s="236"/>
      <c r="G121" s="237">
        <f>ROUND(E121*F121,2)</f>
        <v>0</v>
      </c>
      <c r="H121" s="236"/>
      <c r="I121" s="237">
        <f>ROUND(E121*H121,2)</f>
        <v>0</v>
      </c>
      <c r="J121" s="236"/>
      <c r="K121" s="237">
        <f>ROUND(E121*J121,2)</f>
        <v>0</v>
      </c>
      <c r="L121" s="237">
        <v>21</v>
      </c>
      <c r="M121" s="237">
        <f>G121*(1+L121/100)</f>
        <v>0</v>
      </c>
      <c r="N121" s="237">
        <v>0</v>
      </c>
      <c r="O121" s="237">
        <f>ROUND(E121*N121,2)</f>
        <v>0</v>
      </c>
      <c r="P121" s="237">
        <v>0</v>
      </c>
      <c r="Q121" s="237">
        <f>ROUND(E121*P121,2)</f>
        <v>0</v>
      </c>
      <c r="R121" s="237"/>
      <c r="S121" s="237" t="s">
        <v>295</v>
      </c>
      <c r="T121" s="238" t="s">
        <v>286</v>
      </c>
      <c r="U121" s="215">
        <v>0</v>
      </c>
      <c r="V121" s="215">
        <f>ROUND(E121*U121,2)</f>
        <v>0</v>
      </c>
      <c r="W121" s="21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2280</v>
      </c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outlineLevel="1">
      <c r="A122" s="232">
        <v>69</v>
      </c>
      <c r="B122" s="233" t="s">
        <v>2000</v>
      </c>
      <c r="C122" s="243" t="s">
        <v>2415</v>
      </c>
      <c r="D122" s="234" t="s">
        <v>298</v>
      </c>
      <c r="E122" s="235">
        <v>1</v>
      </c>
      <c r="F122" s="236"/>
      <c r="G122" s="237">
        <f>ROUND(E122*F122,2)</f>
        <v>0</v>
      </c>
      <c r="H122" s="236"/>
      <c r="I122" s="237">
        <f>ROUND(E122*H122,2)</f>
        <v>0</v>
      </c>
      <c r="J122" s="236"/>
      <c r="K122" s="237">
        <f>ROUND(E122*J122,2)</f>
        <v>0</v>
      </c>
      <c r="L122" s="237">
        <v>21</v>
      </c>
      <c r="M122" s="237">
        <f>G122*(1+L122/100)</f>
        <v>0</v>
      </c>
      <c r="N122" s="237">
        <v>0</v>
      </c>
      <c r="O122" s="237">
        <f>ROUND(E122*N122,2)</f>
        <v>0</v>
      </c>
      <c r="P122" s="237">
        <v>0</v>
      </c>
      <c r="Q122" s="237">
        <f>ROUND(E122*P122,2)</f>
        <v>0</v>
      </c>
      <c r="R122" s="237"/>
      <c r="S122" s="237" t="s">
        <v>295</v>
      </c>
      <c r="T122" s="238" t="s">
        <v>286</v>
      </c>
      <c r="U122" s="215">
        <v>0</v>
      </c>
      <c r="V122" s="215">
        <f>ROUND(E122*U122,2)</f>
        <v>0</v>
      </c>
      <c r="W122" s="21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2280</v>
      </c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>
      <c r="A123" s="217" t="s">
        <v>280</v>
      </c>
      <c r="B123" s="218" t="s">
        <v>205</v>
      </c>
      <c r="C123" s="240" t="s">
        <v>206</v>
      </c>
      <c r="D123" s="219"/>
      <c r="E123" s="220"/>
      <c r="F123" s="221"/>
      <c r="G123" s="221">
        <f>SUMIF(AG124:AG130,"&lt;&gt;NOR",G124:G130)</f>
        <v>0</v>
      </c>
      <c r="H123" s="221"/>
      <c r="I123" s="221">
        <f>SUM(I124:I130)</f>
        <v>0</v>
      </c>
      <c r="J123" s="221"/>
      <c r="K123" s="221">
        <f>SUM(K124:K130)</f>
        <v>0</v>
      </c>
      <c r="L123" s="221"/>
      <c r="M123" s="221">
        <f>SUM(M124:M130)</f>
        <v>0</v>
      </c>
      <c r="N123" s="221"/>
      <c r="O123" s="221">
        <f>SUM(O124:O130)</f>
        <v>0</v>
      </c>
      <c r="P123" s="221"/>
      <c r="Q123" s="221">
        <f>SUM(Q124:Q130)</f>
        <v>0</v>
      </c>
      <c r="R123" s="221"/>
      <c r="S123" s="221"/>
      <c r="T123" s="222"/>
      <c r="U123" s="216"/>
      <c r="V123" s="216">
        <f>SUM(V124:V130)</f>
        <v>0</v>
      </c>
      <c r="W123" s="216"/>
      <c r="AG123" t="s">
        <v>281</v>
      </c>
    </row>
    <row r="124" spans="1:60" outlineLevel="1">
      <c r="A124" s="232">
        <v>70</v>
      </c>
      <c r="B124" s="233" t="s">
        <v>2416</v>
      </c>
      <c r="C124" s="243" t="s">
        <v>2417</v>
      </c>
      <c r="D124" s="234" t="s">
        <v>298</v>
      </c>
      <c r="E124" s="235">
        <v>4</v>
      </c>
      <c r="F124" s="236"/>
      <c r="G124" s="237">
        <f>ROUND(E124*F124,2)</f>
        <v>0</v>
      </c>
      <c r="H124" s="236"/>
      <c r="I124" s="237">
        <f>ROUND(E124*H124,2)</f>
        <v>0</v>
      </c>
      <c r="J124" s="236"/>
      <c r="K124" s="237">
        <f>ROUND(E124*J124,2)</f>
        <v>0</v>
      </c>
      <c r="L124" s="237">
        <v>21</v>
      </c>
      <c r="M124" s="237">
        <f>G124*(1+L124/100)</f>
        <v>0</v>
      </c>
      <c r="N124" s="237">
        <v>0</v>
      </c>
      <c r="O124" s="237">
        <f>ROUND(E124*N124,2)</f>
        <v>0</v>
      </c>
      <c r="P124" s="237">
        <v>0</v>
      </c>
      <c r="Q124" s="237">
        <f>ROUND(E124*P124,2)</f>
        <v>0</v>
      </c>
      <c r="R124" s="237"/>
      <c r="S124" s="237" t="s">
        <v>295</v>
      </c>
      <c r="T124" s="238" t="s">
        <v>286</v>
      </c>
      <c r="U124" s="215">
        <v>0</v>
      </c>
      <c r="V124" s="215">
        <f>ROUND(E124*U124,2)</f>
        <v>0</v>
      </c>
      <c r="W124" s="21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323</v>
      </c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>
      <c r="A125" s="232">
        <v>71</v>
      </c>
      <c r="B125" s="233" t="s">
        <v>2302</v>
      </c>
      <c r="C125" s="243" t="s">
        <v>2418</v>
      </c>
      <c r="D125" s="234" t="s">
        <v>298</v>
      </c>
      <c r="E125" s="235">
        <v>4</v>
      </c>
      <c r="F125" s="236"/>
      <c r="G125" s="237">
        <f>ROUND(E125*F125,2)</f>
        <v>0</v>
      </c>
      <c r="H125" s="236"/>
      <c r="I125" s="237">
        <f>ROUND(E125*H125,2)</f>
        <v>0</v>
      </c>
      <c r="J125" s="236"/>
      <c r="K125" s="237">
        <f>ROUND(E125*J125,2)</f>
        <v>0</v>
      </c>
      <c r="L125" s="237">
        <v>21</v>
      </c>
      <c r="M125" s="237">
        <f>G125*(1+L125/100)</f>
        <v>0</v>
      </c>
      <c r="N125" s="237">
        <v>0</v>
      </c>
      <c r="O125" s="237">
        <f>ROUND(E125*N125,2)</f>
        <v>0</v>
      </c>
      <c r="P125" s="237">
        <v>0</v>
      </c>
      <c r="Q125" s="237">
        <f>ROUND(E125*P125,2)</f>
        <v>0</v>
      </c>
      <c r="R125" s="237"/>
      <c r="S125" s="237" t="s">
        <v>295</v>
      </c>
      <c r="T125" s="238" t="s">
        <v>286</v>
      </c>
      <c r="U125" s="215">
        <v>0</v>
      </c>
      <c r="V125" s="215">
        <f>ROUND(E125*U125,2)</f>
        <v>0</v>
      </c>
      <c r="W125" s="21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2206</v>
      </c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outlineLevel="1">
      <c r="A126" s="232">
        <v>72</v>
      </c>
      <c r="B126" s="233" t="s">
        <v>2049</v>
      </c>
      <c r="C126" s="243" t="s">
        <v>2424</v>
      </c>
      <c r="D126" s="234" t="s">
        <v>298</v>
      </c>
      <c r="E126" s="235">
        <v>1</v>
      </c>
      <c r="F126" s="236"/>
      <c r="G126" s="237">
        <f>ROUND(E126*F126,2)</f>
        <v>0</v>
      </c>
      <c r="H126" s="236"/>
      <c r="I126" s="237">
        <f>ROUND(E126*H126,2)</f>
        <v>0</v>
      </c>
      <c r="J126" s="236"/>
      <c r="K126" s="237">
        <f>ROUND(E126*J126,2)</f>
        <v>0</v>
      </c>
      <c r="L126" s="237">
        <v>21</v>
      </c>
      <c r="M126" s="237">
        <f>G126*(1+L126/100)</f>
        <v>0</v>
      </c>
      <c r="N126" s="237">
        <v>0</v>
      </c>
      <c r="O126" s="237">
        <f>ROUND(E126*N126,2)</f>
        <v>0</v>
      </c>
      <c r="P126" s="237">
        <v>0</v>
      </c>
      <c r="Q126" s="237">
        <f>ROUND(E126*P126,2)</f>
        <v>0</v>
      </c>
      <c r="R126" s="237"/>
      <c r="S126" s="237" t="s">
        <v>295</v>
      </c>
      <c r="T126" s="238" t="s">
        <v>286</v>
      </c>
      <c r="U126" s="215">
        <v>0</v>
      </c>
      <c r="V126" s="215">
        <f>ROUND(E126*U126,2)</f>
        <v>0</v>
      </c>
      <c r="W126" s="21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2206</v>
      </c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ht="22.5" outlineLevel="1">
      <c r="A127" s="232">
        <v>73</v>
      </c>
      <c r="B127" s="233" t="s">
        <v>2425</v>
      </c>
      <c r="C127" s="243" t="s">
        <v>2245</v>
      </c>
      <c r="D127" s="234" t="s">
        <v>557</v>
      </c>
      <c r="E127" s="235">
        <v>220</v>
      </c>
      <c r="F127" s="236"/>
      <c r="G127" s="237">
        <f>ROUND(E127*F127,2)</f>
        <v>0</v>
      </c>
      <c r="H127" s="236"/>
      <c r="I127" s="237">
        <f>ROUND(E127*H127,2)</f>
        <v>0</v>
      </c>
      <c r="J127" s="236"/>
      <c r="K127" s="237">
        <f>ROUND(E127*J127,2)</f>
        <v>0</v>
      </c>
      <c r="L127" s="237">
        <v>21</v>
      </c>
      <c r="M127" s="237">
        <f>G127*(1+L127/100)</f>
        <v>0</v>
      </c>
      <c r="N127" s="237">
        <v>0</v>
      </c>
      <c r="O127" s="237">
        <f>ROUND(E127*N127,2)</f>
        <v>0</v>
      </c>
      <c r="P127" s="237">
        <v>0</v>
      </c>
      <c r="Q127" s="237">
        <f>ROUND(E127*P127,2)</f>
        <v>0</v>
      </c>
      <c r="R127" s="237"/>
      <c r="S127" s="237" t="s">
        <v>295</v>
      </c>
      <c r="T127" s="238" t="s">
        <v>286</v>
      </c>
      <c r="U127" s="215">
        <v>0</v>
      </c>
      <c r="V127" s="215">
        <f>ROUND(E127*U127,2)</f>
        <v>0</v>
      </c>
      <c r="W127" s="21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1980</v>
      </c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ht="22.5" outlineLevel="1">
      <c r="A128" s="232">
        <v>74</v>
      </c>
      <c r="B128" s="233" t="s">
        <v>2298</v>
      </c>
      <c r="C128" s="243" t="s">
        <v>2299</v>
      </c>
      <c r="D128" s="234" t="s">
        <v>298</v>
      </c>
      <c r="E128" s="235">
        <v>4</v>
      </c>
      <c r="F128" s="236"/>
      <c r="G128" s="237">
        <f>ROUND(E128*F128,2)</f>
        <v>0</v>
      </c>
      <c r="H128" s="236"/>
      <c r="I128" s="237">
        <f>ROUND(E128*H128,2)</f>
        <v>0</v>
      </c>
      <c r="J128" s="236"/>
      <c r="K128" s="237">
        <f>ROUND(E128*J128,2)</f>
        <v>0</v>
      </c>
      <c r="L128" s="237">
        <v>21</v>
      </c>
      <c r="M128" s="237">
        <f>G128*(1+L128/100)</f>
        <v>0</v>
      </c>
      <c r="N128" s="237">
        <v>0</v>
      </c>
      <c r="O128" s="237">
        <f>ROUND(E128*N128,2)</f>
        <v>0</v>
      </c>
      <c r="P128" s="237">
        <v>0</v>
      </c>
      <c r="Q128" s="237">
        <f>ROUND(E128*P128,2)</f>
        <v>0</v>
      </c>
      <c r="R128" s="237"/>
      <c r="S128" s="237" t="s">
        <v>295</v>
      </c>
      <c r="T128" s="238" t="s">
        <v>286</v>
      </c>
      <c r="U128" s="215">
        <v>0</v>
      </c>
      <c r="V128" s="215">
        <f>ROUND(E128*U128,2)</f>
        <v>0</v>
      </c>
      <c r="W128" s="215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 t="s">
        <v>1980</v>
      </c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</row>
    <row r="129" spans="1:60" outlineLevel="1">
      <c r="A129" s="232">
        <v>75</v>
      </c>
      <c r="B129" s="233" t="s">
        <v>2308</v>
      </c>
      <c r="C129" s="243" t="s">
        <v>2309</v>
      </c>
      <c r="D129" s="234" t="s">
        <v>557</v>
      </c>
      <c r="E129" s="235">
        <v>150</v>
      </c>
      <c r="F129" s="236"/>
      <c r="G129" s="237">
        <f>ROUND(E129*F129,2)</f>
        <v>0</v>
      </c>
      <c r="H129" s="236"/>
      <c r="I129" s="237">
        <f>ROUND(E129*H129,2)</f>
        <v>0</v>
      </c>
      <c r="J129" s="236"/>
      <c r="K129" s="237">
        <f>ROUND(E129*J129,2)</f>
        <v>0</v>
      </c>
      <c r="L129" s="237">
        <v>21</v>
      </c>
      <c r="M129" s="237">
        <f>G129*(1+L129/100)</f>
        <v>0</v>
      </c>
      <c r="N129" s="237">
        <v>0</v>
      </c>
      <c r="O129" s="237">
        <f>ROUND(E129*N129,2)</f>
        <v>0</v>
      </c>
      <c r="P129" s="237">
        <v>0</v>
      </c>
      <c r="Q129" s="237">
        <f>ROUND(E129*P129,2)</f>
        <v>0</v>
      </c>
      <c r="R129" s="237"/>
      <c r="S129" s="237" t="s">
        <v>295</v>
      </c>
      <c r="T129" s="238" t="s">
        <v>286</v>
      </c>
      <c r="U129" s="215">
        <v>0</v>
      </c>
      <c r="V129" s="215">
        <f>ROUND(E129*U129,2)</f>
        <v>0</v>
      </c>
      <c r="W129" s="215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 t="s">
        <v>1980</v>
      </c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</row>
    <row r="130" spans="1:60" outlineLevel="1">
      <c r="A130" s="232">
        <v>76</v>
      </c>
      <c r="B130" s="233" t="s">
        <v>2436</v>
      </c>
      <c r="C130" s="243" t="s">
        <v>2437</v>
      </c>
      <c r="D130" s="234" t="s">
        <v>298</v>
      </c>
      <c r="E130" s="235">
        <v>4</v>
      </c>
      <c r="F130" s="236"/>
      <c r="G130" s="237">
        <f>ROUND(E130*F130,2)</f>
        <v>0</v>
      </c>
      <c r="H130" s="236"/>
      <c r="I130" s="237">
        <f>ROUND(E130*H130,2)</f>
        <v>0</v>
      </c>
      <c r="J130" s="236"/>
      <c r="K130" s="237">
        <f>ROUND(E130*J130,2)</f>
        <v>0</v>
      </c>
      <c r="L130" s="237">
        <v>21</v>
      </c>
      <c r="M130" s="237">
        <f>G130*(1+L130/100)</f>
        <v>0</v>
      </c>
      <c r="N130" s="237">
        <v>0</v>
      </c>
      <c r="O130" s="237">
        <f>ROUND(E130*N130,2)</f>
        <v>0</v>
      </c>
      <c r="P130" s="237">
        <v>0</v>
      </c>
      <c r="Q130" s="237">
        <f>ROUND(E130*P130,2)</f>
        <v>0</v>
      </c>
      <c r="R130" s="237"/>
      <c r="S130" s="237" t="s">
        <v>295</v>
      </c>
      <c r="T130" s="238" t="s">
        <v>286</v>
      </c>
      <c r="U130" s="215">
        <v>0</v>
      </c>
      <c r="V130" s="215">
        <f>ROUND(E130*U130,2)</f>
        <v>0</v>
      </c>
      <c r="W130" s="215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 t="s">
        <v>1980</v>
      </c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</row>
    <row r="131" spans="1:60">
      <c r="A131" s="217" t="s">
        <v>280</v>
      </c>
      <c r="B131" s="218" t="s">
        <v>207</v>
      </c>
      <c r="C131" s="240" t="s">
        <v>208</v>
      </c>
      <c r="D131" s="219"/>
      <c r="E131" s="220"/>
      <c r="F131" s="221"/>
      <c r="G131" s="221">
        <f>SUMIF(AG132:AG139,"&lt;&gt;NOR",G132:G139)</f>
        <v>0</v>
      </c>
      <c r="H131" s="221"/>
      <c r="I131" s="221">
        <f>SUM(I132:I139)</f>
        <v>0</v>
      </c>
      <c r="J131" s="221"/>
      <c r="K131" s="221">
        <f>SUM(K132:K139)</f>
        <v>0</v>
      </c>
      <c r="L131" s="221"/>
      <c r="M131" s="221">
        <f>SUM(M132:M139)</f>
        <v>0</v>
      </c>
      <c r="N131" s="221"/>
      <c r="O131" s="221">
        <f>SUM(O132:O139)</f>
        <v>0</v>
      </c>
      <c r="P131" s="221"/>
      <c r="Q131" s="221">
        <f>SUM(Q132:Q139)</f>
        <v>0</v>
      </c>
      <c r="R131" s="221"/>
      <c r="S131" s="221"/>
      <c r="T131" s="222"/>
      <c r="U131" s="216"/>
      <c r="V131" s="216">
        <f>SUM(V132:V139)</f>
        <v>0</v>
      </c>
      <c r="W131" s="216"/>
      <c r="AG131" t="s">
        <v>281</v>
      </c>
    </row>
    <row r="132" spans="1:60" outlineLevel="1">
      <c r="A132" s="232">
        <v>77</v>
      </c>
      <c r="B132" s="233" t="s">
        <v>2211</v>
      </c>
      <c r="C132" s="243" t="s">
        <v>2212</v>
      </c>
      <c r="D132" s="234" t="s">
        <v>557</v>
      </c>
      <c r="E132" s="235">
        <v>70</v>
      </c>
      <c r="F132" s="236"/>
      <c r="G132" s="237">
        <f>ROUND(E132*F132,2)</f>
        <v>0</v>
      </c>
      <c r="H132" s="236"/>
      <c r="I132" s="237">
        <f>ROUND(E132*H132,2)</f>
        <v>0</v>
      </c>
      <c r="J132" s="236"/>
      <c r="K132" s="237">
        <f>ROUND(E132*J132,2)</f>
        <v>0</v>
      </c>
      <c r="L132" s="237">
        <v>21</v>
      </c>
      <c r="M132" s="237">
        <f>G132*(1+L132/100)</f>
        <v>0</v>
      </c>
      <c r="N132" s="237">
        <v>0</v>
      </c>
      <c r="O132" s="237">
        <f>ROUND(E132*N132,2)</f>
        <v>0</v>
      </c>
      <c r="P132" s="237">
        <v>0</v>
      </c>
      <c r="Q132" s="237">
        <f>ROUND(E132*P132,2)</f>
        <v>0</v>
      </c>
      <c r="R132" s="237"/>
      <c r="S132" s="237" t="s">
        <v>295</v>
      </c>
      <c r="T132" s="238" t="s">
        <v>286</v>
      </c>
      <c r="U132" s="215">
        <v>0</v>
      </c>
      <c r="V132" s="215">
        <f>ROUND(E132*U132,2)</f>
        <v>0</v>
      </c>
      <c r="W132" s="215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 t="s">
        <v>323</v>
      </c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</row>
    <row r="133" spans="1:60" outlineLevel="1">
      <c r="A133" s="232">
        <v>78</v>
      </c>
      <c r="B133" s="233" t="s">
        <v>2442</v>
      </c>
      <c r="C133" s="243" t="s">
        <v>2443</v>
      </c>
      <c r="D133" s="234" t="s">
        <v>557</v>
      </c>
      <c r="E133" s="235">
        <v>70</v>
      </c>
      <c r="F133" s="236"/>
      <c r="G133" s="237">
        <f>ROUND(E133*F133,2)</f>
        <v>0</v>
      </c>
      <c r="H133" s="236"/>
      <c r="I133" s="237">
        <f>ROUND(E133*H133,2)</f>
        <v>0</v>
      </c>
      <c r="J133" s="236"/>
      <c r="K133" s="237">
        <f>ROUND(E133*J133,2)</f>
        <v>0</v>
      </c>
      <c r="L133" s="237">
        <v>21</v>
      </c>
      <c r="M133" s="237">
        <f>G133*(1+L133/100)</f>
        <v>0</v>
      </c>
      <c r="N133" s="237">
        <v>0</v>
      </c>
      <c r="O133" s="237">
        <f>ROUND(E133*N133,2)</f>
        <v>0</v>
      </c>
      <c r="P133" s="237">
        <v>0</v>
      </c>
      <c r="Q133" s="237">
        <f>ROUND(E133*P133,2)</f>
        <v>0</v>
      </c>
      <c r="R133" s="237"/>
      <c r="S133" s="237" t="s">
        <v>295</v>
      </c>
      <c r="T133" s="238" t="s">
        <v>286</v>
      </c>
      <c r="U133" s="215">
        <v>0</v>
      </c>
      <c r="V133" s="215">
        <f>ROUND(E133*U133,2)</f>
        <v>0</v>
      </c>
      <c r="W133" s="215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 t="s">
        <v>323</v>
      </c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</row>
    <row r="134" spans="1:60" outlineLevel="1">
      <c r="A134" s="232">
        <v>79</v>
      </c>
      <c r="B134" s="233" t="s">
        <v>2073</v>
      </c>
      <c r="C134" s="243" t="s">
        <v>2444</v>
      </c>
      <c r="D134" s="234" t="s">
        <v>298</v>
      </c>
      <c r="E134" s="235">
        <v>4</v>
      </c>
      <c r="F134" s="236"/>
      <c r="G134" s="237">
        <f>ROUND(E134*F134,2)</f>
        <v>0</v>
      </c>
      <c r="H134" s="236"/>
      <c r="I134" s="237">
        <f>ROUND(E134*H134,2)</f>
        <v>0</v>
      </c>
      <c r="J134" s="236"/>
      <c r="K134" s="237">
        <f>ROUND(E134*J134,2)</f>
        <v>0</v>
      </c>
      <c r="L134" s="237">
        <v>21</v>
      </c>
      <c r="M134" s="237">
        <f>G134*(1+L134/100)</f>
        <v>0</v>
      </c>
      <c r="N134" s="237">
        <v>0</v>
      </c>
      <c r="O134" s="237">
        <f>ROUND(E134*N134,2)</f>
        <v>0</v>
      </c>
      <c r="P134" s="237">
        <v>0</v>
      </c>
      <c r="Q134" s="237">
        <f>ROUND(E134*P134,2)</f>
        <v>0</v>
      </c>
      <c r="R134" s="237"/>
      <c r="S134" s="237" t="s">
        <v>295</v>
      </c>
      <c r="T134" s="238" t="s">
        <v>286</v>
      </c>
      <c r="U134" s="215">
        <v>0</v>
      </c>
      <c r="V134" s="215">
        <f>ROUND(E134*U134,2)</f>
        <v>0</v>
      </c>
      <c r="W134" s="215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 t="s">
        <v>2206</v>
      </c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</row>
    <row r="135" spans="1:60" outlineLevel="1">
      <c r="A135" s="232">
        <v>80</v>
      </c>
      <c r="B135" s="233" t="s">
        <v>2043</v>
      </c>
      <c r="C135" s="243" t="s">
        <v>2444</v>
      </c>
      <c r="D135" s="234" t="s">
        <v>298</v>
      </c>
      <c r="E135" s="235">
        <v>4</v>
      </c>
      <c r="F135" s="236"/>
      <c r="G135" s="237">
        <f>ROUND(E135*F135,2)</f>
        <v>0</v>
      </c>
      <c r="H135" s="236"/>
      <c r="I135" s="237">
        <f>ROUND(E135*H135,2)</f>
        <v>0</v>
      </c>
      <c r="J135" s="236"/>
      <c r="K135" s="237">
        <f>ROUND(E135*J135,2)</f>
        <v>0</v>
      </c>
      <c r="L135" s="237">
        <v>21</v>
      </c>
      <c r="M135" s="237">
        <f>G135*(1+L135/100)</f>
        <v>0</v>
      </c>
      <c r="N135" s="237">
        <v>0</v>
      </c>
      <c r="O135" s="237">
        <f>ROUND(E135*N135,2)</f>
        <v>0</v>
      </c>
      <c r="P135" s="237">
        <v>0</v>
      </c>
      <c r="Q135" s="237">
        <f>ROUND(E135*P135,2)</f>
        <v>0</v>
      </c>
      <c r="R135" s="237"/>
      <c r="S135" s="237" t="s">
        <v>295</v>
      </c>
      <c r="T135" s="238" t="s">
        <v>286</v>
      </c>
      <c r="U135" s="215">
        <v>0</v>
      </c>
      <c r="V135" s="215">
        <f>ROUND(E135*U135,2)</f>
        <v>0</v>
      </c>
      <c r="W135" s="215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 t="s">
        <v>2206</v>
      </c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</row>
    <row r="136" spans="1:60" outlineLevel="1">
      <c r="A136" s="232">
        <v>81</v>
      </c>
      <c r="B136" s="233" t="s">
        <v>2115</v>
      </c>
      <c r="C136" s="243" t="s">
        <v>3459</v>
      </c>
      <c r="D136" s="234" t="s">
        <v>298</v>
      </c>
      <c r="E136" s="235">
        <v>4</v>
      </c>
      <c r="F136" s="236"/>
      <c r="G136" s="237">
        <f>ROUND(E136*F136,2)</f>
        <v>0</v>
      </c>
      <c r="H136" s="236"/>
      <c r="I136" s="237">
        <f>ROUND(E136*H136,2)</f>
        <v>0</v>
      </c>
      <c r="J136" s="236"/>
      <c r="K136" s="237">
        <f>ROUND(E136*J136,2)</f>
        <v>0</v>
      </c>
      <c r="L136" s="237">
        <v>21</v>
      </c>
      <c r="M136" s="237">
        <f>G136*(1+L136/100)</f>
        <v>0</v>
      </c>
      <c r="N136" s="237">
        <v>0</v>
      </c>
      <c r="O136" s="237">
        <f>ROUND(E136*N136,2)</f>
        <v>0</v>
      </c>
      <c r="P136" s="237">
        <v>0</v>
      </c>
      <c r="Q136" s="237">
        <f>ROUND(E136*P136,2)</f>
        <v>0</v>
      </c>
      <c r="R136" s="237"/>
      <c r="S136" s="237" t="s">
        <v>295</v>
      </c>
      <c r="T136" s="238" t="s">
        <v>286</v>
      </c>
      <c r="U136" s="215">
        <v>0</v>
      </c>
      <c r="V136" s="215">
        <f>ROUND(E136*U136,2)</f>
        <v>0</v>
      </c>
      <c r="W136" s="215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 t="s">
        <v>2206</v>
      </c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</row>
    <row r="137" spans="1:60" outlineLevel="1">
      <c r="A137" s="232">
        <v>82</v>
      </c>
      <c r="B137" s="233" t="s">
        <v>2209</v>
      </c>
      <c r="C137" s="243" t="s">
        <v>2225</v>
      </c>
      <c r="D137" s="234" t="s">
        <v>298</v>
      </c>
      <c r="E137" s="235">
        <v>1</v>
      </c>
      <c r="F137" s="236"/>
      <c r="G137" s="237">
        <f>ROUND(E137*F137,2)</f>
        <v>0</v>
      </c>
      <c r="H137" s="236"/>
      <c r="I137" s="237">
        <f>ROUND(E137*H137,2)</f>
        <v>0</v>
      </c>
      <c r="J137" s="236"/>
      <c r="K137" s="237">
        <f>ROUND(E137*J137,2)</f>
        <v>0</v>
      </c>
      <c r="L137" s="237">
        <v>21</v>
      </c>
      <c r="M137" s="237">
        <f>G137*(1+L137/100)</f>
        <v>0</v>
      </c>
      <c r="N137" s="237">
        <v>0</v>
      </c>
      <c r="O137" s="237">
        <f>ROUND(E137*N137,2)</f>
        <v>0</v>
      </c>
      <c r="P137" s="237">
        <v>0</v>
      </c>
      <c r="Q137" s="237">
        <f>ROUND(E137*P137,2)</f>
        <v>0</v>
      </c>
      <c r="R137" s="237"/>
      <c r="S137" s="237" t="s">
        <v>295</v>
      </c>
      <c r="T137" s="238" t="s">
        <v>286</v>
      </c>
      <c r="U137" s="215">
        <v>0</v>
      </c>
      <c r="V137" s="215">
        <f>ROUND(E137*U137,2)</f>
        <v>0</v>
      </c>
      <c r="W137" s="215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 t="s">
        <v>2206</v>
      </c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</row>
    <row r="138" spans="1:60" outlineLevel="1">
      <c r="A138" s="232">
        <v>83</v>
      </c>
      <c r="B138" s="233" t="s">
        <v>2254</v>
      </c>
      <c r="C138" s="243" t="s">
        <v>2445</v>
      </c>
      <c r="D138" s="234" t="s">
        <v>298</v>
      </c>
      <c r="E138" s="235">
        <v>4</v>
      </c>
      <c r="F138" s="236"/>
      <c r="G138" s="237">
        <f>ROUND(E138*F138,2)</f>
        <v>0</v>
      </c>
      <c r="H138" s="236"/>
      <c r="I138" s="237">
        <f>ROUND(E138*H138,2)</f>
        <v>0</v>
      </c>
      <c r="J138" s="236"/>
      <c r="K138" s="237">
        <f>ROUND(E138*J138,2)</f>
        <v>0</v>
      </c>
      <c r="L138" s="237">
        <v>21</v>
      </c>
      <c r="M138" s="237">
        <f>G138*(1+L138/100)</f>
        <v>0</v>
      </c>
      <c r="N138" s="237">
        <v>0</v>
      </c>
      <c r="O138" s="237">
        <f>ROUND(E138*N138,2)</f>
        <v>0</v>
      </c>
      <c r="P138" s="237">
        <v>0</v>
      </c>
      <c r="Q138" s="237">
        <f>ROUND(E138*P138,2)</f>
        <v>0</v>
      </c>
      <c r="R138" s="237"/>
      <c r="S138" s="237" t="s">
        <v>295</v>
      </c>
      <c r="T138" s="238" t="s">
        <v>286</v>
      </c>
      <c r="U138" s="215">
        <v>0</v>
      </c>
      <c r="V138" s="215">
        <f>ROUND(E138*U138,2)</f>
        <v>0</v>
      </c>
      <c r="W138" s="215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 t="s">
        <v>2280</v>
      </c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</row>
    <row r="139" spans="1:60" outlineLevel="1">
      <c r="A139" s="232">
        <v>84</v>
      </c>
      <c r="B139" s="233" t="s">
        <v>2260</v>
      </c>
      <c r="C139" s="243" t="s">
        <v>2446</v>
      </c>
      <c r="D139" s="234" t="s">
        <v>298</v>
      </c>
      <c r="E139" s="235">
        <v>4</v>
      </c>
      <c r="F139" s="236"/>
      <c r="G139" s="237">
        <f>ROUND(E139*F139,2)</f>
        <v>0</v>
      </c>
      <c r="H139" s="236"/>
      <c r="I139" s="237">
        <f>ROUND(E139*H139,2)</f>
        <v>0</v>
      </c>
      <c r="J139" s="236"/>
      <c r="K139" s="237">
        <f>ROUND(E139*J139,2)</f>
        <v>0</v>
      </c>
      <c r="L139" s="237">
        <v>21</v>
      </c>
      <c r="M139" s="237">
        <f>G139*(1+L139/100)</f>
        <v>0</v>
      </c>
      <c r="N139" s="237">
        <v>0</v>
      </c>
      <c r="O139" s="237">
        <f>ROUND(E139*N139,2)</f>
        <v>0</v>
      </c>
      <c r="P139" s="237">
        <v>0</v>
      </c>
      <c r="Q139" s="237">
        <f>ROUND(E139*P139,2)</f>
        <v>0</v>
      </c>
      <c r="R139" s="237"/>
      <c r="S139" s="237" t="s">
        <v>295</v>
      </c>
      <c r="T139" s="238" t="s">
        <v>286</v>
      </c>
      <c r="U139" s="215">
        <v>0</v>
      </c>
      <c r="V139" s="215">
        <f>ROUND(E139*U139,2)</f>
        <v>0</v>
      </c>
      <c r="W139" s="215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 t="s">
        <v>2280</v>
      </c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</row>
    <row r="140" spans="1:60">
      <c r="A140" s="217" t="s">
        <v>280</v>
      </c>
      <c r="B140" s="218" t="s">
        <v>209</v>
      </c>
      <c r="C140" s="240" t="s">
        <v>210</v>
      </c>
      <c r="D140" s="219"/>
      <c r="E140" s="220"/>
      <c r="F140" s="221"/>
      <c r="G140" s="221">
        <f>SUMIF(AG141:AG151,"&lt;&gt;NOR",G141:G151)</f>
        <v>0</v>
      </c>
      <c r="H140" s="221"/>
      <c r="I140" s="221">
        <f>SUM(I141:I151)</f>
        <v>0</v>
      </c>
      <c r="J140" s="221"/>
      <c r="K140" s="221">
        <f>SUM(K141:K151)</f>
        <v>0</v>
      </c>
      <c r="L140" s="221"/>
      <c r="M140" s="221">
        <f>SUM(M141:M151)</f>
        <v>0</v>
      </c>
      <c r="N140" s="221"/>
      <c r="O140" s="221">
        <f>SUM(O141:O151)</f>
        <v>0</v>
      </c>
      <c r="P140" s="221"/>
      <c r="Q140" s="221">
        <f>SUM(Q141:Q151)</f>
        <v>0</v>
      </c>
      <c r="R140" s="221"/>
      <c r="S140" s="221"/>
      <c r="T140" s="222"/>
      <c r="U140" s="216"/>
      <c r="V140" s="216">
        <f>SUM(V141:V151)</f>
        <v>0</v>
      </c>
      <c r="W140" s="216"/>
      <c r="AG140" t="s">
        <v>281</v>
      </c>
    </row>
    <row r="141" spans="1:60" outlineLevel="1">
      <c r="A141" s="232">
        <v>85</v>
      </c>
      <c r="B141" s="233" t="s">
        <v>2281</v>
      </c>
      <c r="C141" s="243" t="s">
        <v>2282</v>
      </c>
      <c r="D141" s="234" t="s">
        <v>298</v>
      </c>
      <c r="E141" s="235">
        <v>4</v>
      </c>
      <c r="F141" s="236"/>
      <c r="G141" s="237">
        <f>ROUND(E141*F141,2)</f>
        <v>0</v>
      </c>
      <c r="H141" s="236"/>
      <c r="I141" s="237">
        <f>ROUND(E141*H141,2)</f>
        <v>0</v>
      </c>
      <c r="J141" s="236"/>
      <c r="K141" s="237">
        <f>ROUND(E141*J141,2)</f>
        <v>0</v>
      </c>
      <c r="L141" s="237">
        <v>21</v>
      </c>
      <c r="M141" s="237">
        <f>G141*(1+L141/100)</f>
        <v>0</v>
      </c>
      <c r="N141" s="237">
        <v>0</v>
      </c>
      <c r="O141" s="237">
        <f>ROUND(E141*N141,2)</f>
        <v>0</v>
      </c>
      <c r="P141" s="237">
        <v>0</v>
      </c>
      <c r="Q141" s="237">
        <f>ROUND(E141*P141,2)</f>
        <v>0</v>
      </c>
      <c r="R141" s="237"/>
      <c r="S141" s="237" t="s">
        <v>295</v>
      </c>
      <c r="T141" s="238" t="s">
        <v>286</v>
      </c>
      <c r="U141" s="215">
        <v>0</v>
      </c>
      <c r="V141" s="215">
        <f>ROUND(E141*U141,2)</f>
        <v>0</v>
      </c>
      <c r="W141" s="215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 t="s">
        <v>323</v>
      </c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</row>
    <row r="142" spans="1:60" outlineLevel="1">
      <c r="A142" s="232">
        <v>86</v>
      </c>
      <c r="B142" s="233" t="s">
        <v>2302</v>
      </c>
      <c r="C142" s="243" t="s">
        <v>2418</v>
      </c>
      <c r="D142" s="234" t="s">
        <v>298</v>
      </c>
      <c r="E142" s="235">
        <v>4</v>
      </c>
      <c r="F142" s="236"/>
      <c r="G142" s="237">
        <f>ROUND(E142*F142,2)</f>
        <v>0</v>
      </c>
      <c r="H142" s="236"/>
      <c r="I142" s="237">
        <f>ROUND(E142*H142,2)</f>
        <v>0</v>
      </c>
      <c r="J142" s="236"/>
      <c r="K142" s="237">
        <f>ROUND(E142*J142,2)</f>
        <v>0</v>
      </c>
      <c r="L142" s="237">
        <v>21</v>
      </c>
      <c r="M142" s="237">
        <f>G142*(1+L142/100)</f>
        <v>0</v>
      </c>
      <c r="N142" s="237">
        <v>0</v>
      </c>
      <c r="O142" s="237">
        <f>ROUND(E142*N142,2)</f>
        <v>0</v>
      </c>
      <c r="P142" s="237">
        <v>0</v>
      </c>
      <c r="Q142" s="237">
        <f>ROUND(E142*P142,2)</f>
        <v>0</v>
      </c>
      <c r="R142" s="237"/>
      <c r="S142" s="237" t="s">
        <v>295</v>
      </c>
      <c r="T142" s="238" t="s">
        <v>286</v>
      </c>
      <c r="U142" s="215">
        <v>0</v>
      </c>
      <c r="V142" s="215">
        <f>ROUND(E142*U142,2)</f>
        <v>0</v>
      </c>
      <c r="W142" s="215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 t="s">
        <v>2206</v>
      </c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</row>
    <row r="143" spans="1:60" outlineLevel="1">
      <c r="A143" s="232">
        <v>87</v>
      </c>
      <c r="B143" s="233" t="s">
        <v>2045</v>
      </c>
      <c r="C143" s="243" t="s">
        <v>2447</v>
      </c>
      <c r="D143" s="234" t="s">
        <v>298</v>
      </c>
      <c r="E143" s="235">
        <v>4</v>
      </c>
      <c r="F143" s="236"/>
      <c r="G143" s="237">
        <f>ROUND(E143*F143,2)</f>
        <v>0</v>
      </c>
      <c r="H143" s="236"/>
      <c r="I143" s="237">
        <f>ROUND(E143*H143,2)</f>
        <v>0</v>
      </c>
      <c r="J143" s="236"/>
      <c r="K143" s="237">
        <f>ROUND(E143*J143,2)</f>
        <v>0</v>
      </c>
      <c r="L143" s="237">
        <v>21</v>
      </c>
      <c r="M143" s="237">
        <f>G143*(1+L143/100)</f>
        <v>0</v>
      </c>
      <c r="N143" s="237">
        <v>0</v>
      </c>
      <c r="O143" s="237">
        <f>ROUND(E143*N143,2)</f>
        <v>0</v>
      </c>
      <c r="P143" s="237">
        <v>0</v>
      </c>
      <c r="Q143" s="237">
        <f>ROUND(E143*P143,2)</f>
        <v>0</v>
      </c>
      <c r="R143" s="237"/>
      <c r="S143" s="237" t="s">
        <v>295</v>
      </c>
      <c r="T143" s="238" t="s">
        <v>286</v>
      </c>
      <c r="U143" s="215">
        <v>0</v>
      </c>
      <c r="V143" s="215">
        <f>ROUND(E143*U143,2)</f>
        <v>0</v>
      </c>
      <c r="W143" s="215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 t="s">
        <v>2206</v>
      </c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</row>
    <row r="144" spans="1:60" outlineLevel="1">
      <c r="A144" s="232">
        <v>88</v>
      </c>
      <c r="B144" s="233" t="s">
        <v>1996</v>
      </c>
      <c r="C144" s="243" t="s">
        <v>3460</v>
      </c>
      <c r="D144" s="234" t="s">
        <v>298</v>
      </c>
      <c r="E144" s="235">
        <v>4</v>
      </c>
      <c r="F144" s="236"/>
      <c r="G144" s="237">
        <f>ROUND(E144*F144,2)</f>
        <v>0</v>
      </c>
      <c r="H144" s="236"/>
      <c r="I144" s="237">
        <f>ROUND(E144*H144,2)</f>
        <v>0</v>
      </c>
      <c r="J144" s="236"/>
      <c r="K144" s="237">
        <f>ROUND(E144*J144,2)</f>
        <v>0</v>
      </c>
      <c r="L144" s="237">
        <v>21</v>
      </c>
      <c r="M144" s="237">
        <f>G144*(1+L144/100)</f>
        <v>0</v>
      </c>
      <c r="N144" s="237">
        <v>0</v>
      </c>
      <c r="O144" s="237">
        <f>ROUND(E144*N144,2)</f>
        <v>0</v>
      </c>
      <c r="P144" s="237">
        <v>0</v>
      </c>
      <c r="Q144" s="237">
        <f>ROUND(E144*P144,2)</f>
        <v>0</v>
      </c>
      <c r="R144" s="237"/>
      <c r="S144" s="237" t="s">
        <v>295</v>
      </c>
      <c r="T144" s="238" t="s">
        <v>286</v>
      </c>
      <c r="U144" s="215">
        <v>0</v>
      </c>
      <c r="V144" s="215">
        <f>ROUND(E144*U144,2)</f>
        <v>0</v>
      </c>
      <c r="W144" s="215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 t="s">
        <v>2206</v>
      </c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</row>
    <row r="145" spans="1:60" outlineLevel="1">
      <c r="A145" s="232">
        <v>89</v>
      </c>
      <c r="B145" s="233" t="s">
        <v>2047</v>
      </c>
      <c r="C145" s="243" t="s">
        <v>2448</v>
      </c>
      <c r="D145" s="234" t="s">
        <v>298</v>
      </c>
      <c r="E145" s="235">
        <v>4</v>
      </c>
      <c r="F145" s="236"/>
      <c r="G145" s="237">
        <f>ROUND(E145*F145,2)</f>
        <v>0</v>
      </c>
      <c r="H145" s="236"/>
      <c r="I145" s="237">
        <f>ROUND(E145*H145,2)</f>
        <v>0</v>
      </c>
      <c r="J145" s="236"/>
      <c r="K145" s="237">
        <f>ROUND(E145*J145,2)</f>
        <v>0</v>
      </c>
      <c r="L145" s="237">
        <v>21</v>
      </c>
      <c r="M145" s="237">
        <f>G145*(1+L145/100)</f>
        <v>0</v>
      </c>
      <c r="N145" s="237">
        <v>0</v>
      </c>
      <c r="O145" s="237">
        <f>ROUND(E145*N145,2)</f>
        <v>0</v>
      </c>
      <c r="P145" s="237">
        <v>0</v>
      </c>
      <c r="Q145" s="237">
        <f>ROUND(E145*P145,2)</f>
        <v>0</v>
      </c>
      <c r="R145" s="237"/>
      <c r="S145" s="237" t="s">
        <v>295</v>
      </c>
      <c r="T145" s="238" t="s">
        <v>286</v>
      </c>
      <c r="U145" s="215">
        <v>0</v>
      </c>
      <c r="V145" s="215">
        <f>ROUND(E145*U145,2)</f>
        <v>0</v>
      </c>
      <c r="W145" s="215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 t="s">
        <v>2206</v>
      </c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</row>
    <row r="146" spans="1:60" outlineLevel="1">
      <c r="A146" s="232">
        <v>90</v>
      </c>
      <c r="B146" s="233" t="s">
        <v>2049</v>
      </c>
      <c r="C146" s="243" t="s">
        <v>2424</v>
      </c>
      <c r="D146" s="234" t="s">
        <v>298</v>
      </c>
      <c r="E146" s="235">
        <v>1</v>
      </c>
      <c r="F146" s="236"/>
      <c r="G146" s="237">
        <f>ROUND(E146*F146,2)</f>
        <v>0</v>
      </c>
      <c r="H146" s="236"/>
      <c r="I146" s="237">
        <f>ROUND(E146*H146,2)</f>
        <v>0</v>
      </c>
      <c r="J146" s="236"/>
      <c r="K146" s="237">
        <f>ROUND(E146*J146,2)</f>
        <v>0</v>
      </c>
      <c r="L146" s="237">
        <v>21</v>
      </c>
      <c r="M146" s="237">
        <f>G146*(1+L146/100)</f>
        <v>0</v>
      </c>
      <c r="N146" s="237">
        <v>0</v>
      </c>
      <c r="O146" s="237">
        <f>ROUND(E146*N146,2)</f>
        <v>0</v>
      </c>
      <c r="P146" s="237">
        <v>0</v>
      </c>
      <c r="Q146" s="237">
        <f>ROUND(E146*P146,2)</f>
        <v>0</v>
      </c>
      <c r="R146" s="237"/>
      <c r="S146" s="237" t="s">
        <v>295</v>
      </c>
      <c r="T146" s="238" t="s">
        <v>286</v>
      </c>
      <c r="U146" s="215">
        <v>0</v>
      </c>
      <c r="V146" s="215">
        <f>ROUND(E146*U146,2)</f>
        <v>0</v>
      </c>
      <c r="W146" s="215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 t="s">
        <v>2206</v>
      </c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</row>
    <row r="147" spans="1:60" ht="22.5" outlineLevel="1">
      <c r="A147" s="232">
        <v>91</v>
      </c>
      <c r="B147" s="233" t="s">
        <v>2449</v>
      </c>
      <c r="C147" s="243" t="s">
        <v>2450</v>
      </c>
      <c r="D147" s="234" t="s">
        <v>557</v>
      </c>
      <c r="E147" s="235">
        <v>70</v>
      </c>
      <c r="F147" s="236"/>
      <c r="G147" s="237">
        <f>ROUND(E147*F147,2)</f>
        <v>0</v>
      </c>
      <c r="H147" s="236"/>
      <c r="I147" s="237">
        <f>ROUND(E147*H147,2)</f>
        <v>0</v>
      </c>
      <c r="J147" s="236"/>
      <c r="K147" s="237">
        <f>ROUND(E147*J147,2)</f>
        <v>0</v>
      </c>
      <c r="L147" s="237">
        <v>21</v>
      </c>
      <c r="M147" s="237">
        <f>G147*(1+L147/100)</f>
        <v>0</v>
      </c>
      <c r="N147" s="237">
        <v>0</v>
      </c>
      <c r="O147" s="237">
        <f>ROUND(E147*N147,2)</f>
        <v>0</v>
      </c>
      <c r="P147" s="237">
        <v>0</v>
      </c>
      <c r="Q147" s="237">
        <f>ROUND(E147*P147,2)</f>
        <v>0</v>
      </c>
      <c r="R147" s="237"/>
      <c r="S147" s="237" t="s">
        <v>295</v>
      </c>
      <c r="T147" s="238" t="s">
        <v>286</v>
      </c>
      <c r="U147" s="215">
        <v>0</v>
      </c>
      <c r="V147" s="215">
        <f>ROUND(E147*U147,2)</f>
        <v>0</v>
      </c>
      <c r="W147" s="215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 t="s">
        <v>1980</v>
      </c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</row>
    <row r="148" spans="1:60" ht="22.5" outlineLevel="1">
      <c r="A148" s="232">
        <v>92</v>
      </c>
      <c r="B148" s="233" t="s">
        <v>2298</v>
      </c>
      <c r="C148" s="243" t="s">
        <v>2299</v>
      </c>
      <c r="D148" s="234" t="s">
        <v>298</v>
      </c>
      <c r="E148" s="235">
        <v>4</v>
      </c>
      <c r="F148" s="236"/>
      <c r="G148" s="237">
        <f>ROUND(E148*F148,2)</f>
        <v>0</v>
      </c>
      <c r="H148" s="236"/>
      <c r="I148" s="237">
        <f>ROUND(E148*H148,2)</f>
        <v>0</v>
      </c>
      <c r="J148" s="236"/>
      <c r="K148" s="237">
        <f>ROUND(E148*J148,2)</f>
        <v>0</v>
      </c>
      <c r="L148" s="237">
        <v>21</v>
      </c>
      <c r="M148" s="237">
        <f>G148*(1+L148/100)</f>
        <v>0</v>
      </c>
      <c r="N148" s="237">
        <v>0</v>
      </c>
      <c r="O148" s="237">
        <f>ROUND(E148*N148,2)</f>
        <v>0</v>
      </c>
      <c r="P148" s="237">
        <v>0</v>
      </c>
      <c r="Q148" s="237">
        <f>ROUND(E148*P148,2)</f>
        <v>0</v>
      </c>
      <c r="R148" s="237"/>
      <c r="S148" s="237" t="s">
        <v>295</v>
      </c>
      <c r="T148" s="238" t="s">
        <v>286</v>
      </c>
      <c r="U148" s="215">
        <v>0</v>
      </c>
      <c r="V148" s="215">
        <f>ROUND(E148*U148,2)</f>
        <v>0</v>
      </c>
      <c r="W148" s="215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 t="s">
        <v>1980</v>
      </c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</row>
    <row r="149" spans="1:60" outlineLevel="1">
      <c r="A149" s="232">
        <v>93</v>
      </c>
      <c r="B149" s="233" t="s">
        <v>2241</v>
      </c>
      <c r="C149" s="243" t="s">
        <v>2242</v>
      </c>
      <c r="D149" s="234" t="s">
        <v>557</v>
      </c>
      <c r="E149" s="235">
        <v>70</v>
      </c>
      <c r="F149" s="236"/>
      <c r="G149" s="237">
        <f>ROUND(E149*F149,2)</f>
        <v>0</v>
      </c>
      <c r="H149" s="236"/>
      <c r="I149" s="237">
        <f>ROUND(E149*H149,2)</f>
        <v>0</v>
      </c>
      <c r="J149" s="236"/>
      <c r="K149" s="237">
        <f>ROUND(E149*J149,2)</f>
        <v>0</v>
      </c>
      <c r="L149" s="237">
        <v>21</v>
      </c>
      <c r="M149" s="237">
        <f>G149*(1+L149/100)</f>
        <v>0</v>
      </c>
      <c r="N149" s="237">
        <v>0</v>
      </c>
      <c r="O149" s="237">
        <f>ROUND(E149*N149,2)</f>
        <v>0</v>
      </c>
      <c r="P149" s="237">
        <v>0</v>
      </c>
      <c r="Q149" s="237">
        <f>ROUND(E149*P149,2)</f>
        <v>0</v>
      </c>
      <c r="R149" s="237"/>
      <c r="S149" s="237" t="s">
        <v>295</v>
      </c>
      <c r="T149" s="238" t="s">
        <v>286</v>
      </c>
      <c r="U149" s="215">
        <v>0</v>
      </c>
      <c r="V149" s="215">
        <f>ROUND(E149*U149,2)</f>
        <v>0</v>
      </c>
      <c r="W149" s="215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 t="s">
        <v>1980</v>
      </c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</row>
    <row r="150" spans="1:60" outlineLevel="1">
      <c r="A150" s="232">
        <v>94</v>
      </c>
      <c r="B150" s="233" t="s">
        <v>2451</v>
      </c>
      <c r="C150" s="243" t="s">
        <v>2452</v>
      </c>
      <c r="D150" s="234" t="s">
        <v>298</v>
      </c>
      <c r="E150" s="235">
        <v>2</v>
      </c>
      <c r="F150" s="236"/>
      <c r="G150" s="237">
        <f>ROUND(E150*F150,2)</f>
        <v>0</v>
      </c>
      <c r="H150" s="236"/>
      <c r="I150" s="237">
        <f>ROUND(E150*H150,2)</f>
        <v>0</v>
      </c>
      <c r="J150" s="236"/>
      <c r="K150" s="237">
        <f>ROUND(E150*J150,2)</f>
        <v>0</v>
      </c>
      <c r="L150" s="237">
        <v>21</v>
      </c>
      <c r="M150" s="237">
        <f>G150*(1+L150/100)</f>
        <v>0</v>
      </c>
      <c r="N150" s="237">
        <v>0</v>
      </c>
      <c r="O150" s="237">
        <f>ROUND(E150*N150,2)</f>
        <v>0</v>
      </c>
      <c r="P150" s="237">
        <v>0</v>
      </c>
      <c r="Q150" s="237">
        <f>ROUND(E150*P150,2)</f>
        <v>0</v>
      </c>
      <c r="R150" s="237"/>
      <c r="S150" s="237" t="s">
        <v>295</v>
      </c>
      <c r="T150" s="238" t="s">
        <v>286</v>
      </c>
      <c r="U150" s="215">
        <v>0</v>
      </c>
      <c r="V150" s="215">
        <f>ROUND(E150*U150,2)</f>
        <v>0</v>
      </c>
      <c r="W150" s="215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 t="s">
        <v>1980</v>
      </c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</row>
    <row r="151" spans="1:60" outlineLevel="1">
      <c r="A151" s="232">
        <v>95</v>
      </c>
      <c r="B151" s="233" t="s">
        <v>2453</v>
      </c>
      <c r="C151" s="243" t="s">
        <v>2454</v>
      </c>
      <c r="D151" s="234" t="s">
        <v>298</v>
      </c>
      <c r="E151" s="235">
        <v>2</v>
      </c>
      <c r="F151" s="236"/>
      <c r="G151" s="237">
        <f>ROUND(E151*F151,2)</f>
        <v>0</v>
      </c>
      <c r="H151" s="236"/>
      <c r="I151" s="237">
        <f>ROUND(E151*H151,2)</f>
        <v>0</v>
      </c>
      <c r="J151" s="236"/>
      <c r="K151" s="237">
        <f>ROUND(E151*J151,2)</f>
        <v>0</v>
      </c>
      <c r="L151" s="237">
        <v>21</v>
      </c>
      <c r="M151" s="237">
        <f>G151*(1+L151/100)</f>
        <v>0</v>
      </c>
      <c r="N151" s="237">
        <v>0</v>
      </c>
      <c r="O151" s="237">
        <f>ROUND(E151*N151,2)</f>
        <v>0</v>
      </c>
      <c r="P151" s="237">
        <v>0</v>
      </c>
      <c r="Q151" s="237">
        <f>ROUND(E151*P151,2)</f>
        <v>0</v>
      </c>
      <c r="R151" s="237"/>
      <c r="S151" s="237" t="s">
        <v>295</v>
      </c>
      <c r="T151" s="238" t="s">
        <v>286</v>
      </c>
      <c r="U151" s="215">
        <v>0</v>
      </c>
      <c r="V151" s="215">
        <f>ROUND(E151*U151,2)</f>
        <v>0</v>
      </c>
      <c r="W151" s="215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 t="s">
        <v>1980</v>
      </c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</row>
    <row r="152" spans="1:60">
      <c r="A152" s="217" t="s">
        <v>280</v>
      </c>
      <c r="B152" s="218" t="s">
        <v>211</v>
      </c>
      <c r="C152" s="240" t="s">
        <v>212</v>
      </c>
      <c r="D152" s="219"/>
      <c r="E152" s="220"/>
      <c r="F152" s="221"/>
      <c r="G152" s="221">
        <f>SUMIF(AG153:AG163,"&lt;&gt;NOR",G153:G163)</f>
        <v>0</v>
      </c>
      <c r="H152" s="221"/>
      <c r="I152" s="221">
        <f>SUM(I153:I163)</f>
        <v>0</v>
      </c>
      <c r="J152" s="221"/>
      <c r="K152" s="221">
        <f>SUM(K153:K163)</f>
        <v>0</v>
      </c>
      <c r="L152" s="221"/>
      <c r="M152" s="221">
        <f>SUM(M153:M163)</f>
        <v>0</v>
      </c>
      <c r="N152" s="221"/>
      <c r="O152" s="221">
        <f>SUM(O153:O163)</f>
        <v>0</v>
      </c>
      <c r="P152" s="221"/>
      <c r="Q152" s="221">
        <f>SUM(Q153:Q163)</f>
        <v>0</v>
      </c>
      <c r="R152" s="221"/>
      <c r="S152" s="221"/>
      <c r="T152" s="222"/>
      <c r="U152" s="216"/>
      <c r="V152" s="216">
        <f>SUM(V153:V163)</f>
        <v>0</v>
      </c>
      <c r="W152" s="216"/>
      <c r="AG152" t="s">
        <v>281</v>
      </c>
    </row>
    <row r="153" spans="1:60" outlineLevel="1">
      <c r="A153" s="232">
        <v>96</v>
      </c>
      <c r="B153" s="233" t="s">
        <v>2210</v>
      </c>
      <c r="C153" s="243" t="s">
        <v>2465</v>
      </c>
      <c r="D153" s="234" t="s">
        <v>298</v>
      </c>
      <c r="E153" s="235">
        <v>3</v>
      </c>
      <c r="F153" s="236"/>
      <c r="G153" s="237">
        <f>ROUND(E153*F153,2)</f>
        <v>0</v>
      </c>
      <c r="H153" s="236"/>
      <c r="I153" s="237">
        <f>ROUND(E153*H153,2)</f>
        <v>0</v>
      </c>
      <c r="J153" s="236"/>
      <c r="K153" s="237">
        <f>ROUND(E153*J153,2)</f>
        <v>0</v>
      </c>
      <c r="L153" s="237">
        <v>21</v>
      </c>
      <c r="M153" s="237">
        <f>G153*(1+L153/100)</f>
        <v>0</v>
      </c>
      <c r="N153" s="237">
        <v>0</v>
      </c>
      <c r="O153" s="237">
        <f>ROUND(E153*N153,2)</f>
        <v>0</v>
      </c>
      <c r="P153" s="237">
        <v>0</v>
      </c>
      <c r="Q153" s="237">
        <f>ROUND(E153*P153,2)</f>
        <v>0</v>
      </c>
      <c r="R153" s="237"/>
      <c r="S153" s="237" t="s">
        <v>295</v>
      </c>
      <c r="T153" s="238" t="s">
        <v>286</v>
      </c>
      <c r="U153" s="215">
        <v>0</v>
      </c>
      <c r="V153" s="215">
        <f>ROUND(E153*U153,2)</f>
        <v>0</v>
      </c>
      <c r="W153" s="215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 t="s">
        <v>323</v>
      </c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</row>
    <row r="154" spans="1:60" outlineLevel="1">
      <c r="A154" s="232">
        <v>97</v>
      </c>
      <c r="B154" s="233" t="s">
        <v>2045</v>
      </c>
      <c r="C154" s="243" t="s">
        <v>2456</v>
      </c>
      <c r="D154" s="234" t="s">
        <v>557</v>
      </c>
      <c r="E154" s="235">
        <v>30</v>
      </c>
      <c r="F154" s="236"/>
      <c r="G154" s="237">
        <f>ROUND(E154*F154,2)</f>
        <v>0</v>
      </c>
      <c r="H154" s="236"/>
      <c r="I154" s="237">
        <f>ROUND(E154*H154,2)</f>
        <v>0</v>
      </c>
      <c r="J154" s="236"/>
      <c r="K154" s="237">
        <f>ROUND(E154*J154,2)</f>
        <v>0</v>
      </c>
      <c r="L154" s="237">
        <v>21</v>
      </c>
      <c r="M154" s="237">
        <f>G154*(1+L154/100)</f>
        <v>0</v>
      </c>
      <c r="N154" s="237">
        <v>0</v>
      </c>
      <c r="O154" s="237">
        <f>ROUND(E154*N154,2)</f>
        <v>0</v>
      </c>
      <c r="P154" s="237">
        <v>0</v>
      </c>
      <c r="Q154" s="237">
        <f>ROUND(E154*P154,2)</f>
        <v>0</v>
      </c>
      <c r="R154" s="237"/>
      <c r="S154" s="237" t="s">
        <v>295</v>
      </c>
      <c r="T154" s="238" t="s">
        <v>286</v>
      </c>
      <c r="U154" s="215">
        <v>0</v>
      </c>
      <c r="V154" s="215">
        <f>ROUND(E154*U154,2)</f>
        <v>0</v>
      </c>
      <c r="W154" s="215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 t="s">
        <v>2206</v>
      </c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</row>
    <row r="155" spans="1:60" outlineLevel="1">
      <c r="A155" s="232">
        <v>98</v>
      </c>
      <c r="B155" s="233" t="s">
        <v>2006</v>
      </c>
      <c r="C155" s="243" t="s">
        <v>2225</v>
      </c>
      <c r="D155" s="234" t="s">
        <v>298</v>
      </c>
      <c r="E155" s="235">
        <v>1</v>
      </c>
      <c r="F155" s="236"/>
      <c r="G155" s="237">
        <f>ROUND(E155*F155,2)</f>
        <v>0</v>
      </c>
      <c r="H155" s="236"/>
      <c r="I155" s="237">
        <f>ROUND(E155*H155,2)</f>
        <v>0</v>
      </c>
      <c r="J155" s="236"/>
      <c r="K155" s="237">
        <f>ROUND(E155*J155,2)</f>
        <v>0</v>
      </c>
      <c r="L155" s="237">
        <v>21</v>
      </c>
      <c r="M155" s="237">
        <f>G155*(1+L155/100)</f>
        <v>0</v>
      </c>
      <c r="N155" s="237">
        <v>0</v>
      </c>
      <c r="O155" s="237">
        <f>ROUND(E155*N155,2)</f>
        <v>0</v>
      </c>
      <c r="P155" s="237">
        <v>0</v>
      </c>
      <c r="Q155" s="237">
        <f>ROUND(E155*P155,2)</f>
        <v>0</v>
      </c>
      <c r="R155" s="237"/>
      <c r="S155" s="237" t="s">
        <v>295</v>
      </c>
      <c r="T155" s="238" t="s">
        <v>286</v>
      </c>
      <c r="U155" s="215">
        <v>0</v>
      </c>
      <c r="V155" s="215">
        <f>ROUND(E155*U155,2)</f>
        <v>0</v>
      </c>
      <c r="W155" s="215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 t="s">
        <v>2206</v>
      </c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</row>
    <row r="156" spans="1:60" outlineLevel="1">
      <c r="A156" s="232">
        <v>99</v>
      </c>
      <c r="B156" s="233" t="s">
        <v>2047</v>
      </c>
      <c r="C156" s="243" t="s">
        <v>2460</v>
      </c>
      <c r="D156" s="234" t="s">
        <v>557</v>
      </c>
      <c r="E156" s="235">
        <v>10</v>
      </c>
      <c r="F156" s="236"/>
      <c r="G156" s="237">
        <f>ROUND(E156*F156,2)</f>
        <v>0</v>
      </c>
      <c r="H156" s="236"/>
      <c r="I156" s="237">
        <f>ROUND(E156*H156,2)</f>
        <v>0</v>
      </c>
      <c r="J156" s="236"/>
      <c r="K156" s="237">
        <f>ROUND(E156*J156,2)</f>
        <v>0</v>
      </c>
      <c r="L156" s="237">
        <v>21</v>
      </c>
      <c r="M156" s="237">
        <f>G156*(1+L156/100)</f>
        <v>0</v>
      </c>
      <c r="N156" s="237">
        <v>0</v>
      </c>
      <c r="O156" s="237">
        <f>ROUND(E156*N156,2)</f>
        <v>0</v>
      </c>
      <c r="P156" s="237">
        <v>0</v>
      </c>
      <c r="Q156" s="237">
        <f>ROUND(E156*P156,2)</f>
        <v>0</v>
      </c>
      <c r="R156" s="237"/>
      <c r="S156" s="237" t="s">
        <v>295</v>
      </c>
      <c r="T156" s="238" t="s">
        <v>286</v>
      </c>
      <c r="U156" s="215">
        <v>0</v>
      </c>
      <c r="V156" s="215">
        <f>ROUND(E156*U156,2)</f>
        <v>0</v>
      </c>
      <c r="W156" s="215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 t="s">
        <v>2206</v>
      </c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</row>
    <row r="157" spans="1:60" outlineLevel="1">
      <c r="A157" s="232">
        <v>100</v>
      </c>
      <c r="B157" s="233" t="s">
        <v>2049</v>
      </c>
      <c r="C157" s="243" t="s">
        <v>2461</v>
      </c>
      <c r="D157" s="234" t="s">
        <v>557</v>
      </c>
      <c r="E157" s="235">
        <v>15</v>
      </c>
      <c r="F157" s="236"/>
      <c r="G157" s="237">
        <f>ROUND(E157*F157,2)</f>
        <v>0</v>
      </c>
      <c r="H157" s="236"/>
      <c r="I157" s="237">
        <f>ROUND(E157*H157,2)</f>
        <v>0</v>
      </c>
      <c r="J157" s="236"/>
      <c r="K157" s="237">
        <f>ROUND(E157*J157,2)</f>
        <v>0</v>
      </c>
      <c r="L157" s="237">
        <v>21</v>
      </c>
      <c r="M157" s="237">
        <f>G157*(1+L157/100)</f>
        <v>0</v>
      </c>
      <c r="N157" s="237">
        <v>0</v>
      </c>
      <c r="O157" s="237">
        <f>ROUND(E157*N157,2)</f>
        <v>0</v>
      </c>
      <c r="P157" s="237">
        <v>0</v>
      </c>
      <c r="Q157" s="237">
        <f>ROUND(E157*P157,2)</f>
        <v>0</v>
      </c>
      <c r="R157" s="237"/>
      <c r="S157" s="237" t="s">
        <v>295</v>
      </c>
      <c r="T157" s="238" t="s">
        <v>286</v>
      </c>
      <c r="U157" s="215">
        <v>0</v>
      </c>
      <c r="V157" s="215">
        <f>ROUND(E157*U157,2)</f>
        <v>0</v>
      </c>
      <c r="W157" s="215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 t="s">
        <v>2206</v>
      </c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</row>
    <row r="158" spans="1:60" outlineLevel="1">
      <c r="A158" s="232">
        <v>101</v>
      </c>
      <c r="B158" s="233" t="s">
        <v>2051</v>
      </c>
      <c r="C158" s="243" t="s">
        <v>2462</v>
      </c>
      <c r="D158" s="234" t="s">
        <v>437</v>
      </c>
      <c r="E158" s="235">
        <v>16</v>
      </c>
      <c r="F158" s="236"/>
      <c r="G158" s="237">
        <f>ROUND(E158*F158,2)</f>
        <v>0</v>
      </c>
      <c r="H158" s="236"/>
      <c r="I158" s="237">
        <f>ROUND(E158*H158,2)</f>
        <v>0</v>
      </c>
      <c r="J158" s="236"/>
      <c r="K158" s="237">
        <f>ROUND(E158*J158,2)</f>
        <v>0</v>
      </c>
      <c r="L158" s="237">
        <v>21</v>
      </c>
      <c r="M158" s="237">
        <f>G158*(1+L158/100)</f>
        <v>0</v>
      </c>
      <c r="N158" s="237">
        <v>0</v>
      </c>
      <c r="O158" s="237">
        <f>ROUND(E158*N158,2)</f>
        <v>0</v>
      </c>
      <c r="P158" s="237">
        <v>0</v>
      </c>
      <c r="Q158" s="237">
        <f>ROUND(E158*P158,2)</f>
        <v>0</v>
      </c>
      <c r="R158" s="237"/>
      <c r="S158" s="237" t="s">
        <v>295</v>
      </c>
      <c r="T158" s="238" t="s">
        <v>286</v>
      </c>
      <c r="U158" s="215">
        <v>0</v>
      </c>
      <c r="V158" s="215">
        <f>ROUND(E158*U158,2)</f>
        <v>0</v>
      </c>
      <c r="W158" s="215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 t="s">
        <v>2206</v>
      </c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</row>
    <row r="159" spans="1:60" outlineLevel="1">
      <c r="A159" s="232">
        <v>102</v>
      </c>
      <c r="B159" s="233" t="s">
        <v>2073</v>
      </c>
      <c r="C159" s="243" t="s">
        <v>2463</v>
      </c>
      <c r="D159" s="234" t="s">
        <v>437</v>
      </c>
      <c r="E159" s="235">
        <v>1</v>
      </c>
      <c r="F159" s="236"/>
      <c r="G159" s="237">
        <f>ROUND(E159*F159,2)</f>
        <v>0</v>
      </c>
      <c r="H159" s="236"/>
      <c r="I159" s="237">
        <f>ROUND(E159*H159,2)</f>
        <v>0</v>
      </c>
      <c r="J159" s="236"/>
      <c r="K159" s="237">
        <f>ROUND(E159*J159,2)</f>
        <v>0</v>
      </c>
      <c r="L159" s="237">
        <v>21</v>
      </c>
      <c r="M159" s="237">
        <f>G159*(1+L159/100)</f>
        <v>0</v>
      </c>
      <c r="N159" s="237">
        <v>0</v>
      </c>
      <c r="O159" s="237">
        <f>ROUND(E159*N159,2)</f>
        <v>0</v>
      </c>
      <c r="P159" s="237">
        <v>0</v>
      </c>
      <c r="Q159" s="237">
        <f>ROUND(E159*P159,2)</f>
        <v>0</v>
      </c>
      <c r="R159" s="237"/>
      <c r="S159" s="237" t="s">
        <v>295</v>
      </c>
      <c r="T159" s="238" t="s">
        <v>286</v>
      </c>
      <c r="U159" s="215">
        <v>0</v>
      </c>
      <c r="V159" s="215">
        <f>ROUND(E159*U159,2)</f>
        <v>0</v>
      </c>
      <c r="W159" s="215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 t="s">
        <v>2206</v>
      </c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</row>
    <row r="160" spans="1:60" outlineLevel="1">
      <c r="A160" s="232">
        <v>103</v>
      </c>
      <c r="B160" s="233" t="s">
        <v>2008</v>
      </c>
      <c r="C160" s="243" t="s">
        <v>2457</v>
      </c>
      <c r="D160" s="234" t="s">
        <v>298</v>
      </c>
      <c r="E160" s="235">
        <v>3</v>
      </c>
      <c r="F160" s="236"/>
      <c r="G160" s="237">
        <f>ROUND(E160*F160,2)</f>
        <v>0</v>
      </c>
      <c r="H160" s="236"/>
      <c r="I160" s="237">
        <f>ROUND(E160*H160,2)</f>
        <v>0</v>
      </c>
      <c r="J160" s="236"/>
      <c r="K160" s="237">
        <f>ROUND(E160*J160,2)</f>
        <v>0</v>
      </c>
      <c r="L160" s="237">
        <v>21</v>
      </c>
      <c r="M160" s="237">
        <f>G160*(1+L160/100)</f>
        <v>0</v>
      </c>
      <c r="N160" s="237">
        <v>0</v>
      </c>
      <c r="O160" s="237">
        <f>ROUND(E160*N160,2)</f>
        <v>0</v>
      </c>
      <c r="P160" s="237">
        <v>0</v>
      </c>
      <c r="Q160" s="237">
        <f>ROUND(E160*P160,2)</f>
        <v>0</v>
      </c>
      <c r="R160" s="237"/>
      <c r="S160" s="237" t="s">
        <v>295</v>
      </c>
      <c r="T160" s="238" t="s">
        <v>286</v>
      </c>
      <c r="U160" s="215">
        <v>0</v>
      </c>
      <c r="V160" s="215">
        <f>ROUND(E160*U160,2)</f>
        <v>0</v>
      </c>
      <c r="W160" s="215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 t="s">
        <v>1980</v>
      </c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</row>
    <row r="161" spans="1:60" outlineLevel="1">
      <c r="A161" s="232">
        <v>104</v>
      </c>
      <c r="B161" s="233" t="s">
        <v>2010</v>
      </c>
      <c r="C161" s="243" t="s">
        <v>2458</v>
      </c>
      <c r="D161" s="234" t="s">
        <v>298</v>
      </c>
      <c r="E161" s="235">
        <v>3</v>
      </c>
      <c r="F161" s="236"/>
      <c r="G161" s="237">
        <f>ROUND(E161*F161,2)</f>
        <v>0</v>
      </c>
      <c r="H161" s="236"/>
      <c r="I161" s="237">
        <f>ROUND(E161*H161,2)</f>
        <v>0</v>
      </c>
      <c r="J161" s="236"/>
      <c r="K161" s="237">
        <f>ROUND(E161*J161,2)</f>
        <v>0</v>
      </c>
      <c r="L161" s="237">
        <v>21</v>
      </c>
      <c r="M161" s="237">
        <f>G161*(1+L161/100)</f>
        <v>0</v>
      </c>
      <c r="N161" s="237">
        <v>0</v>
      </c>
      <c r="O161" s="237">
        <f>ROUND(E161*N161,2)</f>
        <v>0</v>
      </c>
      <c r="P161" s="237">
        <v>0</v>
      </c>
      <c r="Q161" s="237">
        <f>ROUND(E161*P161,2)</f>
        <v>0</v>
      </c>
      <c r="R161" s="237"/>
      <c r="S161" s="237" t="s">
        <v>295</v>
      </c>
      <c r="T161" s="238" t="s">
        <v>286</v>
      </c>
      <c r="U161" s="215">
        <v>0</v>
      </c>
      <c r="V161" s="215">
        <f>ROUND(E161*U161,2)</f>
        <v>0</v>
      </c>
      <c r="W161" s="215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 t="s">
        <v>1980</v>
      </c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</row>
    <row r="162" spans="1:60" outlineLevel="1">
      <c r="A162" s="232">
        <v>105</v>
      </c>
      <c r="B162" s="233" t="s">
        <v>2012</v>
      </c>
      <c r="C162" s="243" t="s">
        <v>3461</v>
      </c>
      <c r="D162" s="234" t="s">
        <v>298</v>
      </c>
      <c r="E162" s="235">
        <v>3</v>
      </c>
      <c r="F162" s="236"/>
      <c r="G162" s="237">
        <f>ROUND(E162*F162,2)</f>
        <v>0</v>
      </c>
      <c r="H162" s="236"/>
      <c r="I162" s="237">
        <f>ROUND(E162*H162,2)</f>
        <v>0</v>
      </c>
      <c r="J162" s="236"/>
      <c r="K162" s="237">
        <f>ROUND(E162*J162,2)</f>
        <v>0</v>
      </c>
      <c r="L162" s="237">
        <v>21</v>
      </c>
      <c r="M162" s="237">
        <f>G162*(1+L162/100)</f>
        <v>0</v>
      </c>
      <c r="N162" s="237">
        <v>0</v>
      </c>
      <c r="O162" s="237">
        <f>ROUND(E162*N162,2)</f>
        <v>0</v>
      </c>
      <c r="P162" s="237">
        <v>0</v>
      </c>
      <c r="Q162" s="237">
        <f>ROUND(E162*P162,2)</f>
        <v>0</v>
      </c>
      <c r="R162" s="237"/>
      <c r="S162" s="237" t="s">
        <v>295</v>
      </c>
      <c r="T162" s="238" t="s">
        <v>286</v>
      </c>
      <c r="U162" s="215">
        <v>0</v>
      </c>
      <c r="V162" s="215">
        <f>ROUND(E162*U162,2)</f>
        <v>0</v>
      </c>
      <c r="W162" s="215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 t="s">
        <v>1980</v>
      </c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</row>
    <row r="163" spans="1:60" outlineLevel="1">
      <c r="A163" s="232">
        <v>106</v>
      </c>
      <c r="B163" s="233" t="s">
        <v>1996</v>
      </c>
      <c r="C163" s="243" t="s">
        <v>2465</v>
      </c>
      <c r="D163" s="234" t="s">
        <v>298</v>
      </c>
      <c r="E163" s="235">
        <v>3</v>
      </c>
      <c r="F163" s="236"/>
      <c r="G163" s="237">
        <f>ROUND(E163*F163,2)</f>
        <v>0</v>
      </c>
      <c r="H163" s="236"/>
      <c r="I163" s="237">
        <f>ROUND(E163*H163,2)</f>
        <v>0</v>
      </c>
      <c r="J163" s="236"/>
      <c r="K163" s="237">
        <f>ROUND(E163*J163,2)</f>
        <v>0</v>
      </c>
      <c r="L163" s="237">
        <v>21</v>
      </c>
      <c r="M163" s="237">
        <f>G163*(1+L163/100)</f>
        <v>0</v>
      </c>
      <c r="N163" s="237">
        <v>0</v>
      </c>
      <c r="O163" s="237">
        <f>ROUND(E163*N163,2)</f>
        <v>0</v>
      </c>
      <c r="P163" s="237">
        <v>0</v>
      </c>
      <c r="Q163" s="237">
        <f>ROUND(E163*P163,2)</f>
        <v>0</v>
      </c>
      <c r="R163" s="237"/>
      <c r="S163" s="237" t="s">
        <v>295</v>
      </c>
      <c r="T163" s="238" t="s">
        <v>286</v>
      </c>
      <c r="U163" s="215">
        <v>0</v>
      </c>
      <c r="V163" s="215">
        <f>ROUND(E163*U163,2)</f>
        <v>0</v>
      </c>
      <c r="W163" s="215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 t="s">
        <v>2280</v>
      </c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</row>
    <row r="164" spans="1:60">
      <c r="A164" s="217" t="s">
        <v>280</v>
      </c>
      <c r="B164" s="218" t="s">
        <v>213</v>
      </c>
      <c r="C164" s="240" t="s">
        <v>214</v>
      </c>
      <c r="D164" s="219"/>
      <c r="E164" s="220"/>
      <c r="F164" s="221"/>
      <c r="G164" s="221">
        <f>SUMIF(AG165:AG178,"&lt;&gt;NOR",G165:G178)</f>
        <v>0</v>
      </c>
      <c r="H164" s="221"/>
      <c r="I164" s="221">
        <f>SUM(I165:I178)</f>
        <v>0</v>
      </c>
      <c r="J164" s="221"/>
      <c r="K164" s="221">
        <f>SUM(K165:K178)</f>
        <v>0</v>
      </c>
      <c r="L164" s="221"/>
      <c r="M164" s="221">
        <f>SUM(M165:M178)</f>
        <v>0</v>
      </c>
      <c r="N164" s="221"/>
      <c r="O164" s="221">
        <f>SUM(O165:O178)</f>
        <v>0</v>
      </c>
      <c r="P164" s="221"/>
      <c r="Q164" s="221">
        <f>SUM(Q165:Q178)</f>
        <v>0</v>
      </c>
      <c r="R164" s="221"/>
      <c r="S164" s="221"/>
      <c r="T164" s="222"/>
      <c r="U164" s="216"/>
      <c r="V164" s="216">
        <f>SUM(V165:V178)</f>
        <v>0</v>
      </c>
      <c r="W164" s="216"/>
      <c r="AG164" t="s">
        <v>281</v>
      </c>
    </row>
    <row r="165" spans="1:60" outlineLevel="1">
      <c r="A165" s="232">
        <v>107</v>
      </c>
      <c r="B165" s="233" t="s">
        <v>2045</v>
      </c>
      <c r="C165" s="243" t="s">
        <v>2282</v>
      </c>
      <c r="D165" s="234" t="s">
        <v>298</v>
      </c>
      <c r="E165" s="235">
        <v>7</v>
      </c>
      <c r="F165" s="236"/>
      <c r="G165" s="237">
        <f>ROUND(E165*F165,2)</f>
        <v>0</v>
      </c>
      <c r="H165" s="236"/>
      <c r="I165" s="237">
        <f>ROUND(E165*H165,2)</f>
        <v>0</v>
      </c>
      <c r="J165" s="236"/>
      <c r="K165" s="237">
        <f>ROUND(E165*J165,2)</f>
        <v>0</v>
      </c>
      <c r="L165" s="237">
        <v>21</v>
      </c>
      <c r="M165" s="237">
        <f>G165*(1+L165/100)</f>
        <v>0</v>
      </c>
      <c r="N165" s="237">
        <v>0</v>
      </c>
      <c r="O165" s="237">
        <f>ROUND(E165*N165,2)</f>
        <v>0</v>
      </c>
      <c r="P165" s="237">
        <v>0</v>
      </c>
      <c r="Q165" s="237">
        <f>ROUND(E165*P165,2)</f>
        <v>0</v>
      </c>
      <c r="R165" s="237"/>
      <c r="S165" s="237" t="s">
        <v>295</v>
      </c>
      <c r="T165" s="238" t="s">
        <v>286</v>
      </c>
      <c r="U165" s="215">
        <v>0</v>
      </c>
      <c r="V165" s="215">
        <f>ROUND(E165*U165,2)</f>
        <v>0</v>
      </c>
      <c r="W165" s="215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 t="s">
        <v>323</v>
      </c>
      <c r="AH165" s="206"/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</row>
    <row r="166" spans="1:60" outlineLevel="1">
      <c r="A166" s="232">
        <v>108</v>
      </c>
      <c r="B166" s="233" t="s">
        <v>2049</v>
      </c>
      <c r="C166" s="243" t="s">
        <v>2471</v>
      </c>
      <c r="D166" s="234" t="s">
        <v>298</v>
      </c>
      <c r="E166" s="235">
        <v>9</v>
      </c>
      <c r="F166" s="236"/>
      <c r="G166" s="237">
        <f>ROUND(E166*F166,2)</f>
        <v>0</v>
      </c>
      <c r="H166" s="236"/>
      <c r="I166" s="237">
        <f>ROUND(E166*H166,2)</f>
        <v>0</v>
      </c>
      <c r="J166" s="236"/>
      <c r="K166" s="237">
        <f>ROUND(E166*J166,2)</f>
        <v>0</v>
      </c>
      <c r="L166" s="237">
        <v>21</v>
      </c>
      <c r="M166" s="237">
        <f>G166*(1+L166/100)</f>
        <v>0</v>
      </c>
      <c r="N166" s="237">
        <v>0</v>
      </c>
      <c r="O166" s="237">
        <f>ROUND(E166*N166,2)</f>
        <v>0</v>
      </c>
      <c r="P166" s="237">
        <v>0</v>
      </c>
      <c r="Q166" s="237">
        <f>ROUND(E166*P166,2)</f>
        <v>0</v>
      </c>
      <c r="R166" s="237"/>
      <c r="S166" s="237" t="s">
        <v>295</v>
      </c>
      <c r="T166" s="238" t="s">
        <v>286</v>
      </c>
      <c r="U166" s="215">
        <v>0</v>
      </c>
      <c r="V166" s="215">
        <f>ROUND(E166*U166,2)</f>
        <v>0</v>
      </c>
      <c r="W166" s="215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 t="s">
        <v>323</v>
      </c>
      <c r="AH166" s="206"/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</row>
    <row r="167" spans="1:60" ht="22.5" outlineLevel="1">
      <c r="A167" s="232">
        <v>109</v>
      </c>
      <c r="B167" s="233" t="s">
        <v>2000</v>
      </c>
      <c r="C167" s="243" t="s">
        <v>3462</v>
      </c>
      <c r="D167" s="234" t="s">
        <v>298</v>
      </c>
      <c r="E167" s="235">
        <v>3</v>
      </c>
      <c r="F167" s="236"/>
      <c r="G167" s="237">
        <f>ROUND(E167*F167,2)</f>
        <v>0</v>
      </c>
      <c r="H167" s="236"/>
      <c r="I167" s="237">
        <f>ROUND(E167*H167,2)</f>
        <v>0</v>
      </c>
      <c r="J167" s="236"/>
      <c r="K167" s="237">
        <f>ROUND(E167*J167,2)</f>
        <v>0</v>
      </c>
      <c r="L167" s="237">
        <v>21</v>
      </c>
      <c r="M167" s="237">
        <f>G167*(1+L167/100)</f>
        <v>0</v>
      </c>
      <c r="N167" s="237">
        <v>0</v>
      </c>
      <c r="O167" s="237">
        <f>ROUND(E167*N167,2)</f>
        <v>0</v>
      </c>
      <c r="P167" s="237">
        <v>0</v>
      </c>
      <c r="Q167" s="237">
        <f>ROUND(E167*P167,2)</f>
        <v>0</v>
      </c>
      <c r="R167" s="237"/>
      <c r="S167" s="237" t="s">
        <v>295</v>
      </c>
      <c r="T167" s="238" t="s">
        <v>286</v>
      </c>
      <c r="U167" s="215">
        <v>0</v>
      </c>
      <c r="V167" s="215">
        <f>ROUND(E167*U167,2)</f>
        <v>0</v>
      </c>
      <c r="W167" s="215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 t="s">
        <v>2206</v>
      </c>
      <c r="AH167" s="206"/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</row>
    <row r="168" spans="1:60" outlineLevel="1">
      <c r="A168" s="232">
        <v>110</v>
      </c>
      <c r="B168" s="233" t="s">
        <v>2004</v>
      </c>
      <c r="C168" s="243" t="s">
        <v>3463</v>
      </c>
      <c r="D168" s="234" t="s">
        <v>298</v>
      </c>
      <c r="E168" s="235">
        <v>4</v>
      </c>
      <c r="F168" s="236"/>
      <c r="G168" s="237">
        <f>ROUND(E168*F168,2)</f>
        <v>0</v>
      </c>
      <c r="H168" s="236"/>
      <c r="I168" s="237">
        <f>ROUND(E168*H168,2)</f>
        <v>0</v>
      </c>
      <c r="J168" s="236"/>
      <c r="K168" s="237">
        <f>ROUND(E168*J168,2)</f>
        <v>0</v>
      </c>
      <c r="L168" s="237">
        <v>21</v>
      </c>
      <c r="M168" s="237">
        <f>G168*(1+L168/100)</f>
        <v>0</v>
      </c>
      <c r="N168" s="237">
        <v>0</v>
      </c>
      <c r="O168" s="237">
        <f>ROUND(E168*N168,2)</f>
        <v>0</v>
      </c>
      <c r="P168" s="237">
        <v>0</v>
      </c>
      <c r="Q168" s="237">
        <f>ROUND(E168*P168,2)</f>
        <v>0</v>
      </c>
      <c r="R168" s="237"/>
      <c r="S168" s="237" t="s">
        <v>295</v>
      </c>
      <c r="T168" s="238" t="s">
        <v>286</v>
      </c>
      <c r="U168" s="215">
        <v>0</v>
      </c>
      <c r="V168" s="215">
        <f>ROUND(E168*U168,2)</f>
        <v>0</v>
      </c>
      <c r="W168" s="215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 t="s">
        <v>2206</v>
      </c>
      <c r="AH168" s="206"/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</row>
    <row r="169" spans="1:60" outlineLevel="1">
      <c r="A169" s="232">
        <v>111</v>
      </c>
      <c r="B169" s="233" t="s">
        <v>2006</v>
      </c>
      <c r="C169" s="243" t="s">
        <v>3464</v>
      </c>
      <c r="D169" s="234" t="s">
        <v>298</v>
      </c>
      <c r="E169" s="235">
        <v>3</v>
      </c>
      <c r="F169" s="236"/>
      <c r="G169" s="237">
        <f>ROUND(E169*F169,2)</f>
        <v>0</v>
      </c>
      <c r="H169" s="236"/>
      <c r="I169" s="237">
        <f>ROUND(E169*H169,2)</f>
        <v>0</v>
      </c>
      <c r="J169" s="236"/>
      <c r="K169" s="237">
        <f>ROUND(E169*J169,2)</f>
        <v>0</v>
      </c>
      <c r="L169" s="237">
        <v>21</v>
      </c>
      <c r="M169" s="237">
        <f>G169*(1+L169/100)</f>
        <v>0</v>
      </c>
      <c r="N169" s="237">
        <v>0</v>
      </c>
      <c r="O169" s="237">
        <f>ROUND(E169*N169,2)</f>
        <v>0</v>
      </c>
      <c r="P169" s="237">
        <v>0</v>
      </c>
      <c r="Q169" s="237">
        <f>ROUND(E169*P169,2)</f>
        <v>0</v>
      </c>
      <c r="R169" s="237"/>
      <c r="S169" s="237" t="s">
        <v>295</v>
      </c>
      <c r="T169" s="238" t="s">
        <v>286</v>
      </c>
      <c r="U169" s="215">
        <v>0</v>
      </c>
      <c r="V169" s="215">
        <f>ROUND(E169*U169,2)</f>
        <v>0</v>
      </c>
      <c r="W169" s="215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 t="s">
        <v>2206</v>
      </c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</row>
    <row r="170" spans="1:60" outlineLevel="1">
      <c r="A170" s="232">
        <v>112</v>
      </c>
      <c r="B170" s="233" t="s">
        <v>2012</v>
      </c>
      <c r="C170" s="243" t="s">
        <v>3465</v>
      </c>
      <c r="D170" s="234" t="s">
        <v>298</v>
      </c>
      <c r="E170" s="235">
        <v>3</v>
      </c>
      <c r="F170" s="236"/>
      <c r="G170" s="237">
        <f>ROUND(E170*F170,2)</f>
        <v>0</v>
      </c>
      <c r="H170" s="236"/>
      <c r="I170" s="237">
        <f>ROUND(E170*H170,2)</f>
        <v>0</v>
      </c>
      <c r="J170" s="236"/>
      <c r="K170" s="237">
        <f>ROUND(E170*J170,2)</f>
        <v>0</v>
      </c>
      <c r="L170" s="237">
        <v>21</v>
      </c>
      <c r="M170" s="237">
        <f>G170*(1+L170/100)</f>
        <v>0</v>
      </c>
      <c r="N170" s="237">
        <v>0</v>
      </c>
      <c r="O170" s="237">
        <f>ROUND(E170*N170,2)</f>
        <v>0</v>
      </c>
      <c r="P170" s="237">
        <v>0</v>
      </c>
      <c r="Q170" s="237">
        <f>ROUND(E170*P170,2)</f>
        <v>0</v>
      </c>
      <c r="R170" s="237"/>
      <c r="S170" s="237" t="s">
        <v>295</v>
      </c>
      <c r="T170" s="238" t="s">
        <v>286</v>
      </c>
      <c r="U170" s="215">
        <v>0</v>
      </c>
      <c r="V170" s="215">
        <f>ROUND(E170*U170,2)</f>
        <v>0</v>
      </c>
      <c r="W170" s="215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 t="s">
        <v>2206</v>
      </c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</row>
    <row r="171" spans="1:60" outlineLevel="1">
      <c r="A171" s="232">
        <v>113</v>
      </c>
      <c r="B171" s="233" t="s">
        <v>2014</v>
      </c>
      <c r="C171" s="243" t="s">
        <v>3466</v>
      </c>
      <c r="D171" s="234" t="s">
        <v>298</v>
      </c>
      <c r="E171" s="235">
        <v>3</v>
      </c>
      <c r="F171" s="236"/>
      <c r="G171" s="237">
        <f>ROUND(E171*F171,2)</f>
        <v>0</v>
      </c>
      <c r="H171" s="236"/>
      <c r="I171" s="237">
        <f>ROUND(E171*H171,2)</f>
        <v>0</v>
      </c>
      <c r="J171" s="236"/>
      <c r="K171" s="237">
        <f>ROUND(E171*J171,2)</f>
        <v>0</v>
      </c>
      <c r="L171" s="237">
        <v>21</v>
      </c>
      <c r="M171" s="237">
        <f>G171*(1+L171/100)</f>
        <v>0</v>
      </c>
      <c r="N171" s="237">
        <v>0</v>
      </c>
      <c r="O171" s="237">
        <f>ROUND(E171*N171,2)</f>
        <v>0</v>
      </c>
      <c r="P171" s="237">
        <v>0</v>
      </c>
      <c r="Q171" s="237">
        <f>ROUND(E171*P171,2)</f>
        <v>0</v>
      </c>
      <c r="R171" s="237"/>
      <c r="S171" s="237" t="s">
        <v>295</v>
      </c>
      <c r="T171" s="238" t="s">
        <v>286</v>
      </c>
      <c r="U171" s="215">
        <v>0</v>
      </c>
      <c r="V171" s="215">
        <f>ROUND(E171*U171,2)</f>
        <v>0</v>
      </c>
      <c r="W171" s="215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 t="s">
        <v>2206</v>
      </c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</row>
    <row r="172" spans="1:60" outlineLevel="1">
      <c r="A172" s="232">
        <v>114</v>
      </c>
      <c r="B172" s="233" t="s">
        <v>2051</v>
      </c>
      <c r="C172" s="243" t="s">
        <v>2231</v>
      </c>
      <c r="D172" s="234" t="s">
        <v>298</v>
      </c>
      <c r="E172" s="235">
        <v>1</v>
      </c>
      <c r="F172" s="236"/>
      <c r="G172" s="237">
        <f>ROUND(E172*F172,2)</f>
        <v>0</v>
      </c>
      <c r="H172" s="236"/>
      <c r="I172" s="237">
        <f>ROUND(E172*H172,2)</f>
        <v>0</v>
      </c>
      <c r="J172" s="236"/>
      <c r="K172" s="237">
        <f>ROUND(E172*J172,2)</f>
        <v>0</v>
      </c>
      <c r="L172" s="237">
        <v>21</v>
      </c>
      <c r="M172" s="237">
        <f>G172*(1+L172/100)</f>
        <v>0</v>
      </c>
      <c r="N172" s="237">
        <v>0</v>
      </c>
      <c r="O172" s="237">
        <f>ROUND(E172*N172,2)</f>
        <v>0</v>
      </c>
      <c r="P172" s="237">
        <v>0</v>
      </c>
      <c r="Q172" s="237">
        <f>ROUND(E172*P172,2)</f>
        <v>0</v>
      </c>
      <c r="R172" s="237"/>
      <c r="S172" s="237" t="s">
        <v>295</v>
      </c>
      <c r="T172" s="238" t="s">
        <v>286</v>
      </c>
      <c r="U172" s="215">
        <v>0</v>
      </c>
      <c r="V172" s="215">
        <f>ROUND(E172*U172,2)</f>
        <v>0</v>
      </c>
      <c r="W172" s="215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 t="s">
        <v>2206</v>
      </c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</row>
    <row r="173" spans="1:60" ht="22.5" outlineLevel="1">
      <c r="A173" s="232">
        <v>115</v>
      </c>
      <c r="B173" s="233" t="s">
        <v>2073</v>
      </c>
      <c r="C173" s="243" t="s">
        <v>2479</v>
      </c>
      <c r="D173" s="234" t="s">
        <v>298</v>
      </c>
      <c r="E173" s="235">
        <v>16</v>
      </c>
      <c r="F173" s="236"/>
      <c r="G173" s="237">
        <f>ROUND(E173*F173,2)</f>
        <v>0</v>
      </c>
      <c r="H173" s="236"/>
      <c r="I173" s="237">
        <f>ROUND(E173*H173,2)</f>
        <v>0</v>
      </c>
      <c r="J173" s="236"/>
      <c r="K173" s="237">
        <f>ROUND(E173*J173,2)</f>
        <v>0</v>
      </c>
      <c r="L173" s="237">
        <v>21</v>
      </c>
      <c r="M173" s="237">
        <f>G173*(1+L173/100)</f>
        <v>0</v>
      </c>
      <c r="N173" s="237">
        <v>0</v>
      </c>
      <c r="O173" s="237">
        <f>ROUND(E173*N173,2)</f>
        <v>0</v>
      </c>
      <c r="P173" s="237">
        <v>0</v>
      </c>
      <c r="Q173" s="237">
        <f>ROUND(E173*P173,2)</f>
        <v>0</v>
      </c>
      <c r="R173" s="237"/>
      <c r="S173" s="237" t="s">
        <v>295</v>
      </c>
      <c r="T173" s="238" t="s">
        <v>286</v>
      </c>
      <c r="U173" s="215">
        <v>0</v>
      </c>
      <c r="V173" s="215">
        <f>ROUND(E173*U173,2)</f>
        <v>0</v>
      </c>
      <c r="W173" s="215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 t="s">
        <v>2206</v>
      </c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</row>
    <row r="174" spans="1:60" outlineLevel="1">
      <c r="A174" s="232">
        <v>116</v>
      </c>
      <c r="B174" s="233" t="s">
        <v>2043</v>
      </c>
      <c r="C174" s="243" t="s">
        <v>2418</v>
      </c>
      <c r="D174" s="234" t="s">
        <v>298</v>
      </c>
      <c r="E174" s="235">
        <v>16</v>
      </c>
      <c r="F174" s="236"/>
      <c r="G174" s="237">
        <f>ROUND(E174*F174,2)</f>
        <v>0</v>
      </c>
      <c r="H174" s="236"/>
      <c r="I174" s="237">
        <f>ROUND(E174*H174,2)</f>
        <v>0</v>
      </c>
      <c r="J174" s="236"/>
      <c r="K174" s="237">
        <f>ROUND(E174*J174,2)</f>
        <v>0</v>
      </c>
      <c r="L174" s="237">
        <v>21</v>
      </c>
      <c r="M174" s="237">
        <f>G174*(1+L174/100)</f>
        <v>0</v>
      </c>
      <c r="N174" s="237">
        <v>0</v>
      </c>
      <c r="O174" s="237">
        <f>ROUND(E174*N174,2)</f>
        <v>0</v>
      </c>
      <c r="P174" s="237">
        <v>0</v>
      </c>
      <c r="Q174" s="237">
        <f>ROUND(E174*P174,2)</f>
        <v>0</v>
      </c>
      <c r="R174" s="237"/>
      <c r="S174" s="237" t="s">
        <v>295</v>
      </c>
      <c r="T174" s="238" t="s">
        <v>286</v>
      </c>
      <c r="U174" s="215">
        <v>0</v>
      </c>
      <c r="V174" s="215">
        <f>ROUND(E174*U174,2)</f>
        <v>0</v>
      </c>
      <c r="W174" s="215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 t="s">
        <v>2206</v>
      </c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</row>
    <row r="175" spans="1:60" outlineLevel="1">
      <c r="A175" s="232">
        <v>117</v>
      </c>
      <c r="B175" s="233" t="s">
        <v>2115</v>
      </c>
      <c r="C175" s="243" t="s">
        <v>2309</v>
      </c>
      <c r="D175" s="234" t="s">
        <v>557</v>
      </c>
      <c r="E175" s="235">
        <v>10</v>
      </c>
      <c r="F175" s="236"/>
      <c r="G175" s="237">
        <f>ROUND(E175*F175,2)</f>
        <v>0</v>
      </c>
      <c r="H175" s="236"/>
      <c r="I175" s="237">
        <f>ROUND(E175*H175,2)</f>
        <v>0</v>
      </c>
      <c r="J175" s="236"/>
      <c r="K175" s="237">
        <f>ROUND(E175*J175,2)</f>
        <v>0</v>
      </c>
      <c r="L175" s="237">
        <v>21</v>
      </c>
      <c r="M175" s="237">
        <f>G175*(1+L175/100)</f>
        <v>0</v>
      </c>
      <c r="N175" s="237">
        <v>0</v>
      </c>
      <c r="O175" s="237">
        <f>ROUND(E175*N175,2)</f>
        <v>0</v>
      </c>
      <c r="P175" s="237">
        <v>0</v>
      </c>
      <c r="Q175" s="237">
        <f>ROUND(E175*P175,2)</f>
        <v>0</v>
      </c>
      <c r="R175" s="237"/>
      <c r="S175" s="237" t="s">
        <v>295</v>
      </c>
      <c r="T175" s="238" t="s">
        <v>286</v>
      </c>
      <c r="U175" s="215">
        <v>0</v>
      </c>
      <c r="V175" s="215">
        <f>ROUND(E175*U175,2)</f>
        <v>0</v>
      </c>
      <c r="W175" s="215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 t="s">
        <v>2206</v>
      </c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</row>
    <row r="176" spans="1:60" outlineLevel="1">
      <c r="A176" s="232">
        <v>118</v>
      </c>
      <c r="B176" s="233" t="s">
        <v>2209</v>
      </c>
      <c r="C176" s="243" t="s">
        <v>2242</v>
      </c>
      <c r="D176" s="234" t="s">
        <v>557</v>
      </c>
      <c r="E176" s="235">
        <v>30</v>
      </c>
      <c r="F176" s="236"/>
      <c r="G176" s="237">
        <f>ROUND(E176*F176,2)</f>
        <v>0</v>
      </c>
      <c r="H176" s="236"/>
      <c r="I176" s="237">
        <f>ROUND(E176*H176,2)</f>
        <v>0</v>
      </c>
      <c r="J176" s="236"/>
      <c r="K176" s="237">
        <f>ROUND(E176*J176,2)</f>
        <v>0</v>
      </c>
      <c r="L176" s="237">
        <v>21</v>
      </c>
      <c r="M176" s="237">
        <f>G176*(1+L176/100)</f>
        <v>0</v>
      </c>
      <c r="N176" s="237">
        <v>0</v>
      </c>
      <c r="O176" s="237">
        <f>ROUND(E176*N176,2)</f>
        <v>0</v>
      </c>
      <c r="P176" s="237">
        <v>0</v>
      </c>
      <c r="Q176" s="237">
        <f>ROUND(E176*P176,2)</f>
        <v>0</v>
      </c>
      <c r="R176" s="237"/>
      <c r="S176" s="237" t="s">
        <v>295</v>
      </c>
      <c r="T176" s="238" t="s">
        <v>286</v>
      </c>
      <c r="U176" s="215">
        <v>0</v>
      </c>
      <c r="V176" s="215">
        <f>ROUND(E176*U176,2)</f>
        <v>0</v>
      </c>
      <c r="W176" s="215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 t="s">
        <v>2206</v>
      </c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</row>
    <row r="177" spans="1:60" outlineLevel="1">
      <c r="A177" s="232">
        <v>119</v>
      </c>
      <c r="B177" s="233" t="s">
        <v>2210</v>
      </c>
      <c r="C177" s="243" t="s">
        <v>2480</v>
      </c>
      <c r="D177" s="234" t="s">
        <v>557</v>
      </c>
      <c r="E177" s="235">
        <v>15</v>
      </c>
      <c r="F177" s="236"/>
      <c r="G177" s="237">
        <f>ROUND(E177*F177,2)</f>
        <v>0</v>
      </c>
      <c r="H177" s="236"/>
      <c r="I177" s="237">
        <f>ROUND(E177*H177,2)</f>
        <v>0</v>
      </c>
      <c r="J177" s="236"/>
      <c r="K177" s="237">
        <f>ROUND(E177*J177,2)</f>
        <v>0</v>
      </c>
      <c r="L177" s="237">
        <v>21</v>
      </c>
      <c r="M177" s="237">
        <f>G177*(1+L177/100)</f>
        <v>0</v>
      </c>
      <c r="N177" s="237">
        <v>0</v>
      </c>
      <c r="O177" s="237">
        <f>ROUND(E177*N177,2)</f>
        <v>0</v>
      </c>
      <c r="P177" s="237">
        <v>0</v>
      </c>
      <c r="Q177" s="237">
        <f>ROUND(E177*P177,2)</f>
        <v>0</v>
      </c>
      <c r="R177" s="237"/>
      <c r="S177" s="237" t="s">
        <v>295</v>
      </c>
      <c r="T177" s="238" t="s">
        <v>286</v>
      </c>
      <c r="U177" s="215">
        <v>0</v>
      </c>
      <c r="V177" s="215">
        <f>ROUND(E177*U177,2)</f>
        <v>0</v>
      </c>
      <c r="W177" s="215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 t="s">
        <v>2206</v>
      </c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</row>
    <row r="178" spans="1:60" outlineLevel="1">
      <c r="A178" s="223">
        <v>120</v>
      </c>
      <c r="B178" s="224" t="s">
        <v>2013</v>
      </c>
      <c r="C178" s="241" t="s">
        <v>2476</v>
      </c>
      <c r="D178" s="225" t="s">
        <v>298</v>
      </c>
      <c r="E178" s="226">
        <v>3</v>
      </c>
      <c r="F178" s="227"/>
      <c r="G178" s="228">
        <f>ROUND(E178*F178,2)</f>
        <v>0</v>
      </c>
      <c r="H178" s="227"/>
      <c r="I178" s="228">
        <f>ROUND(E178*H178,2)</f>
        <v>0</v>
      </c>
      <c r="J178" s="227"/>
      <c r="K178" s="228">
        <f>ROUND(E178*J178,2)</f>
        <v>0</v>
      </c>
      <c r="L178" s="228">
        <v>21</v>
      </c>
      <c r="M178" s="228">
        <f>G178*(1+L178/100)</f>
        <v>0</v>
      </c>
      <c r="N178" s="228">
        <v>0</v>
      </c>
      <c r="O178" s="228">
        <f>ROUND(E178*N178,2)</f>
        <v>0</v>
      </c>
      <c r="P178" s="228">
        <v>0</v>
      </c>
      <c r="Q178" s="228">
        <f>ROUND(E178*P178,2)</f>
        <v>0</v>
      </c>
      <c r="R178" s="228"/>
      <c r="S178" s="228" t="s">
        <v>295</v>
      </c>
      <c r="T178" s="229" t="s">
        <v>286</v>
      </c>
      <c r="U178" s="215">
        <v>0</v>
      </c>
      <c r="V178" s="215">
        <f>ROUND(E178*U178,2)</f>
        <v>0</v>
      </c>
      <c r="W178" s="215"/>
      <c r="X178" s="206"/>
      <c r="Y178" s="206"/>
      <c r="Z178" s="206"/>
      <c r="AA178" s="206"/>
      <c r="AB178" s="206"/>
      <c r="AC178" s="206"/>
      <c r="AD178" s="206"/>
      <c r="AE178" s="206"/>
      <c r="AF178" s="206"/>
      <c r="AG178" s="206" t="s">
        <v>1980</v>
      </c>
      <c r="AH178" s="206"/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</row>
    <row r="179" spans="1:60">
      <c r="A179" s="5"/>
      <c r="B179" s="6"/>
      <c r="C179" s="244"/>
      <c r="D179" s="8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AE179">
        <v>15</v>
      </c>
      <c r="AF179">
        <v>21</v>
      </c>
    </row>
    <row r="180" spans="1:60">
      <c r="A180" s="209"/>
      <c r="B180" s="210" t="s">
        <v>29</v>
      </c>
      <c r="C180" s="245"/>
      <c r="D180" s="211"/>
      <c r="E180" s="212"/>
      <c r="F180" s="212"/>
      <c r="G180" s="239">
        <f>G8+G23+G36+G46+G68+G79+G117+G123+G131+G140+G152+G164</f>
        <v>0</v>
      </c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AE180">
        <f>SUMIF(L7:L178,AE179,G7:G178)</f>
        <v>0</v>
      </c>
      <c r="AF180">
        <f>SUMIF(L7:L178,AF179,G7:G178)</f>
        <v>0</v>
      </c>
      <c r="AG180" t="s">
        <v>315</v>
      </c>
    </row>
    <row r="181" spans="1:60">
      <c r="C181" s="246"/>
      <c r="D181" s="190"/>
      <c r="AG181" t="s">
        <v>316</v>
      </c>
    </row>
    <row r="182" spans="1:60">
      <c r="D182" s="190"/>
    </row>
    <row r="183" spans="1:60">
      <c r="D183" s="190"/>
    </row>
    <row r="184" spans="1:60">
      <c r="D184" s="190"/>
    </row>
    <row r="185" spans="1:60">
      <c r="D185" s="190"/>
    </row>
    <row r="186" spans="1:60">
      <c r="D186" s="190"/>
    </row>
    <row r="187" spans="1:60">
      <c r="D187" s="190"/>
    </row>
    <row r="188" spans="1:60">
      <c r="D188" s="190"/>
    </row>
    <row r="189" spans="1:60">
      <c r="D189" s="190"/>
    </row>
    <row r="190" spans="1:60">
      <c r="D190" s="190"/>
    </row>
    <row r="191" spans="1:60">
      <c r="D191" s="190"/>
    </row>
    <row r="192" spans="1:60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78</v>
      </c>
      <c r="C3" s="195" t="s">
        <v>79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62</v>
      </c>
      <c r="C4" s="198" t="s">
        <v>63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219</v>
      </c>
      <c r="C8" s="240" t="s">
        <v>221</v>
      </c>
      <c r="D8" s="219"/>
      <c r="E8" s="220"/>
      <c r="F8" s="221"/>
      <c r="G8" s="221">
        <f>SUMIF(AG9:AG27,"&lt;&gt;NOR",G9:G27)</f>
        <v>0</v>
      </c>
      <c r="H8" s="221"/>
      <c r="I8" s="221">
        <f>SUM(I9:I27)</f>
        <v>0</v>
      </c>
      <c r="J8" s="221"/>
      <c r="K8" s="221">
        <f>SUM(K9:K27)</f>
        <v>0</v>
      </c>
      <c r="L8" s="221"/>
      <c r="M8" s="221">
        <f>SUM(M9:M27)</f>
        <v>0</v>
      </c>
      <c r="N8" s="221"/>
      <c r="O8" s="221">
        <f>SUM(O9:O27)</f>
        <v>0</v>
      </c>
      <c r="P8" s="221"/>
      <c r="Q8" s="221">
        <f>SUM(Q9:Q27)</f>
        <v>0</v>
      </c>
      <c r="R8" s="221"/>
      <c r="S8" s="221"/>
      <c r="T8" s="222"/>
      <c r="U8" s="216"/>
      <c r="V8" s="216">
        <f>SUM(V9:V27)</f>
        <v>0</v>
      </c>
      <c r="W8" s="216"/>
      <c r="AG8" t="s">
        <v>281</v>
      </c>
    </row>
    <row r="9" spans="1:60" outlineLevel="1">
      <c r="A9" s="232">
        <v>1</v>
      </c>
      <c r="B9" s="233" t="s">
        <v>2213</v>
      </c>
      <c r="C9" s="243" t="s">
        <v>2501</v>
      </c>
      <c r="D9" s="234" t="s">
        <v>557</v>
      </c>
      <c r="E9" s="235">
        <v>300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2254</v>
      </c>
      <c r="C10" s="243" t="s">
        <v>2502</v>
      </c>
      <c r="D10" s="234" t="s">
        <v>298</v>
      </c>
      <c r="E10" s="235">
        <v>2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2256</v>
      </c>
      <c r="C11" s="243" t="s">
        <v>2503</v>
      </c>
      <c r="D11" s="234" t="s">
        <v>298</v>
      </c>
      <c r="E11" s="235">
        <v>2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</v>
      </c>
      <c r="O11" s="237">
        <f>ROUND(E11*N11,2)</f>
        <v>0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2217</v>
      </c>
      <c r="C12" s="243" t="s">
        <v>2504</v>
      </c>
      <c r="D12" s="234" t="s">
        <v>557</v>
      </c>
      <c r="E12" s="235">
        <v>300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2004</v>
      </c>
      <c r="C13" s="243" t="s">
        <v>2505</v>
      </c>
      <c r="D13" s="234" t="s">
        <v>298</v>
      </c>
      <c r="E13" s="235">
        <v>1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323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2006</v>
      </c>
      <c r="C14" s="243" t="s">
        <v>2506</v>
      </c>
      <c r="D14" s="234" t="s">
        <v>298</v>
      </c>
      <c r="E14" s="235">
        <v>1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323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2012</v>
      </c>
      <c r="C15" s="243" t="s">
        <v>2508</v>
      </c>
      <c r="D15" s="234" t="s">
        <v>298</v>
      </c>
      <c r="E15" s="235">
        <v>1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323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1996</v>
      </c>
      <c r="C16" s="243" t="s">
        <v>2509</v>
      </c>
      <c r="D16" s="234" t="s">
        <v>298</v>
      </c>
      <c r="E16" s="235">
        <v>10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1980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32">
        <v>9</v>
      </c>
      <c r="B17" s="233" t="s">
        <v>1998</v>
      </c>
      <c r="C17" s="243" t="s">
        <v>2510</v>
      </c>
      <c r="D17" s="234" t="s">
        <v>298</v>
      </c>
      <c r="E17" s="235">
        <v>2</v>
      </c>
      <c r="F17" s="236"/>
      <c r="G17" s="237">
        <f>ROUND(E17*F17,2)</f>
        <v>0</v>
      </c>
      <c r="H17" s="236"/>
      <c r="I17" s="237">
        <f>ROUND(E17*H17,2)</f>
        <v>0</v>
      </c>
      <c r="J17" s="236"/>
      <c r="K17" s="237">
        <f>ROUND(E17*J17,2)</f>
        <v>0</v>
      </c>
      <c r="L17" s="237">
        <v>21</v>
      </c>
      <c r="M17" s="237">
        <f>G17*(1+L17/100)</f>
        <v>0</v>
      </c>
      <c r="N17" s="237">
        <v>0</v>
      </c>
      <c r="O17" s="237">
        <f>ROUND(E17*N17,2)</f>
        <v>0</v>
      </c>
      <c r="P17" s="237">
        <v>0</v>
      </c>
      <c r="Q17" s="237">
        <f>ROUND(E17*P17,2)</f>
        <v>0</v>
      </c>
      <c r="R17" s="237"/>
      <c r="S17" s="237" t="s">
        <v>295</v>
      </c>
      <c r="T17" s="238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1980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10</v>
      </c>
      <c r="B18" s="233" t="s">
        <v>2013</v>
      </c>
      <c r="C18" s="243" t="s">
        <v>2514</v>
      </c>
      <c r="D18" s="234" t="s">
        <v>298</v>
      </c>
      <c r="E18" s="235">
        <v>1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1980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11</v>
      </c>
      <c r="B19" s="233" t="s">
        <v>2014</v>
      </c>
      <c r="C19" s="243" t="s">
        <v>2515</v>
      </c>
      <c r="D19" s="234" t="s">
        <v>298</v>
      </c>
      <c r="E19" s="235">
        <v>1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1980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12</v>
      </c>
      <c r="B20" s="233" t="s">
        <v>2015</v>
      </c>
      <c r="C20" s="243" t="s">
        <v>2516</v>
      </c>
      <c r="D20" s="234" t="s">
        <v>298</v>
      </c>
      <c r="E20" s="235">
        <v>1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0</v>
      </c>
      <c r="O20" s="237">
        <f>ROUND(E20*N20,2)</f>
        <v>0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1980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13</v>
      </c>
      <c r="B21" s="233" t="s">
        <v>2017</v>
      </c>
      <c r="C21" s="243" t="s">
        <v>2517</v>
      </c>
      <c r="D21" s="234" t="s">
        <v>298</v>
      </c>
      <c r="E21" s="235">
        <v>1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1980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32">
        <v>14</v>
      </c>
      <c r="B22" s="233" t="s">
        <v>2073</v>
      </c>
      <c r="C22" s="243" t="s">
        <v>3467</v>
      </c>
      <c r="D22" s="234" t="s">
        <v>298</v>
      </c>
      <c r="E22" s="235">
        <v>1</v>
      </c>
      <c r="F22" s="236"/>
      <c r="G22" s="237">
        <f>ROUND(E22*F22,2)</f>
        <v>0</v>
      </c>
      <c r="H22" s="236"/>
      <c r="I22" s="237">
        <f>ROUND(E22*H22,2)</f>
        <v>0</v>
      </c>
      <c r="J22" s="236"/>
      <c r="K22" s="237">
        <f>ROUND(E22*J22,2)</f>
        <v>0</v>
      </c>
      <c r="L22" s="237">
        <v>21</v>
      </c>
      <c r="M22" s="237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7"/>
      <c r="S22" s="237" t="s">
        <v>295</v>
      </c>
      <c r="T22" s="238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1980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32">
        <v>15</v>
      </c>
      <c r="B23" s="233" t="s">
        <v>2043</v>
      </c>
      <c r="C23" s="243" t="s">
        <v>2518</v>
      </c>
      <c r="D23" s="234" t="s">
        <v>298</v>
      </c>
      <c r="E23" s="235">
        <v>1</v>
      </c>
      <c r="F23" s="236"/>
      <c r="G23" s="237">
        <f>ROUND(E23*F23,2)</f>
        <v>0</v>
      </c>
      <c r="H23" s="236"/>
      <c r="I23" s="237">
        <f>ROUND(E23*H23,2)</f>
        <v>0</v>
      </c>
      <c r="J23" s="236"/>
      <c r="K23" s="237">
        <f>ROUND(E23*J23,2)</f>
        <v>0</v>
      </c>
      <c r="L23" s="237">
        <v>21</v>
      </c>
      <c r="M23" s="237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7"/>
      <c r="S23" s="237" t="s">
        <v>295</v>
      </c>
      <c r="T23" s="238" t="s">
        <v>286</v>
      </c>
      <c r="U23" s="215">
        <v>0</v>
      </c>
      <c r="V23" s="215">
        <f>ROUND(E23*U23,2)</f>
        <v>0</v>
      </c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1980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32">
        <v>16</v>
      </c>
      <c r="B24" s="233" t="s">
        <v>2115</v>
      </c>
      <c r="C24" s="243" t="s">
        <v>2519</v>
      </c>
      <c r="D24" s="234" t="s">
        <v>298</v>
      </c>
      <c r="E24" s="235">
        <v>10</v>
      </c>
      <c r="F24" s="236"/>
      <c r="G24" s="237">
        <f>ROUND(E24*F24,2)</f>
        <v>0</v>
      </c>
      <c r="H24" s="236"/>
      <c r="I24" s="237">
        <f>ROUND(E24*H24,2)</f>
        <v>0</v>
      </c>
      <c r="J24" s="236"/>
      <c r="K24" s="237">
        <f>ROUND(E24*J24,2)</f>
        <v>0</v>
      </c>
      <c r="L24" s="237">
        <v>21</v>
      </c>
      <c r="M24" s="237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7"/>
      <c r="S24" s="237" t="s">
        <v>295</v>
      </c>
      <c r="T24" s="238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1980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32">
        <v>17</v>
      </c>
      <c r="B25" s="233" t="s">
        <v>2209</v>
      </c>
      <c r="C25" s="243" t="s">
        <v>2520</v>
      </c>
      <c r="D25" s="234" t="s">
        <v>298</v>
      </c>
      <c r="E25" s="235">
        <v>1</v>
      </c>
      <c r="F25" s="236"/>
      <c r="G25" s="237">
        <f>ROUND(E25*F25,2)</f>
        <v>0</v>
      </c>
      <c r="H25" s="236"/>
      <c r="I25" s="237">
        <f>ROUND(E25*H25,2)</f>
        <v>0</v>
      </c>
      <c r="J25" s="236"/>
      <c r="K25" s="237">
        <f>ROUND(E25*J25,2)</f>
        <v>0</v>
      </c>
      <c r="L25" s="237">
        <v>21</v>
      </c>
      <c r="M25" s="237">
        <f>G25*(1+L25/100)</f>
        <v>0</v>
      </c>
      <c r="N25" s="237">
        <v>0</v>
      </c>
      <c r="O25" s="237">
        <f>ROUND(E25*N25,2)</f>
        <v>0</v>
      </c>
      <c r="P25" s="237">
        <v>0</v>
      </c>
      <c r="Q25" s="237">
        <f>ROUND(E25*P25,2)</f>
        <v>0</v>
      </c>
      <c r="R25" s="237"/>
      <c r="S25" s="237" t="s">
        <v>295</v>
      </c>
      <c r="T25" s="238" t="s">
        <v>286</v>
      </c>
      <c r="U25" s="215">
        <v>0</v>
      </c>
      <c r="V25" s="215">
        <f>ROUND(E25*U25,2)</f>
        <v>0</v>
      </c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1980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32">
        <v>18</v>
      </c>
      <c r="B26" s="233" t="s">
        <v>2210</v>
      </c>
      <c r="C26" s="243" t="s">
        <v>2518</v>
      </c>
      <c r="D26" s="234" t="s">
        <v>298</v>
      </c>
      <c r="E26" s="235">
        <v>1</v>
      </c>
      <c r="F26" s="236"/>
      <c r="G26" s="237">
        <f>ROUND(E26*F26,2)</f>
        <v>0</v>
      </c>
      <c r="H26" s="236"/>
      <c r="I26" s="237">
        <f>ROUND(E26*H26,2)</f>
        <v>0</v>
      </c>
      <c r="J26" s="236"/>
      <c r="K26" s="237">
        <f>ROUND(E26*J26,2)</f>
        <v>0</v>
      </c>
      <c r="L26" s="237">
        <v>21</v>
      </c>
      <c r="M26" s="237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7"/>
      <c r="S26" s="237" t="s">
        <v>295</v>
      </c>
      <c r="T26" s="238" t="s">
        <v>286</v>
      </c>
      <c r="U26" s="215">
        <v>0</v>
      </c>
      <c r="V26" s="215">
        <f>ROUND(E26*U26,2)</f>
        <v>0</v>
      </c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1980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32">
        <v>19</v>
      </c>
      <c r="B27" s="233" t="s">
        <v>2018</v>
      </c>
      <c r="C27" s="243" t="s">
        <v>2521</v>
      </c>
      <c r="D27" s="234" t="s">
        <v>298</v>
      </c>
      <c r="E27" s="235">
        <v>1</v>
      </c>
      <c r="F27" s="236"/>
      <c r="G27" s="237">
        <f>ROUND(E27*F27,2)</f>
        <v>0</v>
      </c>
      <c r="H27" s="236"/>
      <c r="I27" s="237">
        <f>ROUND(E27*H27,2)</f>
        <v>0</v>
      </c>
      <c r="J27" s="236"/>
      <c r="K27" s="237">
        <f>ROUND(E27*J27,2)</f>
        <v>0</v>
      </c>
      <c r="L27" s="237">
        <v>21</v>
      </c>
      <c r="M27" s="237">
        <f>G27*(1+L27/100)</f>
        <v>0</v>
      </c>
      <c r="N27" s="237">
        <v>0</v>
      </c>
      <c r="O27" s="237">
        <f>ROUND(E27*N27,2)</f>
        <v>0</v>
      </c>
      <c r="P27" s="237">
        <v>0</v>
      </c>
      <c r="Q27" s="237">
        <f>ROUND(E27*P27,2)</f>
        <v>0</v>
      </c>
      <c r="R27" s="237"/>
      <c r="S27" s="237" t="s">
        <v>295</v>
      </c>
      <c r="T27" s="238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2522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>
      <c r="A28" s="217" t="s">
        <v>280</v>
      </c>
      <c r="B28" s="218" t="s">
        <v>222</v>
      </c>
      <c r="C28" s="240" t="s">
        <v>224</v>
      </c>
      <c r="D28" s="219"/>
      <c r="E28" s="220"/>
      <c r="F28" s="221"/>
      <c r="G28" s="221">
        <f>SUMIF(AG29:AG37,"&lt;&gt;NOR",G29:G37)</f>
        <v>0</v>
      </c>
      <c r="H28" s="221"/>
      <c r="I28" s="221">
        <f>SUM(I29:I37)</f>
        <v>0</v>
      </c>
      <c r="J28" s="221"/>
      <c r="K28" s="221">
        <f>SUM(K29:K37)</f>
        <v>0</v>
      </c>
      <c r="L28" s="221"/>
      <c r="M28" s="221">
        <f>SUM(M29:M37)</f>
        <v>0</v>
      </c>
      <c r="N28" s="221"/>
      <c r="O28" s="221">
        <f>SUM(O29:O37)</f>
        <v>0</v>
      </c>
      <c r="P28" s="221"/>
      <c r="Q28" s="221">
        <f>SUM(Q29:Q37)</f>
        <v>0</v>
      </c>
      <c r="R28" s="221"/>
      <c r="S28" s="221"/>
      <c r="T28" s="222"/>
      <c r="U28" s="216"/>
      <c r="V28" s="216">
        <f>SUM(V29:V37)</f>
        <v>0</v>
      </c>
      <c r="W28" s="216"/>
      <c r="AG28" t="s">
        <v>281</v>
      </c>
    </row>
    <row r="29" spans="1:60" ht="22.5" outlineLevel="1">
      <c r="A29" s="232">
        <v>20</v>
      </c>
      <c r="B29" s="233" t="s">
        <v>2298</v>
      </c>
      <c r="C29" s="243" t="s">
        <v>2299</v>
      </c>
      <c r="D29" s="234" t="s">
        <v>298</v>
      </c>
      <c r="E29" s="235">
        <v>2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1980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32">
        <v>21</v>
      </c>
      <c r="B30" s="233" t="s">
        <v>2523</v>
      </c>
      <c r="C30" s="243" t="s">
        <v>2524</v>
      </c>
      <c r="D30" s="234" t="s">
        <v>557</v>
      </c>
      <c r="E30" s="235">
        <v>300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1980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ht="33.75" outlineLevel="1">
      <c r="A31" s="232">
        <v>22</v>
      </c>
      <c r="B31" s="233" t="s">
        <v>2525</v>
      </c>
      <c r="C31" s="243" t="s">
        <v>2526</v>
      </c>
      <c r="D31" s="234" t="s">
        <v>557</v>
      </c>
      <c r="E31" s="235">
        <v>300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1980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32">
        <v>23</v>
      </c>
      <c r="B32" s="233" t="s">
        <v>2025</v>
      </c>
      <c r="C32" s="243" t="s">
        <v>3468</v>
      </c>
      <c r="D32" s="234" t="s">
        <v>298</v>
      </c>
      <c r="E32" s="235">
        <v>5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1980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ht="33.75" outlineLevel="1">
      <c r="A33" s="232">
        <v>24</v>
      </c>
      <c r="B33" s="233" t="s">
        <v>2026</v>
      </c>
      <c r="C33" s="243" t="s">
        <v>2527</v>
      </c>
      <c r="D33" s="234" t="s">
        <v>298</v>
      </c>
      <c r="E33" s="235">
        <v>2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1980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ht="22.5" outlineLevel="1">
      <c r="A34" s="232">
        <v>25</v>
      </c>
      <c r="B34" s="233" t="s">
        <v>2035</v>
      </c>
      <c r="C34" s="243" t="s">
        <v>2533</v>
      </c>
      <c r="D34" s="234" t="s">
        <v>298</v>
      </c>
      <c r="E34" s="235">
        <v>2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1980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ht="22.5" outlineLevel="1">
      <c r="A35" s="232">
        <v>26</v>
      </c>
      <c r="B35" s="233" t="s">
        <v>2037</v>
      </c>
      <c r="C35" s="243" t="s">
        <v>2534</v>
      </c>
      <c r="D35" s="234" t="s">
        <v>298</v>
      </c>
      <c r="E35" s="235">
        <v>10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1980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32">
        <v>27</v>
      </c>
      <c r="B36" s="233" t="s">
        <v>2038</v>
      </c>
      <c r="C36" s="243" t="s">
        <v>2535</v>
      </c>
      <c r="D36" s="234" t="s">
        <v>298</v>
      </c>
      <c r="E36" s="235">
        <v>10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1980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23">
        <v>28</v>
      </c>
      <c r="B37" s="224" t="s">
        <v>2040</v>
      </c>
      <c r="C37" s="241" t="s">
        <v>2231</v>
      </c>
      <c r="D37" s="225" t="s">
        <v>298</v>
      </c>
      <c r="E37" s="226">
        <v>1</v>
      </c>
      <c r="F37" s="227"/>
      <c r="G37" s="228">
        <f>ROUND(E37*F37,2)</f>
        <v>0</v>
      </c>
      <c r="H37" s="227"/>
      <c r="I37" s="228">
        <f>ROUND(E37*H37,2)</f>
        <v>0</v>
      </c>
      <c r="J37" s="227"/>
      <c r="K37" s="228">
        <f>ROUND(E37*J37,2)</f>
        <v>0</v>
      </c>
      <c r="L37" s="228">
        <v>21</v>
      </c>
      <c r="M37" s="228">
        <f>G37*(1+L37/100)</f>
        <v>0</v>
      </c>
      <c r="N37" s="228">
        <v>0</v>
      </c>
      <c r="O37" s="228">
        <f>ROUND(E37*N37,2)</f>
        <v>0</v>
      </c>
      <c r="P37" s="228">
        <v>0</v>
      </c>
      <c r="Q37" s="228">
        <f>ROUND(E37*P37,2)</f>
        <v>0</v>
      </c>
      <c r="R37" s="228"/>
      <c r="S37" s="228" t="s">
        <v>295</v>
      </c>
      <c r="T37" s="229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1980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>
      <c r="A38" s="5"/>
      <c r="B38" s="6"/>
      <c r="C38" s="244"/>
      <c r="D38" s="8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AE38">
        <v>15</v>
      </c>
      <c r="AF38">
        <v>21</v>
      </c>
    </row>
    <row r="39" spans="1:60">
      <c r="A39" s="209"/>
      <c r="B39" s="210" t="s">
        <v>29</v>
      </c>
      <c r="C39" s="245"/>
      <c r="D39" s="211"/>
      <c r="E39" s="212"/>
      <c r="F39" s="212"/>
      <c r="G39" s="239">
        <f>G8+G28</f>
        <v>0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AE39">
        <f>SUMIF(L7:L37,AE38,G7:G37)</f>
        <v>0</v>
      </c>
      <c r="AF39">
        <f>SUMIF(L7:L37,AF38,G7:G37)</f>
        <v>0</v>
      </c>
      <c r="AG39" t="s">
        <v>315</v>
      </c>
    </row>
    <row r="40" spans="1:60">
      <c r="C40" s="246"/>
      <c r="D40" s="190"/>
      <c r="AG40" t="s">
        <v>316</v>
      </c>
    </row>
    <row r="41" spans="1:60">
      <c r="D41" s="190"/>
    </row>
    <row r="42" spans="1:60">
      <c r="D42" s="190"/>
    </row>
    <row r="43" spans="1:60">
      <c r="D43" s="190"/>
    </row>
    <row r="44" spans="1:60">
      <c r="D44" s="190"/>
    </row>
    <row r="45" spans="1:60">
      <c r="D45" s="190"/>
    </row>
    <row r="46" spans="1:60">
      <c r="D46" s="190"/>
    </row>
    <row r="47" spans="1:60">
      <c r="D47" s="190"/>
    </row>
    <row r="48" spans="1:60">
      <c r="D48" s="190"/>
    </row>
    <row r="49" spans="4:4">
      <c r="D49" s="190"/>
    </row>
    <row r="50" spans="4:4">
      <c r="D50" s="190"/>
    </row>
    <row r="51" spans="4:4">
      <c r="D51" s="190"/>
    </row>
    <row r="52" spans="4:4">
      <c r="D52" s="190"/>
    </row>
    <row r="53" spans="4:4">
      <c r="D53" s="190"/>
    </row>
    <row r="54" spans="4:4">
      <c r="D54" s="190"/>
    </row>
    <row r="55" spans="4:4">
      <c r="D55" s="190"/>
    </row>
    <row r="56" spans="4:4">
      <c r="D56" s="190"/>
    </row>
    <row r="57" spans="4:4">
      <c r="D57" s="190"/>
    </row>
    <row r="58" spans="4:4">
      <c r="D58" s="190"/>
    </row>
    <row r="59" spans="4:4">
      <c r="D59" s="190"/>
    </row>
    <row r="60" spans="4:4">
      <c r="D60" s="190"/>
    </row>
    <row r="61" spans="4:4">
      <c r="D61" s="190"/>
    </row>
    <row r="62" spans="4:4">
      <c r="D62" s="190"/>
    </row>
    <row r="63" spans="4:4">
      <c r="D63" s="190"/>
    </row>
    <row r="64" spans="4:4">
      <c r="D64" s="190"/>
    </row>
    <row r="65" spans="4:4">
      <c r="D65" s="190"/>
    </row>
    <row r="66" spans="4:4">
      <c r="D66" s="190"/>
    </row>
    <row r="67" spans="4:4">
      <c r="D67" s="190"/>
    </row>
    <row r="68" spans="4:4">
      <c r="D68" s="190"/>
    </row>
    <row r="69" spans="4:4">
      <c r="D69" s="190"/>
    </row>
    <row r="70" spans="4:4">
      <c r="D70" s="190"/>
    </row>
    <row r="71" spans="4:4">
      <c r="D71" s="190"/>
    </row>
    <row r="72" spans="4:4">
      <c r="D72" s="190"/>
    </row>
    <row r="73" spans="4:4">
      <c r="D73" s="190"/>
    </row>
    <row r="74" spans="4:4">
      <c r="D74" s="190"/>
    </row>
    <row r="75" spans="4:4">
      <c r="D75" s="190"/>
    </row>
    <row r="76" spans="4:4">
      <c r="D76" s="190"/>
    </row>
    <row r="77" spans="4:4">
      <c r="D77" s="190"/>
    </row>
    <row r="78" spans="4:4">
      <c r="D78" s="190"/>
    </row>
    <row r="79" spans="4:4">
      <c r="D79" s="190"/>
    </row>
    <row r="80" spans="4:4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5112">
    <tabColor rgb="FF66FF66"/>
  </sheetPr>
  <dimension ref="A1:O174"/>
  <sheetViews>
    <sheetView showGridLines="0" topLeftCell="B24" zoomScaleNormal="100" zoomScaleSheetLayoutView="75" workbookViewId="0">
      <selection activeCell="A28" sqref="A28"/>
    </sheetView>
  </sheetViews>
  <sheetFormatPr defaultColWidth="9" defaultRowHeight="12.75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2.7109375" style="1" customWidth="1"/>
    <col min="10" max="10" width="6.7109375" style="1" customWidth="1"/>
    <col min="11" max="11" width="4.28515625" customWidth="1"/>
    <col min="12" max="15" width="10.7109375" customWidth="1"/>
  </cols>
  <sheetData>
    <row r="1" spans="1:15" ht="33.75" customHeight="1">
      <c r="A1" s="72" t="s">
        <v>36</v>
      </c>
      <c r="B1" s="79" t="s">
        <v>41</v>
      </c>
      <c r="C1" s="80"/>
      <c r="D1" s="80"/>
      <c r="E1" s="80"/>
      <c r="F1" s="80"/>
      <c r="G1" s="80"/>
      <c r="H1" s="80"/>
      <c r="I1" s="80"/>
      <c r="J1" s="81"/>
    </row>
    <row r="2" spans="1:15" ht="36" customHeight="1">
      <c r="A2" s="3"/>
      <c r="B2" s="103" t="s">
        <v>22</v>
      </c>
      <c r="C2" s="104"/>
      <c r="D2" s="105" t="s">
        <v>43</v>
      </c>
      <c r="E2" s="106" t="s">
        <v>44</v>
      </c>
      <c r="F2" s="107"/>
      <c r="G2" s="107"/>
      <c r="H2" s="107"/>
      <c r="I2" s="107"/>
      <c r="J2" s="108"/>
      <c r="O2" s="2"/>
    </row>
    <row r="3" spans="1:15" ht="27" hidden="1" customHeight="1">
      <c r="A3" s="3"/>
      <c r="B3" s="109"/>
      <c r="C3" s="104"/>
      <c r="D3" s="110"/>
      <c r="E3" s="111"/>
      <c r="F3" s="112"/>
      <c r="G3" s="112"/>
      <c r="H3" s="112"/>
      <c r="I3" s="112"/>
      <c r="J3" s="113"/>
    </row>
    <row r="4" spans="1:15" ht="23.25" customHeight="1">
      <c r="A4" s="3"/>
      <c r="B4" s="114"/>
      <c r="C4" s="115"/>
      <c r="D4" s="116"/>
      <c r="E4" s="117"/>
      <c r="F4" s="117"/>
      <c r="G4" s="117"/>
      <c r="H4" s="117"/>
      <c r="I4" s="117"/>
      <c r="J4" s="118"/>
    </row>
    <row r="5" spans="1:15" ht="24" customHeight="1">
      <c r="A5" s="3"/>
      <c r="B5" s="46" t="s">
        <v>42</v>
      </c>
      <c r="C5" s="4"/>
      <c r="D5" s="119" t="s">
        <v>45</v>
      </c>
      <c r="E5" s="25"/>
      <c r="F5" s="25"/>
      <c r="G5" s="25"/>
      <c r="H5" s="27" t="s">
        <v>40</v>
      </c>
      <c r="I5" s="119" t="s">
        <v>49</v>
      </c>
      <c r="J5" s="10"/>
    </row>
    <row r="6" spans="1:15" ht="15.75" customHeight="1">
      <c r="A6" s="3"/>
      <c r="B6" s="40"/>
      <c r="C6" s="25"/>
      <c r="D6" s="119" t="s">
        <v>46</v>
      </c>
      <c r="E6" s="25"/>
      <c r="F6" s="25"/>
      <c r="G6" s="25"/>
      <c r="H6" s="27" t="s">
        <v>34</v>
      </c>
      <c r="I6" s="119" t="s">
        <v>50</v>
      </c>
      <c r="J6" s="10"/>
    </row>
    <row r="7" spans="1:15" ht="15.75" customHeight="1">
      <c r="A7" s="3"/>
      <c r="B7" s="41"/>
      <c r="C7" s="121" t="s">
        <v>48</v>
      </c>
      <c r="D7" s="120" t="s">
        <v>47</v>
      </c>
      <c r="E7" s="33"/>
      <c r="F7" s="33"/>
      <c r="G7" s="33"/>
      <c r="H7" s="35"/>
      <c r="I7" s="33"/>
      <c r="J7" s="50"/>
    </row>
    <row r="8" spans="1:15" ht="24" hidden="1" customHeight="1">
      <c r="A8" s="3"/>
      <c r="B8" s="46" t="s">
        <v>20</v>
      </c>
      <c r="C8" s="4"/>
      <c r="D8" s="34"/>
      <c r="E8" s="4"/>
      <c r="F8" s="4"/>
      <c r="G8" s="44"/>
      <c r="H8" s="27" t="s">
        <v>40</v>
      </c>
      <c r="I8" s="32"/>
      <c r="J8" s="10"/>
    </row>
    <row r="9" spans="1:15" ht="15.75" hidden="1" customHeight="1">
      <c r="A9" s="3"/>
      <c r="B9" s="3"/>
      <c r="C9" s="4"/>
      <c r="D9" s="34"/>
      <c r="E9" s="4"/>
      <c r="F9" s="4"/>
      <c r="G9" s="44"/>
      <c r="H9" s="27" t="s">
        <v>34</v>
      </c>
      <c r="I9" s="32"/>
      <c r="J9" s="10"/>
    </row>
    <row r="10" spans="1:15" ht="15.75" hidden="1" customHeight="1">
      <c r="A10" s="3"/>
      <c r="B10" s="51"/>
      <c r="C10" s="26"/>
      <c r="D10" s="45"/>
      <c r="E10" s="54"/>
      <c r="F10" s="54"/>
      <c r="G10" s="52"/>
      <c r="H10" s="52"/>
      <c r="I10" s="53"/>
      <c r="J10" s="50"/>
    </row>
    <row r="11" spans="1:15" ht="24" customHeight="1">
      <c r="A11" s="3"/>
      <c r="B11" s="46" t="s">
        <v>19</v>
      </c>
      <c r="C11" s="4"/>
      <c r="D11" s="122"/>
      <c r="E11" s="122"/>
      <c r="F11" s="122"/>
      <c r="G11" s="122"/>
      <c r="H11" s="27" t="s">
        <v>40</v>
      </c>
      <c r="I11" s="126"/>
      <c r="J11" s="10"/>
    </row>
    <row r="12" spans="1:15" ht="15.75" customHeight="1">
      <c r="A12" s="3"/>
      <c r="B12" s="40"/>
      <c r="C12" s="25"/>
      <c r="D12" s="123"/>
      <c r="E12" s="123"/>
      <c r="F12" s="123"/>
      <c r="G12" s="123"/>
      <c r="H12" s="27" t="s">
        <v>34</v>
      </c>
      <c r="I12" s="126"/>
      <c r="J12" s="10"/>
    </row>
    <row r="13" spans="1:15" ht="15.75" customHeight="1">
      <c r="A13" s="3"/>
      <c r="B13" s="41"/>
      <c r="C13" s="125"/>
      <c r="D13" s="124"/>
      <c r="E13" s="124"/>
      <c r="F13" s="124"/>
      <c r="G13" s="124"/>
      <c r="H13" s="28"/>
      <c r="I13" s="33"/>
      <c r="J13" s="50"/>
    </row>
    <row r="14" spans="1:15" ht="24" hidden="1" customHeight="1">
      <c r="A14" s="3"/>
      <c r="B14" s="65" t="s">
        <v>21</v>
      </c>
      <c r="C14" s="66"/>
      <c r="D14" s="67"/>
      <c r="E14" s="68"/>
      <c r="F14" s="68"/>
      <c r="G14" s="68"/>
      <c r="H14" s="69"/>
      <c r="I14" s="68"/>
      <c r="J14" s="70"/>
    </row>
    <row r="15" spans="1:15" ht="32.25" customHeight="1">
      <c r="A15" s="3"/>
      <c r="B15" s="51" t="s">
        <v>32</v>
      </c>
      <c r="C15" s="71"/>
      <c r="D15" s="52"/>
      <c r="E15" s="88"/>
      <c r="F15" s="88"/>
      <c r="G15" s="89"/>
      <c r="H15" s="89"/>
      <c r="I15" s="89" t="s">
        <v>29</v>
      </c>
      <c r="J15" s="90"/>
    </row>
    <row r="16" spans="1:15" ht="23.25" customHeight="1">
      <c r="A16" s="189" t="s">
        <v>24</v>
      </c>
      <c r="B16" s="56" t="s">
        <v>24</v>
      </c>
      <c r="C16" s="57"/>
      <c r="D16" s="58"/>
      <c r="E16" s="85"/>
      <c r="F16" s="86"/>
      <c r="G16" s="85"/>
      <c r="H16" s="86"/>
      <c r="I16" s="85">
        <f>SUMIF(F72:F170,A16,I72:I170)+SUMIF(F72:F170,"PSU",I72:I170)</f>
        <v>0</v>
      </c>
      <c r="J16" s="87"/>
    </row>
    <row r="17" spans="1:10" ht="23.25" customHeight="1">
      <c r="A17" s="189" t="s">
        <v>25</v>
      </c>
      <c r="B17" s="56" t="s">
        <v>25</v>
      </c>
      <c r="C17" s="57"/>
      <c r="D17" s="58"/>
      <c r="E17" s="85"/>
      <c r="F17" s="86"/>
      <c r="G17" s="85"/>
      <c r="H17" s="86"/>
      <c r="I17" s="85">
        <f>SUMIF(F72:F170,A17,I72:I170)</f>
        <v>0</v>
      </c>
      <c r="J17" s="87"/>
    </row>
    <row r="18" spans="1:10" ht="23.25" customHeight="1">
      <c r="A18" s="189" t="s">
        <v>26</v>
      </c>
      <c r="B18" s="56" t="s">
        <v>26</v>
      </c>
      <c r="C18" s="57"/>
      <c r="D18" s="58"/>
      <c r="E18" s="85"/>
      <c r="F18" s="86"/>
      <c r="G18" s="85"/>
      <c r="H18" s="86"/>
      <c r="I18" s="85">
        <f>SUMIF(F72:F170,A18,I72:I170)</f>
        <v>0</v>
      </c>
      <c r="J18" s="87"/>
    </row>
    <row r="19" spans="1:10" ht="23.25" customHeight="1">
      <c r="A19" s="189" t="s">
        <v>252</v>
      </c>
      <c r="B19" s="56" t="s">
        <v>27</v>
      </c>
      <c r="C19" s="57"/>
      <c r="D19" s="58"/>
      <c r="E19" s="85"/>
      <c r="F19" s="86"/>
      <c r="G19" s="85"/>
      <c r="H19" s="86"/>
      <c r="I19" s="85">
        <f>SUMIF(F72:F170,A19,I72:I170)</f>
        <v>0</v>
      </c>
      <c r="J19" s="87"/>
    </row>
    <row r="20" spans="1:10" ht="23.25" customHeight="1">
      <c r="A20" s="189" t="s">
        <v>253</v>
      </c>
      <c r="B20" s="56" t="s">
        <v>28</v>
      </c>
      <c r="C20" s="57"/>
      <c r="D20" s="58"/>
      <c r="E20" s="85"/>
      <c r="F20" s="86"/>
      <c r="G20" s="85"/>
      <c r="H20" s="86"/>
      <c r="I20" s="85">
        <f>SUMIF(F72:F170,A20,I72:I170)</f>
        <v>0</v>
      </c>
      <c r="J20" s="87"/>
    </row>
    <row r="21" spans="1:10" ht="23.25" customHeight="1">
      <c r="A21" s="3"/>
      <c r="B21" s="73" t="s">
        <v>29</v>
      </c>
      <c r="C21" s="74"/>
      <c r="D21" s="75"/>
      <c r="E21" s="91"/>
      <c r="F21" s="92"/>
      <c r="G21" s="91"/>
      <c r="H21" s="92"/>
      <c r="I21" s="91">
        <f>SUM(I16:J20)</f>
        <v>0</v>
      </c>
      <c r="J21" s="98"/>
    </row>
    <row r="22" spans="1:10" ht="33" customHeight="1">
      <c r="A22" s="3"/>
      <c r="B22" s="64" t="s">
        <v>33</v>
      </c>
      <c r="C22" s="57"/>
      <c r="D22" s="58"/>
      <c r="E22" s="63"/>
      <c r="F22" s="60"/>
      <c r="G22" s="49"/>
      <c r="H22" s="49"/>
      <c r="I22" s="49"/>
      <c r="J22" s="61"/>
    </row>
    <row r="23" spans="1:10" ht="23.25" customHeight="1">
      <c r="A23" s="3">
        <f>ZakladDPHSni*SazbaDPH1/100</f>
        <v>0</v>
      </c>
      <c r="B23" s="56" t="s">
        <v>12</v>
      </c>
      <c r="C23" s="57"/>
      <c r="D23" s="58"/>
      <c r="E23" s="59">
        <v>15</v>
      </c>
      <c r="F23" s="60" t="s">
        <v>0</v>
      </c>
      <c r="G23" s="96">
        <f>ZakladDPHSniVypocet</f>
        <v>0</v>
      </c>
      <c r="H23" s="97"/>
      <c r="I23" s="97"/>
      <c r="J23" s="61" t="str">
        <f t="shared" ref="J23:J28" si="0">Mena</f>
        <v>CZK</v>
      </c>
    </row>
    <row r="24" spans="1:10" ht="23.25" customHeight="1">
      <c r="A24" s="3">
        <f>(A23-INT(A23))*100</f>
        <v>0</v>
      </c>
      <c r="B24" s="56" t="s">
        <v>13</v>
      </c>
      <c r="C24" s="57"/>
      <c r="D24" s="58"/>
      <c r="E24" s="59">
        <f>SazbaDPH1</f>
        <v>15</v>
      </c>
      <c r="F24" s="60" t="s">
        <v>0</v>
      </c>
      <c r="G24" s="94">
        <f>IF(A24&gt;50, ROUNDUP(A23, 0), ROUNDDOWN(A23, 0))</f>
        <v>0</v>
      </c>
      <c r="H24" s="95"/>
      <c r="I24" s="95"/>
      <c r="J24" s="61" t="str">
        <f t="shared" si="0"/>
        <v>CZK</v>
      </c>
    </row>
    <row r="25" spans="1:10" ht="23.25" customHeight="1">
      <c r="A25" s="3">
        <f>ZakladDPHZakl*SazbaDPH2/100</f>
        <v>0</v>
      </c>
      <c r="B25" s="56" t="s">
        <v>14</v>
      </c>
      <c r="C25" s="57"/>
      <c r="D25" s="58"/>
      <c r="E25" s="59">
        <v>21</v>
      </c>
      <c r="F25" s="60" t="s">
        <v>0</v>
      </c>
      <c r="G25" s="96">
        <f>ZakladDPHZaklVypocet</f>
        <v>0</v>
      </c>
      <c r="H25" s="97"/>
      <c r="I25" s="97"/>
      <c r="J25" s="61" t="str">
        <f t="shared" si="0"/>
        <v>CZK</v>
      </c>
    </row>
    <row r="26" spans="1:10" ht="23.25" customHeight="1">
      <c r="A26" s="3">
        <f>(A25-INT(A25))*100</f>
        <v>0</v>
      </c>
      <c r="B26" s="48" t="s">
        <v>15</v>
      </c>
      <c r="C26" s="21"/>
      <c r="D26" s="17"/>
      <c r="E26" s="42">
        <f>SazbaDPH2</f>
        <v>21</v>
      </c>
      <c r="F26" s="43" t="s">
        <v>0</v>
      </c>
      <c r="G26" s="82">
        <f>IF(A26&gt;50, ROUNDUP(A25, 0), ROUNDDOWN(A25, 0))</f>
        <v>0</v>
      </c>
      <c r="H26" s="83"/>
      <c r="I26" s="83"/>
      <c r="J26" s="55" t="str">
        <f t="shared" si="0"/>
        <v>CZK</v>
      </c>
    </row>
    <row r="27" spans="1:10" ht="23.25" customHeight="1" thickBot="1">
      <c r="A27" s="3">
        <f>ZakladDPHSni+DPHSni+ZakladDPHZakl+DPHZakl</f>
        <v>0</v>
      </c>
      <c r="B27" s="47" t="s">
        <v>4</v>
      </c>
      <c r="C27" s="19"/>
      <c r="D27" s="22"/>
      <c r="E27" s="19"/>
      <c r="F27" s="20"/>
      <c r="G27" s="84">
        <f>CenaCelkem-(ZakladDPHSni+DPHSni+ZakladDPHZakl+DPHZakl)</f>
        <v>0</v>
      </c>
      <c r="H27" s="84"/>
      <c r="I27" s="84"/>
      <c r="J27" s="62" t="str">
        <f t="shared" si="0"/>
        <v>CZK</v>
      </c>
    </row>
    <row r="28" spans="1:10" ht="27.75" hidden="1" customHeight="1" thickBot="1">
      <c r="A28" s="3"/>
      <c r="B28" s="162" t="s">
        <v>23</v>
      </c>
      <c r="C28" s="163"/>
      <c r="D28" s="163"/>
      <c r="E28" s="164"/>
      <c r="F28" s="165"/>
      <c r="G28" s="166">
        <f>ZakladDPHSniVypocet+ZakladDPHZaklVypocet</f>
        <v>0</v>
      </c>
      <c r="H28" s="166"/>
      <c r="I28" s="166"/>
      <c r="J28" s="167" t="str">
        <f t="shared" si="0"/>
        <v>CZK</v>
      </c>
    </row>
    <row r="29" spans="1:10" ht="27.75" customHeight="1" thickBot="1">
      <c r="A29" s="3">
        <f>(A27-INT(A27))*100</f>
        <v>0</v>
      </c>
      <c r="B29" s="162" t="s">
        <v>35</v>
      </c>
      <c r="C29" s="168"/>
      <c r="D29" s="168"/>
      <c r="E29" s="168"/>
      <c r="F29" s="168"/>
      <c r="G29" s="169">
        <f>IF(A29&gt;50, ROUNDUP(A27, 0), ROUNDDOWN(A27, 0))</f>
        <v>0</v>
      </c>
      <c r="H29" s="169"/>
      <c r="I29" s="169"/>
      <c r="J29" s="170" t="s">
        <v>86</v>
      </c>
    </row>
    <row r="30" spans="1:10" ht="12.75" customHeight="1">
      <c r="A30" s="3"/>
      <c r="B30" s="3"/>
      <c r="C30" s="4"/>
      <c r="D30" s="4"/>
      <c r="E30" s="4"/>
      <c r="F30" s="4"/>
      <c r="G30" s="44"/>
      <c r="H30" s="4"/>
      <c r="I30" s="44"/>
      <c r="J30" s="11"/>
    </row>
    <row r="31" spans="1:10" ht="30" customHeight="1">
      <c r="A31" s="3"/>
      <c r="B31" s="3"/>
      <c r="C31" s="4"/>
      <c r="D31" s="4"/>
      <c r="E31" s="4"/>
      <c r="F31" s="4"/>
      <c r="G31" s="44"/>
      <c r="H31" s="4"/>
      <c r="I31" s="44"/>
      <c r="J31" s="11"/>
    </row>
    <row r="32" spans="1:10" ht="18.75" customHeight="1">
      <c r="A32" s="3"/>
      <c r="B32" s="23"/>
      <c r="C32" s="18" t="s">
        <v>11</v>
      </c>
      <c r="D32" s="38"/>
      <c r="E32" s="38"/>
      <c r="F32" s="18" t="s">
        <v>10</v>
      </c>
      <c r="G32" s="38"/>
      <c r="H32" s="39">
        <f ca="1">TODAY()</f>
        <v>43185</v>
      </c>
      <c r="I32" s="38"/>
      <c r="J32" s="11"/>
    </row>
    <row r="33" spans="1:10" ht="47.25" customHeight="1">
      <c r="A33" s="3"/>
      <c r="B33" s="3"/>
      <c r="C33" s="4"/>
      <c r="D33" s="4"/>
      <c r="E33" s="4"/>
      <c r="F33" s="4"/>
      <c r="G33" s="44"/>
      <c r="H33" s="4"/>
      <c r="I33" s="44"/>
      <c r="J33" s="11"/>
    </row>
    <row r="34" spans="1:10" s="36" customFormat="1" ht="18.75" customHeight="1">
      <c r="A34" s="29"/>
      <c r="B34" s="29"/>
      <c r="C34" s="30"/>
      <c r="D34" s="24"/>
      <c r="E34" s="24"/>
      <c r="F34" s="30"/>
      <c r="G34" s="31"/>
      <c r="H34" s="24"/>
      <c r="I34" s="31"/>
      <c r="J34" s="37"/>
    </row>
    <row r="35" spans="1:10" ht="12.75" customHeight="1">
      <c r="A35" s="3"/>
      <c r="B35" s="3"/>
      <c r="C35" s="4"/>
      <c r="D35" s="93" t="s">
        <v>2</v>
      </c>
      <c r="E35" s="93"/>
      <c r="F35" s="4"/>
      <c r="G35" s="44"/>
      <c r="H35" s="12" t="s">
        <v>3</v>
      </c>
      <c r="I35" s="44"/>
      <c r="J35" s="11"/>
    </row>
    <row r="36" spans="1:10" ht="13.5" customHeight="1" thickBot="1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>
      <c r="B37" s="132" t="s">
        <v>16</v>
      </c>
      <c r="C37" s="133"/>
      <c r="D37" s="133"/>
      <c r="E37" s="133"/>
      <c r="F37" s="134"/>
      <c r="G37" s="134"/>
      <c r="H37" s="134"/>
      <c r="I37" s="134"/>
      <c r="J37" s="133"/>
    </row>
    <row r="38" spans="1:10" ht="25.5" customHeight="1">
      <c r="A38" s="131" t="s">
        <v>37</v>
      </c>
      <c r="B38" s="135" t="s">
        <v>17</v>
      </c>
      <c r="C38" s="136" t="s">
        <v>5</v>
      </c>
      <c r="D38" s="137"/>
      <c r="E38" s="137"/>
      <c r="F38" s="138" t="str">
        <f>B23</f>
        <v>Základ pro sníženou DPH</v>
      </c>
      <c r="G38" s="138" t="str">
        <f>B25</f>
        <v>Základ pro základní DPH</v>
      </c>
      <c r="H38" s="139" t="s">
        <v>18</v>
      </c>
      <c r="I38" s="139" t="s">
        <v>1</v>
      </c>
      <c r="J38" s="140" t="s">
        <v>0</v>
      </c>
    </row>
    <row r="39" spans="1:10" ht="25.5" hidden="1" customHeight="1">
      <c r="A39" s="131">
        <v>1</v>
      </c>
      <c r="B39" s="141" t="s">
        <v>51</v>
      </c>
      <c r="C39" s="142"/>
      <c r="D39" s="143"/>
      <c r="E39" s="143"/>
      <c r="F39" s="144">
        <f>'OVN OVN Naklady'!AE25+'SO 01 01 Pol'!AE1530+'SO 01 02 Pol'!AE173+'SO 01 03 Pol'!AE300+'SO 01 04 Pol'!AE46+'SO 01 05 Pol'!AE75+'SO 01 06 Pol'!AE58+'SO 01 07 Pol'!AE85+'SO 01 08 Pol'!AE102+'SO 01 09 Pol'!AE80+'SO 01 10 Pol'!AE65+'SO 01 11 Pol'!AE66+'SO 02 01 Pol'!AE677+'SO 02 02 Pol'!AE85+'SO 02 03 Pol'!AE180+'SO 02 04 Pol'!AE39+'SO 02 05 Pol'!AE26+'SO 02 06 Pol'!AE19+'SO 02 07 Pol'!AE76+'SO 02 08 Pol'!AE72+'SO 02 09 Pol'!AE73+'SO 02 10 Pol'!AE50</f>
        <v>0</v>
      </c>
      <c r="G39" s="145">
        <f>'OVN OVN Naklady'!AF25+'SO 01 01 Pol'!AF1530+'SO 01 02 Pol'!AF173+'SO 01 03 Pol'!AF300+'SO 01 04 Pol'!AF46+'SO 01 05 Pol'!AF75+'SO 01 06 Pol'!AF58+'SO 01 07 Pol'!AF85+'SO 01 08 Pol'!AF102+'SO 01 09 Pol'!AF80+'SO 01 10 Pol'!AF65+'SO 01 11 Pol'!AF66+'SO 02 01 Pol'!AF677+'SO 02 02 Pol'!AF85+'SO 02 03 Pol'!AF180+'SO 02 04 Pol'!AF39+'SO 02 05 Pol'!AF26+'SO 02 06 Pol'!AF19+'SO 02 07 Pol'!AF76+'SO 02 08 Pol'!AF72+'SO 02 09 Pol'!AF73+'SO 02 10 Pol'!AF50</f>
        <v>0</v>
      </c>
      <c r="H39" s="146">
        <f>(F39*SazbaDPH1/100)+(G39*SazbaDPH2/100)</f>
        <v>0</v>
      </c>
      <c r="I39" s="146">
        <f>F39+G39+H39</f>
        <v>0</v>
      </c>
      <c r="J39" s="147" t="str">
        <f>IF(CenaCelkemVypocet=0,"",I39/CenaCelkemVypocet*100)</f>
        <v/>
      </c>
    </row>
    <row r="40" spans="1:10" ht="25.5" customHeight="1">
      <c r="A40" s="131">
        <v>2</v>
      </c>
      <c r="B40" s="148" t="s">
        <v>52</v>
      </c>
      <c r="C40" s="149" t="s">
        <v>53</v>
      </c>
      <c r="D40" s="150"/>
      <c r="E40" s="150"/>
      <c r="F40" s="151">
        <f>'OVN OVN Naklady'!AE25</f>
        <v>0</v>
      </c>
      <c r="G40" s="152">
        <f>'OVN OVN Naklady'!AF25</f>
        <v>0</v>
      </c>
      <c r="H40" s="152">
        <f>(F40*SazbaDPH1/100)+(G40*SazbaDPH2/100)</f>
        <v>0</v>
      </c>
      <c r="I40" s="152">
        <f>F40+G40+H40</f>
        <v>0</v>
      </c>
      <c r="J40" s="153" t="str">
        <f>IF(CenaCelkemVypocet=0,"",I40/CenaCelkemVypocet*100)</f>
        <v/>
      </c>
    </row>
    <row r="41" spans="1:10" ht="25.5" customHeight="1">
      <c r="A41" s="131">
        <v>3</v>
      </c>
      <c r="B41" s="154" t="s">
        <v>52</v>
      </c>
      <c r="C41" s="142" t="s">
        <v>53</v>
      </c>
      <c r="D41" s="143"/>
      <c r="E41" s="143"/>
      <c r="F41" s="155">
        <f>'OVN OVN Naklady'!AE25</f>
        <v>0</v>
      </c>
      <c r="G41" s="146">
        <f>'OVN OVN Naklady'!AF25</f>
        <v>0</v>
      </c>
      <c r="H41" s="146">
        <f>(F41*SazbaDPH1/100)+(G41*SazbaDPH2/100)</f>
        <v>0</v>
      </c>
      <c r="I41" s="146">
        <f>F41+G41+H41</f>
        <v>0</v>
      </c>
      <c r="J41" s="147" t="str">
        <f>IF(CenaCelkemVypocet=0,"",I41/CenaCelkemVypocet*100)</f>
        <v/>
      </c>
    </row>
    <row r="42" spans="1:10" ht="25.5" customHeight="1">
      <c r="A42" s="131">
        <v>2</v>
      </c>
      <c r="B42" s="148" t="s">
        <v>54</v>
      </c>
      <c r="C42" s="149" t="s">
        <v>55</v>
      </c>
      <c r="D42" s="150"/>
      <c r="E42" s="150"/>
      <c r="F42" s="151">
        <f>'SO 01 01 Pol'!AE1530+'SO 01 02 Pol'!AE173+'SO 01 03 Pol'!AE300+'SO 01 04 Pol'!AE46+'SO 01 05 Pol'!AE75+'SO 01 06 Pol'!AE58+'SO 01 07 Pol'!AE85+'SO 01 08 Pol'!AE102+'SO 01 09 Pol'!AE80+'SO 01 10 Pol'!AE65+'SO 01 11 Pol'!AE66</f>
        <v>0</v>
      </c>
      <c r="G42" s="152">
        <f>'SO 01 01 Pol'!AF1530+'SO 01 02 Pol'!AF173+'SO 01 03 Pol'!AF300+'SO 01 04 Pol'!AF46+'SO 01 05 Pol'!AF75+'SO 01 06 Pol'!AF58+'SO 01 07 Pol'!AF85+'SO 01 08 Pol'!AF102+'SO 01 09 Pol'!AF80+'SO 01 10 Pol'!AF65+'SO 01 11 Pol'!AF66</f>
        <v>0</v>
      </c>
      <c r="H42" s="152">
        <f>(F42*SazbaDPH1/100)+(G42*SazbaDPH2/100)</f>
        <v>0</v>
      </c>
      <c r="I42" s="152">
        <f>F42+G42+H42</f>
        <v>0</v>
      </c>
      <c r="J42" s="153" t="str">
        <f>IF(CenaCelkemVypocet=0,"",I42/CenaCelkemVypocet*100)</f>
        <v/>
      </c>
    </row>
    <row r="43" spans="1:10" ht="25.5" customHeight="1">
      <c r="A43" s="131">
        <v>3</v>
      </c>
      <c r="B43" s="154" t="s">
        <v>56</v>
      </c>
      <c r="C43" s="142" t="s">
        <v>57</v>
      </c>
      <c r="D43" s="143"/>
      <c r="E43" s="143"/>
      <c r="F43" s="155">
        <f>'SO 01 01 Pol'!AE1530</f>
        <v>0</v>
      </c>
      <c r="G43" s="146">
        <f>'SO 01 01 Pol'!AF1530</f>
        <v>0</v>
      </c>
      <c r="H43" s="146">
        <f>(F43*SazbaDPH1/100)+(G43*SazbaDPH2/100)</f>
        <v>0</v>
      </c>
      <c r="I43" s="146">
        <f>F43+G43+H43</f>
        <v>0</v>
      </c>
      <c r="J43" s="147" t="str">
        <f>IF(CenaCelkemVypocet=0,"",I43/CenaCelkemVypocet*100)</f>
        <v/>
      </c>
    </row>
    <row r="44" spans="1:10" ht="25.5" customHeight="1">
      <c r="A44" s="131">
        <v>3</v>
      </c>
      <c r="B44" s="154" t="s">
        <v>58</v>
      </c>
      <c r="C44" s="142" t="s">
        <v>59</v>
      </c>
      <c r="D44" s="143"/>
      <c r="E44" s="143"/>
      <c r="F44" s="155">
        <f>'SO 01 02 Pol'!AE173</f>
        <v>0</v>
      </c>
      <c r="G44" s="146">
        <f>'SO 01 02 Pol'!AF173</f>
        <v>0</v>
      </c>
      <c r="H44" s="146">
        <f>(F44*SazbaDPH1/100)+(G44*SazbaDPH2/100)</f>
        <v>0</v>
      </c>
      <c r="I44" s="146">
        <f>F44+G44+H44</f>
        <v>0</v>
      </c>
      <c r="J44" s="147" t="str">
        <f>IF(CenaCelkemVypocet=0,"",I44/CenaCelkemVypocet*100)</f>
        <v/>
      </c>
    </row>
    <row r="45" spans="1:10" ht="25.5" customHeight="1">
      <c r="A45" s="131">
        <v>3</v>
      </c>
      <c r="B45" s="154" t="s">
        <v>60</v>
      </c>
      <c r="C45" s="142" t="s">
        <v>61</v>
      </c>
      <c r="D45" s="143"/>
      <c r="E45" s="143"/>
      <c r="F45" s="155">
        <f>'SO 01 03 Pol'!AE300</f>
        <v>0</v>
      </c>
      <c r="G45" s="146">
        <f>'SO 01 03 Pol'!AF300</f>
        <v>0</v>
      </c>
      <c r="H45" s="146">
        <f>(F45*SazbaDPH1/100)+(G45*SazbaDPH2/100)</f>
        <v>0</v>
      </c>
      <c r="I45" s="146">
        <f>F45+G45+H45</f>
        <v>0</v>
      </c>
      <c r="J45" s="147" t="str">
        <f>IF(CenaCelkemVypocet=0,"",I45/CenaCelkemVypocet*100)</f>
        <v/>
      </c>
    </row>
    <row r="46" spans="1:10" ht="25.5" customHeight="1">
      <c r="A46" s="131">
        <v>3</v>
      </c>
      <c r="B46" s="154" t="s">
        <v>62</v>
      </c>
      <c r="C46" s="142" t="s">
        <v>63</v>
      </c>
      <c r="D46" s="143"/>
      <c r="E46" s="143"/>
      <c r="F46" s="155">
        <f>'SO 01 04 Pol'!AE46</f>
        <v>0</v>
      </c>
      <c r="G46" s="146">
        <f>'SO 01 04 Pol'!AF46</f>
        <v>0</v>
      </c>
      <c r="H46" s="146">
        <f>(F46*SazbaDPH1/100)+(G46*SazbaDPH2/100)</f>
        <v>0</v>
      </c>
      <c r="I46" s="146">
        <f>F46+G46+H46</f>
        <v>0</v>
      </c>
      <c r="J46" s="147" t="str">
        <f>IF(CenaCelkemVypocet=0,"",I46/CenaCelkemVypocet*100)</f>
        <v/>
      </c>
    </row>
    <row r="47" spans="1:10" ht="25.5" customHeight="1">
      <c r="A47" s="131">
        <v>3</v>
      </c>
      <c r="B47" s="154" t="s">
        <v>64</v>
      </c>
      <c r="C47" s="142" t="s">
        <v>65</v>
      </c>
      <c r="D47" s="143"/>
      <c r="E47" s="143"/>
      <c r="F47" s="155">
        <f>'SO 01 05 Pol'!AE75</f>
        <v>0</v>
      </c>
      <c r="G47" s="146">
        <f>'SO 01 05 Pol'!AF75</f>
        <v>0</v>
      </c>
      <c r="H47" s="146">
        <f>(F47*SazbaDPH1/100)+(G47*SazbaDPH2/100)</f>
        <v>0</v>
      </c>
      <c r="I47" s="146">
        <f>F47+G47+H47</f>
        <v>0</v>
      </c>
      <c r="J47" s="147" t="str">
        <f>IF(CenaCelkemVypocet=0,"",I47/CenaCelkemVypocet*100)</f>
        <v/>
      </c>
    </row>
    <row r="48" spans="1:10" ht="25.5" customHeight="1">
      <c r="A48" s="131">
        <v>3</v>
      </c>
      <c r="B48" s="154" t="s">
        <v>66</v>
      </c>
      <c r="C48" s="142" t="s">
        <v>67</v>
      </c>
      <c r="D48" s="143"/>
      <c r="E48" s="143"/>
      <c r="F48" s="155">
        <f>'SO 01 06 Pol'!AE58</f>
        <v>0</v>
      </c>
      <c r="G48" s="146">
        <f>'SO 01 06 Pol'!AF58</f>
        <v>0</v>
      </c>
      <c r="H48" s="146">
        <f>(F48*SazbaDPH1/100)+(G48*SazbaDPH2/100)</f>
        <v>0</v>
      </c>
      <c r="I48" s="146">
        <f>F48+G48+H48</f>
        <v>0</v>
      </c>
      <c r="J48" s="147" t="str">
        <f>IF(CenaCelkemVypocet=0,"",I48/CenaCelkemVypocet*100)</f>
        <v/>
      </c>
    </row>
    <row r="49" spans="1:10" ht="25.5" customHeight="1">
      <c r="A49" s="131">
        <v>3</v>
      </c>
      <c r="B49" s="154" t="s">
        <v>68</v>
      </c>
      <c r="C49" s="142" t="s">
        <v>69</v>
      </c>
      <c r="D49" s="143"/>
      <c r="E49" s="143"/>
      <c r="F49" s="155">
        <f>'SO 01 07 Pol'!AE85</f>
        <v>0</v>
      </c>
      <c r="G49" s="146">
        <f>'SO 01 07 Pol'!AF85</f>
        <v>0</v>
      </c>
      <c r="H49" s="146">
        <f>(F49*SazbaDPH1/100)+(G49*SazbaDPH2/100)</f>
        <v>0</v>
      </c>
      <c r="I49" s="146">
        <f>F49+G49+H49</f>
        <v>0</v>
      </c>
      <c r="J49" s="147" t="str">
        <f>IF(CenaCelkemVypocet=0,"",I49/CenaCelkemVypocet*100)</f>
        <v/>
      </c>
    </row>
    <row r="50" spans="1:10" ht="25.5" customHeight="1">
      <c r="A50" s="131">
        <v>3</v>
      </c>
      <c r="B50" s="154" t="s">
        <v>70</v>
      </c>
      <c r="C50" s="142" t="s">
        <v>71</v>
      </c>
      <c r="D50" s="143"/>
      <c r="E50" s="143"/>
      <c r="F50" s="155">
        <f>'SO 01 08 Pol'!AE102</f>
        <v>0</v>
      </c>
      <c r="G50" s="146">
        <f>'SO 01 08 Pol'!AF102</f>
        <v>0</v>
      </c>
      <c r="H50" s="146">
        <f>(F50*SazbaDPH1/100)+(G50*SazbaDPH2/100)</f>
        <v>0</v>
      </c>
      <c r="I50" s="146">
        <f>F50+G50+H50</f>
        <v>0</v>
      </c>
      <c r="J50" s="147" t="str">
        <f>IF(CenaCelkemVypocet=0,"",I50/CenaCelkemVypocet*100)</f>
        <v/>
      </c>
    </row>
    <row r="51" spans="1:10" ht="25.5" customHeight="1">
      <c r="A51" s="131">
        <v>3</v>
      </c>
      <c r="B51" s="154" t="s">
        <v>72</v>
      </c>
      <c r="C51" s="142" t="s">
        <v>73</v>
      </c>
      <c r="D51" s="143"/>
      <c r="E51" s="143"/>
      <c r="F51" s="155">
        <f>'SO 01 09 Pol'!AE80</f>
        <v>0</v>
      </c>
      <c r="G51" s="146">
        <f>'SO 01 09 Pol'!AF80</f>
        <v>0</v>
      </c>
      <c r="H51" s="146">
        <f>(F51*SazbaDPH1/100)+(G51*SazbaDPH2/100)</f>
        <v>0</v>
      </c>
      <c r="I51" s="146">
        <f>F51+G51+H51</f>
        <v>0</v>
      </c>
      <c r="J51" s="147" t="str">
        <f>IF(CenaCelkemVypocet=0,"",I51/CenaCelkemVypocet*100)</f>
        <v/>
      </c>
    </row>
    <row r="52" spans="1:10" ht="25.5" customHeight="1">
      <c r="A52" s="131">
        <v>3</v>
      </c>
      <c r="B52" s="154" t="s">
        <v>74</v>
      </c>
      <c r="C52" s="142" t="s">
        <v>75</v>
      </c>
      <c r="D52" s="143"/>
      <c r="E52" s="143"/>
      <c r="F52" s="155">
        <f>'SO 01 10 Pol'!AE65</f>
        <v>0</v>
      </c>
      <c r="G52" s="146">
        <f>'SO 01 10 Pol'!AF65</f>
        <v>0</v>
      </c>
      <c r="H52" s="146">
        <f>(F52*SazbaDPH1/100)+(G52*SazbaDPH2/100)</f>
        <v>0</v>
      </c>
      <c r="I52" s="146">
        <f>F52+G52+H52</f>
        <v>0</v>
      </c>
      <c r="J52" s="147" t="str">
        <f>IF(CenaCelkemVypocet=0,"",I52/CenaCelkemVypocet*100)</f>
        <v/>
      </c>
    </row>
    <row r="53" spans="1:10" ht="25.5" customHeight="1">
      <c r="A53" s="131">
        <v>3</v>
      </c>
      <c r="B53" s="154" t="s">
        <v>76</v>
      </c>
      <c r="C53" s="142" t="s">
        <v>77</v>
      </c>
      <c r="D53" s="143"/>
      <c r="E53" s="143"/>
      <c r="F53" s="155">
        <f>'SO 01 11 Pol'!AE66</f>
        <v>0</v>
      </c>
      <c r="G53" s="146">
        <f>'SO 01 11 Pol'!AF66</f>
        <v>0</v>
      </c>
      <c r="H53" s="146">
        <f>(F53*SazbaDPH1/100)+(G53*SazbaDPH2/100)</f>
        <v>0</v>
      </c>
      <c r="I53" s="146">
        <f>F53+G53+H53</f>
        <v>0</v>
      </c>
      <c r="J53" s="147" t="str">
        <f>IF(CenaCelkemVypocet=0,"",I53/CenaCelkemVypocet*100)</f>
        <v/>
      </c>
    </row>
    <row r="54" spans="1:10" ht="25.5" customHeight="1">
      <c r="A54" s="131">
        <v>2</v>
      </c>
      <c r="B54" s="148" t="s">
        <v>78</v>
      </c>
      <c r="C54" s="149" t="s">
        <v>79</v>
      </c>
      <c r="D54" s="150"/>
      <c r="E54" s="150"/>
      <c r="F54" s="151">
        <f>'SO 02 01 Pol'!AE677+'SO 02 02 Pol'!AE85+'SO 02 03 Pol'!AE180+'SO 02 04 Pol'!AE39+'SO 02 05 Pol'!AE26+'SO 02 06 Pol'!AE19+'SO 02 07 Pol'!AE76+'SO 02 08 Pol'!AE72+'SO 02 09 Pol'!AE73+'SO 02 10 Pol'!AE50</f>
        <v>0</v>
      </c>
      <c r="G54" s="152">
        <f>'SO 02 01 Pol'!AF677+'SO 02 02 Pol'!AF85+'SO 02 03 Pol'!AF180+'SO 02 04 Pol'!AF39+'SO 02 05 Pol'!AF26+'SO 02 06 Pol'!AF19+'SO 02 07 Pol'!AF76+'SO 02 08 Pol'!AF72+'SO 02 09 Pol'!AF73+'SO 02 10 Pol'!AF50</f>
        <v>0</v>
      </c>
      <c r="H54" s="152">
        <f>(F54*SazbaDPH1/100)+(G54*SazbaDPH2/100)</f>
        <v>0</v>
      </c>
      <c r="I54" s="152">
        <f>F54+G54+H54</f>
        <v>0</v>
      </c>
      <c r="J54" s="153" t="str">
        <f>IF(CenaCelkemVypocet=0,"",I54/CenaCelkemVypocet*100)</f>
        <v/>
      </c>
    </row>
    <row r="55" spans="1:10" ht="25.5" customHeight="1">
      <c r="A55" s="131">
        <v>3</v>
      </c>
      <c r="B55" s="154" t="s">
        <v>56</v>
      </c>
      <c r="C55" s="142" t="s">
        <v>80</v>
      </c>
      <c r="D55" s="143"/>
      <c r="E55" s="143"/>
      <c r="F55" s="155">
        <f>'SO 02 01 Pol'!AE677</f>
        <v>0</v>
      </c>
      <c r="G55" s="146">
        <f>'SO 02 01 Pol'!AF677</f>
        <v>0</v>
      </c>
      <c r="H55" s="146">
        <f>(F55*SazbaDPH1/100)+(G55*SazbaDPH2/100)</f>
        <v>0</v>
      </c>
      <c r="I55" s="146">
        <f>F55+G55+H55</f>
        <v>0</v>
      </c>
      <c r="J55" s="147" t="str">
        <f>IF(CenaCelkemVypocet=0,"",I55/CenaCelkemVypocet*100)</f>
        <v/>
      </c>
    </row>
    <row r="56" spans="1:10" ht="25.5" customHeight="1">
      <c r="A56" s="131">
        <v>3</v>
      </c>
      <c r="B56" s="154" t="s">
        <v>58</v>
      </c>
      <c r="C56" s="142" t="s">
        <v>59</v>
      </c>
      <c r="D56" s="143"/>
      <c r="E56" s="143"/>
      <c r="F56" s="155">
        <f>'SO 02 02 Pol'!AE85</f>
        <v>0</v>
      </c>
      <c r="G56" s="146">
        <f>'SO 02 02 Pol'!AF85</f>
        <v>0</v>
      </c>
      <c r="H56" s="146">
        <f>(F56*SazbaDPH1/100)+(G56*SazbaDPH2/100)</f>
        <v>0</v>
      </c>
      <c r="I56" s="146">
        <f>F56+G56+H56</f>
        <v>0</v>
      </c>
      <c r="J56" s="147" t="str">
        <f>IF(CenaCelkemVypocet=0,"",I56/CenaCelkemVypocet*100)</f>
        <v/>
      </c>
    </row>
    <row r="57" spans="1:10" ht="25.5" customHeight="1">
      <c r="A57" s="131">
        <v>3</v>
      </c>
      <c r="B57" s="154" t="s">
        <v>60</v>
      </c>
      <c r="C57" s="142" t="s">
        <v>61</v>
      </c>
      <c r="D57" s="143"/>
      <c r="E57" s="143"/>
      <c r="F57" s="155">
        <f>'SO 02 03 Pol'!AE180</f>
        <v>0</v>
      </c>
      <c r="G57" s="146">
        <f>'SO 02 03 Pol'!AF180</f>
        <v>0</v>
      </c>
      <c r="H57" s="146">
        <f>(F57*SazbaDPH1/100)+(G57*SazbaDPH2/100)</f>
        <v>0</v>
      </c>
      <c r="I57" s="146">
        <f>F57+G57+H57</f>
        <v>0</v>
      </c>
      <c r="J57" s="147" t="str">
        <f>IF(CenaCelkemVypocet=0,"",I57/CenaCelkemVypocet*100)</f>
        <v/>
      </c>
    </row>
    <row r="58" spans="1:10" ht="25.5" customHeight="1">
      <c r="A58" s="131">
        <v>3</v>
      </c>
      <c r="B58" s="154" t="s">
        <v>62</v>
      </c>
      <c r="C58" s="142" t="s">
        <v>63</v>
      </c>
      <c r="D58" s="143"/>
      <c r="E58" s="143"/>
      <c r="F58" s="155">
        <f>'SO 02 04 Pol'!AE39</f>
        <v>0</v>
      </c>
      <c r="G58" s="146">
        <f>'SO 02 04 Pol'!AF39</f>
        <v>0</v>
      </c>
      <c r="H58" s="146">
        <f>(F58*SazbaDPH1/100)+(G58*SazbaDPH2/100)</f>
        <v>0</v>
      </c>
      <c r="I58" s="146">
        <f>F58+G58+H58</f>
        <v>0</v>
      </c>
      <c r="J58" s="147" t="str">
        <f>IF(CenaCelkemVypocet=0,"",I58/CenaCelkemVypocet*100)</f>
        <v/>
      </c>
    </row>
    <row r="59" spans="1:10" ht="25.5" customHeight="1">
      <c r="A59" s="131">
        <v>3</v>
      </c>
      <c r="B59" s="154" t="s">
        <v>64</v>
      </c>
      <c r="C59" s="142" t="s">
        <v>65</v>
      </c>
      <c r="D59" s="143"/>
      <c r="E59" s="143"/>
      <c r="F59" s="155">
        <f>'SO 02 05 Pol'!AE26</f>
        <v>0</v>
      </c>
      <c r="G59" s="146">
        <f>'SO 02 05 Pol'!AF26</f>
        <v>0</v>
      </c>
      <c r="H59" s="146">
        <f>(F59*SazbaDPH1/100)+(G59*SazbaDPH2/100)</f>
        <v>0</v>
      </c>
      <c r="I59" s="146">
        <f>F59+G59+H59</f>
        <v>0</v>
      </c>
      <c r="J59" s="147" t="str">
        <f>IF(CenaCelkemVypocet=0,"",I59/CenaCelkemVypocet*100)</f>
        <v/>
      </c>
    </row>
    <row r="60" spans="1:10" ht="25.5" customHeight="1">
      <c r="A60" s="131">
        <v>3</v>
      </c>
      <c r="B60" s="154" t="s">
        <v>66</v>
      </c>
      <c r="C60" s="142" t="s">
        <v>69</v>
      </c>
      <c r="D60" s="143"/>
      <c r="E60" s="143"/>
      <c r="F60" s="155">
        <f>'SO 02 06 Pol'!AE19</f>
        <v>0</v>
      </c>
      <c r="G60" s="146">
        <f>'SO 02 06 Pol'!AF19</f>
        <v>0</v>
      </c>
      <c r="H60" s="146">
        <f>(F60*SazbaDPH1/100)+(G60*SazbaDPH2/100)</f>
        <v>0</v>
      </c>
      <c r="I60" s="146">
        <f>F60+G60+H60</f>
        <v>0</v>
      </c>
      <c r="J60" s="147" t="str">
        <f>IF(CenaCelkemVypocet=0,"",I60/CenaCelkemVypocet*100)</f>
        <v/>
      </c>
    </row>
    <row r="61" spans="1:10" ht="25.5" customHeight="1">
      <c r="A61" s="131">
        <v>3</v>
      </c>
      <c r="B61" s="154" t="s">
        <v>68</v>
      </c>
      <c r="C61" s="142" t="s">
        <v>81</v>
      </c>
      <c r="D61" s="143"/>
      <c r="E61" s="143"/>
      <c r="F61" s="155">
        <f>'SO 02 07 Pol'!AE76</f>
        <v>0</v>
      </c>
      <c r="G61" s="146">
        <f>'SO 02 07 Pol'!AF76</f>
        <v>0</v>
      </c>
      <c r="H61" s="146">
        <f>(F61*SazbaDPH1/100)+(G61*SazbaDPH2/100)</f>
        <v>0</v>
      </c>
      <c r="I61" s="146">
        <f>F61+G61+H61</f>
        <v>0</v>
      </c>
      <c r="J61" s="147" t="str">
        <f>IF(CenaCelkemVypocet=0,"",I61/CenaCelkemVypocet*100)</f>
        <v/>
      </c>
    </row>
    <row r="62" spans="1:10" ht="25.5" customHeight="1">
      <c r="A62" s="131">
        <v>3</v>
      </c>
      <c r="B62" s="154" t="s">
        <v>70</v>
      </c>
      <c r="C62" s="142" t="s">
        <v>82</v>
      </c>
      <c r="D62" s="143"/>
      <c r="E62" s="143"/>
      <c r="F62" s="155">
        <f>'SO 02 08 Pol'!AE72</f>
        <v>0</v>
      </c>
      <c r="G62" s="146">
        <f>'SO 02 08 Pol'!AF72</f>
        <v>0</v>
      </c>
      <c r="H62" s="146">
        <f>(F62*SazbaDPH1/100)+(G62*SazbaDPH2/100)</f>
        <v>0</v>
      </c>
      <c r="I62" s="146">
        <f>F62+G62+H62</f>
        <v>0</v>
      </c>
      <c r="J62" s="147" t="str">
        <f>IF(CenaCelkemVypocet=0,"",I62/CenaCelkemVypocet*100)</f>
        <v/>
      </c>
    </row>
    <row r="63" spans="1:10" ht="25.5" customHeight="1">
      <c r="A63" s="131">
        <v>3</v>
      </c>
      <c r="B63" s="154" t="s">
        <v>72</v>
      </c>
      <c r="C63" s="142" t="s">
        <v>83</v>
      </c>
      <c r="D63" s="143"/>
      <c r="E63" s="143"/>
      <c r="F63" s="155">
        <f>'SO 02 09 Pol'!AE73</f>
        <v>0</v>
      </c>
      <c r="G63" s="146">
        <f>'SO 02 09 Pol'!AF73</f>
        <v>0</v>
      </c>
      <c r="H63" s="146">
        <f>(F63*SazbaDPH1/100)+(G63*SazbaDPH2/100)</f>
        <v>0</v>
      </c>
      <c r="I63" s="146">
        <f>F63+G63+H63</f>
        <v>0</v>
      </c>
      <c r="J63" s="147" t="str">
        <f>IF(CenaCelkemVypocet=0,"",I63/CenaCelkemVypocet*100)</f>
        <v/>
      </c>
    </row>
    <row r="64" spans="1:10" ht="25.5" customHeight="1">
      <c r="A64" s="131">
        <v>3</v>
      </c>
      <c r="B64" s="154" t="s">
        <v>74</v>
      </c>
      <c r="C64" s="142" t="s">
        <v>84</v>
      </c>
      <c r="D64" s="143"/>
      <c r="E64" s="143"/>
      <c r="F64" s="155">
        <f>'SO 02 10 Pol'!AE50</f>
        <v>0</v>
      </c>
      <c r="G64" s="146">
        <f>'SO 02 10 Pol'!AF50</f>
        <v>0</v>
      </c>
      <c r="H64" s="146">
        <f>(F64*SazbaDPH1/100)+(G64*SazbaDPH2/100)</f>
        <v>0</v>
      </c>
      <c r="I64" s="146">
        <f>F64+G64+H64</f>
        <v>0</v>
      </c>
      <c r="J64" s="147" t="str">
        <f>IF(CenaCelkemVypocet=0,"",I64/CenaCelkemVypocet*100)</f>
        <v/>
      </c>
    </row>
    <row r="65" spans="1:10" ht="25.5" customHeight="1">
      <c r="A65" s="131"/>
      <c r="B65" s="156" t="s">
        <v>85</v>
      </c>
      <c r="C65" s="157"/>
      <c r="D65" s="157"/>
      <c r="E65" s="158"/>
      <c r="F65" s="159">
        <f>SUMIF(A39:A64,"=1",F39:F64)</f>
        <v>0</v>
      </c>
      <c r="G65" s="160">
        <f>SUMIF(A39:A64,"=1",G39:G64)</f>
        <v>0</v>
      </c>
      <c r="H65" s="160">
        <f>SUMIF(A39:A64,"=1",H39:H64)</f>
        <v>0</v>
      </c>
      <c r="I65" s="160">
        <f>SUMIF(A39:A64,"=1",I39:I64)</f>
        <v>0</v>
      </c>
      <c r="J65" s="161">
        <f>SUMIF(A39:A64,"=1",J39:J64)</f>
        <v>0</v>
      </c>
    </row>
    <row r="69" spans="1:10" ht="15.75">
      <c r="B69" s="171" t="s">
        <v>87</v>
      </c>
    </row>
    <row r="71" spans="1:10" ht="25.5" customHeight="1">
      <c r="A71" s="172"/>
      <c r="B71" s="175" t="s">
        <v>17</v>
      </c>
      <c r="C71" s="175" t="s">
        <v>5</v>
      </c>
      <c r="D71" s="176"/>
      <c r="E71" s="176"/>
      <c r="F71" s="177" t="s">
        <v>88</v>
      </c>
      <c r="G71" s="177"/>
      <c r="H71" s="177"/>
      <c r="I71" s="177" t="s">
        <v>29</v>
      </c>
      <c r="J71" s="177" t="s">
        <v>0</v>
      </c>
    </row>
    <row r="72" spans="1:10" ht="25.5" customHeight="1">
      <c r="A72" s="173"/>
      <c r="B72" s="178" t="s">
        <v>89</v>
      </c>
      <c r="C72" s="179" t="s">
        <v>90</v>
      </c>
      <c r="D72" s="180"/>
      <c r="E72" s="180"/>
      <c r="F72" s="185" t="s">
        <v>24</v>
      </c>
      <c r="G72" s="186"/>
      <c r="H72" s="186"/>
      <c r="I72" s="186">
        <f>'SO 01 09 Pol'!G8+'SO 01 10 Pol'!G8+'SO 01 11 Pol'!G8+'SO 02 07 Pol'!G8+'SO 02 08 Pol'!G8+'SO 02 09 Pol'!G8+'SO 02 10 Pol'!G8</f>
        <v>0</v>
      </c>
      <c r="J72" s="183" t="str">
        <f>IF(I171=0,"",I72/I171*100)</f>
        <v/>
      </c>
    </row>
    <row r="73" spans="1:10" ht="25.5" customHeight="1">
      <c r="A73" s="173"/>
      <c r="B73" s="178" t="s">
        <v>91</v>
      </c>
      <c r="C73" s="179" t="s">
        <v>92</v>
      </c>
      <c r="D73" s="180"/>
      <c r="E73" s="180"/>
      <c r="F73" s="185" t="s">
        <v>24</v>
      </c>
      <c r="G73" s="186"/>
      <c r="H73" s="186"/>
      <c r="I73" s="186">
        <f>'SO 01 09 Pol'!G26+'SO 01 10 Pol'!G23+'SO 01 11 Pol'!G23+'SO 02 07 Pol'!G31+'SO 02 08 Pol'!G36+'SO 02 09 Pol'!G22+'SO 02 10 Pol'!G20</f>
        <v>0</v>
      </c>
      <c r="J73" s="183" t="str">
        <f>IF(I171=0,"",I73/I171*100)</f>
        <v/>
      </c>
    </row>
    <row r="74" spans="1:10" ht="25.5" customHeight="1">
      <c r="A74" s="173"/>
      <c r="B74" s="178" t="s">
        <v>93</v>
      </c>
      <c r="C74" s="179" t="s">
        <v>92</v>
      </c>
      <c r="D74" s="180"/>
      <c r="E74" s="180"/>
      <c r="F74" s="185" t="s">
        <v>24</v>
      </c>
      <c r="G74" s="186"/>
      <c r="H74" s="186"/>
      <c r="I74" s="186">
        <f>'SO 01 10 Pol'!G33</f>
        <v>0</v>
      </c>
      <c r="J74" s="183" t="str">
        <f>IF(I171=0,"",I74/I171*100)</f>
        <v/>
      </c>
    </row>
    <row r="75" spans="1:10" ht="25.5" customHeight="1">
      <c r="A75" s="173"/>
      <c r="B75" s="178" t="s">
        <v>93</v>
      </c>
      <c r="C75" s="179" t="s">
        <v>94</v>
      </c>
      <c r="D75" s="180"/>
      <c r="E75" s="180"/>
      <c r="F75" s="185" t="s">
        <v>24</v>
      </c>
      <c r="G75" s="186"/>
      <c r="H75" s="186"/>
      <c r="I75" s="186">
        <f>'SO 01 09 Pol'!G34+'SO 01 11 Pol'!G32+'SO 02 07 Pol'!G39+'SO 02 08 Pol'!G45+'SO 02 09 Pol'!G30</f>
        <v>0</v>
      </c>
      <c r="J75" s="183" t="str">
        <f>IF(I171=0,"",I75/I171*100)</f>
        <v/>
      </c>
    </row>
    <row r="76" spans="1:10" ht="25.5" customHeight="1">
      <c r="A76" s="173"/>
      <c r="B76" s="178" t="s">
        <v>93</v>
      </c>
      <c r="C76" s="179" t="s">
        <v>95</v>
      </c>
      <c r="D76" s="180"/>
      <c r="E76" s="180"/>
      <c r="F76" s="185" t="s">
        <v>24</v>
      </c>
      <c r="G76" s="186"/>
      <c r="H76" s="186"/>
      <c r="I76" s="186">
        <f>'SO 02 10 Pol'!G30</f>
        <v>0</v>
      </c>
      <c r="J76" s="183" t="str">
        <f>IF(I171=0,"",I76/I171*100)</f>
        <v/>
      </c>
    </row>
    <row r="77" spans="1:10" ht="25.5" customHeight="1">
      <c r="A77" s="173"/>
      <c r="B77" s="178" t="s">
        <v>96</v>
      </c>
      <c r="C77" s="179" t="s">
        <v>94</v>
      </c>
      <c r="D77" s="180"/>
      <c r="E77" s="180"/>
      <c r="F77" s="185" t="s">
        <v>24</v>
      </c>
      <c r="G77" s="186"/>
      <c r="H77" s="186"/>
      <c r="I77" s="186">
        <f>'SO 01 10 Pol'!G41</f>
        <v>0</v>
      </c>
      <c r="J77" s="183" t="str">
        <f>IF(I171=0,"",I77/I171*100)</f>
        <v/>
      </c>
    </row>
    <row r="78" spans="1:10" ht="25.5" customHeight="1">
      <c r="A78" s="173"/>
      <c r="B78" s="178" t="s">
        <v>96</v>
      </c>
      <c r="C78" s="179" t="s">
        <v>95</v>
      </c>
      <c r="D78" s="180"/>
      <c r="E78" s="180"/>
      <c r="F78" s="185" t="s">
        <v>24</v>
      </c>
      <c r="G78" s="186"/>
      <c r="H78" s="186"/>
      <c r="I78" s="186">
        <f>'SO 01 09 Pol'!G44+'SO 01 11 Pol'!G42+'SO 02 07 Pol'!G46+'SO 02 08 Pol'!G54</f>
        <v>0</v>
      </c>
      <c r="J78" s="183" t="str">
        <f>IF(I171=0,"",I78/I171*100)</f>
        <v/>
      </c>
    </row>
    <row r="79" spans="1:10" ht="25.5" customHeight="1">
      <c r="A79" s="173"/>
      <c r="B79" s="178" t="s">
        <v>96</v>
      </c>
      <c r="C79" s="179" t="s">
        <v>97</v>
      </c>
      <c r="D79" s="180"/>
      <c r="E79" s="180"/>
      <c r="F79" s="185" t="s">
        <v>24</v>
      </c>
      <c r="G79" s="186"/>
      <c r="H79" s="186"/>
      <c r="I79" s="186">
        <f>'SO 02 10 Pol'!G39</f>
        <v>0</v>
      </c>
      <c r="J79" s="183" t="str">
        <f>IF(I171=0,"",I79/I171*100)</f>
        <v/>
      </c>
    </row>
    <row r="80" spans="1:10" ht="25.5" customHeight="1">
      <c r="A80" s="173"/>
      <c r="B80" s="178" t="s">
        <v>98</v>
      </c>
      <c r="C80" s="179" t="s">
        <v>95</v>
      </c>
      <c r="D80" s="180"/>
      <c r="E80" s="180"/>
      <c r="F80" s="185" t="s">
        <v>24</v>
      </c>
      <c r="G80" s="186"/>
      <c r="H80" s="186"/>
      <c r="I80" s="186">
        <f>'SO 01 10 Pol'!G55</f>
        <v>0</v>
      </c>
      <c r="J80" s="183" t="str">
        <f>IF(I171=0,"",I80/I171*100)</f>
        <v/>
      </c>
    </row>
    <row r="81" spans="1:10" ht="25.5" customHeight="1">
      <c r="A81" s="173"/>
      <c r="B81" s="178" t="s">
        <v>98</v>
      </c>
      <c r="C81" s="179" t="s">
        <v>97</v>
      </c>
      <c r="D81" s="180"/>
      <c r="E81" s="180"/>
      <c r="F81" s="185" t="s">
        <v>24</v>
      </c>
      <c r="G81" s="186"/>
      <c r="H81" s="186"/>
      <c r="I81" s="186">
        <f>'SO 01 09 Pol'!G58+'SO 01 11 Pol'!G51+'SO 02 07 Pol'!G61+'SO 02 08 Pol'!G56+'SO 02 09 Pol'!G39</f>
        <v>0</v>
      </c>
      <c r="J81" s="183" t="str">
        <f>IF(I171=0,"",I81/I171*100)</f>
        <v/>
      </c>
    </row>
    <row r="82" spans="1:10" ht="25.5" customHeight="1">
      <c r="A82" s="173"/>
      <c r="B82" s="178" t="s">
        <v>98</v>
      </c>
      <c r="C82" s="179" t="s">
        <v>99</v>
      </c>
      <c r="D82" s="180"/>
      <c r="E82" s="180"/>
      <c r="F82" s="185" t="s">
        <v>24</v>
      </c>
      <c r="G82" s="186"/>
      <c r="H82" s="186"/>
      <c r="I82" s="186">
        <f>'SO 02 10 Pol'!G41</f>
        <v>0</v>
      </c>
      <c r="J82" s="183" t="str">
        <f>IF(I171=0,"",I82/I171*100)</f>
        <v/>
      </c>
    </row>
    <row r="83" spans="1:10" ht="25.5" customHeight="1">
      <c r="A83" s="173"/>
      <c r="B83" s="178" t="s">
        <v>100</v>
      </c>
      <c r="C83" s="179" t="s">
        <v>97</v>
      </c>
      <c r="D83" s="180"/>
      <c r="E83" s="180"/>
      <c r="F83" s="185" t="s">
        <v>24</v>
      </c>
      <c r="G83" s="186"/>
      <c r="H83" s="186"/>
      <c r="I83" s="186">
        <f>'SO 01 10 Pol'!G57</f>
        <v>0</v>
      </c>
      <c r="J83" s="183" t="str">
        <f>IF(I171=0,"",I83/I171*100)</f>
        <v/>
      </c>
    </row>
    <row r="84" spans="1:10" ht="25.5" customHeight="1">
      <c r="A84" s="173"/>
      <c r="B84" s="178" t="s">
        <v>100</v>
      </c>
      <c r="C84" s="179" t="s">
        <v>101</v>
      </c>
      <c r="D84" s="180"/>
      <c r="E84" s="180"/>
      <c r="F84" s="185" t="s">
        <v>24</v>
      </c>
      <c r="G84" s="186"/>
      <c r="H84" s="186"/>
      <c r="I84" s="186">
        <f>'SO 01 11 Pol'!G53+'SO 02 07 Pol'!G63+'SO 02 09 Pol'!G51</f>
        <v>0</v>
      </c>
      <c r="J84" s="183" t="str">
        <f>IF(I171=0,"",I84/I171*100)</f>
        <v/>
      </c>
    </row>
    <row r="85" spans="1:10" ht="25.5" customHeight="1">
      <c r="A85" s="173"/>
      <c r="B85" s="178" t="s">
        <v>100</v>
      </c>
      <c r="C85" s="179" t="s">
        <v>99</v>
      </c>
      <c r="D85" s="180"/>
      <c r="E85" s="180"/>
      <c r="F85" s="185" t="s">
        <v>24</v>
      </c>
      <c r="G85" s="186"/>
      <c r="H85" s="186"/>
      <c r="I85" s="186">
        <f>'SO 01 09 Pol'!G60+'SO 02 08 Pol'!G60</f>
        <v>0</v>
      </c>
      <c r="J85" s="183" t="str">
        <f>IF(I171=0,"",I85/I171*100)</f>
        <v/>
      </c>
    </row>
    <row r="86" spans="1:10" ht="25.5" customHeight="1">
      <c r="A86" s="173"/>
      <c r="B86" s="178" t="s">
        <v>100</v>
      </c>
      <c r="C86" s="179" t="s">
        <v>102</v>
      </c>
      <c r="D86" s="180"/>
      <c r="E86" s="180"/>
      <c r="F86" s="185" t="s">
        <v>24</v>
      </c>
      <c r="G86" s="186"/>
      <c r="H86" s="186"/>
      <c r="I86" s="186">
        <f>'SO 02 10 Pol'!G43</f>
        <v>0</v>
      </c>
      <c r="J86" s="183" t="str">
        <f>IF(I171=0,"",I86/I171*100)</f>
        <v/>
      </c>
    </row>
    <row r="87" spans="1:10" ht="25.5" customHeight="1">
      <c r="A87" s="173"/>
      <c r="B87" s="178" t="s">
        <v>103</v>
      </c>
      <c r="C87" s="179" t="s">
        <v>102</v>
      </c>
      <c r="D87" s="180"/>
      <c r="E87" s="180"/>
      <c r="F87" s="185" t="s">
        <v>24</v>
      </c>
      <c r="G87" s="186"/>
      <c r="H87" s="186"/>
      <c r="I87" s="186">
        <f>'SO 01 09 Pol'!G62+'SO 01 10 Pol'!G62+'SO 01 11 Pol'!G57+'SO 02 07 Pol'!G67+'SO 02 08 Pol'!G62+'SO 02 09 Pol'!G53</f>
        <v>0</v>
      </c>
      <c r="J87" s="183" t="str">
        <f>IF(I171=0,"",I87/I171*100)</f>
        <v/>
      </c>
    </row>
    <row r="88" spans="1:10" ht="25.5" customHeight="1">
      <c r="A88" s="173"/>
      <c r="B88" s="178" t="s">
        <v>103</v>
      </c>
      <c r="C88" s="179" t="s">
        <v>104</v>
      </c>
      <c r="D88" s="180"/>
      <c r="E88" s="180"/>
      <c r="F88" s="185" t="s">
        <v>24</v>
      </c>
      <c r="G88" s="186"/>
      <c r="H88" s="186"/>
      <c r="I88" s="186">
        <f>'SO 02 10 Pol'!G47</f>
        <v>0</v>
      </c>
      <c r="J88" s="183" t="str">
        <f>IF(I171=0,"",I88/I171*100)</f>
        <v/>
      </c>
    </row>
    <row r="89" spans="1:10" ht="25.5" customHeight="1">
      <c r="A89" s="173"/>
      <c r="B89" s="178" t="s">
        <v>105</v>
      </c>
      <c r="C89" s="179" t="s">
        <v>102</v>
      </c>
      <c r="D89" s="180"/>
      <c r="E89" s="180"/>
      <c r="F89" s="185" t="s">
        <v>24</v>
      </c>
      <c r="G89" s="186"/>
      <c r="H89" s="186"/>
      <c r="I89" s="186">
        <f>'SO 02 09 Pol'!G60</f>
        <v>0</v>
      </c>
      <c r="J89" s="183" t="str">
        <f>IF(I171=0,"",I89/I171*100)</f>
        <v/>
      </c>
    </row>
    <row r="90" spans="1:10" ht="25.5" customHeight="1">
      <c r="A90" s="173"/>
      <c r="B90" s="178" t="s">
        <v>105</v>
      </c>
      <c r="C90" s="179" t="s">
        <v>104</v>
      </c>
      <c r="D90" s="180"/>
      <c r="E90" s="180"/>
      <c r="F90" s="185" t="s">
        <v>24</v>
      </c>
      <c r="G90" s="186"/>
      <c r="H90" s="186"/>
      <c r="I90" s="186">
        <f>'SO 01 09 Pol'!G77+'SO 01 11 Pol'!G63+'SO 02 07 Pol'!G73+'SO 02 08 Pol'!G69</f>
        <v>0</v>
      </c>
      <c r="J90" s="183" t="str">
        <f>IF(I171=0,"",I90/I171*100)</f>
        <v/>
      </c>
    </row>
    <row r="91" spans="1:10" ht="25.5" customHeight="1">
      <c r="A91" s="173"/>
      <c r="B91" s="178" t="s">
        <v>106</v>
      </c>
      <c r="C91" s="179" t="s">
        <v>102</v>
      </c>
      <c r="D91" s="180"/>
      <c r="E91" s="180"/>
      <c r="F91" s="185" t="s">
        <v>24</v>
      </c>
      <c r="G91" s="186"/>
      <c r="H91" s="186"/>
      <c r="I91" s="186">
        <f>'SO 02 09 Pol'!G62</f>
        <v>0</v>
      </c>
      <c r="J91" s="183" t="str">
        <f>IF(I171=0,"",I91/I171*100)</f>
        <v/>
      </c>
    </row>
    <row r="92" spans="1:10" ht="25.5" customHeight="1">
      <c r="A92" s="173"/>
      <c r="B92" s="178" t="s">
        <v>107</v>
      </c>
      <c r="C92" s="179" t="s">
        <v>108</v>
      </c>
      <c r="D92" s="180"/>
      <c r="E92" s="180"/>
      <c r="F92" s="185" t="s">
        <v>24</v>
      </c>
      <c r="G92" s="186"/>
      <c r="H92" s="186"/>
      <c r="I92" s="186">
        <f>'SO 01 01 Pol'!G8+'SO 02 01 Pol'!G8</f>
        <v>0</v>
      </c>
      <c r="J92" s="183" t="str">
        <f>IF(I171=0,"",I92/I171*100)</f>
        <v/>
      </c>
    </row>
    <row r="93" spans="1:10" ht="25.5" customHeight="1">
      <c r="A93" s="173"/>
      <c r="B93" s="178" t="s">
        <v>109</v>
      </c>
      <c r="C93" s="179" t="s">
        <v>110</v>
      </c>
      <c r="D93" s="180"/>
      <c r="E93" s="180"/>
      <c r="F93" s="185" t="s">
        <v>24</v>
      </c>
      <c r="G93" s="186"/>
      <c r="H93" s="186"/>
      <c r="I93" s="186">
        <f>'SO 01 01 Pol'!G70</f>
        <v>0</v>
      </c>
      <c r="J93" s="183" t="str">
        <f>IF(I171=0,"",I93/I171*100)</f>
        <v/>
      </c>
    </row>
    <row r="94" spans="1:10" ht="25.5" customHeight="1">
      <c r="A94" s="173"/>
      <c r="B94" s="178" t="s">
        <v>111</v>
      </c>
      <c r="C94" s="179" t="s">
        <v>112</v>
      </c>
      <c r="D94" s="180"/>
      <c r="E94" s="180"/>
      <c r="F94" s="185" t="s">
        <v>24</v>
      </c>
      <c r="G94" s="186"/>
      <c r="H94" s="186"/>
      <c r="I94" s="186">
        <f>'SO 01 01 Pol'!G109+'SO 01 06 Pol'!G8+'SO 02 01 Pol'!G24</f>
        <v>0</v>
      </c>
      <c r="J94" s="183" t="str">
        <f>IF(I171=0,"",I94/I171*100)</f>
        <v/>
      </c>
    </row>
    <row r="95" spans="1:10" ht="25.5" customHeight="1">
      <c r="A95" s="173"/>
      <c r="B95" s="178" t="s">
        <v>113</v>
      </c>
      <c r="C95" s="179" t="s">
        <v>114</v>
      </c>
      <c r="D95" s="180"/>
      <c r="E95" s="180"/>
      <c r="F95" s="185" t="s">
        <v>24</v>
      </c>
      <c r="G95" s="186"/>
      <c r="H95" s="186"/>
      <c r="I95" s="186">
        <f>'SO 01 01 Pol'!G336</f>
        <v>0</v>
      </c>
      <c r="J95" s="183" t="str">
        <f>IF(I171=0,"",I95/I171*100)</f>
        <v/>
      </c>
    </row>
    <row r="96" spans="1:10" ht="25.5" customHeight="1">
      <c r="A96" s="173"/>
      <c r="B96" s="178" t="s">
        <v>115</v>
      </c>
      <c r="C96" s="179" t="s">
        <v>116</v>
      </c>
      <c r="D96" s="180"/>
      <c r="E96" s="180"/>
      <c r="F96" s="185" t="s">
        <v>24</v>
      </c>
      <c r="G96" s="186"/>
      <c r="H96" s="186"/>
      <c r="I96" s="186">
        <f>'SO 01 01 Pol'!G352</f>
        <v>0</v>
      </c>
      <c r="J96" s="183" t="str">
        <f>IF(I171=0,"",I96/I171*100)</f>
        <v/>
      </c>
    </row>
    <row r="97" spans="1:10" ht="25.5" customHeight="1">
      <c r="A97" s="173"/>
      <c r="B97" s="178" t="s">
        <v>117</v>
      </c>
      <c r="C97" s="179" t="s">
        <v>118</v>
      </c>
      <c r="D97" s="180"/>
      <c r="E97" s="180"/>
      <c r="F97" s="185" t="s">
        <v>24</v>
      </c>
      <c r="G97" s="186"/>
      <c r="H97" s="186"/>
      <c r="I97" s="186">
        <f>'SO 01 01 Pol'!G363+'SO 02 01 Pol'!G51</f>
        <v>0</v>
      </c>
      <c r="J97" s="183" t="str">
        <f>IF(I171=0,"",I97/I171*100)</f>
        <v/>
      </c>
    </row>
    <row r="98" spans="1:10" ht="25.5" customHeight="1">
      <c r="A98" s="173"/>
      <c r="B98" s="178" t="s">
        <v>119</v>
      </c>
      <c r="C98" s="179" t="s">
        <v>120</v>
      </c>
      <c r="D98" s="180"/>
      <c r="E98" s="180"/>
      <c r="F98" s="185" t="s">
        <v>24</v>
      </c>
      <c r="G98" s="186"/>
      <c r="H98" s="186"/>
      <c r="I98" s="186">
        <f>'SO 01 01 Pol'!G526+'SO 02 01 Pol'!G138</f>
        <v>0</v>
      </c>
      <c r="J98" s="183" t="str">
        <f>IF(I171=0,"",I98/I171*100)</f>
        <v/>
      </c>
    </row>
    <row r="99" spans="1:10" ht="25.5" customHeight="1">
      <c r="A99" s="173"/>
      <c r="B99" s="178" t="s">
        <v>121</v>
      </c>
      <c r="C99" s="179" t="s">
        <v>122</v>
      </c>
      <c r="D99" s="180"/>
      <c r="E99" s="180"/>
      <c r="F99" s="185" t="s">
        <v>24</v>
      </c>
      <c r="G99" s="186"/>
      <c r="H99" s="186"/>
      <c r="I99" s="186">
        <f>'SO 01 01 Pol'!G536+'SO 02 01 Pol'!G142</f>
        <v>0</v>
      </c>
      <c r="J99" s="183" t="str">
        <f>IF(I171=0,"",I99/I171*100)</f>
        <v/>
      </c>
    </row>
    <row r="100" spans="1:10" ht="25.5" customHeight="1">
      <c r="A100" s="173"/>
      <c r="B100" s="178" t="s">
        <v>123</v>
      </c>
      <c r="C100" s="179" t="s">
        <v>124</v>
      </c>
      <c r="D100" s="180"/>
      <c r="E100" s="180"/>
      <c r="F100" s="185" t="s">
        <v>24</v>
      </c>
      <c r="G100" s="186"/>
      <c r="H100" s="186"/>
      <c r="I100" s="186">
        <f>'SO 01 01 Pol'!G587+'SO 02 01 Pol'!G158</f>
        <v>0</v>
      </c>
      <c r="J100" s="183" t="str">
        <f>IF(I171=0,"",I100/I171*100)</f>
        <v/>
      </c>
    </row>
    <row r="101" spans="1:10" ht="25.5" customHeight="1">
      <c r="A101" s="173"/>
      <c r="B101" s="178" t="s">
        <v>125</v>
      </c>
      <c r="C101" s="179" t="s">
        <v>126</v>
      </c>
      <c r="D101" s="180"/>
      <c r="E101" s="180"/>
      <c r="F101" s="185" t="s">
        <v>24</v>
      </c>
      <c r="G101" s="186"/>
      <c r="H101" s="186"/>
      <c r="I101" s="186">
        <f>'SO 01 01 Pol'!G592+'SO 02 01 Pol'!G161</f>
        <v>0</v>
      </c>
      <c r="J101" s="183" t="str">
        <f>IF(I171=0,"",I101/I171*100)</f>
        <v/>
      </c>
    </row>
    <row r="102" spans="1:10" ht="25.5" customHeight="1">
      <c r="A102" s="173"/>
      <c r="B102" s="178" t="s">
        <v>127</v>
      </c>
      <c r="C102" s="179" t="s">
        <v>128</v>
      </c>
      <c r="D102" s="180"/>
      <c r="E102" s="180"/>
      <c r="F102" s="185" t="s">
        <v>24</v>
      </c>
      <c r="G102" s="186"/>
      <c r="H102" s="186"/>
      <c r="I102" s="186">
        <f>'SO 01 01 Pol'!G818+'SO 02 01 Pol'!G243</f>
        <v>0</v>
      </c>
      <c r="J102" s="183" t="str">
        <f>IF(I171=0,"",I102/I171*100)</f>
        <v/>
      </c>
    </row>
    <row r="103" spans="1:10" ht="25.5" customHeight="1">
      <c r="A103" s="173"/>
      <c r="B103" s="178" t="s">
        <v>127</v>
      </c>
      <c r="C103" s="179" t="s">
        <v>104</v>
      </c>
      <c r="D103" s="180"/>
      <c r="E103" s="180"/>
      <c r="F103" s="185" t="s">
        <v>24</v>
      </c>
      <c r="G103" s="186"/>
      <c r="H103" s="186"/>
      <c r="I103" s="186">
        <f>'SO 02 09 Pol'!G70</f>
        <v>0</v>
      </c>
      <c r="J103" s="183" t="str">
        <f>IF(I171=0,"",I103/I171*100)</f>
        <v/>
      </c>
    </row>
    <row r="104" spans="1:10" ht="25.5" customHeight="1">
      <c r="A104" s="173"/>
      <c r="B104" s="178" t="s">
        <v>129</v>
      </c>
      <c r="C104" s="179" t="s">
        <v>130</v>
      </c>
      <c r="D104" s="180"/>
      <c r="E104" s="180"/>
      <c r="F104" s="185" t="s">
        <v>25</v>
      </c>
      <c r="G104" s="186"/>
      <c r="H104" s="186"/>
      <c r="I104" s="186">
        <f>'SO 01 01 Pol'!G827+'SO 02 01 Pol'!G250</f>
        <v>0</v>
      </c>
      <c r="J104" s="183" t="str">
        <f>IF(I171=0,"",I104/I171*100)</f>
        <v/>
      </c>
    </row>
    <row r="105" spans="1:10" ht="25.5" customHeight="1">
      <c r="A105" s="173"/>
      <c r="B105" s="178" t="s">
        <v>131</v>
      </c>
      <c r="C105" s="179" t="s">
        <v>132</v>
      </c>
      <c r="D105" s="180"/>
      <c r="E105" s="180"/>
      <c r="F105" s="185" t="s">
        <v>25</v>
      </c>
      <c r="G105" s="186"/>
      <c r="H105" s="186"/>
      <c r="I105" s="186">
        <f>'SO 01 01 Pol'!G910+'SO 02 01 Pol'!G276</f>
        <v>0</v>
      </c>
      <c r="J105" s="183" t="str">
        <f>IF(I171=0,"",I105/I171*100)</f>
        <v/>
      </c>
    </row>
    <row r="106" spans="1:10" ht="25.5" customHeight="1">
      <c r="A106" s="173"/>
      <c r="B106" s="178" t="s">
        <v>133</v>
      </c>
      <c r="C106" s="179" t="s">
        <v>134</v>
      </c>
      <c r="D106" s="180"/>
      <c r="E106" s="180"/>
      <c r="F106" s="185" t="s">
        <v>25</v>
      </c>
      <c r="G106" s="186"/>
      <c r="H106" s="186"/>
      <c r="I106" s="186">
        <f>'SO 01 01 Pol'!G992+'SO 02 01 Pol'!G329</f>
        <v>0</v>
      </c>
      <c r="J106" s="183" t="str">
        <f>IF(I171=0,"",I106/I171*100)</f>
        <v/>
      </c>
    </row>
    <row r="107" spans="1:10" ht="25.5" customHeight="1">
      <c r="A107" s="173"/>
      <c r="B107" s="178" t="s">
        <v>135</v>
      </c>
      <c r="C107" s="179" t="s">
        <v>136</v>
      </c>
      <c r="D107" s="180"/>
      <c r="E107" s="180"/>
      <c r="F107" s="185" t="s">
        <v>25</v>
      </c>
      <c r="G107" s="186"/>
      <c r="H107" s="186"/>
      <c r="I107" s="186">
        <f>'SO 01 01 Pol'!G1066+'SO 02 01 Pol'!G397</f>
        <v>0</v>
      </c>
      <c r="J107" s="183" t="str">
        <f>IF(I171=0,"",I107/I171*100)</f>
        <v/>
      </c>
    </row>
    <row r="108" spans="1:10" ht="25.5" customHeight="1">
      <c r="A108" s="173"/>
      <c r="B108" s="178" t="s">
        <v>137</v>
      </c>
      <c r="C108" s="179" t="s">
        <v>138</v>
      </c>
      <c r="D108" s="180"/>
      <c r="E108" s="180"/>
      <c r="F108" s="185" t="s">
        <v>25</v>
      </c>
      <c r="G108" s="186"/>
      <c r="H108" s="186"/>
      <c r="I108" s="186">
        <f>'SO 01 01 Pol'!G1132+'SO 02 01 Pol'!G465</f>
        <v>0</v>
      </c>
      <c r="J108" s="183" t="str">
        <f>IF(I171=0,"",I108/I171*100)</f>
        <v/>
      </c>
    </row>
    <row r="109" spans="1:10" ht="25.5" customHeight="1">
      <c r="A109" s="173"/>
      <c r="B109" s="178" t="s">
        <v>139</v>
      </c>
      <c r="C109" s="179" t="s">
        <v>140</v>
      </c>
      <c r="D109" s="180"/>
      <c r="E109" s="180"/>
      <c r="F109" s="185" t="s">
        <v>25</v>
      </c>
      <c r="G109" s="186"/>
      <c r="H109" s="186"/>
      <c r="I109" s="186">
        <f>'SO 01 01 Pol'!G1170+'SO 02 01 Pol'!G494</f>
        <v>0</v>
      </c>
      <c r="J109" s="183" t="str">
        <f>IF(I171=0,"",I109/I171*100)</f>
        <v/>
      </c>
    </row>
    <row r="110" spans="1:10" ht="25.5" customHeight="1">
      <c r="A110" s="173"/>
      <c r="B110" s="178" t="s">
        <v>141</v>
      </c>
      <c r="C110" s="179" t="s">
        <v>142</v>
      </c>
      <c r="D110" s="180"/>
      <c r="E110" s="180"/>
      <c r="F110" s="185" t="s">
        <v>25</v>
      </c>
      <c r="G110" s="186"/>
      <c r="H110" s="186"/>
      <c r="I110" s="186">
        <f>'SO 01 01 Pol'!G1182+'SO 02 01 Pol'!G497</f>
        <v>0</v>
      </c>
      <c r="J110" s="183" t="str">
        <f>IF(I171=0,"",I110/I171*100)</f>
        <v/>
      </c>
    </row>
    <row r="111" spans="1:10" ht="25.5" customHeight="1">
      <c r="A111" s="173"/>
      <c r="B111" s="178" t="s">
        <v>143</v>
      </c>
      <c r="C111" s="179" t="s">
        <v>144</v>
      </c>
      <c r="D111" s="180"/>
      <c r="E111" s="180"/>
      <c r="F111" s="185" t="s">
        <v>25</v>
      </c>
      <c r="G111" s="186"/>
      <c r="H111" s="186"/>
      <c r="I111" s="186">
        <f>'SO 01 01 Pol'!G1199+'SO 02 01 Pol'!G506</f>
        <v>0</v>
      </c>
      <c r="J111" s="183" t="str">
        <f>IF(I171=0,"",I111/I171*100)</f>
        <v/>
      </c>
    </row>
    <row r="112" spans="1:10" ht="25.5" customHeight="1">
      <c r="A112" s="173"/>
      <c r="B112" s="178" t="s">
        <v>145</v>
      </c>
      <c r="C112" s="179" t="s">
        <v>146</v>
      </c>
      <c r="D112" s="180"/>
      <c r="E112" s="180"/>
      <c r="F112" s="185" t="s">
        <v>25</v>
      </c>
      <c r="G112" s="186"/>
      <c r="H112" s="186"/>
      <c r="I112" s="186">
        <f>'SO 01 01 Pol'!G1243+'SO 02 01 Pol'!G541</f>
        <v>0</v>
      </c>
      <c r="J112" s="183" t="str">
        <f>IF(I171=0,"",I112/I171*100)</f>
        <v/>
      </c>
    </row>
    <row r="113" spans="1:10" ht="25.5" customHeight="1">
      <c r="A113" s="173"/>
      <c r="B113" s="178" t="s">
        <v>147</v>
      </c>
      <c r="C113" s="179" t="s">
        <v>148</v>
      </c>
      <c r="D113" s="180"/>
      <c r="E113" s="180"/>
      <c r="F113" s="185" t="s">
        <v>25</v>
      </c>
      <c r="G113" s="186"/>
      <c r="H113" s="186"/>
      <c r="I113" s="186">
        <f>'SO 01 01 Pol'!G1272+'SO 02 01 Pol'!G557</f>
        <v>0</v>
      </c>
      <c r="J113" s="183" t="str">
        <f>IF(I171=0,"",I113/I171*100)</f>
        <v/>
      </c>
    </row>
    <row r="114" spans="1:10" ht="25.5" customHeight="1">
      <c r="A114" s="173"/>
      <c r="B114" s="178" t="s">
        <v>149</v>
      </c>
      <c r="C114" s="179" t="s">
        <v>150</v>
      </c>
      <c r="D114" s="180"/>
      <c r="E114" s="180"/>
      <c r="F114" s="185" t="s">
        <v>25</v>
      </c>
      <c r="G114" s="186"/>
      <c r="H114" s="186"/>
      <c r="I114" s="186">
        <f>'SO 01 01 Pol'!G1290</f>
        <v>0</v>
      </c>
      <c r="J114" s="183" t="str">
        <f>IF(I171=0,"",I114/I171*100)</f>
        <v/>
      </c>
    </row>
    <row r="115" spans="1:10" ht="25.5" customHeight="1">
      <c r="A115" s="173"/>
      <c r="B115" s="178" t="s">
        <v>151</v>
      </c>
      <c r="C115" s="179" t="s">
        <v>152</v>
      </c>
      <c r="D115" s="180"/>
      <c r="E115" s="180"/>
      <c r="F115" s="185" t="s">
        <v>25</v>
      </c>
      <c r="G115" s="186"/>
      <c r="H115" s="186"/>
      <c r="I115" s="186">
        <f>'SO 01 01 Pol'!G1302</f>
        <v>0</v>
      </c>
      <c r="J115" s="183" t="str">
        <f>IF(I171=0,"",I115/I171*100)</f>
        <v/>
      </c>
    </row>
    <row r="116" spans="1:10" ht="25.5" customHeight="1">
      <c r="A116" s="173"/>
      <c r="B116" s="178" t="s">
        <v>153</v>
      </c>
      <c r="C116" s="179" t="s">
        <v>154</v>
      </c>
      <c r="D116" s="180"/>
      <c r="E116" s="180"/>
      <c r="F116" s="185" t="s">
        <v>25</v>
      </c>
      <c r="G116" s="186"/>
      <c r="H116" s="186"/>
      <c r="I116" s="186">
        <f>'SO 01 01 Pol'!G1311+'SO 02 01 Pol'!G567</f>
        <v>0</v>
      </c>
      <c r="J116" s="183" t="str">
        <f>IF(I171=0,"",I116/I171*100)</f>
        <v/>
      </c>
    </row>
    <row r="117" spans="1:10" ht="25.5" customHeight="1">
      <c r="A117" s="173"/>
      <c r="B117" s="178" t="s">
        <v>155</v>
      </c>
      <c r="C117" s="179" t="s">
        <v>156</v>
      </c>
      <c r="D117" s="180"/>
      <c r="E117" s="180"/>
      <c r="F117" s="185" t="s">
        <v>25</v>
      </c>
      <c r="G117" s="186"/>
      <c r="H117" s="186"/>
      <c r="I117" s="186">
        <f>'SO 01 01 Pol'!G1365</f>
        <v>0</v>
      </c>
      <c r="J117" s="183" t="str">
        <f>IF(I171=0,"",I117/I171*100)</f>
        <v/>
      </c>
    </row>
    <row r="118" spans="1:10" ht="25.5" customHeight="1">
      <c r="A118" s="173"/>
      <c r="B118" s="178" t="s">
        <v>157</v>
      </c>
      <c r="C118" s="179" t="s">
        <v>158</v>
      </c>
      <c r="D118" s="180"/>
      <c r="E118" s="180"/>
      <c r="F118" s="185" t="s">
        <v>25</v>
      </c>
      <c r="G118" s="186"/>
      <c r="H118" s="186"/>
      <c r="I118" s="186">
        <f>'SO 01 01 Pol'!G1376+'SO 02 01 Pol'!G578</f>
        <v>0</v>
      </c>
      <c r="J118" s="183" t="str">
        <f>IF(I171=0,"",I118/I171*100)</f>
        <v/>
      </c>
    </row>
    <row r="119" spans="1:10" ht="25.5" customHeight="1">
      <c r="A119" s="173"/>
      <c r="B119" s="178" t="s">
        <v>159</v>
      </c>
      <c r="C119" s="179" t="s">
        <v>160</v>
      </c>
      <c r="D119" s="180"/>
      <c r="E119" s="180"/>
      <c r="F119" s="185" t="s">
        <v>25</v>
      </c>
      <c r="G119" s="186"/>
      <c r="H119" s="186"/>
      <c r="I119" s="186">
        <f>'SO 01 01 Pol'!G1415</f>
        <v>0</v>
      </c>
      <c r="J119" s="183" t="str">
        <f>IF(I171=0,"",I119/I171*100)</f>
        <v/>
      </c>
    </row>
    <row r="120" spans="1:10" ht="25.5" customHeight="1">
      <c r="A120" s="173"/>
      <c r="B120" s="178" t="s">
        <v>161</v>
      </c>
      <c r="C120" s="179" t="s">
        <v>162</v>
      </c>
      <c r="D120" s="180"/>
      <c r="E120" s="180"/>
      <c r="F120" s="185" t="s">
        <v>25</v>
      </c>
      <c r="G120" s="186"/>
      <c r="H120" s="186"/>
      <c r="I120" s="186">
        <f>'SO 01 01 Pol'!G1420+'SO 02 01 Pol'!G601</f>
        <v>0</v>
      </c>
      <c r="J120" s="183" t="str">
        <f>IF(I171=0,"",I120/I171*100)</f>
        <v/>
      </c>
    </row>
    <row r="121" spans="1:10" ht="25.5" customHeight="1">
      <c r="A121" s="173"/>
      <c r="B121" s="178" t="s">
        <v>163</v>
      </c>
      <c r="C121" s="179" t="s">
        <v>164</v>
      </c>
      <c r="D121" s="180"/>
      <c r="E121" s="180"/>
      <c r="F121" s="185" t="s">
        <v>25</v>
      </c>
      <c r="G121" s="186"/>
      <c r="H121" s="186"/>
      <c r="I121" s="186">
        <f>'SO 01 01 Pol'!G1447+'SO 01 06 Pol'!G11+'SO 02 01 Pol'!G617</f>
        <v>0</v>
      </c>
      <c r="J121" s="183" t="str">
        <f>IF(I171=0,"",I121/I171*100)</f>
        <v/>
      </c>
    </row>
    <row r="122" spans="1:10" ht="25.5" customHeight="1">
      <c r="A122" s="173"/>
      <c r="B122" s="178" t="s">
        <v>165</v>
      </c>
      <c r="C122" s="179" t="s">
        <v>166</v>
      </c>
      <c r="D122" s="180"/>
      <c r="E122" s="180"/>
      <c r="F122" s="185" t="s">
        <v>25</v>
      </c>
      <c r="G122" s="186"/>
      <c r="H122" s="186"/>
      <c r="I122" s="186">
        <f>'SO 01 01 Pol'!G1493+'SO 02 01 Pol'!G652</f>
        <v>0</v>
      </c>
      <c r="J122" s="183" t="str">
        <f>IF(I171=0,"",I122/I171*100)</f>
        <v/>
      </c>
    </row>
    <row r="123" spans="1:10" ht="25.5" customHeight="1">
      <c r="A123" s="173"/>
      <c r="B123" s="178" t="s">
        <v>167</v>
      </c>
      <c r="C123" s="179" t="s">
        <v>168</v>
      </c>
      <c r="D123" s="180"/>
      <c r="E123" s="180"/>
      <c r="F123" s="185" t="s">
        <v>25</v>
      </c>
      <c r="G123" s="186"/>
      <c r="H123" s="186"/>
      <c r="I123" s="186">
        <f>'SO 01 01 Pol'!G1503</f>
        <v>0</v>
      </c>
      <c r="J123" s="183" t="str">
        <f>IF(I171=0,"",I123/I171*100)</f>
        <v/>
      </c>
    </row>
    <row r="124" spans="1:10" ht="25.5" customHeight="1">
      <c r="A124" s="173"/>
      <c r="B124" s="178" t="s">
        <v>169</v>
      </c>
      <c r="C124" s="179" t="s">
        <v>170</v>
      </c>
      <c r="D124" s="180"/>
      <c r="E124" s="180"/>
      <c r="F124" s="185" t="s">
        <v>26</v>
      </c>
      <c r="G124" s="186"/>
      <c r="H124" s="186"/>
      <c r="I124" s="186">
        <f>'SO 02 02 Pol'!G8</f>
        <v>0</v>
      </c>
      <c r="J124" s="183" t="str">
        <f>IF(I171=0,"",I124/I171*100)</f>
        <v/>
      </c>
    </row>
    <row r="125" spans="1:10" ht="25.5" customHeight="1">
      <c r="A125" s="173"/>
      <c r="B125" s="178" t="s">
        <v>171</v>
      </c>
      <c r="C125" s="179" t="s">
        <v>172</v>
      </c>
      <c r="D125" s="180"/>
      <c r="E125" s="180"/>
      <c r="F125" s="185" t="s">
        <v>26</v>
      </c>
      <c r="G125" s="186"/>
      <c r="H125" s="186"/>
      <c r="I125" s="186">
        <f>'SO 01 02 Pol'!G8</f>
        <v>0</v>
      </c>
      <c r="J125" s="183" t="str">
        <f>IF(I171=0,"",I125/I171*100)</f>
        <v/>
      </c>
    </row>
    <row r="126" spans="1:10" ht="25.5" customHeight="1">
      <c r="A126" s="173"/>
      <c r="B126" s="178" t="s">
        <v>173</v>
      </c>
      <c r="C126" s="179" t="s">
        <v>174</v>
      </c>
      <c r="D126" s="180"/>
      <c r="E126" s="180"/>
      <c r="F126" s="185" t="s">
        <v>26</v>
      </c>
      <c r="G126" s="186"/>
      <c r="H126" s="186"/>
      <c r="I126" s="186">
        <f>'SO 01 02 Pol'!G24</f>
        <v>0</v>
      </c>
      <c r="J126" s="183" t="str">
        <f>IF(I171=0,"",I126/I171*100)</f>
        <v/>
      </c>
    </row>
    <row r="127" spans="1:10" ht="25.5" customHeight="1">
      <c r="A127" s="173"/>
      <c r="B127" s="178" t="s">
        <v>175</v>
      </c>
      <c r="C127" s="179" t="s">
        <v>176</v>
      </c>
      <c r="D127" s="180"/>
      <c r="E127" s="180"/>
      <c r="F127" s="185" t="s">
        <v>26</v>
      </c>
      <c r="G127" s="186"/>
      <c r="H127" s="186"/>
      <c r="I127" s="186">
        <f>'SO 01 02 Pol'!G35</f>
        <v>0</v>
      </c>
      <c r="J127" s="183" t="str">
        <f>IF(I171=0,"",I127/I171*100)</f>
        <v/>
      </c>
    </row>
    <row r="128" spans="1:10" ht="25.5" customHeight="1">
      <c r="A128" s="173"/>
      <c r="B128" s="178" t="s">
        <v>177</v>
      </c>
      <c r="C128" s="179" t="s">
        <v>178</v>
      </c>
      <c r="D128" s="180"/>
      <c r="E128" s="180"/>
      <c r="F128" s="185" t="s">
        <v>26</v>
      </c>
      <c r="G128" s="186"/>
      <c r="H128" s="186"/>
      <c r="I128" s="186">
        <f>'SO 01 02 Pol'!G43</f>
        <v>0</v>
      </c>
      <c r="J128" s="183" t="str">
        <f>IF(I171=0,"",I128/I171*100)</f>
        <v/>
      </c>
    </row>
    <row r="129" spans="1:10" ht="25.5" customHeight="1">
      <c r="A129" s="173"/>
      <c r="B129" s="178" t="s">
        <v>179</v>
      </c>
      <c r="C129" s="179" t="s">
        <v>180</v>
      </c>
      <c r="D129" s="180"/>
      <c r="E129" s="180"/>
      <c r="F129" s="185" t="s">
        <v>26</v>
      </c>
      <c r="G129" s="186"/>
      <c r="H129" s="186"/>
      <c r="I129" s="186">
        <f>'SO 02 02 Pol'!G22</f>
        <v>0</v>
      </c>
      <c r="J129" s="183" t="str">
        <f>IF(I171=0,"",I129/I171*100)</f>
        <v/>
      </c>
    </row>
    <row r="130" spans="1:10" ht="25.5" customHeight="1">
      <c r="A130" s="173"/>
      <c r="B130" s="178" t="s">
        <v>179</v>
      </c>
      <c r="C130" s="179" t="s">
        <v>181</v>
      </c>
      <c r="D130" s="180"/>
      <c r="E130" s="180"/>
      <c r="F130" s="185" t="s">
        <v>26</v>
      </c>
      <c r="G130" s="186"/>
      <c r="H130" s="186"/>
      <c r="I130" s="186">
        <f>'SO 01 02 Pol'!G51</f>
        <v>0</v>
      </c>
      <c r="J130" s="183" t="str">
        <f>IF(I171=0,"",I130/I171*100)</f>
        <v/>
      </c>
    </row>
    <row r="131" spans="1:10" ht="25.5" customHeight="1">
      <c r="A131" s="173"/>
      <c r="B131" s="178" t="s">
        <v>182</v>
      </c>
      <c r="C131" s="179" t="s">
        <v>183</v>
      </c>
      <c r="D131" s="180"/>
      <c r="E131" s="180"/>
      <c r="F131" s="185" t="s">
        <v>26</v>
      </c>
      <c r="G131" s="186"/>
      <c r="H131" s="186"/>
      <c r="I131" s="186">
        <f>'SO 02 02 Pol'!G50</f>
        <v>0</v>
      </c>
      <c r="J131" s="183" t="str">
        <f>IF(I171=0,"",I131/I171*100)</f>
        <v/>
      </c>
    </row>
    <row r="132" spans="1:10" ht="25.5" customHeight="1">
      <c r="A132" s="173"/>
      <c r="B132" s="178" t="s">
        <v>182</v>
      </c>
      <c r="C132" s="179" t="s">
        <v>184</v>
      </c>
      <c r="D132" s="180"/>
      <c r="E132" s="180"/>
      <c r="F132" s="185" t="s">
        <v>26</v>
      </c>
      <c r="G132" s="186"/>
      <c r="H132" s="186"/>
      <c r="I132" s="186">
        <f>'SO 01 02 Pol'!G108</f>
        <v>0</v>
      </c>
      <c r="J132" s="183" t="str">
        <f>IF(I171=0,"",I132/I171*100)</f>
        <v/>
      </c>
    </row>
    <row r="133" spans="1:10" ht="25.5" customHeight="1">
      <c r="A133" s="173"/>
      <c r="B133" s="178" t="s">
        <v>185</v>
      </c>
      <c r="C133" s="179" t="s">
        <v>186</v>
      </c>
      <c r="D133" s="180"/>
      <c r="E133" s="180"/>
      <c r="F133" s="185" t="s">
        <v>26</v>
      </c>
      <c r="G133" s="186"/>
      <c r="H133" s="186"/>
      <c r="I133" s="186">
        <f>'SO 02 06 Pol'!G8</f>
        <v>0</v>
      </c>
      <c r="J133" s="183" t="str">
        <f>IF(I171=0,"",I133/I171*100)</f>
        <v/>
      </c>
    </row>
    <row r="134" spans="1:10" ht="25.5" customHeight="1">
      <c r="A134" s="173"/>
      <c r="B134" s="178" t="s">
        <v>187</v>
      </c>
      <c r="C134" s="179" t="s">
        <v>188</v>
      </c>
      <c r="D134" s="180"/>
      <c r="E134" s="180"/>
      <c r="F134" s="185" t="s">
        <v>26</v>
      </c>
      <c r="G134" s="186"/>
      <c r="H134" s="186"/>
      <c r="I134" s="186">
        <f>'SO 02 05 Pol'!G8</f>
        <v>0</v>
      </c>
      <c r="J134" s="183" t="str">
        <f>IF(I171=0,"",I134/I171*100)</f>
        <v/>
      </c>
    </row>
    <row r="135" spans="1:10" ht="25.5" customHeight="1">
      <c r="A135" s="173"/>
      <c r="B135" s="178" t="s">
        <v>187</v>
      </c>
      <c r="C135" s="179" t="s">
        <v>189</v>
      </c>
      <c r="D135" s="180"/>
      <c r="E135" s="180"/>
      <c r="F135" s="185" t="s">
        <v>26</v>
      </c>
      <c r="G135" s="186"/>
      <c r="H135" s="186"/>
      <c r="I135" s="186">
        <f>'SO 01 05 Pol'!G8</f>
        <v>0</v>
      </c>
      <c r="J135" s="183" t="str">
        <f>IF(I171=0,"",I135/I171*100)</f>
        <v/>
      </c>
    </row>
    <row r="136" spans="1:10" ht="25.5" customHeight="1">
      <c r="A136" s="173"/>
      <c r="B136" s="178" t="s">
        <v>190</v>
      </c>
      <c r="C136" s="179" t="s">
        <v>188</v>
      </c>
      <c r="D136" s="180"/>
      <c r="E136" s="180"/>
      <c r="F136" s="185" t="s">
        <v>26</v>
      </c>
      <c r="G136" s="186"/>
      <c r="H136" s="186"/>
      <c r="I136" s="186">
        <f>'SO 01 05 Pol'!G44</f>
        <v>0</v>
      </c>
      <c r="J136" s="183" t="str">
        <f>IF(I171=0,"",I136/I171*100)</f>
        <v/>
      </c>
    </row>
    <row r="137" spans="1:10" ht="25.5" customHeight="1">
      <c r="A137" s="173"/>
      <c r="B137" s="178" t="s">
        <v>190</v>
      </c>
      <c r="C137" s="179" t="s">
        <v>189</v>
      </c>
      <c r="D137" s="180"/>
      <c r="E137" s="180"/>
      <c r="F137" s="185" t="s">
        <v>26</v>
      </c>
      <c r="G137" s="186"/>
      <c r="H137" s="186"/>
      <c r="I137" s="186">
        <f>'SO 02 05 Pol'!G17</f>
        <v>0</v>
      </c>
      <c r="J137" s="183" t="str">
        <f>IF(I171=0,"",I137/I171*100)</f>
        <v/>
      </c>
    </row>
    <row r="138" spans="1:10" ht="25.5" customHeight="1">
      <c r="A138" s="173"/>
      <c r="B138" s="178" t="s">
        <v>191</v>
      </c>
      <c r="C138" s="179" t="s">
        <v>192</v>
      </c>
      <c r="D138" s="180"/>
      <c r="E138" s="180"/>
      <c r="F138" s="185" t="s">
        <v>26</v>
      </c>
      <c r="G138" s="186"/>
      <c r="H138" s="186"/>
      <c r="I138" s="186">
        <f>'SO 01 03 Pol'!G8+'SO 02 03 Pol'!G8</f>
        <v>0</v>
      </c>
      <c r="J138" s="183" t="str">
        <f>IF(I171=0,"",I138/I171*100)</f>
        <v/>
      </c>
    </row>
    <row r="139" spans="1:10" ht="25.5" customHeight="1">
      <c r="A139" s="173"/>
      <c r="B139" s="178" t="s">
        <v>193</v>
      </c>
      <c r="C139" s="179" t="s">
        <v>194</v>
      </c>
      <c r="D139" s="180"/>
      <c r="E139" s="180"/>
      <c r="F139" s="185" t="s">
        <v>26</v>
      </c>
      <c r="G139" s="186"/>
      <c r="H139" s="186"/>
      <c r="I139" s="186">
        <f>'SO 01 03 Pol'!G25+'SO 02 03 Pol'!G23</f>
        <v>0</v>
      </c>
      <c r="J139" s="183" t="str">
        <f>IF(I171=0,"",I139/I171*100)</f>
        <v/>
      </c>
    </row>
    <row r="140" spans="1:10" ht="25.5" customHeight="1">
      <c r="A140" s="173"/>
      <c r="B140" s="178" t="s">
        <v>195</v>
      </c>
      <c r="C140" s="179" t="s">
        <v>196</v>
      </c>
      <c r="D140" s="180"/>
      <c r="E140" s="180"/>
      <c r="F140" s="185" t="s">
        <v>26</v>
      </c>
      <c r="G140" s="186"/>
      <c r="H140" s="186"/>
      <c r="I140" s="186">
        <f>'SO 01 03 Pol'!G41+'SO 02 03 Pol'!G36</f>
        <v>0</v>
      </c>
      <c r="J140" s="183" t="str">
        <f>IF(I171=0,"",I140/I171*100)</f>
        <v/>
      </c>
    </row>
    <row r="141" spans="1:10" ht="25.5" customHeight="1">
      <c r="A141" s="173"/>
      <c r="B141" s="178" t="s">
        <v>197</v>
      </c>
      <c r="C141" s="179" t="s">
        <v>198</v>
      </c>
      <c r="D141" s="180"/>
      <c r="E141" s="180"/>
      <c r="F141" s="185" t="s">
        <v>26</v>
      </c>
      <c r="G141" s="186"/>
      <c r="H141" s="186"/>
      <c r="I141" s="186">
        <f>'SO 01 03 Pol'!G72+'SO 02 03 Pol'!G46</f>
        <v>0</v>
      </c>
      <c r="J141" s="183" t="str">
        <f>IF(I171=0,"",I141/I171*100)</f>
        <v/>
      </c>
    </row>
    <row r="142" spans="1:10" ht="25.5" customHeight="1">
      <c r="A142" s="173"/>
      <c r="B142" s="178" t="s">
        <v>199</v>
      </c>
      <c r="C142" s="179" t="s">
        <v>200</v>
      </c>
      <c r="D142" s="180"/>
      <c r="E142" s="180"/>
      <c r="F142" s="185" t="s">
        <v>26</v>
      </c>
      <c r="G142" s="186"/>
      <c r="H142" s="186"/>
      <c r="I142" s="186">
        <f>'SO 01 03 Pol'!G123+'SO 02 03 Pol'!G68</f>
        <v>0</v>
      </c>
      <c r="J142" s="183" t="str">
        <f>IF(I171=0,"",I142/I171*100)</f>
        <v/>
      </c>
    </row>
    <row r="143" spans="1:10" ht="25.5" customHeight="1">
      <c r="A143" s="173"/>
      <c r="B143" s="178" t="s">
        <v>201</v>
      </c>
      <c r="C143" s="179" t="s">
        <v>202</v>
      </c>
      <c r="D143" s="180"/>
      <c r="E143" s="180"/>
      <c r="F143" s="185" t="s">
        <v>26</v>
      </c>
      <c r="G143" s="186"/>
      <c r="H143" s="186"/>
      <c r="I143" s="186">
        <f>'SO 01 03 Pol'!G134+'SO 02 03 Pol'!G79</f>
        <v>0</v>
      </c>
      <c r="J143" s="183" t="str">
        <f>IF(I171=0,"",I143/I171*100)</f>
        <v/>
      </c>
    </row>
    <row r="144" spans="1:10" ht="25.5" customHeight="1">
      <c r="A144" s="173"/>
      <c r="B144" s="178" t="s">
        <v>203</v>
      </c>
      <c r="C144" s="179" t="s">
        <v>204</v>
      </c>
      <c r="D144" s="180"/>
      <c r="E144" s="180"/>
      <c r="F144" s="185" t="s">
        <v>26</v>
      </c>
      <c r="G144" s="186"/>
      <c r="H144" s="186"/>
      <c r="I144" s="186">
        <f>'SO 01 03 Pol'!G192+'SO 02 03 Pol'!G117</f>
        <v>0</v>
      </c>
      <c r="J144" s="183" t="str">
        <f>IF(I171=0,"",I144/I171*100)</f>
        <v/>
      </c>
    </row>
    <row r="145" spans="1:10" ht="25.5" customHeight="1">
      <c r="A145" s="173"/>
      <c r="B145" s="178" t="s">
        <v>205</v>
      </c>
      <c r="C145" s="179" t="s">
        <v>206</v>
      </c>
      <c r="D145" s="180"/>
      <c r="E145" s="180"/>
      <c r="F145" s="185" t="s">
        <v>26</v>
      </c>
      <c r="G145" s="186"/>
      <c r="H145" s="186"/>
      <c r="I145" s="186">
        <f>'SO 01 03 Pol'!G205+'SO 02 03 Pol'!G123</f>
        <v>0</v>
      </c>
      <c r="J145" s="183" t="str">
        <f>IF(I171=0,"",I145/I171*100)</f>
        <v/>
      </c>
    </row>
    <row r="146" spans="1:10" ht="25.5" customHeight="1">
      <c r="A146" s="173"/>
      <c r="B146" s="178" t="s">
        <v>207</v>
      </c>
      <c r="C146" s="179" t="s">
        <v>208</v>
      </c>
      <c r="D146" s="180"/>
      <c r="E146" s="180"/>
      <c r="F146" s="185" t="s">
        <v>26</v>
      </c>
      <c r="G146" s="186"/>
      <c r="H146" s="186"/>
      <c r="I146" s="186">
        <f>'SO 01 03 Pol'!G226+'SO 02 03 Pol'!G131</f>
        <v>0</v>
      </c>
      <c r="J146" s="183" t="str">
        <f>IF(I171=0,"",I146/I171*100)</f>
        <v/>
      </c>
    </row>
    <row r="147" spans="1:10" ht="25.5" customHeight="1">
      <c r="A147" s="173"/>
      <c r="B147" s="178" t="s">
        <v>209</v>
      </c>
      <c r="C147" s="179" t="s">
        <v>210</v>
      </c>
      <c r="D147" s="180"/>
      <c r="E147" s="180"/>
      <c r="F147" s="185" t="s">
        <v>26</v>
      </c>
      <c r="G147" s="186"/>
      <c r="H147" s="186"/>
      <c r="I147" s="186">
        <f>'SO 01 03 Pol'!G234+'SO 02 03 Pol'!G140</f>
        <v>0</v>
      </c>
      <c r="J147" s="183" t="str">
        <f>IF(I171=0,"",I147/I171*100)</f>
        <v/>
      </c>
    </row>
    <row r="148" spans="1:10" ht="25.5" customHeight="1">
      <c r="A148" s="173"/>
      <c r="B148" s="178" t="s">
        <v>211</v>
      </c>
      <c r="C148" s="179" t="s">
        <v>212</v>
      </c>
      <c r="D148" s="180"/>
      <c r="E148" s="180"/>
      <c r="F148" s="185" t="s">
        <v>26</v>
      </c>
      <c r="G148" s="186"/>
      <c r="H148" s="186"/>
      <c r="I148" s="186">
        <f>'SO 01 03 Pol'!G245+'SO 02 03 Pol'!G152</f>
        <v>0</v>
      </c>
      <c r="J148" s="183" t="str">
        <f>IF(I171=0,"",I148/I171*100)</f>
        <v/>
      </c>
    </row>
    <row r="149" spans="1:10" ht="25.5" customHeight="1">
      <c r="A149" s="173"/>
      <c r="B149" s="178" t="s">
        <v>213</v>
      </c>
      <c r="C149" s="179" t="s">
        <v>214</v>
      </c>
      <c r="D149" s="180"/>
      <c r="E149" s="180"/>
      <c r="F149" s="185" t="s">
        <v>26</v>
      </c>
      <c r="G149" s="186"/>
      <c r="H149" s="186"/>
      <c r="I149" s="186">
        <f>'SO 01 03 Pol'!G263+'SO 02 03 Pol'!G164</f>
        <v>0</v>
      </c>
      <c r="J149" s="183" t="str">
        <f>IF(I171=0,"",I149/I171*100)</f>
        <v/>
      </c>
    </row>
    <row r="150" spans="1:10" ht="25.5" customHeight="1">
      <c r="A150" s="173"/>
      <c r="B150" s="178" t="s">
        <v>215</v>
      </c>
      <c r="C150" s="179" t="s">
        <v>216</v>
      </c>
      <c r="D150" s="180"/>
      <c r="E150" s="180"/>
      <c r="F150" s="185" t="s">
        <v>26</v>
      </c>
      <c r="G150" s="186"/>
      <c r="H150" s="186"/>
      <c r="I150" s="186">
        <f>'SO 01 03 Pol'!G281</f>
        <v>0</v>
      </c>
      <c r="J150" s="183" t="str">
        <f>IF(I171=0,"",I150/I171*100)</f>
        <v/>
      </c>
    </row>
    <row r="151" spans="1:10" ht="25.5" customHeight="1">
      <c r="A151" s="173"/>
      <c r="B151" s="178" t="s">
        <v>217</v>
      </c>
      <c r="C151" s="179" t="s">
        <v>218</v>
      </c>
      <c r="D151" s="180"/>
      <c r="E151" s="180"/>
      <c r="F151" s="185" t="s">
        <v>26</v>
      </c>
      <c r="G151" s="186"/>
      <c r="H151" s="186"/>
      <c r="I151" s="186">
        <f>'SO 01 03 Pol'!G289</f>
        <v>0</v>
      </c>
      <c r="J151" s="183" t="str">
        <f>IF(I171=0,"",I151/I171*100)</f>
        <v/>
      </c>
    </row>
    <row r="152" spans="1:10" ht="25.5" customHeight="1">
      <c r="A152" s="173"/>
      <c r="B152" s="178" t="s">
        <v>219</v>
      </c>
      <c r="C152" s="179" t="s">
        <v>220</v>
      </c>
      <c r="D152" s="180"/>
      <c r="E152" s="180"/>
      <c r="F152" s="185" t="s">
        <v>26</v>
      </c>
      <c r="G152" s="186"/>
      <c r="H152" s="186"/>
      <c r="I152" s="186">
        <f>'SO 01 04 Pol'!G8</f>
        <v>0</v>
      </c>
      <c r="J152" s="183" t="str">
        <f>IF(I171=0,"",I152/I171*100)</f>
        <v/>
      </c>
    </row>
    <row r="153" spans="1:10" ht="25.5" customHeight="1">
      <c r="A153" s="173"/>
      <c r="B153" s="178" t="s">
        <v>219</v>
      </c>
      <c r="C153" s="179" t="s">
        <v>221</v>
      </c>
      <c r="D153" s="180"/>
      <c r="E153" s="180"/>
      <c r="F153" s="185" t="s">
        <v>26</v>
      </c>
      <c r="G153" s="186"/>
      <c r="H153" s="186"/>
      <c r="I153" s="186">
        <f>'SO 02 04 Pol'!G8</f>
        <v>0</v>
      </c>
      <c r="J153" s="183" t="str">
        <f>IF(I171=0,"",I153/I171*100)</f>
        <v/>
      </c>
    </row>
    <row r="154" spans="1:10" ht="25.5" customHeight="1">
      <c r="A154" s="173"/>
      <c r="B154" s="178" t="s">
        <v>222</v>
      </c>
      <c r="C154" s="179" t="s">
        <v>223</v>
      </c>
      <c r="D154" s="180"/>
      <c r="E154" s="180"/>
      <c r="F154" s="185" t="s">
        <v>26</v>
      </c>
      <c r="G154" s="186"/>
      <c r="H154" s="186"/>
      <c r="I154" s="186">
        <f>'SO 01 04 Pol'!G31</f>
        <v>0</v>
      </c>
      <c r="J154" s="183" t="str">
        <f>IF(I171=0,"",I154/I171*100)</f>
        <v/>
      </c>
    </row>
    <row r="155" spans="1:10" ht="25.5" customHeight="1">
      <c r="A155" s="173"/>
      <c r="B155" s="178" t="s">
        <v>222</v>
      </c>
      <c r="C155" s="179" t="s">
        <v>224</v>
      </c>
      <c r="D155" s="180"/>
      <c r="E155" s="180"/>
      <c r="F155" s="185" t="s">
        <v>26</v>
      </c>
      <c r="G155" s="186"/>
      <c r="H155" s="186"/>
      <c r="I155" s="186">
        <f>'SO 02 04 Pol'!G28</f>
        <v>0</v>
      </c>
      <c r="J155" s="183" t="str">
        <f>IF(I171=0,"",I155/I171*100)</f>
        <v/>
      </c>
    </row>
    <row r="156" spans="1:10" ht="25.5" customHeight="1">
      <c r="A156" s="173"/>
      <c r="B156" s="178" t="s">
        <v>225</v>
      </c>
      <c r="C156" s="179" t="s">
        <v>226</v>
      </c>
      <c r="D156" s="180"/>
      <c r="E156" s="180"/>
      <c r="F156" s="185" t="s">
        <v>26</v>
      </c>
      <c r="G156" s="186"/>
      <c r="H156" s="186"/>
      <c r="I156" s="186">
        <f>'SO 01 06 Pol'!G14</f>
        <v>0</v>
      </c>
      <c r="J156" s="183" t="str">
        <f>IF(I171=0,"",I156/I171*100)</f>
        <v/>
      </c>
    </row>
    <row r="157" spans="1:10" ht="25.5" customHeight="1">
      <c r="A157" s="173"/>
      <c r="B157" s="178" t="s">
        <v>227</v>
      </c>
      <c r="C157" s="179" t="s">
        <v>228</v>
      </c>
      <c r="D157" s="180"/>
      <c r="E157" s="180"/>
      <c r="F157" s="185" t="s">
        <v>26</v>
      </c>
      <c r="G157" s="186"/>
      <c r="H157" s="186"/>
      <c r="I157" s="186">
        <f>'SO 01 07 Pol'!G8</f>
        <v>0</v>
      </c>
      <c r="J157" s="183" t="str">
        <f>IF(I171=0,"",I157/I171*100)</f>
        <v/>
      </c>
    </row>
    <row r="158" spans="1:10" ht="25.5" customHeight="1">
      <c r="A158" s="173"/>
      <c r="B158" s="178" t="s">
        <v>229</v>
      </c>
      <c r="C158" s="179" t="s">
        <v>230</v>
      </c>
      <c r="D158" s="180"/>
      <c r="E158" s="180"/>
      <c r="F158" s="185" t="s">
        <v>26</v>
      </c>
      <c r="G158" s="186"/>
      <c r="H158" s="186"/>
      <c r="I158" s="186">
        <f>'SO 01 07 Pol'!G48</f>
        <v>0</v>
      </c>
      <c r="J158" s="183" t="str">
        <f>IF(I171=0,"",I158/I171*100)</f>
        <v/>
      </c>
    </row>
    <row r="159" spans="1:10" ht="25.5" customHeight="1">
      <c r="A159" s="173"/>
      <c r="B159" s="178" t="s">
        <v>231</v>
      </c>
      <c r="C159" s="179" t="s">
        <v>232</v>
      </c>
      <c r="D159" s="180"/>
      <c r="E159" s="180"/>
      <c r="F159" s="185" t="s">
        <v>26</v>
      </c>
      <c r="G159" s="186"/>
      <c r="H159" s="186"/>
      <c r="I159" s="186">
        <f>'SO 01 07 Pol'!G67</f>
        <v>0</v>
      </c>
      <c r="J159" s="183" t="str">
        <f>IF(I171=0,"",I159/I171*100)</f>
        <v/>
      </c>
    </row>
    <row r="160" spans="1:10" ht="25.5" customHeight="1">
      <c r="A160" s="173"/>
      <c r="B160" s="178" t="s">
        <v>233</v>
      </c>
      <c r="C160" s="179" t="s">
        <v>234</v>
      </c>
      <c r="D160" s="180"/>
      <c r="E160" s="180"/>
      <c r="F160" s="185" t="s">
        <v>26</v>
      </c>
      <c r="G160" s="186"/>
      <c r="H160" s="186"/>
      <c r="I160" s="186">
        <f>'SO 01 07 Pol'!G80</f>
        <v>0</v>
      </c>
      <c r="J160" s="183" t="str">
        <f>IF(I171=0,"",I160/I171*100)</f>
        <v/>
      </c>
    </row>
    <row r="161" spans="1:10" ht="25.5" customHeight="1">
      <c r="A161" s="173"/>
      <c r="B161" s="178" t="s">
        <v>235</v>
      </c>
      <c r="C161" s="179" t="s">
        <v>236</v>
      </c>
      <c r="D161" s="180"/>
      <c r="E161" s="180"/>
      <c r="F161" s="185" t="s">
        <v>26</v>
      </c>
      <c r="G161" s="186"/>
      <c r="H161" s="186"/>
      <c r="I161" s="186">
        <f>'SO 01 06 Pol'!G52</f>
        <v>0</v>
      </c>
      <c r="J161" s="183" t="str">
        <f>IF(I171=0,"",I161/I171*100)</f>
        <v/>
      </c>
    </row>
    <row r="162" spans="1:10" ht="25.5" customHeight="1">
      <c r="A162" s="173"/>
      <c r="B162" s="178" t="s">
        <v>237</v>
      </c>
      <c r="C162" s="179" t="s">
        <v>238</v>
      </c>
      <c r="D162" s="180"/>
      <c r="E162" s="180"/>
      <c r="F162" s="185" t="s">
        <v>26</v>
      </c>
      <c r="G162" s="186"/>
      <c r="H162" s="186"/>
      <c r="I162" s="186">
        <f>'SO 01 08 Pol'!G8</f>
        <v>0</v>
      </c>
      <c r="J162" s="183" t="str">
        <f>IF(I171=0,"",I162/I171*100)</f>
        <v/>
      </c>
    </row>
    <row r="163" spans="1:10" ht="25.5" customHeight="1">
      <c r="A163" s="173"/>
      <c r="B163" s="178" t="s">
        <v>239</v>
      </c>
      <c r="C163" s="179" t="s">
        <v>240</v>
      </c>
      <c r="D163" s="180"/>
      <c r="E163" s="180"/>
      <c r="F163" s="185" t="s">
        <v>26</v>
      </c>
      <c r="G163" s="186"/>
      <c r="H163" s="186"/>
      <c r="I163" s="186">
        <f>'SO 01 08 Pol'!G25</f>
        <v>0</v>
      </c>
      <c r="J163" s="183" t="str">
        <f>IF(I171=0,"",I163/I171*100)</f>
        <v/>
      </c>
    </row>
    <row r="164" spans="1:10" ht="25.5" customHeight="1">
      <c r="A164" s="173"/>
      <c r="B164" s="178" t="s">
        <v>241</v>
      </c>
      <c r="C164" s="179" t="s">
        <v>242</v>
      </c>
      <c r="D164" s="180"/>
      <c r="E164" s="180"/>
      <c r="F164" s="185" t="s">
        <v>26</v>
      </c>
      <c r="G164" s="186"/>
      <c r="H164" s="186"/>
      <c r="I164" s="186">
        <f>'SO 01 08 Pol'!G50</f>
        <v>0</v>
      </c>
      <c r="J164" s="183" t="str">
        <f>IF(I171=0,"",I164/I171*100)</f>
        <v/>
      </c>
    </row>
    <row r="165" spans="1:10" ht="25.5" customHeight="1">
      <c r="A165" s="173"/>
      <c r="B165" s="178" t="s">
        <v>243</v>
      </c>
      <c r="C165" s="179" t="s">
        <v>244</v>
      </c>
      <c r="D165" s="180"/>
      <c r="E165" s="180"/>
      <c r="F165" s="185" t="s">
        <v>26</v>
      </c>
      <c r="G165" s="186"/>
      <c r="H165" s="186"/>
      <c r="I165" s="186">
        <f>'SO 01 08 Pol'!G65</f>
        <v>0</v>
      </c>
      <c r="J165" s="183" t="str">
        <f>IF(I171=0,"",I165/I171*100)</f>
        <v/>
      </c>
    </row>
    <row r="166" spans="1:10" ht="25.5" customHeight="1">
      <c r="A166" s="173"/>
      <c r="B166" s="178" t="s">
        <v>245</v>
      </c>
      <c r="C166" s="179" t="s">
        <v>246</v>
      </c>
      <c r="D166" s="180"/>
      <c r="E166" s="180"/>
      <c r="F166" s="185" t="s">
        <v>26</v>
      </c>
      <c r="G166" s="186"/>
      <c r="H166" s="186"/>
      <c r="I166" s="186">
        <f>'SO 01 08 Pol'!G82</f>
        <v>0</v>
      </c>
      <c r="J166" s="183" t="str">
        <f>IF(I171=0,"",I166/I171*100)</f>
        <v/>
      </c>
    </row>
    <row r="167" spans="1:10" ht="25.5" customHeight="1">
      <c r="A167" s="173"/>
      <c r="B167" s="178" t="s">
        <v>247</v>
      </c>
      <c r="C167" s="179" t="s">
        <v>248</v>
      </c>
      <c r="D167" s="180"/>
      <c r="E167" s="180"/>
      <c r="F167" s="185" t="s">
        <v>26</v>
      </c>
      <c r="G167" s="186"/>
      <c r="H167" s="186"/>
      <c r="I167" s="186">
        <f>'SO 01 08 Pol'!G97</f>
        <v>0</v>
      </c>
      <c r="J167" s="183" t="str">
        <f>IF(I171=0,"",I167/I171*100)</f>
        <v/>
      </c>
    </row>
    <row r="168" spans="1:10" ht="25.5" customHeight="1">
      <c r="A168" s="173"/>
      <c r="B168" s="178" t="s">
        <v>249</v>
      </c>
      <c r="C168" s="179" t="s">
        <v>250</v>
      </c>
      <c r="D168" s="180"/>
      <c r="E168" s="180"/>
      <c r="F168" s="185" t="s">
        <v>251</v>
      </c>
      <c r="G168" s="186"/>
      <c r="H168" s="186"/>
      <c r="I168" s="186">
        <f>'SO 01 01 Pol'!G1506+'SO 02 01 Pol'!G658</f>
        <v>0</v>
      </c>
      <c r="J168" s="183" t="str">
        <f>IF(I171=0,"",I168/I171*100)</f>
        <v/>
      </c>
    </row>
    <row r="169" spans="1:10" ht="25.5" customHeight="1">
      <c r="A169" s="173"/>
      <c r="B169" s="178" t="s">
        <v>252</v>
      </c>
      <c r="C169" s="179" t="s">
        <v>27</v>
      </c>
      <c r="D169" s="180"/>
      <c r="E169" s="180"/>
      <c r="F169" s="185" t="s">
        <v>252</v>
      </c>
      <c r="G169" s="186"/>
      <c r="H169" s="186"/>
      <c r="I169" s="186">
        <f>'OVN OVN Naklady'!G8</f>
        <v>0</v>
      </c>
      <c r="J169" s="183" t="str">
        <f>IF(I171=0,"",I169/I171*100)</f>
        <v/>
      </c>
    </row>
    <row r="170" spans="1:10" ht="25.5" customHeight="1">
      <c r="A170" s="173"/>
      <c r="B170" s="178" t="s">
        <v>253</v>
      </c>
      <c r="C170" s="179" t="s">
        <v>28</v>
      </c>
      <c r="D170" s="180"/>
      <c r="E170" s="180"/>
      <c r="F170" s="185" t="s">
        <v>253</v>
      </c>
      <c r="G170" s="186"/>
      <c r="H170" s="186"/>
      <c r="I170" s="186">
        <f>'OVN OVN Naklady'!G14</f>
        <v>0</v>
      </c>
      <c r="J170" s="183" t="str">
        <f>IF(I171=0,"",I170/I171*100)</f>
        <v/>
      </c>
    </row>
    <row r="171" spans="1:10" ht="25.5" customHeight="1">
      <c r="A171" s="174"/>
      <c r="B171" s="181" t="s">
        <v>1</v>
      </c>
      <c r="C171" s="181"/>
      <c r="D171" s="182"/>
      <c r="E171" s="182"/>
      <c r="F171" s="187"/>
      <c r="G171" s="188"/>
      <c r="H171" s="188"/>
      <c r="I171" s="188">
        <f>SUM(I72:I170)</f>
        <v>0</v>
      </c>
      <c r="J171" s="184">
        <f>SUM(J72:J170)</f>
        <v>0</v>
      </c>
    </row>
    <row r="172" spans="1:10">
      <c r="F172" s="129"/>
      <c r="G172" s="128"/>
      <c r="H172" s="129"/>
      <c r="I172" s="128"/>
      <c r="J172" s="130"/>
    </row>
    <row r="173" spans="1:10">
      <c r="F173" s="129"/>
      <c r="G173" s="128"/>
      <c r="H173" s="129"/>
      <c r="I173" s="128"/>
      <c r="J173" s="130"/>
    </row>
    <row r="174" spans="1:10">
      <c r="F174" s="129"/>
      <c r="G174" s="128"/>
      <c r="H174" s="129"/>
      <c r="I174" s="128"/>
      <c r="J174" s="130"/>
    </row>
  </sheetData>
  <sheetProtection password="E7C2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62">
    <mergeCell ref="C170:E170"/>
    <mergeCell ref="C165:E165"/>
    <mergeCell ref="C166:E166"/>
    <mergeCell ref="C167:E167"/>
    <mergeCell ref="C168:E168"/>
    <mergeCell ref="C169:E169"/>
    <mergeCell ref="C160:E160"/>
    <mergeCell ref="C161:E161"/>
    <mergeCell ref="C162:E162"/>
    <mergeCell ref="C163:E163"/>
    <mergeCell ref="C164:E164"/>
    <mergeCell ref="C155:E155"/>
    <mergeCell ref="C156:E156"/>
    <mergeCell ref="C157:E157"/>
    <mergeCell ref="C158:E158"/>
    <mergeCell ref="C159:E159"/>
    <mergeCell ref="C150:E150"/>
    <mergeCell ref="C151:E151"/>
    <mergeCell ref="C152:E152"/>
    <mergeCell ref="C153:E153"/>
    <mergeCell ref="C154:E154"/>
    <mergeCell ref="C145:E145"/>
    <mergeCell ref="C146:E146"/>
    <mergeCell ref="C147:E147"/>
    <mergeCell ref="C148:E148"/>
    <mergeCell ref="C149:E149"/>
    <mergeCell ref="C140:E140"/>
    <mergeCell ref="C141:E141"/>
    <mergeCell ref="C142:E142"/>
    <mergeCell ref="C143:E143"/>
    <mergeCell ref="C144:E144"/>
    <mergeCell ref="C135:E135"/>
    <mergeCell ref="C136:E136"/>
    <mergeCell ref="C137:E137"/>
    <mergeCell ref="C138:E138"/>
    <mergeCell ref="C139:E139"/>
    <mergeCell ref="C130:E130"/>
    <mergeCell ref="C131:E131"/>
    <mergeCell ref="C132:E132"/>
    <mergeCell ref="C133:E133"/>
    <mergeCell ref="C134:E134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75:E75"/>
    <mergeCell ref="C76:E76"/>
    <mergeCell ref="C77:E77"/>
    <mergeCell ref="C78:E78"/>
    <mergeCell ref="C79:E79"/>
    <mergeCell ref="C64:E64"/>
    <mergeCell ref="B65:E65"/>
    <mergeCell ref="C72:E72"/>
    <mergeCell ref="C73:E73"/>
    <mergeCell ref="C74:E74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E17:F17"/>
    <mergeCell ref="D12:G12"/>
    <mergeCell ref="D13:G13"/>
    <mergeCell ref="E4:J4"/>
    <mergeCell ref="G16:H16"/>
    <mergeCell ref="G17:H17"/>
    <mergeCell ref="E16:F16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78</v>
      </c>
      <c r="C3" s="195" t="s">
        <v>79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64</v>
      </c>
      <c r="C4" s="198" t="s">
        <v>65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187</v>
      </c>
      <c r="C8" s="240" t="s">
        <v>188</v>
      </c>
      <c r="D8" s="219"/>
      <c r="E8" s="220"/>
      <c r="F8" s="221"/>
      <c r="G8" s="221">
        <f>SUMIF(AG9:AG16,"&lt;&gt;NOR",G9:G16)</f>
        <v>0</v>
      </c>
      <c r="H8" s="221"/>
      <c r="I8" s="221">
        <f>SUM(I9:I16)</f>
        <v>0</v>
      </c>
      <c r="J8" s="221"/>
      <c r="K8" s="221">
        <f>SUM(K9:K16)</f>
        <v>0</v>
      </c>
      <c r="L8" s="221"/>
      <c r="M8" s="221">
        <f>SUM(M9:M16)</f>
        <v>0</v>
      </c>
      <c r="N8" s="221"/>
      <c r="O8" s="221">
        <f>SUM(O9:O16)</f>
        <v>0</v>
      </c>
      <c r="P8" s="221"/>
      <c r="Q8" s="221">
        <f>SUM(Q9:Q16)</f>
        <v>0</v>
      </c>
      <c r="R8" s="221"/>
      <c r="S8" s="221"/>
      <c r="T8" s="222"/>
      <c r="U8" s="216"/>
      <c r="V8" s="216">
        <f>SUM(V9:V16)</f>
        <v>0</v>
      </c>
      <c r="W8" s="216"/>
      <c r="AG8" t="s">
        <v>281</v>
      </c>
    </row>
    <row r="9" spans="1:60" outlineLevel="1">
      <c r="A9" s="232">
        <v>1</v>
      </c>
      <c r="B9" s="233" t="s">
        <v>2045</v>
      </c>
      <c r="C9" s="243" t="s">
        <v>2536</v>
      </c>
      <c r="D9" s="234" t="s">
        <v>557</v>
      </c>
      <c r="E9" s="235">
        <v>275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2049</v>
      </c>
      <c r="C10" s="243" t="s">
        <v>2560</v>
      </c>
      <c r="D10" s="234" t="s">
        <v>557</v>
      </c>
      <c r="E10" s="235">
        <v>300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ht="22.5" outlineLevel="1">
      <c r="A11" s="232">
        <v>3</v>
      </c>
      <c r="B11" s="233" t="s">
        <v>2035</v>
      </c>
      <c r="C11" s="243" t="s">
        <v>2564</v>
      </c>
      <c r="D11" s="234" t="s">
        <v>298</v>
      </c>
      <c r="E11" s="235">
        <v>1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</v>
      </c>
      <c r="O11" s="237">
        <f>ROUND(E11*N11,2)</f>
        <v>0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2037</v>
      </c>
      <c r="C12" s="243" t="s">
        <v>2566</v>
      </c>
      <c r="D12" s="234" t="s">
        <v>298</v>
      </c>
      <c r="E12" s="235">
        <v>1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2073</v>
      </c>
      <c r="C13" s="243" t="s">
        <v>2469</v>
      </c>
      <c r="D13" s="234" t="s">
        <v>557</v>
      </c>
      <c r="E13" s="235">
        <v>300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323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2209</v>
      </c>
      <c r="C14" s="243" t="s">
        <v>2570</v>
      </c>
      <c r="D14" s="234" t="s">
        <v>298</v>
      </c>
      <c r="E14" s="235">
        <v>2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323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2115</v>
      </c>
      <c r="C15" s="243" t="s">
        <v>2588</v>
      </c>
      <c r="D15" s="234" t="s">
        <v>298</v>
      </c>
      <c r="E15" s="235">
        <v>2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1980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2210</v>
      </c>
      <c r="C16" s="243" t="s">
        <v>2589</v>
      </c>
      <c r="D16" s="234" t="s">
        <v>298</v>
      </c>
      <c r="E16" s="235">
        <v>1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1980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>
      <c r="A17" s="217" t="s">
        <v>280</v>
      </c>
      <c r="B17" s="218" t="s">
        <v>190</v>
      </c>
      <c r="C17" s="240" t="s">
        <v>189</v>
      </c>
      <c r="D17" s="219"/>
      <c r="E17" s="220"/>
      <c r="F17" s="221"/>
      <c r="G17" s="221">
        <f>SUMIF(AG18:AG24,"&lt;&gt;NOR",G18:G24)</f>
        <v>0</v>
      </c>
      <c r="H17" s="221"/>
      <c r="I17" s="221">
        <f>SUM(I18:I24)</f>
        <v>0</v>
      </c>
      <c r="J17" s="221"/>
      <c r="K17" s="221">
        <f>SUM(K18:K24)</f>
        <v>0</v>
      </c>
      <c r="L17" s="221"/>
      <c r="M17" s="221">
        <f>SUM(M18:M24)</f>
        <v>0</v>
      </c>
      <c r="N17" s="221"/>
      <c r="O17" s="221">
        <f>SUM(O18:O24)</f>
        <v>0</v>
      </c>
      <c r="P17" s="221"/>
      <c r="Q17" s="221">
        <f>SUM(Q18:Q24)</f>
        <v>0</v>
      </c>
      <c r="R17" s="221"/>
      <c r="S17" s="221"/>
      <c r="T17" s="222"/>
      <c r="U17" s="216"/>
      <c r="V17" s="216">
        <f>SUM(V18:V24)</f>
        <v>0</v>
      </c>
      <c r="W17" s="216"/>
      <c r="AG17" t="s">
        <v>281</v>
      </c>
    </row>
    <row r="18" spans="1:60" outlineLevel="1">
      <c r="A18" s="232">
        <v>9</v>
      </c>
      <c r="B18" s="233" t="s">
        <v>2053</v>
      </c>
      <c r="C18" s="243" t="s">
        <v>2309</v>
      </c>
      <c r="D18" s="234" t="s">
        <v>557</v>
      </c>
      <c r="E18" s="235">
        <v>275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1980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10</v>
      </c>
      <c r="B19" s="233" t="s">
        <v>2065</v>
      </c>
      <c r="C19" s="243" t="s">
        <v>2232</v>
      </c>
      <c r="D19" s="234" t="s">
        <v>557</v>
      </c>
      <c r="E19" s="235">
        <v>300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1980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ht="33.75" outlineLevel="1">
      <c r="A20" s="223">
        <v>11</v>
      </c>
      <c r="B20" s="224" t="s">
        <v>2069</v>
      </c>
      <c r="C20" s="241" t="s">
        <v>2616</v>
      </c>
      <c r="D20" s="225" t="s">
        <v>298</v>
      </c>
      <c r="E20" s="226">
        <v>1</v>
      </c>
      <c r="F20" s="227"/>
      <c r="G20" s="228">
        <f>ROUND(E20*F20,2)</f>
        <v>0</v>
      </c>
      <c r="H20" s="227"/>
      <c r="I20" s="228">
        <f>ROUND(E20*H20,2)</f>
        <v>0</v>
      </c>
      <c r="J20" s="227"/>
      <c r="K20" s="228">
        <f>ROUND(E20*J20,2)</f>
        <v>0</v>
      </c>
      <c r="L20" s="228">
        <v>21</v>
      </c>
      <c r="M20" s="228">
        <f>G20*(1+L20/100)</f>
        <v>0</v>
      </c>
      <c r="N20" s="228">
        <v>0</v>
      </c>
      <c r="O20" s="228">
        <f>ROUND(E20*N20,2)</f>
        <v>0</v>
      </c>
      <c r="P20" s="228">
        <v>0</v>
      </c>
      <c r="Q20" s="228">
        <f>ROUND(E20*P20,2)</f>
        <v>0</v>
      </c>
      <c r="R20" s="228"/>
      <c r="S20" s="228" t="s">
        <v>295</v>
      </c>
      <c r="T20" s="229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1980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ht="33.75" outlineLevel="1">
      <c r="A21" s="213"/>
      <c r="B21" s="214"/>
      <c r="C21" s="242" t="s">
        <v>2617</v>
      </c>
      <c r="D21" s="231"/>
      <c r="E21" s="231"/>
      <c r="F21" s="231"/>
      <c r="G21" s="231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289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30" t="str">
        <f>C21</f>
        <v>úhel zobrazení: 83°(4mm), 55.4°(6mm), citlivost: 0.01 lux@F1.2, AGC zap, 0 lux s IR, 3D-DNR, WDR 120dB, Dosah IR 10M, Bez poplachového I/O, Slot na SD/SDHC/SDXC kartu až 128GB, Napájení: DC12V/416mA, PoE (802.3af, Power over Ethernet), Antivandal krytí: IEC60068-275Eh,</v>
      </c>
      <c r="BB21" s="206"/>
      <c r="BC21" s="206"/>
      <c r="BD21" s="206"/>
      <c r="BE21" s="206"/>
      <c r="BF21" s="206"/>
      <c r="BG21" s="206"/>
      <c r="BH21" s="206"/>
    </row>
    <row r="22" spans="1:60" ht="33.75" outlineLevel="1">
      <c r="A22" s="223">
        <v>12</v>
      </c>
      <c r="B22" s="224" t="s">
        <v>2071</v>
      </c>
      <c r="C22" s="241" t="s">
        <v>2619</v>
      </c>
      <c r="D22" s="225" t="s">
        <v>298</v>
      </c>
      <c r="E22" s="226">
        <v>2</v>
      </c>
      <c r="F22" s="227"/>
      <c r="G22" s="228">
        <f>ROUND(E22*F22,2)</f>
        <v>0</v>
      </c>
      <c r="H22" s="227"/>
      <c r="I22" s="228">
        <f>ROUND(E22*H22,2)</f>
        <v>0</v>
      </c>
      <c r="J22" s="227"/>
      <c r="K22" s="228">
        <f>ROUND(E22*J22,2)</f>
        <v>0</v>
      </c>
      <c r="L22" s="228">
        <v>21</v>
      </c>
      <c r="M22" s="228">
        <f>G22*(1+L22/100)</f>
        <v>0</v>
      </c>
      <c r="N22" s="228">
        <v>0</v>
      </c>
      <c r="O22" s="228">
        <f>ROUND(E22*N22,2)</f>
        <v>0</v>
      </c>
      <c r="P22" s="228">
        <v>0</v>
      </c>
      <c r="Q22" s="228">
        <f>ROUND(E22*P22,2)</f>
        <v>0</v>
      </c>
      <c r="R22" s="228"/>
      <c r="S22" s="228" t="s">
        <v>295</v>
      </c>
      <c r="T22" s="229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1980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ht="45" outlineLevel="1">
      <c r="A23" s="213"/>
      <c r="B23" s="214"/>
      <c r="C23" s="242" t="s">
        <v>2620</v>
      </c>
      <c r="D23" s="231"/>
      <c r="E23" s="231"/>
      <c r="F23" s="231"/>
      <c r="G23" s="231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289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30" t="str">
        <f>C23</f>
        <v>25fps(1920×1080), 25fps(1280×720), objektiv: 6mm @ F2.5 (volitelně 12 a 16mm), úhel zobrazení: 55.4°(6mm), 24.7°(12mm), 19.1°(16mm), Citlivost: 0.01Lux @(F1.2,AGC zap.) 0 LUX s IR, Den &amp; Noc:ICR automaticky, WDR 120dB, 3D-DNR, Napájení: DC12V±10%/834mA, PoE (802.3af, Power over Ethernet), Pracovní rozsah: -30°C ~ 60°C, Dosah IR: 80m, Krytí: IP66, včetně montážní krabice</v>
      </c>
      <c r="BB23" s="206"/>
      <c r="BC23" s="206"/>
      <c r="BD23" s="206"/>
      <c r="BE23" s="206"/>
      <c r="BF23" s="206"/>
      <c r="BG23" s="206"/>
      <c r="BH23" s="206"/>
    </row>
    <row r="24" spans="1:60" ht="22.5" outlineLevel="1">
      <c r="A24" s="223">
        <v>13</v>
      </c>
      <c r="B24" s="224" t="s">
        <v>2091</v>
      </c>
      <c r="C24" s="241" t="s">
        <v>2636</v>
      </c>
      <c r="D24" s="225" t="s">
        <v>298</v>
      </c>
      <c r="E24" s="226">
        <v>1</v>
      </c>
      <c r="F24" s="227"/>
      <c r="G24" s="228">
        <f>ROUND(E24*F24,2)</f>
        <v>0</v>
      </c>
      <c r="H24" s="227"/>
      <c r="I24" s="228">
        <f>ROUND(E24*H24,2)</f>
        <v>0</v>
      </c>
      <c r="J24" s="227"/>
      <c r="K24" s="228">
        <f>ROUND(E24*J24,2)</f>
        <v>0</v>
      </c>
      <c r="L24" s="228">
        <v>21</v>
      </c>
      <c r="M24" s="228">
        <f>G24*(1+L24/100)</f>
        <v>0</v>
      </c>
      <c r="N24" s="228">
        <v>0</v>
      </c>
      <c r="O24" s="228">
        <f>ROUND(E24*N24,2)</f>
        <v>0</v>
      </c>
      <c r="P24" s="228">
        <v>0</v>
      </c>
      <c r="Q24" s="228">
        <f>ROUND(E24*P24,2)</f>
        <v>0</v>
      </c>
      <c r="R24" s="228"/>
      <c r="S24" s="228" t="s">
        <v>295</v>
      </c>
      <c r="T24" s="229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1980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>
      <c r="A25" s="5"/>
      <c r="B25" s="6"/>
      <c r="C25" s="244"/>
      <c r="D25" s="8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AE25">
        <v>15</v>
      </c>
      <c r="AF25">
        <v>21</v>
      </c>
    </row>
    <row r="26" spans="1:60">
      <c r="A26" s="209"/>
      <c r="B26" s="210" t="s">
        <v>29</v>
      </c>
      <c r="C26" s="245"/>
      <c r="D26" s="211"/>
      <c r="E26" s="212"/>
      <c r="F26" s="212"/>
      <c r="G26" s="239">
        <f>G8+G17</f>
        <v>0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AE26">
        <f>SUMIF(L7:L24,AE25,G7:G24)</f>
        <v>0</v>
      </c>
      <c r="AF26">
        <f>SUMIF(L7:L24,AF25,G7:G24)</f>
        <v>0</v>
      </c>
      <c r="AG26" t="s">
        <v>315</v>
      </c>
    </row>
    <row r="27" spans="1:60">
      <c r="C27" s="246"/>
      <c r="D27" s="190"/>
      <c r="AG27" t="s">
        <v>316</v>
      </c>
    </row>
    <row r="28" spans="1:60">
      <c r="D28" s="190"/>
    </row>
    <row r="29" spans="1:60">
      <c r="D29" s="190"/>
    </row>
    <row r="30" spans="1:60">
      <c r="D30" s="190"/>
    </row>
    <row r="31" spans="1:60">
      <c r="D31" s="190"/>
    </row>
    <row r="32" spans="1:60">
      <c r="D32" s="190"/>
    </row>
    <row r="33" spans="4:4">
      <c r="D33" s="190"/>
    </row>
    <row r="34" spans="4:4">
      <c r="D34" s="190"/>
    </row>
    <row r="35" spans="4:4">
      <c r="D35" s="190"/>
    </row>
    <row r="36" spans="4:4">
      <c r="D36" s="190"/>
    </row>
    <row r="37" spans="4:4">
      <c r="D37" s="190"/>
    </row>
    <row r="38" spans="4:4">
      <c r="D38" s="190"/>
    </row>
    <row r="39" spans="4:4">
      <c r="D39" s="190"/>
    </row>
    <row r="40" spans="4:4">
      <c r="D40" s="190"/>
    </row>
    <row r="41" spans="4:4">
      <c r="D41" s="190"/>
    </row>
    <row r="42" spans="4:4">
      <c r="D42" s="190"/>
    </row>
    <row r="43" spans="4:4">
      <c r="D43" s="190"/>
    </row>
    <row r="44" spans="4:4">
      <c r="D44" s="190"/>
    </row>
    <row r="45" spans="4:4">
      <c r="D45" s="190"/>
    </row>
    <row r="46" spans="4:4">
      <c r="D46" s="190"/>
    </row>
    <row r="47" spans="4:4">
      <c r="D47" s="190"/>
    </row>
    <row r="48" spans="4:4">
      <c r="D48" s="190"/>
    </row>
    <row r="49" spans="4:4">
      <c r="D49" s="190"/>
    </row>
    <row r="50" spans="4:4">
      <c r="D50" s="190"/>
    </row>
    <row r="51" spans="4:4">
      <c r="D51" s="190"/>
    </row>
    <row r="52" spans="4:4">
      <c r="D52" s="190"/>
    </row>
    <row r="53" spans="4:4">
      <c r="D53" s="190"/>
    </row>
    <row r="54" spans="4:4">
      <c r="D54" s="190"/>
    </row>
    <row r="55" spans="4:4">
      <c r="D55" s="190"/>
    </row>
    <row r="56" spans="4:4">
      <c r="D56" s="190"/>
    </row>
    <row r="57" spans="4:4">
      <c r="D57" s="190"/>
    </row>
    <row r="58" spans="4:4">
      <c r="D58" s="190"/>
    </row>
    <row r="59" spans="4:4">
      <c r="D59" s="190"/>
    </row>
    <row r="60" spans="4:4">
      <c r="D60" s="190"/>
    </row>
    <row r="61" spans="4:4">
      <c r="D61" s="190"/>
    </row>
    <row r="62" spans="4:4">
      <c r="D62" s="190"/>
    </row>
    <row r="63" spans="4:4">
      <c r="D63" s="190"/>
    </row>
    <row r="64" spans="4:4">
      <c r="D64" s="190"/>
    </row>
    <row r="65" spans="4:4">
      <c r="D65" s="190"/>
    </row>
    <row r="66" spans="4:4">
      <c r="D66" s="190"/>
    </row>
    <row r="67" spans="4:4">
      <c r="D67" s="190"/>
    </row>
    <row r="68" spans="4:4">
      <c r="D68" s="190"/>
    </row>
    <row r="69" spans="4:4">
      <c r="D69" s="190"/>
    </row>
    <row r="70" spans="4:4">
      <c r="D70" s="190"/>
    </row>
    <row r="71" spans="4:4">
      <c r="D71" s="190"/>
    </row>
    <row r="72" spans="4:4">
      <c r="D72" s="190"/>
    </row>
    <row r="73" spans="4:4">
      <c r="D73" s="190"/>
    </row>
    <row r="74" spans="4:4">
      <c r="D74" s="190"/>
    </row>
    <row r="75" spans="4:4">
      <c r="D75" s="190"/>
    </row>
    <row r="76" spans="4:4">
      <c r="D76" s="190"/>
    </row>
    <row r="77" spans="4:4">
      <c r="D77" s="190"/>
    </row>
    <row r="78" spans="4:4">
      <c r="D78" s="190"/>
    </row>
    <row r="79" spans="4:4">
      <c r="D79" s="190"/>
    </row>
    <row r="80" spans="4:4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6">
    <mergeCell ref="A1:G1"/>
    <mergeCell ref="C2:G2"/>
    <mergeCell ref="C3:G3"/>
    <mergeCell ref="C4:G4"/>
    <mergeCell ref="C21:G21"/>
    <mergeCell ref="C23:G2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78</v>
      </c>
      <c r="C3" s="195" t="s">
        <v>79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66</v>
      </c>
      <c r="C4" s="198" t="s">
        <v>69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185</v>
      </c>
      <c r="C8" s="240" t="s">
        <v>186</v>
      </c>
      <c r="D8" s="219"/>
      <c r="E8" s="220"/>
      <c r="F8" s="221"/>
      <c r="G8" s="221">
        <f>SUMIF(AG9:AG17,"&lt;&gt;NOR",G9:G17)</f>
        <v>0</v>
      </c>
      <c r="H8" s="221"/>
      <c r="I8" s="221">
        <f>SUM(I9:I17)</f>
        <v>0</v>
      </c>
      <c r="J8" s="221"/>
      <c r="K8" s="221">
        <f>SUM(K9:K17)</f>
        <v>0</v>
      </c>
      <c r="L8" s="221"/>
      <c r="M8" s="221">
        <f>SUM(M9:M17)</f>
        <v>0</v>
      </c>
      <c r="N8" s="221"/>
      <c r="O8" s="221">
        <f>SUM(O9:O17)</f>
        <v>0</v>
      </c>
      <c r="P8" s="221"/>
      <c r="Q8" s="221">
        <f>SUM(Q9:Q17)</f>
        <v>0</v>
      </c>
      <c r="R8" s="221"/>
      <c r="S8" s="221"/>
      <c r="T8" s="222"/>
      <c r="U8" s="216"/>
      <c r="V8" s="216">
        <f>SUM(V9:V17)</f>
        <v>0</v>
      </c>
      <c r="W8" s="216"/>
      <c r="AG8" t="s">
        <v>281</v>
      </c>
    </row>
    <row r="9" spans="1:60" outlineLevel="1">
      <c r="A9" s="232">
        <v>1</v>
      </c>
      <c r="B9" s="233" t="s">
        <v>2606</v>
      </c>
      <c r="C9" s="243" t="s">
        <v>3469</v>
      </c>
      <c r="D9" s="234" t="s">
        <v>298</v>
      </c>
      <c r="E9" s="235">
        <v>1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2604</v>
      </c>
      <c r="C10" s="243" t="s">
        <v>3470</v>
      </c>
      <c r="D10" s="234" t="s">
        <v>298</v>
      </c>
      <c r="E10" s="235">
        <v>1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1980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115</v>
      </c>
      <c r="C11" s="243" t="s">
        <v>2774</v>
      </c>
      <c r="D11" s="234" t="s">
        <v>298</v>
      </c>
      <c r="E11" s="235">
        <v>7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</v>
      </c>
      <c r="O11" s="237">
        <f>ROUND(E11*N11,2)</f>
        <v>0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1980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2608</v>
      </c>
      <c r="C12" s="243" t="s">
        <v>2775</v>
      </c>
      <c r="D12" s="234" t="s">
        <v>557</v>
      </c>
      <c r="E12" s="235">
        <v>15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1980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3471</v>
      </c>
      <c r="C13" s="243" t="s">
        <v>2789</v>
      </c>
      <c r="D13" s="234" t="s">
        <v>557</v>
      </c>
      <c r="E13" s="235">
        <v>6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1980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3472</v>
      </c>
      <c r="C14" s="243" t="s">
        <v>3473</v>
      </c>
      <c r="D14" s="234" t="s">
        <v>298</v>
      </c>
      <c r="E14" s="235">
        <v>3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1980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3474</v>
      </c>
      <c r="C15" s="243" t="s">
        <v>2793</v>
      </c>
      <c r="D15" s="234" t="s">
        <v>298</v>
      </c>
      <c r="E15" s="235">
        <v>1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1980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3475</v>
      </c>
      <c r="C16" s="243" t="s">
        <v>2791</v>
      </c>
      <c r="D16" s="234" t="s">
        <v>298</v>
      </c>
      <c r="E16" s="235">
        <v>1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1980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23">
        <v>9</v>
      </c>
      <c r="B17" s="224" t="s">
        <v>3476</v>
      </c>
      <c r="C17" s="241" t="s">
        <v>3477</v>
      </c>
      <c r="D17" s="225" t="s">
        <v>298</v>
      </c>
      <c r="E17" s="226">
        <v>1</v>
      </c>
      <c r="F17" s="227"/>
      <c r="G17" s="228">
        <f>ROUND(E17*F17,2)</f>
        <v>0</v>
      </c>
      <c r="H17" s="227"/>
      <c r="I17" s="228">
        <f>ROUND(E17*H17,2)</f>
        <v>0</v>
      </c>
      <c r="J17" s="227"/>
      <c r="K17" s="228">
        <f>ROUND(E17*J17,2)</f>
        <v>0</v>
      </c>
      <c r="L17" s="228">
        <v>21</v>
      </c>
      <c r="M17" s="228">
        <f>G17*(1+L17/100)</f>
        <v>0</v>
      </c>
      <c r="N17" s="228">
        <v>0</v>
      </c>
      <c r="O17" s="228">
        <f>ROUND(E17*N17,2)</f>
        <v>0</v>
      </c>
      <c r="P17" s="228">
        <v>0</v>
      </c>
      <c r="Q17" s="228">
        <f>ROUND(E17*P17,2)</f>
        <v>0</v>
      </c>
      <c r="R17" s="228"/>
      <c r="S17" s="228" t="s">
        <v>295</v>
      </c>
      <c r="T17" s="229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1980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>
      <c r="A18" s="5"/>
      <c r="B18" s="6"/>
      <c r="C18" s="244"/>
      <c r="D18" s="8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AE18">
        <v>15</v>
      </c>
      <c r="AF18">
        <v>21</v>
      </c>
    </row>
    <row r="19" spans="1:60">
      <c r="A19" s="209"/>
      <c r="B19" s="210" t="s">
        <v>29</v>
      </c>
      <c r="C19" s="245"/>
      <c r="D19" s="211"/>
      <c r="E19" s="212"/>
      <c r="F19" s="212"/>
      <c r="G19" s="239">
        <f>G8</f>
        <v>0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AE19">
        <f>SUMIF(L7:L17,AE18,G7:G17)</f>
        <v>0</v>
      </c>
      <c r="AF19">
        <f>SUMIF(L7:L17,AF18,G7:G17)</f>
        <v>0</v>
      </c>
      <c r="AG19" t="s">
        <v>315</v>
      </c>
    </row>
    <row r="20" spans="1:60">
      <c r="C20" s="246"/>
      <c r="D20" s="190"/>
      <c r="AG20" t="s">
        <v>316</v>
      </c>
    </row>
    <row r="21" spans="1:60">
      <c r="D21" s="190"/>
    </row>
    <row r="22" spans="1:60">
      <c r="D22" s="190"/>
    </row>
    <row r="23" spans="1:60">
      <c r="D23" s="190"/>
    </row>
    <row r="24" spans="1:60">
      <c r="D24" s="190"/>
    </row>
    <row r="25" spans="1:60">
      <c r="D25" s="190"/>
    </row>
    <row r="26" spans="1:60">
      <c r="D26" s="190"/>
    </row>
    <row r="27" spans="1:60">
      <c r="D27" s="190"/>
    </row>
    <row r="28" spans="1:60">
      <c r="D28" s="190"/>
    </row>
    <row r="29" spans="1:60">
      <c r="D29" s="190"/>
    </row>
    <row r="30" spans="1:60">
      <c r="D30" s="190"/>
    </row>
    <row r="31" spans="1:60">
      <c r="D31" s="190"/>
    </row>
    <row r="32" spans="1:60">
      <c r="D32" s="190"/>
    </row>
    <row r="33" spans="4:4">
      <c r="D33" s="190"/>
    </row>
    <row r="34" spans="4:4">
      <c r="D34" s="190"/>
    </row>
    <row r="35" spans="4:4">
      <c r="D35" s="190"/>
    </row>
    <row r="36" spans="4:4">
      <c r="D36" s="190"/>
    </row>
    <row r="37" spans="4:4">
      <c r="D37" s="190"/>
    </row>
    <row r="38" spans="4:4">
      <c r="D38" s="190"/>
    </row>
    <row r="39" spans="4:4">
      <c r="D39" s="190"/>
    </row>
    <row r="40" spans="4:4">
      <c r="D40" s="190"/>
    </row>
    <row r="41" spans="4:4">
      <c r="D41" s="190"/>
    </row>
    <row r="42" spans="4:4">
      <c r="D42" s="190"/>
    </row>
    <row r="43" spans="4:4">
      <c r="D43" s="190"/>
    </row>
    <row r="44" spans="4:4">
      <c r="D44" s="190"/>
    </row>
    <row r="45" spans="4:4">
      <c r="D45" s="190"/>
    </row>
    <row r="46" spans="4:4">
      <c r="D46" s="190"/>
    </row>
    <row r="47" spans="4:4">
      <c r="D47" s="190"/>
    </row>
    <row r="48" spans="4:4">
      <c r="D48" s="190"/>
    </row>
    <row r="49" spans="4:4">
      <c r="D49" s="190"/>
    </row>
    <row r="50" spans="4:4">
      <c r="D50" s="190"/>
    </row>
    <row r="51" spans="4:4">
      <c r="D51" s="190"/>
    </row>
    <row r="52" spans="4:4">
      <c r="D52" s="190"/>
    </row>
    <row r="53" spans="4:4">
      <c r="D53" s="190"/>
    </row>
    <row r="54" spans="4:4">
      <c r="D54" s="190"/>
    </row>
    <row r="55" spans="4:4">
      <c r="D55" s="190"/>
    </row>
    <row r="56" spans="4:4">
      <c r="D56" s="190"/>
    </row>
    <row r="57" spans="4:4">
      <c r="D57" s="190"/>
    </row>
    <row r="58" spans="4:4">
      <c r="D58" s="190"/>
    </row>
    <row r="59" spans="4:4">
      <c r="D59" s="190"/>
    </row>
    <row r="60" spans="4:4">
      <c r="D60" s="190"/>
    </row>
    <row r="61" spans="4:4">
      <c r="D61" s="190"/>
    </row>
    <row r="62" spans="4:4">
      <c r="D62" s="190"/>
    </row>
    <row r="63" spans="4:4">
      <c r="D63" s="190"/>
    </row>
    <row r="64" spans="4:4">
      <c r="D64" s="190"/>
    </row>
    <row r="65" spans="4:4">
      <c r="D65" s="190"/>
    </row>
    <row r="66" spans="4:4">
      <c r="D66" s="190"/>
    </row>
    <row r="67" spans="4:4">
      <c r="D67" s="190"/>
    </row>
    <row r="68" spans="4:4">
      <c r="D68" s="190"/>
    </row>
    <row r="69" spans="4:4">
      <c r="D69" s="190"/>
    </row>
    <row r="70" spans="4:4">
      <c r="D70" s="190"/>
    </row>
    <row r="71" spans="4:4">
      <c r="D71" s="190"/>
    </row>
    <row r="72" spans="4:4">
      <c r="D72" s="190"/>
    </row>
    <row r="73" spans="4:4">
      <c r="D73" s="190"/>
    </row>
    <row r="74" spans="4:4">
      <c r="D74" s="190"/>
    </row>
    <row r="75" spans="4:4">
      <c r="D75" s="190"/>
    </row>
    <row r="76" spans="4:4">
      <c r="D76" s="190"/>
    </row>
    <row r="77" spans="4:4">
      <c r="D77" s="190"/>
    </row>
    <row r="78" spans="4:4">
      <c r="D78" s="190"/>
    </row>
    <row r="79" spans="4:4">
      <c r="D79" s="190"/>
    </row>
    <row r="80" spans="4:4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78</v>
      </c>
      <c r="C3" s="195" t="s">
        <v>79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68</v>
      </c>
      <c r="C4" s="198" t="s">
        <v>81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89</v>
      </c>
      <c r="C8" s="240" t="s">
        <v>90</v>
      </c>
      <c r="D8" s="219"/>
      <c r="E8" s="220"/>
      <c r="F8" s="221"/>
      <c r="G8" s="221">
        <f>SUMIF(AG9:AG30,"&lt;&gt;NOR",G9:G30)</f>
        <v>0</v>
      </c>
      <c r="H8" s="221"/>
      <c r="I8" s="221">
        <f>SUM(I9:I30)</f>
        <v>0</v>
      </c>
      <c r="J8" s="221"/>
      <c r="K8" s="221">
        <f>SUM(K9:K30)</f>
        <v>0</v>
      </c>
      <c r="L8" s="221"/>
      <c r="M8" s="221">
        <f>SUM(M9:M30)</f>
        <v>0</v>
      </c>
      <c r="N8" s="221"/>
      <c r="O8" s="221">
        <f>SUM(O9:O30)</f>
        <v>26.43</v>
      </c>
      <c r="P8" s="221"/>
      <c r="Q8" s="221">
        <f>SUM(Q9:Q30)</f>
        <v>0.15</v>
      </c>
      <c r="R8" s="221"/>
      <c r="S8" s="221"/>
      <c r="T8" s="222"/>
      <c r="U8" s="216"/>
      <c r="V8" s="216">
        <f>SUM(V9:V30)</f>
        <v>0</v>
      </c>
      <c r="W8" s="216"/>
      <c r="AG8" t="s">
        <v>281</v>
      </c>
    </row>
    <row r="9" spans="1:60" outlineLevel="1">
      <c r="A9" s="232">
        <v>1</v>
      </c>
      <c r="B9" s="233" t="s">
        <v>2906</v>
      </c>
      <c r="C9" s="243" t="s">
        <v>2907</v>
      </c>
      <c r="D9" s="234" t="s">
        <v>368</v>
      </c>
      <c r="E9" s="235">
        <v>147.06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0.1</v>
      </c>
      <c r="O9" s="237">
        <f>ROUND(E9*N9,2)</f>
        <v>14.71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23">
        <v>2</v>
      </c>
      <c r="B10" s="224" t="s">
        <v>3478</v>
      </c>
      <c r="C10" s="241" t="s">
        <v>3479</v>
      </c>
      <c r="D10" s="225" t="s">
        <v>368</v>
      </c>
      <c r="E10" s="226">
        <v>22.9</v>
      </c>
      <c r="F10" s="227"/>
      <c r="G10" s="228">
        <f>ROUND(E10*F10,2)</f>
        <v>0</v>
      </c>
      <c r="H10" s="227"/>
      <c r="I10" s="228">
        <f>ROUND(E10*H10,2)</f>
        <v>0</v>
      </c>
      <c r="J10" s="227"/>
      <c r="K10" s="228">
        <f>ROUND(E10*J10,2)</f>
        <v>0</v>
      </c>
      <c r="L10" s="228">
        <v>21</v>
      </c>
      <c r="M10" s="228">
        <f>G10*(1+L10/100)</f>
        <v>0</v>
      </c>
      <c r="N10" s="228">
        <v>7.0000000000000007E-2</v>
      </c>
      <c r="O10" s="228">
        <f>ROUND(E10*N10,2)</f>
        <v>1.6</v>
      </c>
      <c r="P10" s="228">
        <v>0</v>
      </c>
      <c r="Q10" s="228">
        <f>ROUND(E10*P10,2)</f>
        <v>0</v>
      </c>
      <c r="R10" s="228"/>
      <c r="S10" s="228" t="s">
        <v>295</v>
      </c>
      <c r="T10" s="229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13"/>
      <c r="B11" s="214"/>
      <c r="C11" s="254" t="s">
        <v>3480</v>
      </c>
      <c r="D11" s="247"/>
      <c r="E11" s="248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327</v>
      </c>
      <c r="AH11" s="206">
        <v>0</v>
      </c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13"/>
      <c r="B12" s="214"/>
      <c r="C12" s="254" t="s">
        <v>3481</v>
      </c>
      <c r="D12" s="247"/>
      <c r="E12" s="248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327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13"/>
      <c r="B13" s="214"/>
      <c r="C13" s="254" t="s">
        <v>3482</v>
      </c>
      <c r="D13" s="247"/>
      <c r="E13" s="248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327</v>
      </c>
      <c r="AH13" s="206">
        <v>0</v>
      </c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13"/>
      <c r="B14" s="214"/>
      <c r="C14" s="254" t="s">
        <v>3483</v>
      </c>
      <c r="D14" s="247"/>
      <c r="E14" s="248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327</v>
      </c>
      <c r="AH14" s="206">
        <v>0</v>
      </c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13"/>
      <c r="B15" s="214"/>
      <c r="C15" s="254" t="s">
        <v>3484</v>
      </c>
      <c r="D15" s="247"/>
      <c r="E15" s="248">
        <v>22.9</v>
      </c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327</v>
      </c>
      <c r="AH15" s="206">
        <v>0</v>
      </c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3</v>
      </c>
      <c r="B16" s="233" t="s">
        <v>2999</v>
      </c>
      <c r="C16" s="243" t="s">
        <v>3000</v>
      </c>
      <c r="D16" s="234" t="s">
        <v>557</v>
      </c>
      <c r="E16" s="235">
        <v>50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0.01</v>
      </c>
      <c r="O16" s="237">
        <f>ROUND(E16*N16,2)</f>
        <v>0.5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323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32">
        <v>4</v>
      </c>
      <c r="B17" s="233" t="s">
        <v>2908</v>
      </c>
      <c r="C17" s="243" t="s">
        <v>2909</v>
      </c>
      <c r="D17" s="234" t="s">
        <v>437</v>
      </c>
      <c r="E17" s="235">
        <v>12</v>
      </c>
      <c r="F17" s="236"/>
      <c r="G17" s="237">
        <f>ROUND(E17*F17,2)</f>
        <v>0</v>
      </c>
      <c r="H17" s="236"/>
      <c r="I17" s="237">
        <f>ROUND(E17*H17,2)</f>
        <v>0</v>
      </c>
      <c r="J17" s="236"/>
      <c r="K17" s="237">
        <f>ROUND(E17*J17,2)</f>
        <v>0</v>
      </c>
      <c r="L17" s="237">
        <v>21</v>
      </c>
      <c r="M17" s="237">
        <f>G17*(1+L17/100)</f>
        <v>0</v>
      </c>
      <c r="N17" s="237">
        <v>5.0000000000000001E-3</v>
      </c>
      <c r="O17" s="237">
        <f>ROUND(E17*N17,2)</f>
        <v>0.06</v>
      </c>
      <c r="P17" s="237">
        <v>0</v>
      </c>
      <c r="Q17" s="237">
        <f>ROUND(E17*P17,2)</f>
        <v>0</v>
      </c>
      <c r="R17" s="237"/>
      <c r="S17" s="237" t="s">
        <v>295</v>
      </c>
      <c r="T17" s="238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323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5</v>
      </c>
      <c r="B18" s="233" t="s">
        <v>2910</v>
      </c>
      <c r="C18" s="243" t="s">
        <v>2911</v>
      </c>
      <c r="D18" s="234" t="s">
        <v>368</v>
      </c>
      <c r="E18" s="235">
        <v>147.06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2.8570000000000002E-2</v>
      </c>
      <c r="O18" s="237">
        <f>ROUND(E18*N18,2)</f>
        <v>4.2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323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6</v>
      </c>
      <c r="B19" s="233" t="s">
        <v>2912</v>
      </c>
      <c r="C19" s="243" t="s">
        <v>2913</v>
      </c>
      <c r="D19" s="234" t="s">
        <v>368</v>
      </c>
      <c r="E19" s="235">
        <v>147.06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1E-3</v>
      </c>
      <c r="Q19" s="237">
        <f>ROUND(E19*P19,2)</f>
        <v>0.15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323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7</v>
      </c>
      <c r="B20" s="233" t="s">
        <v>2914</v>
      </c>
      <c r="C20" s="243" t="s">
        <v>2915</v>
      </c>
      <c r="D20" s="234" t="s">
        <v>557</v>
      </c>
      <c r="E20" s="235">
        <v>73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4.0000000000000001E-3</v>
      </c>
      <c r="O20" s="237">
        <f>ROUND(E20*N20,2)</f>
        <v>0.28999999999999998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1980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8</v>
      </c>
      <c r="B21" s="233" t="s">
        <v>2916</v>
      </c>
      <c r="C21" s="243" t="s">
        <v>2917</v>
      </c>
      <c r="D21" s="234" t="s">
        <v>557</v>
      </c>
      <c r="E21" s="235">
        <v>50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1980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ht="22.5" outlineLevel="1">
      <c r="A22" s="223">
        <v>9</v>
      </c>
      <c r="B22" s="224" t="s">
        <v>2920</v>
      </c>
      <c r="C22" s="241" t="s">
        <v>3001</v>
      </c>
      <c r="D22" s="225" t="s">
        <v>368</v>
      </c>
      <c r="E22" s="226">
        <v>506.7</v>
      </c>
      <c r="F22" s="227"/>
      <c r="G22" s="228">
        <f>ROUND(E22*F22,2)</f>
        <v>0</v>
      </c>
      <c r="H22" s="227"/>
      <c r="I22" s="228">
        <f>ROUND(E22*H22,2)</f>
        <v>0</v>
      </c>
      <c r="J22" s="227"/>
      <c r="K22" s="228">
        <f>ROUND(E22*J22,2)</f>
        <v>0</v>
      </c>
      <c r="L22" s="228">
        <v>21</v>
      </c>
      <c r="M22" s="228">
        <f>G22*(1+L22/100)</f>
        <v>0</v>
      </c>
      <c r="N22" s="228">
        <v>0.01</v>
      </c>
      <c r="O22" s="228">
        <f>ROUND(E22*N22,2)</f>
        <v>5.07</v>
      </c>
      <c r="P22" s="228">
        <v>0</v>
      </c>
      <c r="Q22" s="228">
        <f>ROUND(E22*P22,2)</f>
        <v>0</v>
      </c>
      <c r="R22" s="228"/>
      <c r="S22" s="228" t="s">
        <v>295</v>
      </c>
      <c r="T22" s="229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1980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13"/>
      <c r="B23" s="214"/>
      <c r="C23" s="254" t="s">
        <v>3485</v>
      </c>
      <c r="D23" s="247"/>
      <c r="E23" s="248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327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13"/>
      <c r="B24" s="214"/>
      <c r="C24" s="254" t="s">
        <v>3486</v>
      </c>
      <c r="D24" s="247"/>
      <c r="E24" s="248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327</v>
      </c>
      <c r="AH24" s="206">
        <v>0</v>
      </c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13"/>
      <c r="B25" s="214"/>
      <c r="C25" s="254" t="s">
        <v>3487</v>
      </c>
      <c r="D25" s="247"/>
      <c r="E25" s="248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327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13"/>
      <c r="B26" s="214"/>
      <c r="C26" s="254" t="s">
        <v>3488</v>
      </c>
      <c r="D26" s="247"/>
      <c r="E26" s="248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327</v>
      </c>
      <c r="AH26" s="206">
        <v>0</v>
      </c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13"/>
      <c r="B27" s="214"/>
      <c r="C27" s="254" t="s">
        <v>3489</v>
      </c>
      <c r="D27" s="247"/>
      <c r="E27" s="248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327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13"/>
      <c r="B28" s="214"/>
      <c r="C28" s="254" t="s">
        <v>3005</v>
      </c>
      <c r="D28" s="247"/>
      <c r="E28" s="248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327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13"/>
      <c r="B29" s="214"/>
      <c r="C29" s="254" t="s">
        <v>3490</v>
      </c>
      <c r="D29" s="247"/>
      <c r="E29" s="248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327</v>
      </c>
      <c r="AH29" s="206">
        <v>0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13"/>
      <c r="B30" s="214"/>
      <c r="C30" s="254" t="s">
        <v>3491</v>
      </c>
      <c r="D30" s="247"/>
      <c r="E30" s="248">
        <v>506.7</v>
      </c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327</v>
      </c>
      <c r="AH30" s="206">
        <v>0</v>
      </c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>
      <c r="A31" s="217" t="s">
        <v>280</v>
      </c>
      <c r="B31" s="218" t="s">
        <v>91</v>
      </c>
      <c r="C31" s="240" t="s">
        <v>92</v>
      </c>
      <c r="D31" s="219"/>
      <c r="E31" s="220"/>
      <c r="F31" s="221"/>
      <c r="G31" s="221">
        <f>SUMIF(AG32:AG38,"&lt;&gt;NOR",G32:G38)</f>
        <v>0</v>
      </c>
      <c r="H31" s="221"/>
      <c r="I31" s="221">
        <f>SUM(I32:I38)</f>
        <v>0</v>
      </c>
      <c r="J31" s="221"/>
      <c r="K31" s="221">
        <f>SUM(K32:K38)</f>
        <v>0</v>
      </c>
      <c r="L31" s="221"/>
      <c r="M31" s="221">
        <f>SUM(M32:M38)</f>
        <v>0</v>
      </c>
      <c r="N31" s="221"/>
      <c r="O31" s="221">
        <f>SUM(O32:O38)</f>
        <v>0.01</v>
      </c>
      <c r="P31" s="221"/>
      <c r="Q31" s="221">
        <f>SUM(Q32:Q38)</f>
        <v>0</v>
      </c>
      <c r="R31" s="221"/>
      <c r="S31" s="221"/>
      <c r="T31" s="222"/>
      <c r="U31" s="216"/>
      <c r="V31" s="216">
        <f>SUM(V32:V38)</f>
        <v>0</v>
      </c>
      <c r="W31" s="216"/>
      <c r="AG31" t="s">
        <v>281</v>
      </c>
    </row>
    <row r="32" spans="1:60" outlineLevel="1">
      <c r="A32" s="232">
        <v>10</v>
      </c>
      <c r="B32" s="233" t="s">
        <v>2929</v>
      </c>
      <c r="C32" s="243" t="s">
        <v>2930</v>
      </c>
      <c r="D32" s="234" t="s">
        <v>368</v>
      </c>
      <c r="E32" s="235">
        <v>150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323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32">
        <v>11</v>
      </c>
      <c r="B33" s="233" t="s">
        <v>2933</v>
      </c>
      <c r="C33" s="243" t="s">
        <v>2934</v>
      </c>
      <c r="D33" s="234" t="s">
        <v>368</v>
      </c>
      <c r="E33" s="235">
        <v>45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2.4000000000000001E-4</v>
      </c>
      <c r="O33" s="237">
        <f>ROUND(E33*N33,2)</f>
        <v>0.01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323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23">
        <v>12</v>
      </c>
      <c r="B34" s="224" t="s">
        <v>2935</v>
      </c>
      <c r="C34" s="241" t="s">
        <v>2936</v>
      </c>
      <c r="D34" s="225" t="s">
        <v>368</v>
      </c>
      <c r="E34" s="226">
        <v>36.24</v>
      </c>
      <c r="F34" s="227"/>
      <c r="G34" s="228">
        <f>ROUND(E34*F34,2)</f>
        <v>0</v>
      </c>
      <c r="H34" s="227"/>
      <c r="I34" s="228">
        <f>ROUND(E34*H34,2)</f>
        <v>0</v>
      </c>
      <c r="J34" s="227"/>
      <c r="K34" s="228">
        <f>ROUND(E34*J34,2)</f>
        <v>0</v>
      </c>
      <c r="L34" s="228">
        <v>21</v>
      </c>
      <c r="M34" s="228">
        <f>G34*(1+L34/100)</f>
        <v>0</v>
      </c>
      <c r="N34" s="228">
        <v>1.2E-4</v>
      </c>
      <c r="O34" s="228">
        <f>ROUND(E34*N34,2)</f>
        <v>0</v>
      </c>
      <c r="P34" s="228">
        <v>0</v>
      </c>
      <c r="Q34" s="228">
        <f>ROUND(E34*P34,2)</f>
        <v>0</v>
      </c>
      <c r="R34" s="228"/>
      <c r="S34" s="228" t="s">
        <v>295</v>
      </c>
      <c r="T34" s="229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323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13"/>
      <c r="B35" s="214"/>
      <c r="C35" s="254" t="s">
        <v>3492</v>
      </c>
      <c r="D35" s="247"/>
      <c r="E35" s="248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327</v>
      </c>
      <c r="AH35" s="206">
        <v>0</v>
      </c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13"/>
      <c r="B36" s="214"/>
      <c r="C36" s="254" t="s">
        <v>3493</v>
      </c>
      <c r="D36" s="247"/>
      <c r="E36" s="248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327</v>
      </c>
      <c r="AH36" s="206">
        <v>0</v>
      </c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13"/>
      <c r="B37" s="214"/>
      <c r="C37" s="254" t="s">
        <v>3494</v>
      </c>
      <c r="D37" s="247"/>
      <c r="E37" s="248">
        <v>36.24</v>
      </c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327</v>
      </c>
      <c r="AH37" s="206">
        <v>0</v>
      </c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32">
        <v>13</v>
      </c>
      <c r="B38" s="233" t="s">
        <v>3495</v>
      </c>
      <c r="C38" s="243" t="s">
        <v>2938</v>
      </c>
      <c r="D38" s="234" t="s">
        <v>2939</v>
      </c>
      <c r="E38" s="235">
        <v>1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2522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>
      <c r="A39" s="217" t="s">
        <v>280</v>
      </c>
      <c r="B39" s="218" t="s">
        <v>93</v>
      </c>
      <c r="C39" s="240" t="s">
        <v>94</v>
      </c>
      <c r="D39" s="219"/>
      <c r="E39" s="220"/>
      <c r="F39" s="221"/>
      <c r="G39" s="221">
        <f>SUMIF(AG40:AG45,"&lt;&gt;NOR",G40:G45)</f>
        <v>0</v>
      </c>
      <c r="H39" s="221"/>
      <c r="I39" s="221">
        <f>SUM(I40:I45)</f>
        <v>0</v>
      </c>
      <c r="J39" s="221"/>
      <c r="K39" s="221">
        <f>SUM(K40:K45)</f>
        <v>0</v>
      </c>
      <c r="L39" s="221"/>
      <c r="M39" s="221">
        <f>SUM(M40:M45)</f>
        <v>0</v>
      </c>
      <c r="N39" s="221"/>
      <c r="O39" s="221">
        <f>SUM(O40:O45)</f>
        <v>0</v>
      </c>
      <c r="P39" s="221"/>
      <c r="Q39" s="221">
        <f>SUM(Q40:Q45)</f>
        <v>0</v>
      </c>
      <c r="R39" s="221"/>
      <c r="S39" s="221"/>
      <c r="T39" s="222"/>
      <c r="U39" s="216"/>
      <c r="V39" s="216">
        <f>SUM(V40:V45)</f>
        <v>0</v>
      </c>
      <c r="W39" s="216"/>
      <c r="AG39" t="s">
        <v>281</v>
      </c>
    </row>
    <row r="40" spans="1:60" ht="22.5" outlineLevel="1">
      <c r="A40" s="232">
        <v>14</v>
      </c>
      <c r="B40" s="233" t="s">
        <v>2940</v>
      </c>
      <c r="C40" s="243" t="s">
        <v>2941</v>
      </c>
      <c r="D40" s="234" t="s">
        <v>368</v>
      </c>
      <c r="E40" s="235">
        <v>354.9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323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ht="22.5" outlineLevel="1">
      <c r="A41" s="232">
        <v>15</v>
      </c>
      <c r="B41" s="233" t="s">
        <v>2945</v>
      </c>
      <c r="C41" s="243" t="s">
        <v>2946</v>
      </c>
      <c r="D41" s="234" t="s">
        <v>368</v>
      </c>
      <c r="E41" s="235">
        <v>10647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323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ht="22.5" outlineLevel="1">
      <c r="A42" s="232">
        <v>16</v>
      </c>
      <c r="B42" s="233" t="s">
        <v>2947</v>
      </c>
      <c r="C42" s="243" t="s">
        <v>2948</v>
      </c>
      <c r="D42" s="234" t="s">
        <v>368</v>
      </c>
      <c r="E42" s="235">
        <v>354.9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323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32">
        <v>17</v>
      </c>
      <c r="B43" s="233" t="s">
        <v>2949</v>
      </c>
      <c r="C43" s="243" t="s">
        <v>2950</v>
      </c>
      <c r="D43" s="234" t="s">
        <v>368</v>
      </c>
      <c r="E43" s="235">
        <v>354.9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323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32">
        <v>18</v>
      </c>
      <c r="B44" s="233" t="s">
        <v>2951</v>
      </c>
      <c r="C44" s="243" t="s">
        <v>2952</v>
      </c>
      <c r="D44" s="234" t="s">
        <v>368</v>
      </c>
      <c r="E44" s="235">
        <v>10647</v>
      </c>
      <c r="F44" s="236"/>
      <c r="G44" s="237">
        <f>ROUND(E44*F44,2)</f>
        <v>0</v>
      </c>
      <c r="H44" s="236"/>
      <c r="I44" s="237">
        <f>ROUND(E44*H44,2)</f>
        <v>0</v>
      </c>
      <c r="J44" s="236"/>
      <c r="K44" s="237">
        <f>ROUND(E44*J44,2)</f>
        <v>0</v>
      </c>
      <c r="L44" s="237">
        <v>21</v>
      </c>
      <c r="M44" s="237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7"/>
      <c r="S44" s="237" t="s">
        <v>295</v>
      </c>
      <c r="T44" s="238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323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32">
        <v>19</v>
      </c>
      <c r="B45" s="233" t="s">
        <v>2953</v>
      </c>
      <c r="C45" s="243" t="s">
        <v>2954</v>
      </c>
      <c r="D45" s="234" t="s">
        <v>368</v>
      </c>
      <c r="E45" s="235">
        <v>354.9</v>
      </c>
      <c r="F45" s="236"/>
      <c r="G45" s="237">
        <f>ROUND(E45*F45,2)</f>
        <v>0</v>
      </c>
      <c r="H45" s="236"/>
      <c r="I45" s="237">
        <f>ROUND(E45*H45,2)</f>
        <v>0</v>
      </c>
      <c r="J45" s="236"/>
      <c r="K45" s="237">
        <f>ROUND(E45*J45,2)</f>
        <v>0</v>
      </c>
      <c r="L45" s="237">
        <v>21</v>
      </c>
      <c r="M45" s="237">
        <f>G45*(1+L45/100)</f>
        <v>0</v>
      </c>
      <c r="N45" s="237">
        <v>0</v>
      </c>
      <c r="O45" s="237">
        <f>ROUND(E45*N45,2)</f>
        <v>0</v>
      </c>
      <c r="P45" s="237">
        <v>0</v>
      </c>
      <c r="Q45" s="237">
        <f>ROUND(E45*P45,2)</f>
        <v>0</v>
      </c>
      <c r="R45" s="237"/>
      <c r="S45" s="237" t="s">
        <v>295</v>
      </c>
      <c r="T45" s="238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323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>
      <c r="A46" s="217" t="s">
        <v>280</v>
      </c>
      <c r="B46" s="218" t="s">
        <v>96</v>
      </c>
      <c r="C46" s="240" t="s">
        <v>95</v>
      </c>
      <c r="D46" s="219"/>
      <c r="E46" s="220"/>
      <c r="F46" s="221"/>
      <c r="G46" s="221">
        <f>SUMIF(AG47:AG60,"&lt;&gt;NOR",G47:G60)</f>
        <v>0</v>
      </c>
      <c r="H46" s="221"/>
      <c r="I46" s="221">
        <f>SUM(I47:I60)</f>
        <v>0</v>
      </c>
      <c r="J46" s="221"/>
      <c r="K46" s="221">
        <f>SUM(K47:K60)</f>
        <v>0</v>
      </c>
      <c r="L46" s="221"/>
      <c r="M46" s="221">
        <f>SUM(M47:M60)</f>
        <v>0</v>
      </c>
      <c r="N46" s="221"/>
      <c r="O46" s="221">
        <f>SUM(O47:O60)</f>
        <v>0</v>
      </c>
      <c r="P46" s="221"/>
      <c r="Q46" s="221">
        <f>SUM(Q47:Q60)</f>
        <v>12.24</v>
      </c>
      <c r="R46" s="221"/>
      <c r="S46" s="221"/>
      <c r="T46" s="222"/>
      <c r="U46" s="216"/>
      <c r="V46" s="216">
        <f>SUM(V47:V60)</f>
        <v>0</v>
      </c>
      <c r="W46" s="216"/>
      <c r="AG46" t="s">
        <v>281</v>
      </c>
    </row>
    <row r="47" spans="1:60" ht="22.5" outlineLevel="1">
      <c r="A47" s="223">
        <v>20</v>
      </c>
      <c r="B47" s="224" t="s">
        <v>2955</v>
      </c>
      <c r="C47" s="241" t="s">
        <v>2956</v>
      </c>
      <c r="D47" s="225" t="s">
        <v>368</v>
      </c>
      <c r="E47" s="226">
        <v>169.96</v>
      </c>
      <c r="F47" s="227"/>
      <c r="G47" s="228">
        <f>ROUND(E47*F47,2)</f>
        <v>0</v>
      </c>
      <c r="H47" s="227"/>
      <c r="I47" s="228">
        <f>ROUND(E47*H47,2)</f>
        <v>0</v>
      </c>
      <c r="J47" s="227"/>
      <c r="K47" s="228">
        <f>ROUND(E47*J47,2)</f>
        <v>0</v>
      </c>
      <c r="L47" s="228">
        <v>21</v>
      </c>
      <c r="M47" s="228">
        <f>G47*(1+L47/100)</f>
        <v>0</v>
      </c>
      <c r="N47" s="228">
        <v>0</v>
      </c>
      <c r="O47" s="228">
        <f>ROUND(E47*N47,2)</f>
        <v>0</v>
      </c>
      <c r="P47" s="228">
        <v>7.1999999999999995E-2</v>
      </c>
      <c r="Q47" s="228">
        <f>ROUND(E47*P47,2)</f>
        <v>12.24</v>
      </c>
      <c r="R47" s="228"/>
      <c r="S47" s="228" t="s">
        <v>295</v>
      </c>
      <c r="T47" s="229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323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13"/>
      <c r="B48" s="214"/>
      <c r="C48" s="254" t="s">
        <v>3496</v>
      </c>
      <c r="D48" s="247"/>
      <c r="E48" s="248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327</v>
      </c>
      <c r="AH48" s="206">
        <v>0</v>
      </c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13"/>
      <c r="B49" s="214"/>
      <c r="C49" s="254" t="s">
        <v>3497</v>
      </c>
      <c r="D49" s="247"/>
      <c r="E49" s="248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327</v>
      </c>
      <c r="AH49" s="206">
        <v>0</v>
      </c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13"/>
      <c r="B50" s="214"/>
      <c r="C50" s="254" t="s">
        <v>3498</v>
      </c>
      <c r="D50" s="247"/>
      <c r="E50" s="248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327</v>
      </c>
      <c r="AH50" s="206">
        <v>0</v>
      </c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>
      <c r="A51" s="213"/>
      <c r="B51" s="214"/>
      <c r="C51" s="254" t="s">
        <v>3499</v>
      </c>
      <c r="D51" s="247"/>
      <c r="E51" s="248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327</v>
      </c>
      <c r="AH51" s="206">
        <v>0</v>
      </c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>
      <c r="A52" s="213"/>
      <c r="B52" s="214"/>
      <c r="C52" s="254" t="s">
        <v>3500</v>
      </c>
      <c r="D52" s="247"/>
      <c r="E52" s="248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327</v>
      </c>
      <c r="AH52" s="206">
        <v>0</v>
      </c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13"/>
      <c r="B53" s="214"/>
      <c r="C53" s="254" t="s">
        <v>3501</v>
      </c>
      <c r="D53" s="247"/>
      <c r="E53" s="248">
        <v>169.96</v>
      </c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327</v>
      </c>
      <c r="AH53" s="206">
        <v>0</v>
      </c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32">
        <v>21</v>
      </c>
      <c r="B54" s="233" t="s">
        <v>2962</v>
      </c>
      <c r="C54" s="243" t="s">
        <v>2963</v>
      </c>
      <c r="D54" s="234" t="s">
        <v>557</v>
      </c>
      <c r="E54" s="235">
        <v>41</v>
      </c>
      <c r="F54" s="236"/>
      <c r="G54" s="237">
        <f>ROUND(E54*F54,2)</f>
        <v>0</v>
      </c>
      <c r="H54" s="236"/>
      <c r="I54" s="237">
        <f>ROUND(E54*H54,2)</f>
        <v>0</v>
      </c>
      <c r="J54" s="236"/>
      <c r="K54" s="237">
        <f>ROUND(E54*J54,2)</f>
        <v>0</v>
      </c>
      <c r="L54" s="237">
        <v>21</v>
      </c>
      <c r="M54" s="237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7"/>
      <c r="S54" s="237" t="s">
        <v>295</v>
      </c>
      <c r="T54" s="238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323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32">
        <v>22</v>
      </c>
      <c r="B55" s="233" t="s">
        <v>2964</v>
      </c>
      <c r="C55" s="243" t="s">
        <v>2965</v>
      </c>
      <c r="D55" s="234" t="s">
        <v>557</v>
      </c>
      <c r="E55" s="235">
        <v>32</v>
      </c>
      <c r="F55" s="236"/>
      <c r="G55" s="237">
        <f>ROUND(E55*F55,2)</f>
        <v>0</v>
      </c>
      <c r="H55" s="236"/>
      <c r="I55" s="237">
        <f>ROUND(E55*H55,2)</f>
        <v>0</v>
      </c>
      <c r="J55" s="236"/>
      <c r="K55" s="237">
        <f>ROUND(E55*J55,2)</f>
        <v>0</v>
      </c>
      <c r="L55" s="237">
        <v>21</v>
      </c>
      <c r="M55" s="237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7"/>
      <c r="S55" s="237" t="s">
        <v>295</v>
      </c>
      <c r="T55" s="238" t="s">
        <v>286</v>
      </c>
      <c r="U55" s="215">
        <v>0</v>
      </c>
      <c r="V55" s="215">
        <f>ROUND(E55*U55,2)</f>
        <v>0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323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32">
        <v>23</v>
      </c>
      <c r="B56" s="233" t="s">
        <v>2966</v>
      </c>
      <c r="C56" s="243" t="s">
        <v>2967</v>
      </c>
      <c r="D56" s="234" t="s">
        <v>389</v>
      </c>
      <c r="E56" s="235">
        <v>12.237120000000001</v>
      </c>
      <c r="F56" s="236"/>
      <c r="G56" s="237">
        <f>ROUND(E56*F56,2)</f>
        <v>0</v>
      </c>
      <c r="H56" s="236"/>
      <c r="I56" s="237">
        <f>ROUND(E56*H56,2)</f>
        <v>0</v>
      </c>
      <c r="J56" s="236"/>
      <c r="K56" s="237">
        <f>ROUND(E56*J56,2)</f>
        <v>0</v>
      </c>
      <c r="L56" s="237">
        <v>21</v>
      </c>
      <c r="M56" s="237">
        <f>G56*(1+L56/100)</f>
        <v>0</v>
      </c>
      <c r="N56" s="237">
        <v>0</v>
      </c>
      <c r="O56" s="237">
        <f>ROUND(E56*N56,2)</f>
        <v>0</v>
      </c>
      <c r="P56" s="237">
        <v>0</v>
      </c>
      <c r="Q56" s="237">
        <f>ROUND(E56*P56,2)</f>
        <v>0</v>
      </c>
      <c r="R56" s="237"/>
      <c r="S56" s="237" t="s">
        <v>295</v>
      </c>
      <c r="T56" s="238" t="s">
        <v>286</v>
      </c>
      <c r="U56" s="215">
        <v>0</v>
      </c>
      <c r="V56" s="215">
        <f>ROUND(E56*U56,2)</f>
        <v>0</v>
      </c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323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32">
        <v>24</v>
      </c>
      <c r="B57" s="233" t="s">
        <v>2968</v>
      </c>
      <c r="C57" s="243" t="s">
        <v>2969</v>
      </c>
      <c r="D57" s="234" t="s">
        <v>389</v>
      </c>
      <c r="E57" s="235">
        <v>12.237120000000001</v>
      </c>
      <c r="F57" s="236"/>
      <c r="G57" s="237">
        <f>ROUND(E57*F57,2)</f>
        <v>0</v>
      </c>
      <c r="H57" s="236"/>
      <c r="I57" s="237">
        <f>ROUND(E57*H57,2)</f>
        <v>0</v>
      </c>
      <c r="J57" s="236"/>
      <c r="K57" s="237">
        <f>ROUND(E57*J57,2)</f>
        <v>0</v>
      </c>
      <c r="L57" s="237">
        <v>21</v>
      </c>
      <c r="M57" s="237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7"/>
      <c r="S57" s="237" t="s">
        <v>295</v>
      </c>
      <c r="T57" s="238" t="s">
        <v>286</v>
      </c>
      <c r="U57" s="215">
        <v>0</v>
      </c>
      <c r="V57" s="215">
        <f>ROUND(E57*U57,2)</f>
        <v>0</v>
      </c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323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32">
        <v>25</v>
      </c>
      <c r="B58" s="233" t="s">
        <v>2970</v>
      </c>
      <c r="C58" s="243" t="s">
        <v>2971</v>
      </c>
      <c r="D58" s="234" t="s">
        <v>389</v>
      </c>
      <c r="E58" s="235">
        <v>122.37</v>
      </c>
      <c r="F58" s="236"/>
      <c r="G58" s="237">
        <f>ROUND(E58*F58,2)</f>
        <v>0</v>
      </c>
      <c r="H58" s="236"/>
      <c r="I58" s="237">
        <f>ROUND(E58*H58,2)</f>
        <v>0</v>
      </c>
      <c r="J58" s="236"/>
      <c r="K58" s="237">
        <f>ROUND(E58*J58,2)</f>
        <v>0</v>
      </c>
      <c r="L58" s="237">
        <v>21</v>
      </c>
      <c r="M58" s="237">
        <f>G58*(1+L58/100)</f>
        <v>0</v>
      </c>
      <c r="N58" s="237">
        <v>0</v>
      </c>
      <c r="O58" s="237">
        <f>ROUND(E58*N58,2)</f>
        <v>0</v>
      </c>
      <c r="P58" s="237">
        <v>0</v>
      </c>
      <c r="Q58" s="237">
        <f>ROUND(E58*P58,2)</f>
        <v>0</v>
      </c>
      <c r="R58" s="237"/>
      <c r="S58" s="237" t="s">
        <v>295</v>
      </c>
      <c r="T58" s="238" t="s">
        <v>286</v>
      </c>
      <c r="U58" s="215">
        <v>0</v>
      </c>
      <c r="V58" s="215">
        <f>ROUND(E58*U58,2)</f>
        <v>0</v>
      </c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323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32">
        <v>26</v>
      </c>
      <c r="B59" s="233" t="s">
        <v>2972</v>
      </c>
      <c r="C59" s="243" t="s">
        <v>2973</v>
      </c>
      <c r="D59" s="234" t="s">
        <v>389</v>
      </c>
      <c r="E59" s="235">
        <v>12.237120000000001</v>
      </c>
      <c r="F59" s="236"/>
      <c r="G59" s="237">
        <f>ROUND(E59*F59,2)</f>
        <v>0</v>
      </c>
      <c r="H59" s="236"/>
      <c r="I59" s="237">
        <f>ROUND(E59*H59,2)</f>
        <v>0</v>
      </c>
      <c r="J59" s="236"/>
      <c r="K59" s="237">
        <f>ROUND(E59*J59,2)</f>
        <v>0</v>
      </c>
      <c r="L59" s="237">
        <v>21</v>
      </c>
      <c r="M59" s="237">
        <f>G59*(1+L59/100)</f>
        <v>0</v>
      </c>
      <c r="N59" s="237">
        <v>0</v>
      </c>
      <c r="O59" s="237">
        <f>ROUND(E59*N59,2)</f>
        <v>0</v>
      </c>
      <c r="P59" s="237">
        <v>0</v>
      </c>
      <c r="Q59" s="237">
        <f>ROUND(E59*P59,2)</f>
        <v>0</v>
      </c>
      <c r="R59" s="237"/>
      <c r="S59" s="237" t="s">
        <v>295</v>
      </c>
      <c r="T59" s="238" t="s">
        <v>286</v>
      </c>
      <c r="U59" s="215">
        <v>0</v>
      </c>
      <c r="V59" s="215">
        <f>ROUND(E59*U59,2)</f>
        <v>0</v>
      </c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323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>
      <c r="A60" s="232">
        <v>27</v>
      </c>
      <c r="B60" s="233" t="s">
        <v>2974</v>
      </c>
      <c r="C60" s="243" t="s">
        <v>2975</v>
      </c>
      <c r="D60" s="234" t="s">
        <v>389</v>
      </c>
      <c r="E60" s="235">
        <v>12.237120000000001</v>
      </c>
      <c r="F60" s="236"/>
      <c r="G60" s="237">
        <f>ROUND(E60*F60,2)</f>
        <v>0</v>
      </c>
      <c r="H60" s="236"/>
      <c r="I60" s="237">
        <f>ROUND(E60*H60,2)</f>
        <v>0</v>
      </c>
      <c r="J60" s="236"/>
      <c r="K60" s="237">
        <f>ROUND(E60*J60,2)</f>
        <v>0</v>
      </c>
      <c r="L60" s="237">
        <v>21</v>
      </c>
      <c r="M60" s="237">
        <f>G60*(1+L60/100)</f>
        <v>0</v>
      </c>
      <c r="N60" s="237">
        <v>0</v>
      </c>
      <c r="O60" s="237">
        <f>ROUND(E60*N60,2)</f>
        <v>0</v>
      </c>
      <c r="P60" s="237">
        <v>0</v>
      </c>
      <c r="Q60" s="237">
        <f>ROUND(E60*P60,2)</f>
        <v>0</v>
      </c>
      <c r="R60" s="237"/>
      <c r="S60" s="237" t="s">
        <v>295</v>
      </c>
      <c r="T60" s="238" t="s">
        <v>286</v>
      </c>
      <c r="U60" s="215">
        <v>0</v>
      </c>
      <c r="V60" s="215">
        <f>ROUND(E60*U60,2)</f>
        <v>0</v>
      </c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323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>
      <c r="A61" s="217" t="s">
        <v>280</v>
      </c>
      <c r="B61" s="218" t="s">
        <v>98</v>
      </c>
      <c r="C61" s="240" t="s">
        <v>97</v>
      </c>
      <c r="D61" s="219"/>
      <c r="E61" s="220"/>
      <c r="F61" s="221"/>
      <c r="G61" s="221">
        <f>SUMIF(AG62:AG62,"&lt;&gt;NOR",G62:G62)</f>
        <v>0</v>
      </c>
      <c r="H61" s="221"/>
      <c r="I61" s="221">
        <f>SUM(I62:I62)</f>
        <v>0</v>
      </c>
      <c r="J61" s="221"/>
      <c r="K61" s="221">
        <f>SUM(K62:K62)</f>
        <v>0</v>
      </c>
      <c r="L61" s="221"/>
      <c r="M61" s="221">
        <f>SUM(M62:M62)</f>
        <v>0</v>
      </c>
      <c r="N61" s="221"/>
      <c r="O61" s="221">
        <f>SUM(O62:O62)</f>
        <v>0</v>
      </c>
      <c r="P61" s="221"/>
      <c r="Q61" s="221">
        <f>SUM(Q62:Q62)</f>
        <v>0</v>
      </c>
      <c r="R61" s="221"/>
      <c r="S61" s="221"/>
      <c r="T61" s="222"/>
      <c r="U61" s="216"/>
      <c r="V61" s="216">
        <f>SUM(V62:V62)</f>
        <v>0</v>
      </c>
      <c r="W61" s="216"/>
      <c r="AG61" t="s">
        <v>281</v>
      </c>
    </row>
    <row r="62" spans="1:60" outlineLevel="1">
      <c r="A62" s="232">
        <v>28</v>
      </c>
      <c r="B62" s="233" t="s">
        <v>2976</v>
      </c>
      <c r="C62" s="243" t="s">
        <v>2977</v>
      </c>
      <c r="D62" s="234" t="s">
        <v>389</v>
      </c>
      <c r="E62" s="235">
        <v>26.444649999999999</v>
      </c>
      <c r="F62" s="236"/>
      <c r="G62" s="237">
        <f>ROUND(E62*F62,2)</f>
        <v>0</v>
      </c>
      <c r="H62" s="236"/>
      <c r="I62" s="237">
        <f>ROUND(E62*H62,2)</f>
        <v>0</v>
      </c>
      <c r="J62" s="236"/>
      <c r="K62" s="237">
        <f>ROUND(E62*J62,2)</f>
        <v>0</v>
      </c>
      <c r="L62" s="237">
        <v>21</v>
      </c>
      <c r="M62" s="237">
        <f>G62*(1+L62/100)</f>
        <v>0</v>
      </c>
      <c r="N62" s="237">
        <v>0</v>
      </c>
      <c r="O62" s="237">
        <f>ROUND(E62*N62,2)</f>
        <v>0</v>
      </c>
      <c r="P62" s="237">
        <v>0</v>
      </c>
      <c r="Q62" s="237">
        <f>ROUND(E62*P62,2)</f>
        <v>0</v>
      </c>
      <c r="R62" s="237"/>
      <c r="S62" s="237" t="s">
        <v>295</v>
      </c>
      <c r="T62" s="238" t="s">
        <v>286</v>
      </c>
      <c r="U62" s="215">
        <v>0</v>
      </c>
      <c r="V62" s="215">
        <f>ROUND(E62*U62,2)</f>
        <v>0</v>
      </c>
      <c r="W62" s="21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323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>
      <c r="A63" s="217" t="s">
        <v>280</v>
      </c>
      <c r="B63" s="218" t="s">
        <v>100</v>
      </c>
      <c r="C63" s="240" t="s">
        <v>101</v>
      </c>
      <c r="D63" s="219"/>
      <c r="E63" s="220"/>
      <c r="F63" s="221"/>
      <c r="G63" s="221">
        <f>SUMIF(AG64:AG66,"&lt;&gt;NOR",G64:G66)</f>
        <v>0</v>
      </c>
      <c r="H63" s="221"/>
      <c r="I63" s="221">
        <f>SUM(I64:I66)</f>
        <v>0</v>
      </c>
      <c r="J63" s="221"/>
      <c r="K63" s="221">
        <f>SUM(K64:K66)</f>
        <v>0</v>
      </c>
      <c r="L63" s="221"/>
      <c r="M63" s="221">
        <f>SUM(M64:M66)</f>
        <v>0</v>
      </c>
      <c r="N63" s="221"/>
      <c r="O63" s="221">
        <f>SUM(O64:O66)</f>
        <v>0</v>
      </c>
      <c r="P63" s="221"/>
      <c r="Q63" s="221">
        <f>SUM(Q64:Q66)</f>
        <v>0.03</v>
      </c>
      <c r="R63" s="221"/>
      <c r="S63" s="221"/>
      <c r="T63" s="222"/>
      <c r="U63" s="216"/>
      <c r="V63" s="216">
        <f>SUM(V64:V66)</f>
        <v>0</v>
      </c>
      <c r="W63" s="216"/>
      <c r="AG63" t="s">
        <v>281</v>
      </c>
    </row>
    <row r="64" spans="1:60" outlineLevel="1">
      <c r="A64" s="223">
        <v>29</v>
      </c>
      <c r="B64" s="224" t="s">
        <v>3033</v>
      </c>
      <c r="C64" s="241" t="s">
        <v>3034</v>
      </c>
      <c r="D64" s="225" t="s">
        <v>557</v>
      </c>
      <c r="E64" s="226">
        <v>12.6</v>
      </c>
      <c r="F64" s="227"/>
      <c r="G64" s="228">
        <f>ROUND(E64*F64,2)</f>
        <v>0</v>
      </c>
      <c r="H64" s="227"/>
      <c r="I64" s="228">
        <f>ROUND(E64*H64,2)</f>
        <v>0</v>
      </c>
      <c r="J64" s="227"/>
      <c r="K64" s="228">
        <f>ROUND(E64*J64,2)</f>
        <v>0</v>
      </c>
      <c r="L64" s="228">
        <v>21</v>
      </c>
      <c r="M64" s="228">
        <f>G64*(1+L64/100)</f>
        <v>0</v>
      </c>
      <c r="N64" s="228">
        <v>0</v>
      </c>
      <c r="O64" s="228">
        <f>ROUND(E64*N64,2)</f>
        <v>0</v>
      </c>
      <c r="P64" s="228">
        <v>2E-3</v>
      </c>
      <c r="Q64" s="228">
        <f>ROUND(E64*P64,2)</f>
        <v>0.03</v>
      </c>
      <c r="R64" s="228"/>
      <c r="S64" s="228" t="s">
        <v>295</v>
      </c>
      <c r="T64" s="229" t="s">
        <v>286</v>
      </c>
      <c r="U64" s="215">
        <v>0</v>
      </c>
      <c r="V64" s="215">
        <f>ROUND(E64*U64,2)</f>
        <v>0</v>
      </c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323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>
      <c r="A65" s="213"/>
      <c r="B65" s="214"/>
      <c r="C65" s="254" t="s">
        <v>3502</v>
      </c>
      <c r="D65" s="247"/>
      <c r="E65" s="248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327</v>
      </c>
      <c r="AH65" s="206">
        <v>0</v>
      </c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>
      <c r="A66" s="213"/>
      <c r="B66" s="214"/>
      <c r="C66" s="254" t="s">
        <v>3503</v>
      </c>
      <c r="D66" s="247"/>
      <c r="E66" s="248">
        <v>12.6</v>
      </c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327</v>
      </c>
      <c r="AH66" s="206">
        <v>0</v>
      </c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>
      <c r="A67" s="217" t="s">
        <v>280</v>
      </c>
      <c r="B67" s="218" t="s">
        <v>103</v>
      </c>
      <c r="C67" s="240" t="s">
        <v>102</v>
      </c>
      <c r="D67" s="219"/>
      <c r="E67" s="220"/>
      <c r="F67" s="221"/>
      <c r="G67" s="221">
        <f>SUMIF(AG68:AG72,"&lt;&gt;NOR",G68:G72)</f>
        <v>0</v>
      </c>
      <c r="H67" s="221"/>
      <c r="I67" s="221">
        <f>SUM(I68:I72)</f>
        <v>0</v>
      </c>
      <c r="J67" s="221"/>
      <c r="K67" s="221">
        <f>SUM(K68:K72)</f>
        <v>0</v>
      </c>
      <c r="L67" s="221"/>
      <c r="M67" s="221">
        <f>SUM(M68:M72)</f>
        <v>0</v>
      </c>
      <c r="N67" s="221"/>
      <c r="O67" s="221">
        <f>SUM(O68:O72)</f>
        <v>0</v>
      </c>
      <c r="P67" s="221"/>
      <c r="Q67" s="221">
        <f>SUM(Q68:Q72)</f>
        <v>0</v>
      </c>
      <c r="R67" s="221"/>
      <c r="S67" s="221"/>
      <c r="T67" s="222"/>
      <c r="U67" s="216"/>
      <c r="V67" s="216">
        <f>SUM(V68:V72)</f>
        <v>0</v>
      </c>
      <c r="W67" s="216"/>
      <c r="AG67" t="s">
        <v>281</v>
      </c>
    </row>
    <row r="68" spans="1:60" outlineLevel="1">
      <c r="A68" s="223">
        <v>30</v>
      </c>
      <c r="B68" s="224" t="s">
        <v>2992</v>
      </c>
      <c r="C68" s="241" t="s">
        <v>2993</v>
      </c>
      <c r="D68" s="225" t="s">
        <v>368</v>
      </c>
      <c r="E68" s="226">
        <v>17.16</v>
      </c>
      <c r="F68" s="227"/>
      <c r="G68" s="228">
        <f>ROUND(E68*F68,2)</f>
        <v>0</v>
      </c>
      <c r="H68" s="227"/>
      <c r="I68" s="228">
        <f>ROUND(E68*H68,2)</f>
        <v>0</v>
      </c>
      <c r="J68" s="227"/>
      <c r="K68" s="228">
        <f>ROUND(E68*J68,2)</f>
        <v>0</v>
      </c>
      <c r="L68" s="228">
        <v>21</v>
      </c>
      <c r="M68" s="228">
        <f>G68*(1+L68/100)</f>
        <v>0</v>
      </c>
      <c r="N68" s="228">
        <v>0</v>
      </c>
      <c r="O68" s="228">
        <f>ROUND(E68*N68,2)</f>
        <v>0</v>
      </c>
      <c r="P68" s="228">
        <v>0</v>
      </c>
      <c r="Q68" s="228">
        <f>ROUND(E68*P68,2)</f>
        <v>0</v>
      </c>
      <c r="R68" s="228"/>
      <c r="S68" s="228" t="s">
        <v>295</v>
      </c>
      <c r="T68" s="229" t="s">
        <v>286</v>
      </c>
      <c r="U68" s="215">
        <v>0</v>
      </c>
      <c r="V68" s="215">
        <f>ROUND(E68*U68,2)</f>
        <v>0</v>
      </c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323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>
      <c r="A69" s="213"/>
      <c r="B69" s="214"/>
      <c r="C69" s="254" t="s">
        <v>3504</v>
      </c>
      <c r="D69" s="247"/>
      <c r="E69" s="248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327</v>
      </c>
      <c r="AH69" s="206">
        <v>0</v>
      </c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>
      <c r="A70" s="213"/>
      <c r="B70" s="214"/>
      <c r="C70" s="254" t="s">
        <v>3505</v>
      </c>
      <c r="D70" s="247"/>
      <c r="E70" s="248">
        <v>17.16</v>
      </c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327</v>
      </c>
      <c r="AH70" s="206">
        <v>0</v>
      </c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>
      <c r="A71" s="232">
        <v>31</v>
      </c>
      <c r="B71" s="233" t="s">
        <v>3506</v>
      </c>
      <c r="C71" s="243" t="s">
        <v>3507</v>
      </c>
      <c r="D71" s="234" t="s">
        <v>2939</v>
      </c>
      <c r="E71" s="235">
        <v>1</v>
      </c>
      <c r="F71" s="236"/>
      <c r="G71" s="237">
        <f>ROUND(E71*F71,2)</f>
        <v>0</v>
      </c>
      <c r="H71" s="236"/>
      <c r="I71" s="237">
        <f>ROUND(E71*H71,2)</f>
        <v>0</v>
      </c>
      <c r="J71" s="236"/>
      <c r="K71" s="237">
        <f>ROUND(E71*J71,2)</f>
        <v>0</v>
      </c>
      <c r="L71" s="237">
        <v>21</v>
      </c>
      <c r="M71" s="237">
        <f>G71*(1+L71/100)</f>
        <v>0</v>
      </c>
      <c r="N71" s="237">
        <v>0</v>
      </c>
      <c r="O71" s="237">
        <f>ROUND(E71*N71,2)</f>
        <v>0</v>
      </c>
      <c r="P71" s="237">
        <v>0</v>
      </c>
      <c r="Q71" s="237">
        <f>ROUND(E71*P71,2)</f>
        <v>0</v>
      </c>
      <c r="R71" s="237"/>
      <c r="S71" s="237" t="s">
        <v>295</v>
      </c>
      <c r="T71" s="238" t="s">
        <v>286</v>
      </c>
      <c r="U71" s="215">
        <v>0</v>
      </c>
      <c r="V71" s="215">
        <f>ROUND(E71*U71,2)</f>
        <v>0</v>
      </c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323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>
      <c r="A72" s="232">
        <v>32</v>
      </c>
      <c r="B72" s="233" t="s">
        <v>3508</v>
      </c>
      <c r="C72" s="243" t="s">
        <v>3509</v>
      </c>
      <c r="D72" s="234" t="s">
        <v>2939</v>
      </c>
      <c r="E72" s="235">
        <v>1</v>
      </c>
      <c r="F72" s="236"/>
      <c r="G72" s="237">
        <f>ROUND(E72*F72,2)</f>
        <v>0</v>
      </c>
      <c r="H72" s="236"/>
      <c r="I72" s="237">
        <f>ROUND(E72*H72,2)</f>
        <v>0</v>
      </c>
      <c r="J72" s="236"/>
      <c r="K72" s="237">
        <f>ROUND(E72*J72,2)</f>
        <v>0</v>
      </c>
      <c r="L72" s="237">
        <v>21</v>
      </c>
      <c r="M72" s="237">
        <f>G72*(1+L72/100)</f>
        <v>0</v>
      </c>
      <c r="N72" s="237">
        <v>0</v>
      </c>
      <c r="O72" s="237">
        <f>ROUND(E72*N72,2)</f>
        <v>0</v>
      </c>
      <c r="P72" s="237">
        <v>0</v>
      </c>
      <c r="Q72" s="237">
        <f>ROUND(E72*P72,2)</f>
        <v>0</v>
      </c>
      <c r="R72" s="237"/>
      <c r="S72" s="237" t="s">
        <v>295</v>
      </c>
      <c r="T72" s="238" t="s">
        <v>286</v>
      </c>
      <c r="U72" s="215">
        <v>0</v>
      </c>
      <c r="V72" s="215">
        <f>ROUND(E72*U72,2)</f>
        <v>0</v>
      </c>
      <c r="W72" s="21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323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>
      <c r="A73" s="217" t="s">
        <v>280</v>
      </c>
      <c r="B73" s="218" t="s">
        <v>105</v>
      </c>
      <c r="C73" s="240" t="s">
        <v>104</v>
      </c>
      <c r="D73" s="219"/>
      <c r="E73" s="220"/>
      <c r="F73" s="221"/>
      <c r="G73" s="221">
        <f>SUMIF(AG74:AG74,"&lt;&gt;NOR",G74:G74)</f>
        <v>0</v>
      </c>
      <c r="H73" s="221"/>
      <c r="I73" s="221">
        <f>SUM(I74:I74)</f>
        <v>0</v>
      </c>
      <c r="J73" s="221"/>
      <c r="K73" s="221">
        <f>SUM(K74:K74)</f>
        <v>0</v>
      </c>
      <c r="L73" s="221"/>
      <c r="M73" s="221">
        <f>SUM(M74:M74)</f>
        <v>0</v>
      </c>
      <c r="N73" s="221"/>
      <c r="O73" s="221">
        <f>SUM(O74:O74)</f>
        <v>0</v>
      </c>
      <c r="P73" s="221"/>
      <c r="Q73" s="221">
        <f>SUM(Q74:Q74)</f>
        <v>0</v>
      </c>
      <c r="R73" s="221"/>
      <c r="S73" s="221"/>
      <c r="T73" s="222"/>
      <c r="U73" s="216"/>
      <c r="V73" s="216">
        <f>SUM(V74:V74)</f>
        <v>0</v>
      </c>
      <c r="W73" s="216"/>
      <c r="AG73" t="s">
        <v>281</v>
      </c>
    </row>
    <row r="74" spans="1:60" outlineLevel="1">
      <c r="A74" s="223">
        <v>33</v>
      </c>
      <c r="B74" s="224" t="s">
        <v>3510</v>
      </c>
      <c r="C74" s="241" t="s">
        <v>2998</v>
      </c>
      <c r="D74" s="225" t="s">
        <v>2939</v>
      </c>
      <c r="E74" s="226">
        <v>1</v>
      </c>
      <c r="F74" s="227"/>
      <c r="G74" s="228">
        <f>ROUND(E74*F74,2)</f>
        <v>0</v>
      </c>
      <c r="H74" s="227"/>
      <c r="I74" s="228">
        <f>ROUND(E74*H74,2)</f>
        <v>0</v>
      </c>
      <c r="J74" s="227"/>
      <c r="K74" s="228">
        <f>ROUND(E74*J74,2)</f>
        <v>0</v>
      </c>
      <c r="L74" s="228">
        <v>21</v>
      </c>
      <c r="M74" s="228">
        <f>G74*(1+L74/100)</f>
        <v>0</v>
      </c>
      <c r="N74" s="228">
        <v>0</v>
      </c>
      <c r="O74" s="228">
        <f>ROUND(E74*N74,2)</f>
        <v>0</v>
      </c>
      <c r="P74" s="228">
        <v>0</v>
      </c>
      <c r="Q74" s="228">
        <f>ROUND(E74*P74,2)</f>
        <v>0</v>
      </c>
      <c r="R74" s="228"/>
      <c r="S74" s="228" t="s">
        <v>295</v>
      </c>
      <c r="T74" s="229" t="s">
        <v>286</v>
      </c>
      <c r="U74" s="215">
        <v>0</v>
      </c>
      <c r="V74" s="215">
        <f>ROUND(E74*U74,2)</f>
        <v>0</v>
      </c>
      <c r="W74" s="21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2522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>
      <c r="A75" s="5"/>
      <c r="B75" s="6"/>
      <c r="C75" s="244"/>
      <c r="D75" s="8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AE75">
        <v>15</v>
      </c>
      <c r="AF75">
        <v>21</v>
      </c>
    </row>
    <row r="76" spans="1:60">
      <c r="A76" s="209"/>
      <c r="B76" s="210" t="s">
        <v>29</v>
      </c>
      <c r="C76" s="245"/>
      <c r="D76" s="211"/>
      <c r="E76" s="212"/>
      <c r="F76" s="212"/>
      <c r="G76" s="239">
        <f>G8+G31+G39+G46+G61+G63+G67+G73</f>
        <v>0</v>
      </c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AE76">
        <f>SUMIF(L7:L74,AE75,G7:G74)</f>
        <v>0</v>
      </c>
      <c r="AF76">
        <f>SUMIF(L7:L74,AF75,G7:G74)</f>
        <v>0</v>
      </c>
      <c r="AG76" t="s">
        <v>315</v>
      </c>
    </row>
    <row r="77" spans="1:60">
      <c r="C77" s="246"/>
      <c r="D77" s="190"/>
      <c r="AG77" t="s">
        <v>316</v>
      </c>
    </row>
    <row r="78" spans="1:60">
      <c r="D78" s="190"/>
    </row>
    <row r="79" spans="1:60">
      <c r="D79" s="190"/>
    </row>
    <row r="80" spans="1:60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78</v>
      </c>
      <c r="C3" s="195" t="s">
        <v>79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70</v>
      </c>
      <c r="C4" s="198" t="s">
        <v>82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89</v>
      </c>
      <c r="C8" s="240" t="s">
        <v>90</v>
      </c>
      <c r="D8" s="219"/>
      <c r="E8" s="220"/>
      <c r="F8" s="221"/>
      <c r="G8" s="221">
        <f>SUMIF(AG9:AG35,"&lt;&gt;NOR",G9:G35)</f>
        <v>0</v>
      </c>
      <c r="H8" s="221"/>
      <c r="I8" s="221">
        <f>SUM(I9:I35)</f>
        <v>0</v>
      </c>
      <c r="J8" s="221"/>
      <c r="K8" s="221">
        <f>SUM(K9:K35)</f>
        <v>0</v>
      </c>
      <c r="L8" s="221"/>
      <c r="M8" s="221">
        <f>SUM(M9:M35)</f>
        <v>0</v>
      </c>
      <c r="N8" s="221"/>
      <c r="O8" s="221">
        <f>SUM(O9:O35)</f>
        <v>6.35</v>
      </c>
      <c r="P8" s="221"/>
      <c r="Q8" s="221">
        <f>SUM(Q9:Q35)</f>
        <v>0.03</v>
      </c>
      <c r="R8" s="221"/>
      <c r="S8" s="221"/>
      <c r="T8" s="222"/>
      <c r="U8" s="216"/>
      <c r="V8" s="216">
        <f>SUM(V9:V35)</f>
        <v>0</v>
      </c>
      <c r="W8" s="216"/>
      <c r="AG8" t="s">
        <v>281</v>
      </c>
    </row>
    <row r="9" spans="1:60" outlineLevel="1">
      <c r="A9" s="232">
        <v>1</v>
      </c>
      <c r="B9" s="233" t="s">
        <v>2906</v>
      </c>
      <c r="C9" s="243" t="s">
        <v>2907</v>
      </c>
      <c r="D9" s="234" t="s">
        <v>368</v>
      </c>
      <c r="E9" s="235">
        <v>34.200000000000003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0.1</v>
      </c>
      <c r="O9" s="237">
        <f>ROUND(E9*N9,2)</f>
        <v>3.42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23">
        <v>2</v>
      </c>
      <c r="B10" s="224" t="s">
        <v>2908</v>
      </c>
      <c r="C10" s="241" t="s">
        <v>2909</v>
      </c>
      <c r="D10" s="225" t="s">
        <v>437</v>
      </c>
      <c r="E10" s="226">
        <v>12</v>
      </c>
      <c r="F10" s="227"/>
      <c r="G10" s="228">
        <f>ROUND(E10*F10,2)</f>
        <v>0</v>
      </c>
      <c r="H10" s="227"/>
      <c r="I10" s="228">
        <f>ROUND(E10*H10,2)</f>
        <v>0</v>
      </c>
      <c r="J10" s="227"/>
      <c r="K10" s="228">
        <f>ROUND(E10*J10,2)</f>
        <v>0</v>
      </c>
      <c r="L10" s="228">
        <v>21</v>
      </c>
      <c r="M10" s="228">
        <f>G10*(1+L10/100)</f>
        <v>0</v>
      </c>
      <c r="N10" s="228">
        <v>5.0000000000000001E-3</v>
      </c>
      <c r="O10" s="228">
        <f>ROUND(E10*N10,2)</f>
        <v>0.06</v>
      </c>
      <c r="P10" s="228">
        <v>0</v>
      </c>
      <c r="Q10" s="228">
        <f>ROUND(E10*P10,2)</f>
        <v>0</v>
      </c>
      <c r="R10" s="228"/>
      <c r="S10" s="228" t="s">
        <v>295</v>
      </c>
      <c r="T10" s="229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13"/>
      <c r="B11" s="214"/>
      <c r="C11" s="254" t="s">
        <v>880</v>
      </c>
      <c r="D11" s="247"/>
      <c r="E11" s="248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327</v>
      </c>
      <c r="AH11" s="206">
        <v>0</v>
      </c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13"/>
      <c r="B12" s="214"/>
      <c r="C12" s="254" t="s">
        <v>880</v>
      </c>
      <c r="D12" s="247"/>
      <c r="E12" s="248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327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13"/>
      <c r="B13" s="214"/>
      <c r="C13" s="254" t="s">
        <v>2573</v>
      </c>
      <c r="D13" s="247"/>
      <c r="E13" s="248">
        <v>12</v>
      </c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327</v>
      </c>
      <c r="AH13" s="206">
        <v>0</v>
      </c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23">
        <v>3</v>
      </c>
      <c r="B14" s="224" t="s">
        <v>3511</v>
      </c>
      <c r="C14" s="241" t="s">
        <v>3512</v>
      </c>
      <c r="D14" s="225" t="s">
        <v>557</v>
      </c>
      <c r="E14" s="226">
        <v>17.399999999999999</v>
      </c>
      <c r="F14" s="227"/>
      <c r="G14" s="228">
        <f>ROUND(E14*F14,2)</f>
        <v>0</v>
      </c>
      <c r="H14" s="227"/>
      <c r="I14" s="228">
        <f>ROUND(E14*H14,2)</f>
        <v>0</v>
      </c>
      <c r="J14" s="227"/>
      <c r="K14" s="228">
        <f>ROUND(E14*J14,2)</f>
        <v>0</v>
      </c>
      <c r="L14" s="228">
        <v>21</v>
      </c>
      <c r="M14" s="228">
        <f>G14*(1+L14/100)</f>
        <v>0</v>
      </c>
      <c r="N14" s="228">
        <v>5.0000000000000001E-3</v>
      </c>
      <c r="O14" s="228">
        <f>ROUND(E14*N14,2)</f>
        <v>0.09</v>
      </c>
      <c r="P14" s="228">
        <v>0</v>
      </c>
      <c r="Q14" s="228">
        <f>ROUND(E14*P14,2)</f>
        <v>0</v>
      </c>
      <c r="R14" s="228"/>
      <c r="S14" s="228" t="s">
        <v>295</v>
      </c>
      <c r="T14" s="229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323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13"/>
      <c r="B15" s="214"/>
      <c r="C15" s="254" t="s">
        <v>3513</v>
      </c>
      <c r="D15" s="247"/>
      <c r="E15" s="248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327</v>
      </c>
      <c r="AH15" s="206">
        <v>0</v>
      </c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13"/>
      <c r="B16" s="214"/>
      <c r="C16" s="254" t="s">
        <v>3514</v>
      </c>
      <c r="D16" s="247"/>
      <c r="E16" s="248">
        <v>17.399999999999999</v>
      </c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327</v>
      </c>
      <c r="AH16" s="206">
        <v>0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23">
        <v>4</v>
      </c>
      <c r="B17" s="224" t="s">
        <v>2929</v>
      </c>
      <c r="C17" s="241" t="s">
        <v>2930</v>
      </c>
      <c r="D17" s="225" t="s">
        <v>368</v>
      </c>
      <c r="E17" s="226">
        <v>99</v>
      </c>
      <c r="F17" s="227"/>
      <c r="G17" s="228">
        <f>ROUND(E17*F17,2)</f>
        <v>0</v>
      </c>
      <c r="H17" s="227"/>
      <c r="I17" s="228">
        <f>ROUND(E17*H17,2)</f>
        <v>0</v>
      </c>
      <c r="J17" s="227"/>
      <c r="K17" s="228">
        <f>ROUND(E17*J17,2)</f>
        <v>0</v>
      </c>
      <c r="L17" s="228">
        <v>21</v>
      </c>
      <c r="M17" s="228">
        <f>G17*(1+L17/100)</f>
        <v>0</v>
      </c>
      <c r="N17" s="228">
        <v>0</v>
      </c>
      <c r="O17" s="228">
        <f>ROUND(E17*N17,2)</f>
        <v>0</v>
      </c>
      <c r="P17" s="228">
        <v>0</v>
      </c>
      <c r="Q17" s="228">
        <f>ROUND(E17*P17,2)</f>
        <v>0</v>
      </c>
      <c r="R17" s="228"/>
      <c r="S17" s="228" t="s">
        <v>295</v>
      </c>
      <c r="T17" s="229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323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13"/>
      <c r="B18" s="214"/>
      <c r="C18" s="254" t="s">
        <v>3515</v>
      </c>
      <c r="D18" s="247"/>
      <c r="E18" s="248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327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13"/>
      <c r="B19" s="214"/>
      <c r="C19" s="254" t="s">
        <v>127</v>
      </c>
      <c r="D19" s="247"/>
      <c r="E19" s="248">
        <v>99</v>
      </c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327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5</v>
      </c>
      <c r="B20" s="233" t="s">
        <v>2910</v>
      </c>
      <c r="C20" s="243" t="s">
        <v>2911</v>
      </c>
      <c r="D20" s="234" t="s">
        <v>368</v>
      </c>
      <c r="E20" s="235">
        <v>34.200000000000003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2.8570000000000002E-2</v>
      </c>
      <c r="O20" s="237">
        <f>ROUND(E20*N20,2)</f>
        <v>0.98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323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6</v>
      </c>
      <c r="B21" s="233" t="s">
        <v>2933</v>
      </c>
      <c r="C21" s="243" t="s">
        <v>2934</v>
      </c>
      <c r="D21" s="234" t="s">
        <v>368</v>
      </c>
      <c r="E21" s="235">
        <v>21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2.4000000000000001E-4</v>
      </c>
      <c r="O21" s="237">
        <f>ROUND(E21*N21,2)</f>
        <v>0.01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323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23">
        <v>7</v>
      </c>
      <c r="B22" s="224" t="s">
        <v>2912</v>
      </c>
      <c r="C22" s="241" t="s">
        <v>2913</v>
      </c>
      <c r="D22" s="225" t="s">
        <v>368</v>
      </c>
      <c r="E22" s="226">
        <v>34.200000000000003</v>
      </c>
      <c r="F22" s="227"/>
      <c r="G22" s="228">
        <f>ROUND(E22*F22,2)</f>
        <v>0</v>
      </c>
      <c r="H22" s="227"/>
      <c r="I22" s="228">
        <f>ROUND(E22*H22,2)</f>
        <v>0</v>
      </c>
      <c r="J22" s="227"/>
      <c r="K22" s="228">
        <f>ROUND(E22*J22,2)</f>
        <v>0</v>
      </c>
      <c r="L22" s="228">
        <v>21</v>
      </c>
      <c r="M22" s="228">
        <f>G22*(1+L22/100)</f>
        <v>0</v>
      </c>
      <c r="N22" s="228">
        <v>0</v>
      </c>
      <c r="O22" s="228">
        <f>ROUND(E22*N22,2)</f>
        <v>0</v>
      </c>
      <c r="P22" s="228">
        <v>1E-3</v>
      </c>
      <c r="Q22" s="228">
        <f>ROUND(E22*P22,2)</f>
        <v>0.03</v>
      </c>
      <c r="R22" s="228"/>
      <c r="S22" s="228" t="s">
        <v>295</v>
      </c>
      <c r="T22" s="229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323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13"/>
      <c r="B23" s="214"/>
      <c r="C23" s="254" t="s">
        <v>3516</v>
      </c>
      <c r="D23" s="247"/>
      <c r="E23" s="248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327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13"/>
      <c r="B24" s="214"/>
      <c r="C24" s="254" t="s">
        <v>3517</v>
      </c>
      <c r="D24" s="247"/>
      <c r="E24" s="248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327</v>
      </c>
      <c r="AH24" s="206">
        <v>0</v>
      </c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13"/>
      <c r="B25" s="214"/>
      <c r="C25" s="254" t="s">
        <v>3518</v>
      </c>
      <c r="D25" s="247"/>
      <c r="E25" s="248">
        <v>34.200000000000003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327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23">
        <v>8</v>
      </c>
      <c r="B26" s="224" t="s">
        <v>2935</v>
      </c>
      <c r="C26" s="241" t="s">
        <v>2936</v>
      </c>
      <c r="D26" s="225" t="s">
        <v>368</v>
      </c>
      <c r="E26" s="226">
        <v>15.84</v>
      </c>
      <c r="F26" s="227"/>
      <c r="G26" s="228">
        <f>ROUND(E26*F26,2)</f>
        <v>0</v>
      </c>
      <c r="H26" s="227"/>
      <c r="I26" s="228">
        <f>ROUND(E26*H26,2)</f>
        <v>0</v>
      </c>
      <c r="J26" s="227"/>
      <c r="K26" s="228">
        <f>ROUND(E26*J26,2)</f>
        <v>0</v>
      </c>
      <c r="L26" s="228">
        <v>21</v>
      </c>
      <c r="M26" s="228">
        <f>G26*(1+L26/100)</f>
        <v>0</v>
      </c>
      <c r="N26" s="228">
        <v>1.2E-4</v>
      </c>
      <c r="O26" s="228">
        <f>ROUND(E26*N26,2)</f>
        <v>0</v>
      </c>
      <c r="P26" s="228">
        <v>0</v>
      </c>
      <c r="Q26" s="228">
        <f>ROUND(E26*P26,2)</f>
        <v>0</v>
      </c>
      <c r="R26" s="228"/>
      <c r="S26" s="228" t="s">
        <v>295</v>
      </c>
      <c r="T26" s="229" t="s">
        <v>286</v>
      </c>
      <c r="U26" s="215">
        <v>0</v>
      </c>
      <c r="V26" s="215">
        <f>ROUND(E26*U26,2)</f>
        <v>0</v>
      </c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323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13"/>
      <c r="B27" s="214"/>
      <c r="C27" s="254" t="s">
        <v>3519</v>
      </c>
      <c r="D27" s="247"/>
      <c r="E27" s="248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327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13"/>
      <c r="B28" s="214"/>
      <c r="C28" s="254" t="s">
        <v>3520</v>
      </c>
      <c r="D28" s="247"/>
      <c r="E28" s="248">
        <v>15.84</v>
      </c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327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32">
        <v>9</v>
      </c>
      <c r="B29" s="233" t="s">
        <v>2914</v>
      </c>
      <c r="C29" s="243" t="s">
        <v>2915</v>
      </c>
      <c r="D29" s="234" t="s">
        <v>557</v>
      </c>
      <c r="E29" s="235">
        <v>35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4.0000000000000001E-3</v>
      </c>
      <c r="O29" s="237">
        <f>ROUND(E29*N29,2)</f>
        <v>0.14000000000000001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1980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32">
        <v>10</v>
      </c>
      <c r="B30" s="233" t="s">
        <v>2916</v>
      </c>
      <c r="C30" s="243" t="s">
        <v>2917</v>
      </c>
      <c r="D30" s="234" t="s">
        <v>557</v>
      </c>
      <c r="E30" s="235">
        <v>32.799999999999997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1980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ht="22.5" outlineLevel="1">
      <c r="A31" s="223">
        <v>11</v>
      </c>
      <c r="B31" s="224" t="s">
        <v>2920</v>
      </c>
      <c r="C31" s="241" t="s">
        <v>3001</v>
      </c>
      <c r="D31" s="225" t="s">
        <v>368</v>
      </c>
      <c r="E31" s="226">
        <v>165.28</v>
      </c>
      <c r="F31" s="227"/>
      <c r="G31" s="228">
        <f>ROUND(E31*F31,2)</f>
        <v>0</v>
      </c>
      <c r="H31" s="227"/>
      <c r="I31" s="228">
        <f>ROUND(E31*H31,2)</f>
        <v>0</v>
      </c>
      <c r="J31" s="227"/>
      <c r="K31" s="228">
        <f>ROUND(E31*J31,2)</f>
        <v>0</v>
      </c>
      <c r="L31" s="228">
        <v>21</v>
      </c>
      <c r="M31" s="228">
        <f>G31*(1+L31/100)</f>
        <v>0</v>
      </c>
      <c r="N31" s="228">
        <v>0.01</v>
      </c>
      <c r="O31" s="228">
        <f>ROUND(E31*N31,2)</f>
        <v>1.65</v>
      </c>
      <c r="P31" s="228">
        <v>0</v>
      </c>
      <c r="Q31" s="228">
        <f>ROUND(E31*P31,2)</f>
        <v>0</v>
      </c>
      <c r="R31" s="228"/>
      <c r="S31" s="228" t="s">
        <v>295</v>
      </c>
      <c r="T31" s="229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1980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13"/>
      <c r="B32" s="214"/>
      <c r="C32" s="254" t="s">
        <v>3521</v>
      </c>
      <c r="D32" s="247"/>
      <c r="E32" s="248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327</v>
      </c>
      <c r="AH32" s="206">
        <v>0</v>
      </c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13"/>
      <c r="B33" s="214"/>
      <c r="C33" s="254" t="s">
        <v>3522</v>
      </c>
      <c r="D33" s="247"/>
      <c r="E33" s="248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327</v>
      </c>
      <c r="AH33" s="206">
        <v>0</v>
      </c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13"/>
      <c r="B34" s="214"/>
      <c r="C34" s="254" t="s">
        <v>3523</v>
      </c>
      <c r="D34" s="247"/>
      <c r="E34" s="248">
        <v>165.28</v>
      </c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327</v>
      </c>
      <c r="AH34" s="206">
        <v>0</v>
      </c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32">
        <v>12</v>
      </c>
      <c r="B35" s="233" t="s">
        <v>2937</v>
      </c>
      <c r="C35" s="243" t="s">
        <v>2938</v>
      </c>
      <c r="D35" s="234" t="s">
        <v>2939</v>
      </c>
      <c r="E35" s="235">
        <v>1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2522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>
      <c r="A36" s="217" t="s">
        <v>280</v>
      </c>
      <c r="B36" s="218" t="s">
        <v>91</v>
      </c>
      <c r="C36" s="240" t="s">
        <v>92</v>
      </c>
      <c r="D36" s="219"/>
      <c r="E36" s="220"/>
      <c r="F36" s="221"/>
      <c r="G36" s="221">
        <f>SUMIF(AG37:AG44,"&lt;&gt;NOR",G37:G44)</f>
        <v>0</v>
      </c>
      <c r="H36" s="221"/>
      <c r="I36" s="221">
        <f>SUM(I37:I44)</f>
        <v>0</v>
      </c>
      <c r="J36" s="221"/>
      <c r="K36" s="221">
        <f>SUM(K37:K44)</f>
        <v>0</v>
      </c>
      <c r="L36" s="221"/>
      <c r="M36" s="221">
        <f>SUM(M37:M44)</f>
        <v>0</v>
      </c>
      <c r="N36" s="221"/>
      <c r="O36" s="221">
        <f>SUM(O37:O44)</f>
        <v>0</v>
      </c>
      <c r="P36" s="221"/>
      <c r="Q36" s="221">
        <f>SUM(Q37:Q44)</f>
        <v>0</v>
      </c>
      <c r="R36" s="221"/>
      <c r="S36" s="221"/>
      <c r="T36" s="222"/>
      <c r="U36" s="216"/>
      <c r="V36" s="216">
        <f>SUM(V37:V44)</f>
        <v>0</v>
      </c>
      <c r="W36" s="216"/>
      <c r="AG36" t="s">
        <v>281</v>
      </c>
    </row>
    <row r="37" spans="1:60" ht="22.5" outlineLevel="1">
      <c r="A37" s="223">
        <v>13</v>
      </c>
      <c r="B37" s="224" t="s">
        <v>2940</v>
      </c>
      <c r="C37" s="241" t="s">
        <v>2941</v>
      </c>
      <c r="D37" s="225" t="s">
        <v>368</v>
      </c>
      <c r="E37" s="226">
        <v>180</v>
      </c>
      <c r="F37" s="227"/>
      <c r="G37" s="228">
        <f>ROUND(E37*F37,2)</f>
        <v>0</v>
      </c>
      <c r="H37" s="227"/>
      <c r="I37" s="228">
        <f>ROUND(E37*H37,2)</f>
        <v>0</v>
      </c>
      <c r="J37" s="227"/>
      <c r="K37" s="228">
        <f>ROUND(E37*J37,2)</f>
        <v>0</v>
      </c>
      <c r="L37" s="228">
        <v>21</v>
      </c>
      <c r="M37" s="228">
        <f>G37*(1+L37/100)</f>
        <v>0</v>
      </c>
      <c r="N37" s="228">
        <v>0</v>
      </c>
      <c r="O37" s="228">
        <f>ROUND(E37*N37,2)</f>
        <v>0</v>
      </c>
      <c r="P37" s="228">
        <v>0</v>
      </c>
      <c r="Q37" s="228">
        <f>ROUND(E37*P37,2)</f>
        <v>0</v>
      </c>
      <c r="R37" s="228"/>
      <c r="S37" s="228" t="s">
        <v>295</v>
      </c>
      <c r="T37" s="229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323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13"/>
      <c r="B38" s="214"/>
      <c r="C38" s="254" t="s">
        <v>3524</v>
      </c>
      <c r="D38" s="247"/>
      <c r="E38" s="248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327</v>
      </c>
      <c r="AH38" s="206">
        <v>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13"/>
      <c r="B39" s="214"/>
      <c r="C39" s="254" t="s">
        <v>3525</v>
      </c>
      <c r="D39" s="247"/>
      <c r="E39" s="248">
        <v>180</v>
      </c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327</v>
      </c>
      <c r="AH39" s="206">
        <v>0</v>
      </c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ht="22.5" outlineLevel="1">
      <c r="A40" s="232">
        <v>14</v>
      </c>
      <c r="B40" s="233" t="s">
        <v>2945</v>
      </c>
      <c r="C40" s="243" t="s">
        <v>2946</v>
      </c>
      <c r="D40" s="234" t="s">
        <v>368</v>
      </c>
      <c r="E40" s="235">
        <v>5400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323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ht="22.5" outlineLevel="1">
      <c r="A41" s="232">
        <v>15</v>
      </c>
      <c r="B41" s="233" t="s">
        <v>2947</v>
      </c>
      <c r="C41" s="243" t="s">
        <v>2948</v>
      </c>
      <c r="D41" s="234" t="s">
        <v>368</v>
      </c>
      <c r="E41" s="235">
        <v>180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323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32">
        <v>16</v>
      </c>
      <c r="B42" s="233" t="s">
        <v>2949</v>
      </c>
      <c r="C42" s="243" t="s">
        <v>2950</v>
      </c>
      <c r="D42" s="234" t="s">
        <v>368</v>
      </c>
      <c r="E42" s="235">
        <v>180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323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32">
        <v>17</v>
      </c>
      <c r="B43" s="233" t="s">
        <v>2951</v>
      </c>
      <c r="C43" s="243" t="s">
        <v>2952</v>
      </c>
      <c r="D43" s="234" t="s">
        <v>368</v>
      </c>
      <c r="E43" s="235">
        <v>5400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323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32">
        <v>18</v>
      </c>
      <c r="B44" s="233" t="s">
        <v>2953</v>
      </c>
      <c r="C44" s="243" t="s">
        <v>2954</v>
      </c>
      <c r="D44" s="234" t="s">
        <v>368</v>
      </c>
      <c r="E44" s="235">
        <v>180</v>
      </c>
      <c r="F44" s="236"/>
      <c r="G44" s="237">
        <f>ROUND(E44*F44,2)</f>
        <v>0</v>
      </c>
      <c r="H44" s="236"/>
      <c r="I44" s="237">
        <f>ROUND(E44*H44,2)</f>
        <v>0</v>
      </c>
      <c r="J44" s="236"/>
      <c r="K44" s="237">
        <f>ROUND(E44*J44,2)</f>
        <v>0</v>
      </c>
      <c r="L44" s="237">
        <v>21</v>
      </c>
      <c r="M44" s="237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7"/>
      <c r="S44" s="237" t="s">
        <v>295</v>
      </c>
      <c r="T44" s="238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323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>
      <c r="A45" s="217" t="s">
        <v>280</v>
      </c>
      <c r="B45" s="218" t="s">
        <v>93</v>
      </c>
      <c r="C45" s="240" t="s">
        <v>94</v>
      </c>
      <c r="D45" s="219"/>
      <c r="E45" s="220"/>
      <c r="F45" s="221"/>
      <c r="G45" s="221">
        <f>SUMIF(AG46:AG53,"&lt;&gt;NOR",G46:G53)</f>
        <v>0</v>
      </c>
      <c r="H45" s="221"/>
      <c r="I45" s="221">
        <f>SUM(I46:I53)</f>
        <v>0</v>
      </c>
      <c r="J45" s="221"/>
      <c r="K45" s="221">
        <f>SUM(K46:K53)</f>
        <v>0</v>
      </c>
      <c r="L45" s="221"/>
      <c r="M45" s="221">
        <f>SUM(M46:M53)</f>
        <v>0</v>
      </c>
      <c r="N45" s="221"/>
      <c r="O45" s="221">
        <f>SUM(O46:O53)</f>
        <v>0</v>
      </c>
      <c r="P45" s="221"/>
      <c r="Q45" s="221">
        <f>SUM(Q46:Q53)</f>
        <v>2.46</v>
      </c>
      <c r="R45" s="221"/>
      <c r="S45" s="221"/>
      <c r="T45" s="222"/>
      <c r="U45" s="216"/>
      <c r="V45" s="216">
        <f>SUM(V46:V53)</f>
        <v>0</v>
      </c>
      <c r="W45" s="216"/>
      <c r="AG45" t="s">
        <v>281</v>
      </c>
    </row>
    <row r="46" spans="1:60" ht="22.5" outlineLevel="1">
      <c r="A46" s="232">
        <v>19</v>
      </c>
      <c r="B46" s="233" t="s">
        <v>2955</v>
      </c>
      <c r="C46" s="243" t="s">
        <v>2956</v>
      </c>
      <c r="D46" s="234" t="s">
        <v>368</v>
      </c>
      <c r="E46" s="235">
        <v>34.200000000000003</v>
      </c>
      <c r="F46" s="236"/>
      <c r="G46" s="237">
        <f>ROUND(E46*F46,2)</f>
        <v>0</v>
      </c>
      <c r="H46" s="236"/>
      <c r="I46" s="237">
        <f>ROUND(E46*H46,2)</f>
        <v>0</v>
      </c>
      <c r="J46" s="236"/>
      <c r="K46" s="237">
        <f>ROUND(E46*J46,2)</f>
        <v>0</v>
      </c>
      <c r="L46" s="237">
        <v>21</v>
      </c>
      <c r="M46" s="237">
        <f>G46*(1+L46/100)</f>
        <v>0</v>
      </c>
      <c r="N46" s="237">
        <v>0</v>
      </c>
      <c r="O46" s="237">
        <f>ROUND(E46*N46,2)</f>
        <v>0</v>
      </c>
      <c r="P46" s="237">
        <v>7.1999999999999995E-2</v>
      </c>
      <c r="Q46" s="237">
        <f>ROUND(E46*P46,2)</f>
        <v>2.46</v>
      </c>
      <c r="R46" s="237"/>
      <c r="S46" s="237" t="s">
        <v>295</v>
      </c>
      <c r="T46" s="238" t="s">
        <v>286</v>
      </c>
      <c r="U46" s="215">
        <v>0</v>
      </c>
      <c r="V46" s="215">
        <f>ROUND(E46*U46,2)</f>
        <v>0</v>
      </c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323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32">
        <v>20</v>
      </c>
      <c r="B47" s="233" t="s">
        <v>2962</v>
      </c>
      <c r="C47" s="243" t="s">
        <v>2963</v>
      </c>
      <c r="D47" s="234" t="s">
        <v>557</v>
      </c>
      <c r="E47" s="235">
        <v>15</v>
      </c>
      <c r="F47" s="236"/>
      <c r="G47" s="237">
        <f>ROUND(E47*F47,2)</f>
        <v>0</v>
      </c>
      <c r="H47" s="236"/>
      <c r="I47" s="237">
        <f>ROUND(E47*H47,2)</f>
        <v>0</v>
      </c>
      <c r="J47" s="236"/>
      <c r="K47" s="237">
        <f>ROUND(E47*J47,2)</f>
        <v>0</v>
      </c>
      <c r="L47" s="237">
        <v>21</v>
      </c>
      <c r="M47" s="237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7"/>
      <c r="S47" s="237" t="s">
        <v>295</v>
      </c>
      <c r="T47" s="238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323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32">
        <v>21</v>
      </c>
      <c r="B48" s="233" t="s">
        <v>2964</v>
      </c>
      <c r="C48" s="243" t="s">
        <v>2965</v>
      </c>
      <c r="D48" s="234" t="s">
        <v>557</v>
      </c>
      <c r="E48" s="235">
        <v>20</v>
      </c>
      <c r="F48" s="236"/>
      <c r="G48" s="237">
        <f>ROUND(E48*F48,2)</f>
        <v>0</v>
      </c>
      <c r="H48" s="236"/>
      <c r="I48" s="237">
        <f>ROUND(E48*H48,2)</f>
        <v>0</v>
      </c>
      <c r="J48" s="236"/>
      <c r="K48" s="237">
        <f>ROUND(E48*J48,2)</f>
        <v>0</v>
      </c>
      <c r="L48" s="237">
        <v>21</v>
      </c>
      <c r="M48" s="237">
        <f>G48*(1+L48/100)</f>
        <v>0</v>
      </c>
      <c r="N48" s="237">
        <v>0</v>
      </c>
      <c r="O48" s="237">
        <f>ROUND(E48*N48,2)</f>
        <v>0</v>
      </c>
      <c r="P48" s="237">
        <v>0</v>
      </c>
      <c r="Q48" s="237">
        <f>ROUND(E48*P48,2)</f>
        <v>0</v>
      </c>
      <c r="R48" s="237"/>
      <c r="S48" s="237" t="s">
        <v>295</v>
      </c>
      <c r="T48" s="238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323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32">
        <v>22</v>
      </c>
      <c r="B49" s="233" t="s">
        <v>2966</v>
      </c>
      <c r="C49" s="243" t="s">
        <v>2967</v>
      </c>
      <c r="D49" s="234" t="s">
        <v>389</v>
      </c>
      <c r="E49" s="235">
        <v>2.4624000000000001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323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32">
        <v>23</v>
      </c>
      <c r="B50" s="233" t="s">
        <v>2968</v>
      </c>
      <c r="C50" s="243" t="s">
        <v>2969</v>
      </c>
      <c r="D50" s="234" t="s">
        <v>389</v>
      </c>
      <c r="E50" s="235">
        <v>2.4624000000000001</v>
      </c>
      <c r="F50" s="236"/>
      <c r="G50" s="237">
        <f>ROUND(E50*F50,2)</f>
        <v>0</v>
      </c>
      <c r="H50" s="236"/>
      <c r="I50" s="237">
        <f>ROUND(E50*H50,2)</f>
        <v>0</v>
      </c>
      <c r="J50" s="236"/>
      <c r="K50" s="237">
        <f>ROUND(E50*J50,2)</f>
        <v>0</v>
      </c>
      <c r="L50" s="237">
        <v>21</v>
      </c>
      <c r="M50" s="237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7"/>
      <c r="S50" s="237" t="s">
        <v>295</v>
      </c>
      <c r="T50" s="238" t="s">
        <v>286</v>
      </c>
      <c r="U50" s="215">
        <v>0</v>
      </c>
      <c r="V50" s="215">
        <f>ROUND(E50*U50,2)</f>
        <v>0</v>
      </c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323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>
      <c r="A51" s="232">
        <v>24</v>
      </c>
      <c r="B51" s="233" t="s">
        <v>2970</v>
      </c>
      <c r="C51" s="243" t="s">
        <v>2971</v>
      </c>
      <c r="D51" s="234" t="s">
        <v>389</v>
      </c>
      <c r="E51" s="235">
        <v>24.62</v>
      </c>
      <c r="F51" s="236"/>
      <c r="G51" s="237">
        <f>ROUND(E51*F51,2)</f>
        <v>0</v>
      </c>
      <c r="H51" s="236"/>
      <c r="I51" s="237">
        <f>ROUND(E51*H51,2)</f>
        <v>0</v>
      </c>
      <c r="J51" s="236"/>
      <c r="K51" s="237">
        <f>ROUND(E51*J51,2)</f>
        <v>0</v>
      </c>
      <c r="L51" s="237">
        <v>21</v>
      </c>
      <c r="M51" s="237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7"/>
      <c r="S51" s="237" t="s">
        <v>295</v>
      </c>
      <c r="T51" s="238" t="s">
        <v>286</v>
      </c>
      <c r="U51" s="215">
        <v>0</v>
      </c>
      <c r="V51" s="215">
        <f>ROUND(E51*U51,2)</f>
        <v>0</v>
      </c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323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>
      <c r="A52" s="232">
        <v>25</v>
      </c>
      <c r="B52" s="233" t="s">
        <v>2972</v>
      </c>
      <c r="C52" s="243" t="s">
        <v>2973</v>
      </c>
      <c r="D52" s="234" t="s">
        <v>389</v>
      </c>
      <c r="E52" s="235">
        <v>2.4624000000000001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323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32">
        <v>26</v>
      </c>
      <c r="B53" s="233" t="s">
        <v>2974</v>
      </c>
      <c r="C53" s="243" t="s">
        <v>2975</v>
      </c>
      <c r="D53" s="234" t="s">
        <v>389</v>
      </c>
      <c r="E53" s="235">
        <v>2.4624000000000001</v>
      </c>
      <c r="F53" s="236"/>
      <c r="G53" s="237">
        <f>ROUND(E53*F53,2)</f>
        <v>0</v>
      </c>
      <c r="H53" s="236"/>
      <c r="I53" s="237">
        <f>ROUND(E53*H53,2)</f>
        <v>0</v>
      </c>
      <c r="J53" s="236"/>
      <c r="K53" s="237">
        <f>ROUND(E53*J53,2)</f>
        <v>0</v>
      </c>
      <c r="L53" s="237">
        <v>21</v>
      </c>
      <c r="M53" s="237">
        <f>G53*(1+L53/100)</f>
        <v>0</v>
      </c>
      <c r="N53" s="237">
        <v>0</v>
      </c>
      <c r="O53" s="237">
        <f>ROUND(E53*N53,2)</f>
        <v>0</v>
      </c>
      <c r="P53" s="237">
        <v>0</v>
      </c>
      <c r="Q53" s="237">
        <f>ROUND(E53*P53,2)</f>
        <v>0</v>
      </c>
      <c r="R53" s="237"/>
      <c r="S53" s="237" t="s">
        <v>295</v>
      </c>
      <c r="T53" s="238" t="s">
        <v>286</v>
      </c>
      <c r="U53" s="215">
        <v>0</v>
      </c>
      <c r="V53" s="215">
        <f>ROUND(E53*U53,2)</f>
        <v>0</v>
      </c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323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>
      <c r="A54" s="217" t="s">
        <v>280</v>
      </c>
      <c r="B54" s="218" t="s">
        <v>96</v>
      </c>
      <c r="C54" s="240" t="s">
        <v>95</v>
      </c>
      <c r="D54" s="219"/>
      <c r="E54" s="220"/>
      <c r="F54" s="221"/>
      <c r="G54" s="221">
        <f>SUMIF(AG55:AG55,"&lt;&gt;NOR",G55:G55)</f>
        <v>0</v>
      </c>
      <c r="H54" s="221"/>
      <c r="I54" s="221">
        <f>SUM(I55:I55)</f>
        <v>0</v>
      </c>
      <c r="J54" s="221"/>
      <c r="K54" s="221">
        <f>SUM(K55:K55)</f>
        <v>0</v>
      </c>
      <c r="L54" s="221"/>
      <c r="M54" s="221">
        <f>SUM(M55:M55)</f>
        <v>0</v>
      </c>
      <c r="N54" s="221"/>
      <c r="O54" s="221">
        <f>SUM(O55:O55)</f>
        <v>0</v>
      </c>
      <c r="P54" s="221"/>
      <c r="Q54" s="221">
        <f>SUM(Q55:Q55)</f>
        <v>0</v>
      </c>
      <c r="R54" s="221"/>
      <c r="S54" s="221"/>
      <c r="T54" s="222"/>
      <c r="U54" s="216"/>
      <c r="V54" s="216">
        <f>SUM(V55:V55)</f>
        <v>0</v>
      </c>
      <c r="W54" s="216"/>
      <c r="AG54" t="s">
        <v>281</v>
      </c>
    </row>
    <row r="55" spans="1:60" outlineLevel="1">
      <c r="A55" s="232">
        <v>27</v>
      </c>
      <c r="B55" s="233" t="s">
        <v>2976</v>
      </c>
      <c r="C55" s="243" t="s">
        <v>2977</v>
      </c>
      <c r="D55" s="234" t="s">
        <v>389</v>
      </c>
      <c r="E55" s="235">
        <v>6.3438299999999996</v>
      </c>
      <c r="F55" s="236"/>
      <c r="G55" s="237">
        <f>ROUND(E55*F55,2)</f>
        <v>0</v>
      </c>
      <c r="H55" s="236"/>
      <c r="I55" s="237">
        <f>ROUND(E55*H55,2)</f>
        <v>0</v>
      </c>
      <c r="J55" s="236"/>
      <c r="K55" s="237">
        <f>ROUND(E55*J55,2)</f>
        <v>0</v>
      </c>
      <c r="L55" s="237">
        <v>21</v>
      </c>
      <c r="M55" s="237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7"/>
      <c r="S55" s="237" t="s">
        <v>295</v>
      </c>
      <c r="T55" s="238" t="s">
        <v>286</v>
      </c>
      <c r="U55" s="215">
        <v>0</v>
      </c>
      <c r="V55" s="215">
        <f>ROUND(E55*U55,2)</f>
        <v>0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323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>
      <c r="A56" s="217" t="s">
        <v>280</v>
      </c>
      <c r="B56" s="218" t="s">
        <v>98</v>
      </c>
      <c r="C56" s="240" t="s">
        <v>97</v>
      </c>
      <c r="D56" s="219"/>
      <c r="E56" s="220"/>
      <c r="F56" s="221"/>
      <c r="G56" s="221">
        <f>SUMIF(AG57:AG59,"&lt;&gt;NOR",G57:G59)</f>
        <v>0</v>
      </c>
      <c r="H56" s="221"/>
      <c r="I56" s="221">
        <f>SUM(I57:I59)</f>
        <v>0</v>
      </c>
      <c r="J56" s="221"/>
      <c r="K56" s="221">
        <f>SUM(K57:K59)</f>
        <v>0</v>
      </c>
      <c r="L56" s="221"/>
      <c r="M56" s="221">
        <f>SUM(M57:M59)</f>
        <v>0</v>
      </c>
      <c r="N56" s="221"/>
      <c r="O56" s="221">
        <f>SUM(O57:O59)</f>
        <v>0</v>
      </c>
      <c r="P56" s="221"/>
      <c r="Q56" s="221">
        <f>SUM(Q57:Q59)</f>
        <v>0.02</v>
      </c>
      <c r="R56" s="221"/>
      <c r="S56" s="221"/>
      <c r="T56" s="222"/>
      <c r="U56" s="216"/>
      <c r="V56" s="216">
        <f>SUM(V57:V59)</f>
        <v>0</v>
      </c>
      <c r="W56" s="216"/>
      <c r="AG56" t="s">
        <v>281</v>
      </c>
    </row>
    <row r="57" spans="1:60" outlineLevel="1">
      <c r="A57" s="223">
        <v>28</v>
      </c>
      <c r="B57" s="224" t="s">
        <v>3033</v>
      </c>
      <c r="C57" s="241" t="s">
        <v>3034</v>
      </c>
      <c r="D57" s="225" t="s">
        <v>557</v>
      </c>
      <c r="E57" s="226">
        <v>12</v>
      </c>
      <c r="F57" s="227"/>
      <c r="G57" s="228">
        <f>ROUND(E57*F57,2)</f>
        <v>0</v>
      </c>
      <c r="H57" s="227"/>
      <c r="I57" s="228">
        <f>ROUND(E57*H57,2)</f>
        <v>0</v>
      </c>
      <c r="J57" s="227"/>
      <c r="K57" s="228">
        <f>ROUND(E57*J57,2)</f>
        <v>0</v>
      </c>
      <c r="L57" s="228">
        <v>21</v>
      </c>
      <c r="M57" s="228">
        <f>G57*(1+L57/100)</f>
        <v>0</v>
      </c>
      <c r="N57" s="228">
        <v>0</v>
      </c>
      <c r="O57" s="228">
        <f>ROUND(E57*N57,2)</f>
        <v>0</v>
      </c>
      <c r="P57" s="228">
        <v>2E-3</v>
      </c>
      <c r="Q57" s="228">
        <f>ROUND(E57*P57,2)</f>
        <v>0.02</v>
      </c>
      <c r="R57" s="228"/>
      <c r="S57" s="228" t="s">
        <v>295</v>
      </c>
      <c r="T57" s="229" t="s">
        <v>286</v>
      </c>
      <c r="U57" s="215">
        <v>0</v>
      </c>
      <c r="V57" s="215">
        <f>ROUND(E57*U57,2)</f>
        <v>0</v>
      </c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323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13"/>
      <c r="B58" s="214"/>
      <c r="C58" s="254" t="s">
        <v>3526</v>
      </c>
      <c r="D58" s="247"/>
      <c r="E58" s="248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327</v>
      </c>
      <c r="AH58" s="206">
        <v>0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13"/>
      <c r="B59" s="214"/>
      <c r="C59" s="254" t="s">
        <v>2573</v>
      </c>
      <c r="D59" s="247"/>
      <c r="E59" s="248">
        <v>12</v>
      </c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327</v>
      </c>
      <c r="AH59" s="206">
        <v>0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>
      <c r="A60" s="217" t="s">
        <v>280</v>
      </c>
      <c r="B60" s="218" t="s">
        <v>100</v>
      </c>
      <c r="C60" s="240" t="s">
        <v>99</v>
      </c>
      <c r="D60" s="219"/>
      <c r="E60" s="220"/>
      <c r="F60" s="221"/>
      <c r="G60" s="221">
        <f>SUMIF(AG61:AG61,"&lt;&gt;NOR",G61:G61)</f>
        <v>0</v>
      </c>
      <c r="H60" s="221"/>
      <c r="I60" s="221">
        <f>SUM(I61:I61)</f>
        <v>0</v>
      </c>
      <c r="J60" s="221"/>
      <c r="K60" s="221">
        <f>SUM(K61:K61)</f>
        <v>0</v>
      </c>
      <c r="L60" s="221"/>
      <c r="M60" s="221">
        <f>SUM(M61:M61)</f>
        <v>0</v>
      </c>
      <c r="N60" s="221"/>
      <c r="O60" s="221">
        <f>SUM(O61:O61)</f>
        <v>0</v>
      </c>
      <c r="P60" s="221"/>
      <c r="Q60" s="221">
        <f>SUM(Q61:Q61)</f>
        <v>0</v>
      </c>
      <c r="R60" s="221"/>
      <c r="S60" s="221"/>
      <c r="T60" s="222"/>
      <c r="U60" s="216"/>
      <c r="V60" s="216">
        <f>SUM(V61:V61)</f>
        <v>0</v>
      </c>
      <c r="W60" s="216"/>
      <c r="AG60" t="s">
        <v>281</v>
      </c>
    </row>
    <row r="61" spans="1:60" outlineLevel="1">
      <c r="A61" s="232">
        <v>29</v>
      </c>
      <c r="B61" s="233" t="s">
        <v>3527</v>
      </c>
      <c r="C61" s="243" t="s">
        <v>2979</v>
      </c>
      <c r="D61" s="234" t="s">
        <v>2939</v>
      </c>
      <c r="E61" s="235">
        <v>1</v>
      </c>
      <c r="F61" s="236"/>
      <c r="G61" s="237">
        <f>ROUND(E61*F61,2)</f>
        <v>0</v>
      </c>
      <c r="H61" s="236"/>
      <c r="I61" s="237">
        <f>ROUND(E61*H61,2)</f>
        <v>0</v>
      </c>
      <c r="J61" s="236"/>
      <c r="K61" s="237">
        <f>ROUND(E61*J61,2)</f>
        <v>0</v>
      </c>
      <c r="L61" s="237">
        <v>21</v>
      </c>
      <c r="M61" s="237">
        <f>G61*(1+L61/100)</f>
        <v>0</v>
      </c>
      <c r="N61" s="237">
        <v>0</v>
      </c>
      <c r="O61" s="237">
        <f>ROUND(E61*N61,2)</f>
        <v>0</v>
      </c>
      <c r="P61" s="237">
        <v>0</v>
      </c>
      <c r="Q61" s="237">
        <f>ROUND(E61*P61,2)</f>
        <v>0</v>
      </c>
      <c r="R61" s="237"/>
      <c r="S61" s="237" t="s">
        <v>295</v>
      </c>
      <c r="T61" s="238" t="s">
        <v>286</v>
      </c>
      <c r="U61" s="215">
        <v>0</v>
      </c>
      <c r="V61" s="215">
        <f>ROUND(E61*U61,2)</f>
        <v>0</v>
      </c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323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>
      <c r="A62" s="217" t="s">
        <v>280</v>
      </c>
      <c r="B62" s="218" t="s">
        <v>103</v>
      </c>
      <c r="C62" s="240" t="s">
        <v>102</v>
      </c>
      <c r="D62" s="219"/>
      <c r="E62" s="220"/>
      <c r="F62" s="221"/>
      <c r="G62" s="221">
        <f>SUMIF(AG63:AG68,"&lt;&gt;NOR",G63:G68)</f>
        <v>0</v>
      </c>
      <c r="H62" s="221"/>
      <c r="I62" s="221">
        <f>SUM(I63:I68)</f>
        <v>0</v>
      </c>
      <c r="J62" s="221"/>
      <c r="K62" s="221">
        <f>SUM(K63:K68)</f>
        <v>0</v>
      </c>
      <c r="L62" s="221"/>
      <c r="M62" s="221">
        <f>SUM(M63:M68)</f>
        <v>0</v>
      </c>
      <c r="N62" s="221"/>
      <c r="O62" s="221">
        <f>SUM(O63:O68)</f>
        <v>0</v>
      </c>
      <c r="P62" s="221"/>
      <c r="Q62" s="221">
        <f>SUM(Q63:Q68)</f>
        <v>0</v>
      </c>
      <c r="R62" s="221"/>
      <c r="S62" s="221"/>
      <c r="T62" s="222"/>
      <c r="U62" s="216"/>
      <c r="V62" s="216">
        <f>SUM(V63:V68)</f>
        <v>0</v>
      </c>
      <c r="W62" s="216"/>
      <c r="AG62" t="s">
        <v>281</v>
      </c>
    </row>
    <row r="63" spans="1:60" outlineLevel="1">
      <c r="A63" s="223">
        <v>30</v>
      </c>
      <c r="B63" s="224" t="s">
        <v>2980</v>
      </c>
      <c r="C63" s="241" t="s">
        <v>2981</v>
      </c>
      <c r="D63" s="225" t="s">
        <v>368</v>
      </c>
      <c r="E63" s="226">
        <v>30.24</v>
      </c>
      <c r="F63" s="227"/>
      <c r="G63" s="228">
        <f>ROUND(E63*F63,2)</f>
        <v>0</v>
      </c>
      <c r="H63" s="227"/>
      <c r="I63" s="228">
        <f>ROUND(E63*H63,2)</f>
        <v>0</v>
      </c>
      <c r="J63" s="227"/>
      <c r="K63" s="228">
        <f>ROUND(E63*J63,2)</f>
        <v>0</v>
      </c>
      <c r="L63" s="228">
        <v>21</v>
      </c>
      <c r="M63" s="228">
        <f>G63*(1+L63/100)</f>
        <v>0</v>
      </c>
      <c r="N63" s="228">
        <v>0</v>
      </c>
      <c r="O63" s="228">
        <f>ROUND(E63*N63,2)</f>
        <v>0</v>
      </c>
      <c r="P63" s="228">
        <v>0</v>
      </c>
      <c r="Q63" s="228">
        <f>ROUND(E63*P63,2)</f>
        <v>0</v>
      </c>
      <c r="R63" s="228"/>
      <c r="S63" s="228" t="s">
        <v>295</v>
      </c>
      <c r="T63" s="229" t="s">
        <v>286</v>
      </c>
      <c r="U63" s="215">
        <v>0</v>
      </c>
      <c r="V63" s="215">
        <f>ROUND(E63*U63,2)</f>
        <v>0</v>
      </c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323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>
      <c r="A64" s="213"/>
      <c r="B64" s="214"/>
      <c r="C64" s="254" t="s">
        <v>3528</v>
      </c>
      <c r="D64" s="247"/>
      <c r="E64" s="248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327</v>
      </c>
      <c r="AH64" s="206">
        <v>0</v>
      </c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>
      <c r="A65" s="213"/>
      <c r="B65" s="214"/>
      <c r="C65" s="254" t="s">
        <v>3131</v>
      </c>
      <c r="D65" s="247"/>
      <c r="E65" s="248">
        <v>30.24</v>
      </c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327</v>
      </c>
      <c r="AH65" s="206">
        <v>0</v>
      </c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ht="22.5" outlineLevel="1">
      <c r="A66" s="223">
        <v>31</v>
      </c>
      <c r="B66" s="224" t="s">
        <v>2986</v>
      </c>
      <c r="C66" s="241" t="s">
        <v>2987</v>
      </c>
      <c r="D66" s="225" t="s">
        <v>368</v>
      </c>
      <c r="E66" s="226">
        <v>30.24</v>
      </c>
      <c r="F66" s="227"/>
      <c r="G66" s="228">
        <f>ROUND(E66*F66,2)</f>
        <v>0</v>
      </c>
      <c r="H66" s="227"/>
      <c r="I66" s="228">
        <f>ROUND(E66*H66,2)</f>
        <v>0</v>
      </c>
      <c r="J66" s="227"/>
      <c r="K66" s="228">
        <f>ROUND(E66*J66,2)</f>
        <v>0</v>
      </c>
      <c r="L66" s="228">
        <v>21</v>
      </c>
      <c r="M66" s="228">
        <f>G66*(1+L66/100)</f>
        <v>0</v>
      </c>
      <c r="N66" s="228">
        <v>0</v>
      </c>
      <c r="O66" s="228">
        <f>ROUND(E66*N66,2)</f>
        <v>0</v>
      </c>
      <c r="P66" s="228">
        <v>0</v>
      </c>
      <c r="Q66" s="228">
        <f>ROUND(E66*P66,2)</f>
        <v>0</v>
      </c>
      <c r="R66" s="228"/>
      <c r="S66" s="228" t="s">
        <v>295</v>
      </c>
      <c r="T66" s="229" t="s">
        <v>286</v>
      </c>
      <c r="U66" s="215">
        <v>0</v>
      </c>
      <c r="V66" s="215">
        <f>ROUND(E66*U66,2)</f>
        <v>0</v>
      </c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323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>
      <c r="A67" s="213"/>
      <c r="B67" s="214"/>
      <c r="C67" s="254" t="s">
        <v>3528</v>
      </c>
      <c r="D67" s="247"/>
      <c r="E67" s="248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327</v>
      </c>
      <c r="AH67" s="206">
        <v>0</v>
      </c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>
      <c r="A68" s="213"/>
      <c r="B68" s="214"/>
      <c r="C68" s="254" t="s">
        <v>3131</v>
      </c>
      <c r="D68" s="247"/>
      <c r="E68" s="248">
        <v>30.24</v>
      </c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327</v>
      </c>
      <c r="AH68" s="206">
        <v>0</v>
      </c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>
      <c r="A69" s="217" t="s">
        <v>280</v>
      </c>
      <c r="B69" s="218" t="s">
        <v>105</v>
      </c>
      <c r="C69" s="240" t="s">
        <v>104</v>
      </c>
      <c r="D69" s="219"/>
      <c r="E69" s="220"/>
      <c r="F69" s="221"/>
      <c r="G69" s="221">
        <f>SUMIF(AG70:AG70,"&lt;&gt;NOR",G70:G70)</f>
        <v>0</v>
      </c>
      <c r="H69" s="221"/>
      <c r="I69" s="221">
        <f>SUM(I70:I70)</f>
        <v>0</v>
      </c>
      <c r="J69" s="221"/>
      <c r="K69" s="221">
        <f>SUM(K70:K70)</f>
        <v>0</v>
      </c>
      <c r="L69" s="221"/>
      <c r="M69" s="221">
        <f>SUM(M70:M70)</f>
        <v>0</v>
      </c>
      <c r="N69" s="221"/>
      <c r="O69" s="221">
        <f>SUM(O70:O70)</f>
        <v>0</v>
      </c>
      <c r="P69" s="221"/>
      <c r="Q69" s="221">
        <f>SUM(Q70:Q70)</f>
        <v>0</v>
      </c>
      <c r="R69" s="221"/>
      <c r="S69" s="221"/>
      <c r="T69" s="222"/>
      <c r="U69" s="216"/>
      <c r="V69" s="216">
        <f>SUM(V70:V70)</f>
        <v>0</v>
      </c>
      <c r="W69" s="216"/>
      <c r="AG69" t="s">
        <v>281</v>
      </c>
    </row>
    <row r="70" spans="1:60" outlineLevel="1">
      <c r="A70" s="223">
        <v>32</v>
      </c>
      <c r="B70" s="224" t="s">
        <v>3529</v>
      </c>
      <c r="C70" s="241" t="s">
        <v>2998</v>
      </c>
      <c r="D70" s="225" t="s">
        <v>2939</v>
      </c>
      <c r="E70" s="226">
        <v>1</v>
      </c>
      <c r="F70" s="227"/>
      <c r="G70" s="228">
        <f>ROUND(E70*F70,2)</f>
        <v>0</v>
      </c>
      <c r="H70" s="227"/>
      <c r="I70" s="228">
        <f>ROUND(E70*H70,2)</f>
        <v>0</v>
      </c>
      <c r="J70" s="227"/>
      <c r="K70" s="228">
        <f>ROUND(E70*J70,2)</f>
        <v>0</v>
      </c>
      <c r="L70" s="228">
        <v>21</v>
      </c>
      <c r="M70" s="228">
        <f>G70*(1+L70/100)</f>
        <v>0</v>
      </c>
      <c r="N70" s="228">
        <v>0</v>
      </c>
      <c r="O70" s="228">
        <f>ROUND(E70*N70,2)</f>
        <v>0</v>
      </c>
      <c r="P70" s="228">
        <v>0</v>
      </c>
      <c r="Q70" s="228">
        <f>ROUND(E70*P70,2)</f>
        <v>0</v>
      </c>
      <c r="R70" s="228"/>
      <c r="S70" s="228" t="s">
        <v>295</v>
      </c>
      <c r="T70" s="229" t="s">
        <v>286</v>
      </c>
      <c r="U70" s="215">
        <v>0</v>
      </c>
      <c r="V70" s="215">
        <f>ROUND(E70*U70,2)</f>
        <v>0</v>
      </c>
      <c r="W70" s="21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2522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>
      <c r="A71" s="5"/>
      <c r="B71" s="6"/>
      <c r="C71" s="244"/>
      <c r="D71" s="8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AE71">
        <v>15</v>
      </c>
      <c r="AF71">
        <v>21</v>
      </c>
    </row>
    <row r="72" spans="1:60">
      <c r="A72" s="209"/>
      <c r="B72" s="210" t="s">
        <v>29</v>
      </c>
      <c r="C72" s="245"/>
      <c r="D72" s="211"/>
      <c r="E72" s="212"/>
      <c r="F72" s="212"/>
      <c r="G72" s="239">
        <f>G8+G36+G45+G54+G56+G60+G62+G69</f>
        <v>0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AE72">
        <f>SUMIF(L7:L70,AE71,G7:G70)</f>
        <v>0</v>
      </c>
      <c r="AF72">
        <f>SUMIF(L7:L70,AF71,G7:G70)</f>
        <v>0</v>
      </c>
      <c r="AG72" t="s">
        <v>315</v>
      </c>
    </row>
    <row r="73" spans="1:60">
      <c r="C73" s="246"/>
      <c r="D73" s="190"/>
      <c r="AG73" t="s">
        <v>316</v>
      </c>
    </row>
    <row r="74" spans="1:60">
      <c r="D74" s="190"/>
    </row>
    <row r="75" spans="1:60">
      <c r="D75" s="190"/>
    </row>
    <row r="76" spans="1:60">
      <c r="D76" s="190"/>
    </row>
    <row r="77" spans="1:60">
      <c r="D77" s="190"/>
    </row>
    <row r="78" spans="1:60">
      <c r="D78" s="190"/>
    </row>
    <row r="79" spans="1:60">
      <c r="D79" s="190"/>
    </row>
    <row r="80" spans="1:60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78</v>
      </c>
      <c r="C3" s="195" t="s">
        <v>79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72</v>
      </c>
      <c r="C4" s="198" t="s">
        <v>83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89</v>
      </c>
      <c r="C8" s="240" t="s">
        <v>90</v>
      </c>
      <c r="D8" s="219"/>
      <c r="E8" s="220"/>
      <c r="F8" s="221"/>
      <c r="G8" s="221">
        <f>SUMIF(AG9:AG21,"&lt;&gt;NOR",G9:G21)</f>
        <v>0</v>
      </c>
      <c r="H8" s="221"/>
      <c r="I8" s="221">
        <f>SUM(I9:I21)</f>
        <v>0</v>
      </c>
      <c r="J8" s="221"/>
      <c r="K8" s="221">
        <f>SUM(K9:K21)</f>
        <v>0</v>
      </c>
      <c r="L8" s="221"/>
      <c r="M8" s="221">
        <f>SUM(M9:M21)</f>
        <v>0</v>
      </c>
      <c r="N8" s="221"/>
      <c r="O8" s="221">
        <f>SUM(O9:O21)</f>
        <v>10.18</v>
      </c>
      <c r="P8" s="221"/>
      <c r="Q8" s="221">
        <f>SUM(Q9:Q21)</f>
        <v>0.03</v>
      </c>
      <c r="R8" s="221"/>
      <c r="S8" s="221"/>
      <c r="T8" s="222"/>
      <c r="U8" s="216"/>
      <c r="V8" s="216">
        <f>SUM(V9:V21)</f>
        <v>0</v>
      </c>
      <c r="W8" s="216"/>
      <c r="AG8" t="s">
        <v>281</v>
      </c>
    </row>
    <row r="9" spans="1:60" outlineLevel="1">
      <c r="A9" s="232">
        <v>1</v>
      </c>
      <c r="B9" s="233" t="s">
        <v>2906</v>
      </c>
      <c r="C9" s="243" t="s">
        <v>2907</v>
      </c>
      <c r="D9" s="234" t="s">
        <v>368</v>
      </c>
      <c r="E9" s="235">
        <v>30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0.1</v>
      </c>
      <c r="O9" s="237">
        <f>ROUND(E9*N9,2)</f>
        <v>3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3478</v>
      </c>
      <c r="C10" s="243" t="s">
        <v>3479</v>
      </c>
      <c r="D10" s="234" t="s">
        <v>368</v>
      </c>
      <c r="E10" s="235">
        <v>39.200000000000003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7.0000000000000007E-2</v>
      </c>
      <c r="O10" s="237">
        <f>ROUND(E10*N10,2)</f>
        <v>2.74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2999</v>
      </c>
      <c r="C11" s="243" t="s">
        <v>3000</v>
      </c>
      <c r="D11" s="234" t="s">
        <v>557</v>
      </c>
      <c r="E11" s="235">
        <v>49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0.01</v>
      </c>
      <c r="O11" s="237">
        <f>ROUND(E11*N11,2)</f>
        <v>0.49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2908</v>
      </c>
      <c r="C12" s="243" t="s">
        <v>2909</v>
      </c>
      <c r="D12" s="234" t="s">
        <v>437</v>
      </c>
      <c r="E12" s="235">
        <v>8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5.0000000000000001E-3</v>
      </c>
      <c r="O12" s="237">
        <f>ROUND(E12*N12,2)</f>
        <v>0.04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2910</v>
      </c>
      <c r="C13" s="243" t="s">
        <v>2911</v>
      </c>
      <c r="D13" s="234" t="s">
        <v>368</v>
      </c>
      <c r="E13" s="235">
        <v>30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2.8570000000000002E-2</v>
      </c>
      <c r="O13" s="237">
        <f>ROUND(E13*N13,2)</f>
        <v>0.86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323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2912</v>
      </c>
      <c r="C14" s="243" t="s">
        <v>2913</v>
      </c>
      <c r="D14" s="234" t="s">
        <v>368</v>
      </c>
      <c r="E14" s="235">
        <v>30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1E-3</v>
      </c>
      <c r="Q14" s="237">
        <f>ROUND(E14*P14,2)</f>
        <v>0.03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323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2914</v>
      </c>
      <c r="C15" s="243" t="s">
        <v>2915</v>
      </c>
      <c r="D15" s="234" t="s">
        <v>557</v>
      </c>
      <c r="E15" s="235">
        <v>43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4.0000000000000001E-3</v>
      </c>
      <c r="O15" s="237">
        <f>ROUND(E15*N15,2)</f>
        <v>0.17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1980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2916</v>
      </c>
      <c r="C16" s="243" t="s">
        <v>2917</v>
      </c>
      <c r="D16" s="234" t="s">
        <v>557</v>
      </c>
      <c r="E16" s="235">
        <v>49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1980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ht="22.5" outlineLevel="1">
      <c r="A17" s="223">
        <v>9</v>
      </c>
      <c r="B17" s="224" t="s">
        <v>2920</v>
      </c>
      <c r="C17" s="241" t="s">
        <v>3001</v>
      </c>
      <c r="D17" s="225" t="s">
        <v>368</v>
      </c>
      <c r="E17" s="226">
        <v>288</v>
      </c>
      <c r="F17" s="227"/>
      <c r="G17" s="228">
        <f>ROUND(E17*F17,2)</f>
        <v>0</v>
      </c>
      <c r="H17" s="227"/>
      <c r="I17" s="228">
        <f>ROUND(E17*H17,2)</f>
        <v>0</v>
      </c>
      <c r="J17" s="227"/>
      <c r="K17" s="228">
        <f>ROUND(E17*J17,2)</f>
        <v>0</v>
      </c>
      <c r="L17" s="228">
        <v>21</v>
      </c>
      <c r="M17" s="228">
        <f>G17*(1+L17/100)</f>
        <v>0</v>
      </c>
      <c r="N17" s="228">
        <v>0.01</v>
      </c>
      <c r="O17" s="228">
        <f>ROUND(E17*N17,2)</f>
        <v>2.88</v>
      </c>
      <c r="P17" s="228">
        <v>0</v>
      </c>
      <c r="Q17" s="228">
        <f>ROUND(E17*P17,2)</f>
        <v>0</v>
      </c>
      <c r="R17" s="228"/>
      <c r="S17" s="228" t="s">
        <v>295</v>
      </c>
      <c r="T17" s="229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1980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13"/>
      <c r="B18" s="214"/>
      <c r="C18" s="254" t="s">
        <v>3530</v>
      </c>
      <c r="D18" s="247"/>
      <c r="E18" s="248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327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13"/>
      <c r="B19" s="214"/>
      <c r="C19" s="254" t="s">
        <v>3531</v>
      </c>
      <c r="D19" s="247"/>
      <c r="E19" s="248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327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13"/>
      <c r="B20" s="214"/>
      <c r="C20" s="254" t="s">
        <v>3532</v>
      </c>
      <c r="D20" s="247"/>
      <c r="E20" s="248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327</v>
      </c>
      <c r="AH20" s="206">
        <v>0</v>
      </c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13"/>
      <c r="B21" s="214"/>
      <c r="C21" s="254" t="s">
        <v>3533</v>
      </c>
      <c r="D21" s="247"/>
      <c r="E21" s="248">
        <v>288</v>
      </c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327</v>
      </c>
      <c r="AH21" s="206">
        <v>0</v>
      </c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>
      <c r="A22" s="217" t="s">
        <v>280</v>
      </c>
      <c r="B22" s="218" t="s">
        <v>91</v>
      </c>
      <c r="C22" s="240" t="s">
        <v>92</v>
      </c>
      <c r="D22" s="219"/>
      <c r="E22" s="220"/>
      <c r="F22" s="221"/>
      <c r="G22" s="221">
        <f>SUMIF(AG23:AG29,"&lt;&gt;NOR",G23:G29)</f>
        <v>0</v>
      </c>
      <c r="H22" s="221"/>
      <c r="I22" s="221">
        <f>SUM(I23:I29)</f>
        <v>0</v>
      </c>
      <c r="J22" s="221"/>
      <c r="K22" s="221">
        <f>SUM(K23:K29)</f>
        <v>0</v>
      </c>
      <c r="L22" s="221"/>
      <c r="M22" s="221">
        <f>SUM(M23:M29)</f>
        <v>0</v>
      </c>
      <c r="N22" s="221"/>
      <c r="O22" s="221">
        <f>SUM(O23:O29)</f>
        <v>0.01</v>
      </c>
      <c r="P22" s="221"/>
      <c r="Q22" s="221">
        <f>SUM(Q23:Q29)</f>
        <v>0</v>
      </c>
      <c r="R22" s="221"/>
      <c r="S22" s="221"/>
      <c r="T22" s="222"/>
      <c r="U22" s="216"/>
      <c r="V22" s="216">
        <f>SUM(V23:V29)</f>
        <v>0</v>
      </c>
      <c r="W22" s="216"/>
      <c r="AG22" t="s">
        <v>281</v>
      </c>
    </row>
    <row r="23" spans="1:60" outlineLevel="1">
      <c r="A23" s="232">
        <v>10</v>
      </c>
      <c r="B23" s="233" t="s">
        <v>2929</v>
      </c>
      <c r="C23" s="243" t="s">
        <v>2930</v>
      </c>
      <c r="D23" s="234" t="s">
        <v>368</v>
      </c>
      <c r="E23" s="235">
        <v>150</v>
      </c>
      <c r="F23" s="236"/>
      <c r="G23" s="237">
        <f>ROUND(E23*F23,2)</f>
        <v>0</v>
      </c>
      <c r="H23" s="236"/>
      <c r="I23" s="237">
        <f>ROUND(E23*H23,2)</f>
        <v>0</v>
      </c>
      <c r="J23" s="236"/>
      <c r="K23" s="237">
        <f>ROUND(E23*J23,2)</f>
        <v>0</v>
      </c>
      <c r="L23" s="237">
        <v>21</v>
      </c>
      <c r="M23" s="237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7"/>
      <c r="S23" s="237" t="s">
        <v>295</v>
      </c>
      <c r="T23" s="238" t="s">
        <v>286</v>
      </c>
      <c r="U23" s="215">
        <v>0</v>
      </c>
      <c r="V23" s="215">
        <f>ROUND(E23*U23,2)</f>
        <v>0</v>
      </c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323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32">
        <v>11</v>
      </c>
      <c r="B24" s="233" t="s">
        <v>2933</v>
      </c>
      <c r="C24" s="243" t="s">
        <v>2934</v>
      </c>
      <c r="D24" s="234" t="s">
        <v>368</v>
      </c>
      <c r="E24" s="235">
        <v>42</v>
      </c>
      <c r="F24" s="236"/>
      <c r="G24" s="237">
        <f>ROUND(E24*F24,2)</f>
        <v>0</v>
      </c>
      <c r="H24" s="236"/>
      <c r="I24" s="237">
        <f>ROUND(E24*H24,2)</f>
        <v>0</v>
      </c>
      <c r="J24" s="236"/>
      <c r="K24" s="237">
        <f>ROUND(E24*J24,2)</f>
        <v>0</v>
      </c>
      <c r="L24" s="237">
        <v>21</v>
      </c>
      <c r="M24" s="237">
        <f>G24*(1+L24/100)</f>
        <v>0</v>
      </c>
      <c r="N24" s="237">
        <v>2.4000000000000001E-4</v>
      </c>
      <c r="O24" s="237">
        <f>ROUND(E24*N24,2)</f>
        <v>0.01</v>
      </c>
      <c r="P24" s="237">
        <v>0</v>
      </c>
      <c r="Q24" s="237">
        <f>ROUND(E24*P24,2)</f>
        <v>0</v>
      </c>
      <c r="R24" s="237"/>
      <c r="S24" s="237" t="s">
        <v>295</v>
      </c>
      <c r="T24" s="238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323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23">
        <v>12</v>
      </c>
      <c r="B25" s="224" t="s">
        <v>2935</v>
      </c>
      <c r="C25" s="241" t="s">
        <v>2936</v>
      </c>
      <c r="D25" s="225" t="s">
        <v>368</v>
      </c>
      <c r="E25" s="226">
        <v>32.96</v>
      </c>
      <c r="F25" s="227"/>
      <c r="G25" s="228">
        <f>ROUND(E25*F25,2)</f>
        <v>0</v>
      </c>
      <c r="H25" s="227"/>
      <c r="I25" s="228">
        <f>ROUND(E25*H25,2)</f>
        <v>0</v>
      </c>
      <c r="J25" s="227"/>
      <c r="K25" s="228">
        <f>ROUND(E25*J25,2)</f>
        <v>0</v>
      </c>
      <c r="L25" s="228">
        <v>21</v>
      </c>
      <c r="M25" s="228">
        <f>G25*(1+L25/100)</f>
        <v>0</v>
      </c>
      <c r="N25" s="228">
        <v>1.2E-4</v>
      </c>
      <c r="O25" s="228">
        <f>ROUND(E25*N25,2)</f>
        <v>0</v>
      </c>
      <c r="P25" s="228">
        <v>0</v>
      </c>
      <c r="Q25" s="228">
        <f>ROUND(E25*P25,2)</f>
        <v>0</v>
      </c>
      <c r="R25" s="228"/>
      <c r="S25" s="228" t="s">
        <v>295</v>
      </c>
      <c r="T25" s="229" t="s">
        <v>286</v>
      </c>
      <c r="U25" s="215">
        <v>0</v>
      </c>
      <c r="V25" s="215">
        <f>ROUND(E25*U25,2)</f>
        <v>0</v>
      </c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323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13"/>
      <c r="B26" s="214"/>
      <c r="C26" s="254" t="s">
        <v>3534</v>
      </c>
      <c r="D26" s="247"/>
      <c r="E26" s="248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327</v>
      </c>
      <c r="AH26" s="206">
        <v>0</v>
      </c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13"/>
      <c r="B27" s="214"/>
      <c r="C27" s="254" t="s">
        <v>3535</v>
      </c>
      <c r="D27" s="247"/>
      <c r="E27" s="248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327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13"/>
      <c r="B28" s="214"/>
      <c r="C28" s="254" t="s">
        <v>3536</v>
      </c>
      <c r="D28" s="247"/>
      <c r="E28" s="248">
        <v>32.96</v>
      </c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327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32">
        <v>13</v>
      </c>
      <c r="B29" s="233" t="s">
        <v>3537</v>
      </c>
      <c r="C29" s="243" t="s">
        <v>2938</v>
      </c>
      <c r="D29" s="234" t="s">
        <v>2939</v>
      </c>
      <c r="E29" s="235">
        <v>1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2522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>
      <c r="A30" s="217" t="s">
        <v>280</v>
      </c>
      <c r="B30" s="218" t="s">
        <v>93</v>
      </c>
      <c r="C30" s="240" t="s">
        <v>94</v>
      </c>
      <c r="D30" s="219"/>
      <c r="E30" s="220"/>
      <c r="F30" s="221"/>
      <c r="G30" s="221">
        <f>SUMIF(AG31:AG38,"&lt;&gt;NOR",G31:G38)</f>
        <v>0</v>
      </c>
      <c r="H30" s="221"/>
      <c r="I30" s="221">
        <f>SUM(I31:I38)</f>
        <v>0</v>
      </c>
      <c r="J30" s="221"/>
      <c r="K30" s="221">
        <f>SUM(K31:K38)</f>
        <v>0</v>
      </c>
      <c r="L30" s="221"/>
      <c r="M30" s="221">
        <f>SUM(M31:M38)</f>
        <v>0</v>
      </c>
      <c r="N30" s="221"/>
      <c r="O30" s="221">
        <f>SUM(O31:O38)</f>
        <v>0</v>
      </c>
      <c r="P30" s="221"/>
      <c r="Q30" s="221">
        <f>SUM(Q31:Q38)</f>
        <v>0</v>
      </c>
      <c r="R30" s="221"/>
      <c r="S30" s="221"/>
      <c r="T30" s="222"/>
      <c r="U30" s="216"/>
      <c r="V30" s="216">
        <f>SUM(V31:V38)</f>
        <v>0</v>
      </c>
      <c r="W30" s="216"/>
      <c r="AG30" t="s">
        <v>281</v>
      </c>
    </row>
    <row r="31" spans="1:60" outlineLevel="1">
      <c r="A31" s="223">
        <v>14</v>
      </c>
      <c r="B31" s="224" t="s">
        <v>2940</v>
      </c>
      <c r="C31" s="241" t="s">
        <v>3538</v>
      </c>
      <c r="D31" s="225" t="s">
        <v>368</v>
      </c>
      <c r="E31" s="226">
        <v>192</v>
      </c>
      <c r="F31" s="227"/>
      <c r="G31" s="228">
        <f>ROUND(E31*F31,2)</f>
        <v>0</v>
      </c>
      <c r="H31" s="227"/>
      <c r="I31" s="228">
        <f>ROUND(E31*H31,2)</f>
        <v>0</v>
      </c>
      <c r="J31" s="227"/>
      <c r="K31" s="228">
        <f>ROUND(E31*J31,2)</f>
        <v>0</v>
      </c>
      <c r="L31" s="228">
        <v>21</v>
      </c>
      <c r="M31" s="228">
        <f>G31*(1+L31/100)</f>
        <v>0</v>
      </c>
      <c r="N31" s="228">
        <v>0</v>
      </c>
      <c r="O31" s="228">
        <f>ROUND(E31*N31,2)</f>
        <v>0</v>
      </c>
      <c r="P31" s="228">
        <v>0</v>
      </c>
      <c r="Q31" s="228">
        <f>ROUND(E31*P31,2)</f>
        <v>0</v>
      </c>
      <c r="R31" s="228"/>
      <c r="S31" s="228" t="s">
        <v>295</v>
      </c>
      <c r="T31" s="229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369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13"/>
      <c r="B32" s="214"/>
      <c r="C32" s="254" t="s">
        <v>3539</v>
      </c>
      <c r="D32" s="247"/>
      <c r="E32" s="248">
        <v>150</v>
      </c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327</v>
      </c>
      <c r="AH32" s="206">
        <v>0</v>
      </c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13"/>
      <c r="B33" s="214"/>
      <c r="C33" s="254" t="s">
        <v>3540</v>
      </c>
      <c r="D33" s="247"/>
      <c r="E33" s="248">
        <v>42</v>
      </c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327</v>
      </c>
      <c r="AH33" s="206">
        <v>0</v>
      </c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ht="22.5" outlineLevel="1">
      <c r="A34" s="232">
        <v>15</v>
      </c>
      <c r="B34" s="233" t="s">
        <v>2945</v>
      </c>
      <c r="C34" s="243" t="s">
        <v>2946</v>
      </c>
      <c r="D34" s="234" t="s">
        <v>368</v>
      </c>
      <c r="E34" s="235">
        <v>5760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323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ht="22.5" outlineLevel="1">
      <c r="A35" s="232">
        <v>16</v>
      </c>
      <c r="B35" s="233" t="s">
        <v>2947</v>
      </c>
      <c r="C35" s="243" t="s">
        <v>2948</v>
      </c>
      <c r="D35" s="234" t="s">
        <v>368</v>
      </c>
      <c r="E35" s="235">
        <v>192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323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32">
        <v>17</v>
      </c>
      <c r="B36" s="233" t="s">
        <v>2949</v>
      </c>
      <c r="C36" s="243" t="s">
        <v>2950</v>
      </c>
      <c r="D36" s="234" t="s">
        <v>368</v>
      </c>
      <c r="E36" s="235">
        <v>192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323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32">
        <v>18</v>
      </c>
      <c r="B37" s="233" t="s">
        <v>2951</v>
      </c>
      <c r="C37" s="243" t="s">
        <v>2952</v>
      </c>
      <c r="D37" s="234" t="s">
        <v>368</v>
      </c>
      <c r="E37" s="235">
        <v>5760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323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32">
        <v>19</v>
      </c>
      <c r="B38" s="233" t="s">
        <v>2953</v>
      </c>
      <c r="C38" s="243" t="s">
        <v>2954</v>
      </c>
      <c r="D38" s="234" t="s">
        <v>368</v>
      </c>
      <c r="E38" s="235">
        <v>192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323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>
      <c r="A39" s="217" t="s">
        <v>280</v>
      </c>
      <c r="B39" s="218" t="s">
        <v>98</v>
      </c>
      <c r="C39" s="240" t="s">
        <v>97</v>
      </c>
      <c r="D39" s="219"/>
      <c r="E39" s="220"/>
      <c r="F39" s="221"/>
      <c r="G39" s="221">
        <f>SUMIF(AG40:AG50,"&lt;&gt;NOR",G40:G50)</f>
        <v>0</v>
      </c>
      <c r="H39" s="221"/>
      <c r="I39" s="221">
        <f>SUM(I40:I50)</f>
        <v>0</v>
      </c>
      <c r="J39" s="221"/>
      <c r="K39" s="221">
        <f>SUM(K40:K50)</f>
        <v>0</v>
      </c>
      <c r="L39" s="221"/>
      <c r="M39" s="221">
        <f>SUM(M40:M50)</f>
        <v>0</v>
      </c>
      <c r="N39" s="221"/>
      <c r="O39" s="221">
        <f>SUM(O40:O50)</f>
        <v>0</v>
      </c>
      <c r="P39" s="221"/>
      <c r="Q39" s="221">
        <f>SUM(Q40:Q50)</f>
        <v>4.9800000000000004</v>
      </c>
      <c r="R39" s="221"/>
      <c r="S39" s="221"/>
      <c r="T39" s="222"/>
      <c r="U39" s="216"/>
      <c r="V39" s="216">
        <f>SUM(V40:V50)</f>
        <v>0</v>
      </c>
      <c r="W39" s="216"/>
      <c r="AG39" t="s">
        <v>281</v>
      </c>
    </row>
    <row r="40" spans="1:60" ht="22.5" outlineLevel="1">
      <c r="A40" s="223">
        <v>20</v>
      </c>
      <c r="B40" s="224" t="s">
        <v>2955</v>
      </c>
      <c r="C40" s="241" t="s">
        <v>2956</v>
      </c>
      <c r="D40" s="225" t="s">
        <v>368</v>
      </c>
      <c r="E40" s="226">
        <v>69.2</v>
      </c>
      <c r="F40" s="227"/>
      <c r="G40" s="228">
        <f>ROUND(E40*F40,2)</f>
        <v>0</v>
      </c>
      <c r="H40" s="227"/>
      <c r="I40" s="228">
        <f>ROUND(E40*H40,2)</f>
        <v>0</v>
      </c>
      <c r="J40" s="227"/>
      <c r="K40" s="228">
        <f>ROUND(E40*J40,2)</f>
        <v>0</v>
      </c>
      <c r="L40" s="228">
        <v>21</v>
      </c>
      <c r="M40" s="228">
        <f>G40*(1+L40/100)</f>
        <v>0</v>
      </c>
      <c r="N40" s="228">
        <v>0</v>
      </c>
      <c r="O40" s="228">
        <f>ROUND(E40*N40,2)</f>
        <v>0</v>
      </c>
      <c r="P40" s="228">
        <v>7.1999999999999995E-2</v>
      </c>
      <c r="Q40" s="228">
        <f>ROUND(E40*P40,2)</f>
        <v>4.9800000000000004</v>
      </c>
      <c r="R40" s="228"/>
      <c r="S40" s="228" t="s">
        <v>295</v>
      </c>
      <c r="T40" s="229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323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13"/>
      <c r="B41" s="214"/>
      <c r="C41" s="254" t="s">
        <v>3541</v>
      </c>
      <c r="D41" s="247"/>
      <c r="E41" s="248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327</v>
      </c>
      <c r="AH41" s="206">
        <v>0</v>
      </c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13"/>
      <c r="B42" s="214"/>
      <c r="C42" s="254" t="s">
        <v>3542</v>
      </c>
      <c r="D42" s="247"/>
      <c r="E42" s="248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327</v>
      </c>
      <c r="AH42" s="206">
        <v>0</v>
      </c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13"/>
      <c r="B43" s="214"/>
      <c r="C43" s="254" t="s">
        <v>3543</v>
      </c>
      <c r="D43" s="247"/>
      <c r="E43" s="248">
        <v>69.2</v>
      </c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327</v>
      </c>
      <c r="AH43" s="206">
        <v>0</v>
      </c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32">
        <v>21</v>
      </c>
      <c r="B44" s="233" t="s">
        <v>2962</v>
      </c>
      <c r="C44" s="243" t="s">
        <v>2963</v>
      </c>
      <c r="D44" s="234" t="s">
        <v>557</v>
      </c>
      <c r="E44" s="235">
        <v>24</v>
      </c>
      <c r="F44" s="236"/>
      <c r="G44" s="237">
        <f>ROUND(E44*F44,2)</f>
        <v>0</v>
      </c>
      <c r="H44" s="236"/>
      <c r="I44" s="237">
        <f>ROUND(E44*H44,2)</f>
        <v>0</v>
      </c>
      <c r="J44" s="236"/>
      <c r="K44" s="237">
        <f>ROUND(E44*J44,2)</f>
        <v>0</v>
      </c>
      <c r="L44" s="237">
        <v>21</v>
      </c>
      <c r="M44" s="237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7"/>
      <c r="S44" s="237" t="s">
        <v>295</v>
      </c>
      <c r="T44" s="238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323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32">
        <v>22</v>
      </c>
      <c r="B45" s="233" t="s">
        <v>2964</v>
      </c>
      <c r="C45" s="243" t="s">
        <v>2965</v>
      </c>
      <c r="D45" s="234" t="s">
        <v>557</v>
      </c>
      <c r="E45" s="235">
        <v>19</v>
      </c>
      <c r="F45" s="236"/>
      <c r="G45" s="237">
        <f>ROUND(E45*F45,2)</f>
        <v>0</v>
      </c>
      <c r="H45" s="236"/>
      <c r="I45" s="237">
        <f>ROUND(E45*H45,2)</f>
        <v>0</v>
      </c>
      <c r="J45" s="236"/>
      <c r="K45" s="237">
        <f>ROUND(E45*J45,2)</f>
        <v>0</v>
      </c>
      <c r="L45" s="237">
        <v>21</v>
      </c>
      <c r="M45" s="237">
        <f>G45*(1+L45/100)</f>
        <v>0</v>
      </c>
      <c r="N45" s="237">
        <v>0</v>
      </c>
      <c r="O45" s="237">
        <f>ROUND(E45*N45,2)</f>
        <v>0</v>
      </c>
      <c r="P45" s="237">
        <v>0</v>
      </c>
      <c r="Q45" s="237">
        <f>ROUND(E45*P45,2)</f>
        <v>0</v>
      </c>
      <c r="R45" s="237"/>
      <c r="S45" s="237" t="s">
        <v>295</v>
      </c>
      <c r="T45" s="238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323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32">
        <v>23</v>
      </c>
      <c r="B46" s="233" t="s">
        <v>2966</v>
      </c>
      <c r="C46" s="243" t="s">
        <v>2967</v>
      </c>
      <c r="D46" s="234" t="s">
        <v>389</v>
      </c>
      <c r="E46" s="235">
        <v>4.9824000000000002</v>
      </c>
      <c r="F46" s="236"/>
      <c r="G46" s="237">
        <f>ROUND(E46*F46,2)</f>
        <v>0</v>
      </c>
      <c r="H46" s="236"/>
      <c r="I46" s="237">
        <f>ROUND(E46*H46,2)</f>
        <v>0</v>
      </c>
      <c r="J46" s="236"/>
      <c r="K46" s="237">
        <f>ROUND(E46*J46,2)</f>
        <v>0</v>
      </c>
      <c r="L46" s="237">
        <v>21</v>
      </c>
      <c r="M46" s="237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7"/>
      <c r="S46" s="237" t="s">
        <v>295</v>
      </c>
      <c r="T46" s="238" t="s">
        <v>286</v>
      </c>
      <c r="U46" s="215">
        <v>0</v>
      </c>
      <c r="V46" s="215">
        <f>ROUND(E46*U46,2)</f>
        <v>0</v>
      </c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323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32">
        <v>24</v>
      </c>
      <c r="B47" s="233" t="s">
        <v>2968</v>
      </c>
      <c r="C47" s="243" t="s">
        <v>2969</v>
      </c>
      <c r="D47" s="234" t="s">
        <v>389</v>
      </c>
      <c r="E47" s="235">
        <v>4.9824000000000002</v>
      </c>
      <c r="F47" s="236"/>
      <c r="G47" s="237">
        <f>ROUND(E47*F47,2)</f>
        <v>0</v>
      </c>
      <c r="H47" s="236"/>
      <c r="I47" s="237">
        <f>ROUND(E47*H47,2)</f>
        <v>0</v>
      </c>
      <c r="J47" s="236"/>
      <c r="K47" s="237">
        <f>ROUND(E47*J47,2)</f>
        <v>0</v>
      </c>
      <c r="L47" s="237">
        <v>21</v>
      </c>
      <c r="M47" s="237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7"/>
      <c r="S47" s="237" t="s">
        <v>295</v>
      </c>
      <c r="T47" s="238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323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32">
        <v>25</v>
      </c>
      <c r="B48" s="233" t="s">
        <v>2970</v>
      </c>
      <c r="C48" s="243" t="s">
        <v>2971</v>
      </c>
      <c r="D48" s="234" t="s">
        <v>389</v>
      </c>
      <c r="E48" s="235">
        <v>49.82</v>
      </c>
      <c r="F48" s="236"/>
      <c r="G48" s="237">
        <f>ROUND(E48*F48,2)</f>
        <v>0</v>
      </c>
      <c r="H48" s="236"/>
      <c r="I48" s="237">
        <f>ROUND(E48*H48,2)</f>
        <v>0</v>
      </c>
      <c r="J48" s="236"/>
      <c r="K48" s="237">
        <f>ROUND(E48*J48,2)</f>
        <v>0</v>
      </c>
      <c r="L48" s="237">
        <v>21</v>
      </c>
      <c r="M48" s="237">
        <f>G48*(1+L48/100)</f>
        <v>0</v>
      </c>
      <c r="N48" s="237">
        <v>0</v>
      </c>
      <c r="O48" s="237">
        <f>ROUND(E48*N48,2)</f>
        <v>0</v>
      </c>
      <c r="P48" s="237">
        <v>0</v>
      </c>
      <c r="Q48" s="237">
        <f>ROUND(E48*P48,2)</f>
        <v>0</v>
      </c>
      <c r="R48" s="237"/>
      <c r="S48" s="237" t="s">
        <v>295</v>
      </c>
      <c r="T48" s="238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323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32">
        <v>26</v>
      </c>
      <c r="B49" s="233" t="s">
        <v>2972</v>
      </c>
      <c r="C49" s="243" t="s">
        <v>2973</v>
      </c>
      <c r="D49" s="234" t="s">
        <v>389</v>
      </c>
      <c r="E49" s="235">
        <v>4.9824000000000002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323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32">
        <v>27</v>
      </c>
      <c r="B50" s="233" t="s">
        <v>2974</v>
      </c>
      <c r="C50" s="243" t="s">
        <v>2975</v>
      </c>
      <c r="D50" s="234" t="s">
        <v>389</v>
      </c>
      <c r="E50" s="235">
        <v>4.9824000000000002</v>
      </c>
      <c r="F50" s="236"/>
      <c r="G50" s="237">
        <f>ROUND(E50*F50,2)</f>
        <v>0</v>
      </c>
      <c r="H50" s="236"/>
      <c r="I50" s="237">
        <f>ROUND(E50*H50,2)</f>
        <v>0</v>
      </c>
      <c r="J50" s="236"/>
      <c r="K50" s="237">
        <f>ROUND(E50*J50,2)</f>
        <v>0</v>
      </c>
      <c r="L50" s="237">
        <v>21</v>
      </c>
      <c r="M50" s="237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7"/>
      <c r="S50" s="237" t="s">
        <v>295</v>
      </c>
      <c r="T50" s="238" t="s">
        <v>286</v>
      </c>
      <c r="U50" s="215">
        <v>0</v>
      </c>
      <c r="V50" s="215">
        <f>ROUND(E50*U50,2)</f>
        <v>0</v>
      </c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323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>
      <c r="A51" s="217" t="s">
        <v>280</v>
      </c>
      <c r="B51" s="218" t="s">
        <v>100</v>
      </c>
      <c r="C51" s="240" t="s">
        <v>101</v>
      </c>
      <c r="D51" s="219"/>
      <c r="E51" s="220"/>
      <c r="F51" s="221"/>
      <c r="G51" s="221">
        <f>SUMIF(AG52:AG52,"&lt;&gt;NOR",G52:G52)</f>
        <v>0</v>
      </c>
      <c r="H51" s="221"/>
      <c r="I51" s="221">
        <f>SUM(I52:I52)</f>
        <v>0</v>
      </c>
      <c r="J51" s="221"/>
      <c r="K51" s="221">
        <f>SUM(K52:K52)</f>
        <v>0</v>
      </c>
      <c r="L51" s="221"/>
      <c r="M51" s="221">
        <f>SUM(M52:M52)</f>
        <v>0</v>
      </c>
      <c r="N51" s="221"/>
      <c r="O51" s="221">
        <f>SUM(O52:O52)</f>
        <v>0</v>
      </c>
      <c r="P51" s="221"/>
      <c r="Q51" s="221">
        <f>SUM(Q52:Q52)</f>
        <v>0</v>
      </c>
      <c r="R51" s="221"/>
      <c r="S51" s="221"/>
      <c r="T51" s="222"/>
      <c r="U51" s="216"/>
      <c r="V51" s="216">
        <f>SUM(V52:V52)</f>
        <v>0</v>
      </c>
      <c r="W51" s="216"/>
      <c r="AG51" t="s">
        <v>281</v>
      </c>
    </row>
    <row r="52" spans="1:60" outlineLevel="1">
      <c r="A52" s="232">
        <v>28</v>
      </c>
      <c r="B52" s="233" t="s">
        <v>2976</v>
      </c>
      <c r="C52" s="243" t="s">
        <v>2977</v>
      </c>
      <c r="D52" s="234" t="s">
        <v>389</v>
      </c>
      <c r="E52" s="235">
        <v>10.197139999999999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323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>
      <c r="A53" s="217" t="s">
        <v>280</v>
      </c>
      <c r="B53" s="218" t="s">
        <v>103</v>
      </c>
      <c r="C53" s="240" t="s">
        <v>102</v>
      </c>
      <c r="D53" s="219"/>
      <c r="E53" s="220"/>
      <c r="F53" s="221"/>
      <c r="G53" s="221">
        <f>SUMIF(AG54:AG59,"&lt;&gt;NOR",G54:G59)</f>
        <v>0</v>
      </c>
      <c r="H53" s="221"/>
      <c r="I53" s="221">
        <f>SUM(I54:I59)</f>
        <v>0</v>
      </c>
      <c r="J53" s="221"/>
      <c r="K53" s="221">
        <f>SUM(K54:K59)</f>
        <v>0</v>
      </c>
      <c r="L53" s="221"/>
      <c r="M53" s="221">
        <f>SUM(M54:M59)</f>
        <v>0</v>
      </c>
      <c r="N53" s="221"/>
      <c r="O53" s="221">
        <f>SUM(O54:O59)</f>
        <v>0</v>
      </c>
      <c r="P53" s="221"/>
      <c r="Q53" s="221">
        <f>SUM(Q54:Q59)</f>
        <v>0.04</v>
      </c>
      <c r="R53" s="221"/>
      <c r="S53" s="221"/>
      <c r="T53" s="222"/>
      <c r="U53" s="216"/>
      <c r="V53" s="216">
        <f>SUM(V54:V59)</f>
        <v>0</v>
      </c>
      <c r="W53" s="216"/>
      <c r="AG53" t="s">
        <v>281</v>
      </c>
    </row>
    <row r="54" spans="1:60" outlineLevel="1">
      <c r="A54" s="223">
        <v>29</v>
      </c>
      <c r="B54" s="224" t="s">
        <v>3544</v>
      </c>
      <c r="C54" s="241" t="s">
        <v>3545</v>
      </c>
      <c r="D54" s="225" t="s">
        <v>557</v>
      </c>
      <c r="E54" s="226">
        <v>7.26</v>
      </c>
      <c r="F54" s="227"/>
      <c r="G54" s="228">
        <f>ROUND(E54*F54,2)</f>
        <v>0</v>
      </c>
      <c r="H54" s="227"/>
      <c r="I54" s="228">
        <f>ROUND(E54*H54,2)</f>
        <v>0</v>
      </c>
      <c r="J54" s="227"/>
      <c r="K54" s="228">
        <f>ROUND(E54*J54,2)</f>
        <v>0</v>
      </c>
      <c r="L54" s="228">
        <v>21</v>
      </c>
      <c r="M54" s="228">
        <f>G54*(1+L54/100)</f>
        <v>0</v>
      </c>
      <c r="N54" s="228">
        <v>0</v>
      </c>
      <c r="O54" s="228">
        <f>ROUND(E54*N54,2)</f>
        <v>0</v>
      </c>
      <c r="P54" s="228">
        <v>2E-3</v>
      </c>
      <c r="Q54" s="228">
        <f>ROUND(E54*P54,2)</f>
        <v>0.01</v>
      </c>
      <c r="R54" s="228"/>
      <c r="S54" s="228" t="s">
        <v>295</v>
      </c>
      <c r="T54" s="229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323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13"/>
      <c r="B55" s="214"/>
      <c r="C55" s="254" t="s">
        <v>3546</v>
      </c>
      <c r="D55" s="247"/>
      <c r="E55" s="248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327</v>
      </c>
      <c r="AH55" s="206">
        <v>0</v>
      </c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13"/>
      <c r="B56" s="214"/>
      <c r="C56" s="254" t="s">
        <v>3547</v>
      </c>
      <c r="D56" s="247"/>
      <c r="E56" s="248">
        <v>7.26</v>
      </c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327</v>
      </c>
      <c r="AH56" s="206">
        <v>0</v>
      </c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32">
        <v>30</v>
      </c>
      <c r="B57" s="233" t="s">
        <v>3548</v>
      </c>
      <c r="C57" s="243" t="s">
        <v>3549</v>
      </c>
      <c r="D57" s="234" t="s">
        <v>557</v>
      </c>
      <c r="E57" s="235">
        <v>7.26</v>
      </c>
      <c r="F57" s="236"/>
      <c r="G57" s="237">
        <f>ROUND(E57*F57,2)</f>
        <v>0</v>
      </c>
      <c r="H57" s="236"/>
      <c r="I57" s="237">
        <f>ROUND(E57*H57,2)</f>
        <v>0</v>
      </c>
      <c r="J57" s="236"/>
      <c r="K57" s="237">
        <f>ROUND(E57*J57,2)</f>
        <v>0</v>
      </c>
      <c r="L57" s="237">
        <v>21</v>
      </c>
      <c r="M57" s="237">
        <f>G57*(1+L57/100)</f>
        <v>0</v>
      </c>
      <c r="N57" s="237">
        <v>0</v>
      </c>
      <c r="O57" s="237">
        <f>ROUND(E57*N57,2)</f>
        <v>0</v>
      </c>
      <c r="P57" s="237">
        <v>2E-3</v>
      </c>
      <c r="Q57" s="237">
        <f>ROUND(E57*P57,2)</f>
        <v>0.01</v>
      </c>
      <c r="R57" s="237"/>
      <c r="S57" s="237" t="s">
        <v>295</v>
      </c>
      <c r="T57" s="238" t="s">
        <v>286</v>
      </c>
      <c r="U57" s="215">
        <v>0</v>
      </c>
      <c r="V57" s="215">
        <f>ROUND(E57*U57,2)</f>
        <v>0</v>
      </c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323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32">
        <v>31</v>
      </c>
      <c r="B58" s="233" t="s">
        <v>3550</v>
      </c>
      <c r="C58" s="243" t="s">
        <v>3551</v>
      </c>
      <c r="D58" s="234" t="s">
        <v>557</v>
      </c>
      <c r="E58" s="235">
        <v>7.26</v>
      </c>
      <c r="F58" s="236"/>
      <c r="G58" s="237">
        <f>ROUND(E58*F58,2)</f>
        <v>0</v>
      </c>
      <c r="H58" s="236"/>
      <c r="I58" s="237">
        <f>ROUND(E58*H58,2)</f>
        <v>0</v>
      </c>
      <c r="J58" s="236"/>
      <c r="K58" s="237">
        <f>ROUND(E58*J58,2)</f>
        <v>0</v>
      </c>
      <c r="L58" s="237">
        <v>21</v>
      </c>
      <c r="M58" s="237">
        <f>G58*(1+L58/100)</f>
        <v>0</v>
      </c>
      <c r="N58" s="237">
        <v>0</v>
      </c>
      <c r="O58" s="237">
        <f>ROUND(E58*N58,2)</f>
        <v>0</v>
      </c>
      <c r="P58" s="237">
        <v>2E-3</v>
      </c>
      <c r="Q58" s="237">
        <f>ROUND(E58*P58,2)</f>
        <v>0.01</v>
      </c>
      <c r="R58" s="237"/>
      <c r="S58" s="237" t="s">
        <v>295</v>
      </c>
      <c r="T58" s="238" t="s">
        <v>286</v>
      </c>
      <c r="U58" s="215">
        <v>0</v>
      </c>
      <c r="V58" s="215">
        <f>ROUND(E58*U58,2)</f>
        <v>0</v>
      </c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1980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32">
        <v>32</v>
      </c>
      <c r="B59" s="233" t="s">
        <v>3552</v>
      </c>
      <c r="C59" s="243" t="s">
        <v>3553</v>
      </c>
      <c r="D59" s="234" t="s">
        <v>557</v>
      </c>
      <c r="E59" s="235">
        <v>7.26</v>
      </c>
      <c r="F59" s="236"/>
      <c r="G59" s="237">
        <f>ROUND(E59*F59,2)</f>
        <v>0</v>
      </c>
      <c r="H59" s="236"/>
      <c r="I59" s="237">
        <f>ROUND(E59*H59,2)</f>
        <v>0</v>
      </c>
      <c r="J59" s="236"/>
      <c r="K59" s="237">
        <f>ROUND(E59*J59,2)</f>
        <v>0</v>
      </c>
      <c r="L59" s="237">
        <v>21</v>
      </c>
      <c r="M59" s="237">
        <f>G59*(1+L59/100)</f>
        <v>0</v>
      </c>
      <c r="N59" s="237">
        <v>0</v>
      </c>
      <c r="O59" s="237">
        <f>ROUND(E59*N59,2)</f>
        <v>0</v>
      </c>
      <c r="P59" s="237">
        <v>2E-3</v>
      </c>
      <c r="Q59" s="237">
        <f>ROUND(E59*P59,2)</f>
        <v>0.01</v>
      </c>
      <c r="R59" s="237"/>
      <c r="S59" s="237" t="s">
        <v>295</v>
      </c>
      <c r="T59" s="238" t="s">
        <v>286</v>
      </c>
      <c r="U59" s="215">
        <v>0</v>
      </c>
      <c r="V59" s="215">
        <f>ROUND(E59*U59,2)</f>
        <v>0</v>
      </c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1980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>
      <c r="A60" s="217" t="s">
        <v>280</v>
      </c>
      <c r="B60" s="218" t="s">
        <v>105</v>
      </c>
      <c r="C60" s="240" t="s">
        <v>102</v>
      </c>
      <c r="D60" s="219"/>
      <c r="E60" s="220"/>
      <c r="F60" s="221"/>
      <c r="G60" s="221">
        <f>SUMIF(AG61:AG61,"&lt;&gt;NOR",G61:G61)</f>
        <v>0</v>
      </c>
      <c r="H60" s="221"/>
      <c r="I60" s="221">
        <f>SUM(I61:I61)</f>
        <v>0</v>
      </c>
      <c r="J60" s="221"/>
      <c r="K60" s="221">
        <f>SUM(K61:K61)</f>
        <v>0</v>
      </c>
      <c r="L60" s="221"/>
      <c r="M60" s="221">
        <f>SUM(M61:M61)</f>
        <v>0</v>
      </c>
      <c r="N60" s="221"/>
      <c r="O60" s="221">
        <f>SUM(O61:O61)</f>
        <v>0</v>
      </c>
      <c r="P60" s="221"/>
      <c r="Q60" s="221">
        <f>SUM(Q61:Q61)</f>
        <v>0</v>
      </c>
      <c r="R60" s="221"/>
      <c r="S60" s="221"/>
      <c r="T60" s="222"/>
      <c r="U60" s="216"/>
      <c r="V60" s="216">
        <f>SUM(V61:V61)</f>
        <v>0</v>
      </c>
      <c r="W60" s="216"/>
      <c r="AG60" t="s">
        <v>281</v>
      </c>
    </row>
    <row r="61" spans="1:60" outlineLevel="1">
      <c r="A61" s="232">
        <v>33</v>
      </c>
      <c r="B61" s="233" t="s">
        <v>3554</v>
      </c>
      <c r="C61" s="243" t="s">
        <v>2979</v>
      </c>
      <c r="D61" s="234" t="s">
        <v>2939</v>
      </c>
      <c r="E61" s="235">
        <v>1</v>
      </c>
      <c r="F61" s="236"/>
      <c r="G61" s="237">
        <f>ROUND(E61*F61,2)</f>
        <v>0</v>
      </c>
      <c r="H61" s="236"/>
      <c r="I61" s="237">
        <f>ROUND(E61*H61,2)</f>
        <v>0</v>
      </c>
      <c r="J61" s="236"/>
      <c r="K61" s="237">
        <f>ROUND(E61*J61,2)</f>
        <v>0</v>
      </c>
      <c r="L61" s="237">
        <v>21</v>
      </c>
      <c r="M61" s="237">
        <f>G61*(1+L61/100)</f>
        <v>0</v>
      </c>
      <c r="N61" s="237">
        <v>0</v>
      </c>
      <c r="O61" s="237">
        <f>ROUND(E61*N61,2)</f>
        <v>0</v>
      </c>
      <c r="P61" s="237">
        <v>0</v>
      </c>
      <c r="Q61" s="237">
        <f>ROUND(E61*P61,2)</f>
        <v>0</v>
      </c>
      <c r="R61" s="237"/>
      <c r="S61" s="237" t="s">
        <v>295</v>
      </c>
      <c r="T61" s="238" t="s">
        <v>286</v>
      </c>
      <c r="U61" s="215">
        <v>0</v>
      </c>
      <c r="V61" s="215">
        <f>ROUND(E61*U61,2)</f>
        <v>0</v>
      </c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323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>
      <c r="A62" s="217" t="s">
        <v>280</v>
      </c>
      <c r="B62" s="218" t="s">
        <v>106</v>
      </c>
      <c r="C62" s="240" t="s">
        <v>102</v>
      </c>
      <c r="D62" s="219"/>
      <c r="E62" s="220"/>
      <c r="F62" s="221"/>
      <c r="G62" s="221">
        <f>SUMIF(AG63:AG69,"&lt;&gt;NOR",G63:G69)</f>
        <v>0</v>
      </c>
      <c r="H62" s="221"/>
      <c r="I62" s="221">
        <f>SUM(I63:I69)</f>
        <v>0</v>
      </c>
      <c r="J62" s="221"/>
      <c r="K62" s="221">
        <f>SUM(K63:K69)</f>
        <v>0</v>
      </c>
      <c r="L62" s="221"/>
      <c r="M62" s="221">
        <f>SUM(M63:M69)</f>
        <v>0</v>
      </c>
      <c r="N62" s="221"/>
      <c r="O62" s="221">
        <f>SUM(O63:O69)</f>
        <v>0</v>
      </c>
      <c r="P62" s="221"/>
      <c r="Q62" s="221">
        <f>SUM(Q63:Q69)</f>
        <v>0</v>
      </c>
      <c r="R62" s="221"/>
      <c r="S62" s="221"/>
      <c r="T62" s="222"/>
      <c r="U62" s="216"/>
      <c r="V62" s="216">
        <f>SUM(V63:V69)</f>
        <v>0</v>
      </c>
      <c r="W62" s="216"/>
      <c r="AG62" t="s">
        <v>281</v>
      </c>
    </row>
    <row r="63" spans="1:60" ht="22.5" outlineLevel="1">
      <c r="A63" s="223">
        <v>34</v>
      </c>
      <c r="B63" s="224" t="s">
        <v>2986</v>
      </c>
      <c r="C63" s="241" t="s">
        <v>2987</v>
      </c>
      <c r="D63" s="225" t="s">
        <v>368</v>
      </c>
      <c r="E63" s="226">
        <v>5.04</v>
      </c>
      <c r="F63" s="227"/>
      <c r="G63" s="228">
        <f>ROUND(E63*F63,2)</f>
        <v>0</v>
      </c>
      <c r="H63" s="227"/>
      <c r="I63" s="228">
        <f>ROUND(E63*H63,2)</f>
        <v>0</v>
      </c>
      <c r="J63" s="227"/>
      <c r="K63" s="228">
        <f>ROUND(E63*J63,2)</f>
        <v>0</v>
      </c>
      <c r="L63" s="228">
        <v>21</v>
      </c>
      <c r="M63" s="228">
        <f>G63*(1+L63/100)</f>
        <v>0</v>
      </c>
      <c r="N63" s="228">
        <v>0</v>
      </c>
      <c r="O63" s="228">
        <f>ROUND(E63*N63,2)</f>
        <v>0</v>
      </c>
      <c r="P63" s="228">
        <v>0</v>
      </c>
      <c r="Q63" s="228">
        <f>ROUND(E63*P63,2)</f>
        <v>0</v>
      </c>
      <c r="R63" s="228"/>
      <c r="S63" s="228" t="s">
        <v>295</v>
      </c>
      <c r="T63" s="229" t="s">
        <v>286</v>
      </c>
      <c r="U63" s="215">
        <v>0</v>
      </c>
      <c r="V63" s="215">
        <f>ROUND(E63*U63,2)</f>
        <v>0</v>
      </c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323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>
      <c r="A64" s="213"/>
      <c r="B64" s="214"/>
      <c r="C64" s="254" t="s">
        <v>3555</v>
      </c>
      <c r="D64" s="247"/>
      <c r="E64" s="248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327</v>
      </c>
      <c r="AH64" s="206">
        <v>0</v>
      </c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>
      <c r="A65" s="213"/>
      <c r="B65" s="214"/>
      <c r="C65" s="254" t="s">
        <v>3556</v>
      </c>
      <c r="D65" s="247"/>
      <c r="E65" s="248">
        <v>5.04</v>
      </c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327</v>
      </c>
      <c r="AH65" s="206">
        <v>0</v>
      </c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>
      <c r="A66" s="223">
        <v>35</v>
      </c>
      <c r="B66" s="224" t="s">
        <v>2992</v>
      </c>
      <c r="C66" s="241" t="s">
        <v>2993</v>
      </c>
      <c r="D66" s="225" t="s">
        <v>368</v>
      </c>
      <c r="E66" s="226">
        <v>27</v>
      </c>
      <c r="F66" s="227"/>
      <c r="G66" s="228">
        <f>ROUND(E66*F66,2)</f>
        <v>0</v>
      </c>
      <c r="H66" s="227"/>
      <c r="I66" s="228">
        <f>ROUND(E66*H66,2)</f>
        <v>0</v>
      </c>
      <c r="J66" s="227"/>
      <c r="K66" s="228">
        <f>ROUND(E66*J66,2)</f>
        <v>0</v>
      </c>
      <c r="L66" s="228">
        <v>21</v>
      </c>
      <c r="M66" s="228">
        <f>G66*(1+L66/100)</f>
        <v>0</v>
      </c>
      <c r="N66" s="228">
        <v>0</v>
      </c>
      <c r="O66" s="228">
        <f>ROUND(E66*N66,2)</f>
        <v>0</v>
      </c>
      <c r="P66" s="228">
        <v>0</v>
      </c>
      <c r="Q66" s="228">
        <f>ROUND(E66*P66,2)</f>
        <v>0</v>
      </c>
      <c r="R66" s="228"/>
      <c r="S66" s="228" t="s">
        <v>295</v>
      </c>
      <c r="T66" s="229" t="s">
        <v>286</v>
      </c>
      <c r="U66" s="215">
        <v>0</v>
      </c>
      <c r="V66" s="215">
        <f>ROUND(E66*U66,2)</f>
        <v>0</v>
      </c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323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>
      <c r="A67" s="213"/>
      <c r="B67" s="214"/>
      <c r="C67" s="254" t="s">
        <v>3557</v>
      </c>
      <c r="D67" s="247"/>
      <c r="E67" s="248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327</v>
      </c>
      <c r="AH67" s="206">
        <v>0</v>
      </c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>
      <c r="A68" s="213"/>
      <c r="B68" s="214"/>
      <c r="C68" s="254" t="s">
        <v>2578</v>
      </c>
      <c r="D68" s="247"/>
      <c r="E68" s="248">
        <v>27</v>
      </c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327</v>
      </c>
      <c r="AH68" s="206">
        <v>0</v>
      </c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>
      <c r="A69" s="232">
        <v>36</v>
      </c>
      <c r="B69" s="233" t="s">
        <v>3508</v>
      </c>
      <c r="C69" s="243" t="s">
        <v>3509</v>
      </c>
      <c r="D69" s="234" t="s">
        <v>2939</v>
      </c>
      <c r="E69" s="235">
        <v>1</v>
      </c>
      <c r="F69" s="236"/>
      <c r="G69" s="237">
        <f>ROUND(E69*F69,2)</f>
        <v>0</v>
      </c>
      <c r="H69" s="236"/>
      <c r="I69" s="237">
        <f>ROUND(E69*H69,2)</f>
        <v>0</v>
      </c>
      <c r="J69" s="236"/>
      <c r="K69" s="237">
        <f>ROUND(E69*J69,2)</f>
        <v>0</v>
      </c>
      <c r="L69" s="237">
        <v>21</v>
      </c>
      <c r="M69" s="237">
        <f>G69*(1+L69/100)</f>
        <v>0</v>
      </c>
      <c r="N69" s="237">
        <v>0</v>
      </c>
      <c r="O69" s="237">
        <f>ROUND(E69*N69,2)</f>
        <v>0</v>
      </c>
      <c r="P69" s="237">
        <v>0</v>
      </c>
      <c r="Q69" s="237">
        <f>ROUND(E69*P69,2)</f>
        <v>0</v>
      </c>
      <c r="R69" s="237"/>
      <c r="S69" s="237" t="s">
        <v>295</v>
      </c>
      <c r="T69" s="238" t="s">
        <v>286</v>
      </c>
      <c r="U69" s="215">
        <v>0</v>
      </c>
      <c r="V69" s="215">
        <f>ROUND(E69*U69,2)</f>
        <v>0</v>
      </c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323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>
      <c r="A70" s="217" t="s">
        <v>280</v>
      </c>
      <c r="B70" s="218" t="s">
        <v>127</v>
      </c>
      <c r="C70" s="240" t="s">
        <v>104</v>
      </c>
      <c r="D70" s="219"/>
      <c r="E70" s="220"/>
      <c r="F70" s="221"/>
      <c r="G70" s="221">
        <f>SUMIF(AG71:AG71,"&lt;&gt;NOR",G71:G71)</f>
        <v>0</v>
      </c>
      <c r="H70" s="221"/>
      <c r="I70" s="221">
        <f>SUM(I71:I71)</f>
        <v>0</v>
      </c>
      <c r="J70" s="221"/>
      <c r="K70" s="221">
        <f>SUM(K71:K71)</f>
        <v>0</v>
      </c>
      <c r="L70" s="221"/>
      <c r="M70" s="221">
        <f>SUM(M71:M71)</f>
        <v>0</v>
      </c>
      <c r="N70" s="221"/>
      <c r="O70" s="221">
        <f>SUM(O71:O71)</f>
        <v>0</v>
      </c>
      <c r="P70" s="221"/>
      <c r="Q70" s="221">
        <f>SUM(Q71:Q71)</f>
        <v>0</v>
      </c>
      <c r="R70" s="221"/>
      <c r="S70" s="221"/>
      <c r="T70" s="222"/>
      <c r="U70" s="216"/>
      <c r="V70" s="216">
        <f>SUM(V71:V71)</f>
        <v>0</v>
      </c>
      <c r="W70" s="216"/>
      <c r="AG70" t="s">
        <v>281</v>
      </c>
    </row>
    <row r="71" spans="1:60" outlineLevel="1">
      <c r="A71" s="223">
        <v>37</v>
      </c>
      <c r="B71" s="224" t="s">
        <v>3558</v>
      </c>
      <c r="C71" s="241" t="s">
        <v>2998</v>
      </c>
      <c r="D71" s="225" t="s">
        <v>2939</v>
      </c>
      <c r="E71" s="226">
        <v>1</v>
      </c>
      <c r="F71" s="227"/>
      <c r="G71" s="228">
        <f>ROUND(E71*F71,2)</f>
        <v>0</v>
      </c>
      <c r="H71" s="227"/>
      <c r="I71" s="228">
        <f>ROUND(E71*H71,2)</f>
        <v>0</v>
      </c>
      <c r="J71" s="227"/>
      <c r="K71" s="228">
        <f>ROUND(E71*J71,2)</f>
        <v>0</v>
      </c>
      <c r="L71" s="228">
        <v>21</v>
      </c>
      <c r="M71" s="228">
        <f>G71*(1+L71/100)</f>
        <v>0</v>
      </c>
      <c r="N71" s="228">
        <v>0</v>
      </c>
      <c r="O71" s="228">
        <f>ROUND(E71*N71,2)</f>
        <v>0</v>
      </c>
      <c r="P71" s="228">
        <v>0</v>
      </c>
      <c r="Q71" s="228">
        <f>ROUND(E71*P71,2)</f>
        <v>0</v>
      </c>
      <c r="R71" s="228"/>
      <c r="S71" s="228" t="s">
        <v>295</v>
      </c>
      <c r="T71" s="229" t="s">
        <v>286</v>
      </c>
      <c r="U71" s="215">
        <v>0</v>
      </c>
      <c r="V71" s="215">
        <f>ROUND(E71*U71,2)</f>
        <v>0</v>
      </c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2522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>
      <c r="A72" s="5"/>
      <c r="B72" s="6"/>
      <c r="C72" s="244"/>
      <c r="D72" s="8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AE72">
        <v>15</v>
      </c>
      <c r="AF72">
        <v>21</v>
      </c>
    </row>
    <row r="73" spans="1:60">
      <c r="A73" s="209"/>
      <c r="B73" s="210" t="s">
        <v>29</v>
      </c>
      <c r="C73" s="245"/>
      <c r="D73" s="211"/>
      <c r="E73" s="212"/>
      <c r="F73" s="212"/>
      <c r="G73" s="239">
        <f>G8+G22+G30+G39+G51+G53+G60+G62+G70</f>
        <v>0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AE73">
        <f>SUMIF(L7:L71,AE72,G7:G71)</f>
        <v>0</v>
      </c>
      <c r="AF73">
        <f>SUMIF(L7:L71,AF72,G7:G71)</f>
        <v>0</v>
      </c>
      <c r="AG73" t="s">
        <v>315</v>
      </c>
    </row>
    <row r="74" spans="1:60">
      <c r="C74" s="246"/>
      <c r="D74" s="190"/>
      <c r="AG74" t="s">
        <v>316</v>
      </c>
    </row>
    <row r="75" spans="1:60">
      <c r="D75" s="190"/>
    </row>
    <row r="76" spans="1:60">
      <c r="D76" s="190"/>
    </row>
    <row r="77" spans="1:60">
      <c r="D77" s="190"/>
    </row>
    <row r="78" spans="1:60">
      <c r="D78" s="190"/>
    </row>
    <row r="79" spans="1:60">
      <c r="D79" s="190"/>
    </row>
    <row r="80" spans="1:60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78</v>
      </c>
      <c r="C3" s="195" t="s">
        <v>79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74</v>
      </c>
      <c r="C4" s="198" t="s">
        <v>84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89</v>
      </c>
      <c r="C8" s="240" t="s">
        <v>90</v>
      </c>
      <c r="D8" s="219"/>
      <c r="E8" s="220"/>
      <c r="F8" s="221"/>
      <c r="G8" s="221">
        <f>SUMIF(AG9:AG19,"&lt;&gt;NOR",G9:G19)</f>
        <v>0</v>
      </c>
      <c r="H8" s="221"/>
      <c r="I8" s="221">
        <f>SUM(I9:I19)</f>
        <v>0</v>
      </c>
      <c r="J8" s="221"/>
      <c r="K8" s="221">
        <f>SUM(K9:K19)</f>
        <v>0</v>
      </c>
      <c r="L8" s="221"/>
      <c r="M8" s="221">
        <f>SUM(M9:M19)</f>
        <v>0</v>
      </c>
      <c r="N8" s="221"/>
      <c r="O8" s="221">
        <f>SUM(O9:O19)</f>
        <v>3.25</v>
      </c>
      <c r="P8" s="221"/>
      <c r="Q8" s="221">
        <f>SUM(Q9:Q19)</f>
        <v>0.02</v>
      </c>
      <c r="R8" s="221"/>
      <c r="S8" s="221"/>
      <c r="T8" s="222"/>
      <c r="U8" s="216"/>
      <c r="V8" s="216">
        <f>SUM(V9:V19)</f>
        <v>0</v>
      </c>
      <c r="W8" s="216"/>
      <c r="AG8" t="s">
        <v>281</v>
      </c>
    </row>
    <row r="9" spans="1:60" outlineLevel="1">
      <c r="A9" s="232">
        <v>1</v>
      </c>
      <c r="B9" s="233" t="s">
        <v>2906</v>
      </c>
      <c r="C9" s="243" t="s">
        <v>2907</v>
      </c>
      <c r="D9" s="234" t="s">
        <v>368</v>
      </c>
      <c r="E9" s="235">
        <v>23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0.1</v>
      </c>
      <c r="O9" s="237">
        <f>ROUND(E9*N9,2)</f>
        <v>2.2999999999999998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2910</v>
      </c>
      <c r="C10" s="243" t="s">
        <v>2911</v>
      </c>
      <c r="D10" s="234" t="s">
        <v>368</v>
      </c>
      <c r="E10" s="235">
        <v>23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2.8570000000000002E-2</v>
      </c>
      <c r="O10" s="237">
        <f>ROUND(E10*N10,2)</f>
        <v>0.66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23">
        <v>3</v>
      </c>
      <c r="B11" s="224" t="s">
        <v>2912</v>
      </c>
      <c r="C11" s="241" t="s">
        <v>2913</v>
      </c>
      <c r="D11" s="225" t="s">
        <v>368</v>
      </c>
      <c r="E11" s="226">
        <v>23</v>
      </c>
      <c r="F11" s="227"/>
      <c r="G11" s="228">
        <f>ROUND(E11*F11,2)</f>
        <v>0</v>
      </c>
      <c r="H11" s="227"/>
      <c r="I11" s="228">
        <f>ROUND(E11*H11,2)</f>
        <v>0</v>
      </c>
      <c r="J11" s="227"/>
      <c r="K11" s="228">
        <f>ROUND(E11*J11,2)</f>
        <v>0</v>
      </c>
      <c r="L11" s="228">
        <v>21</v>
      </c>
      <c r="M11" s="228">
        <f>G11*(1+L11/100)</f>
        <v>0</v>
      </c>
      <c r="N11" s="228">
        <v>0</v>
      </c>
      <c r="O11" s="228">
        <f>ROUND(E11*N11,2)</f>
        <v>0</v>
      </c>
      <c r="P11" s="228">
        <v>1E-3</v>
      </c>
      <c r="Q11" s="228">
        <f>ROUND(E11*P11,2)</f>
        <v>0.02</v>
      </c>
      <c r="R11" s="228"/>
      <c r="S11" s="228" t="s">
        <v>295</v>
      </c>
      <c r="T11" s="229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13"/>
      <c r="B12" s="214"/>
      <c r="C12" s="254" t="s">
        <v>3559</v>
      </c>
      <c r="D12" s="247"/>
      <c r="E12" s="248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327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13"/>
      <c r="B13" s="214"/>
      <c r="C13" s="254" t="s">
        <v>3560</v>
      </c>
      <c r="D13" s="247"/>
      <c r="E13" s="248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327</v>
      </c>
      <c r="AH13" s="206">
        <v>0</v>
      </c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13"/>
      <c r="B14" s="214"/>
      <c r="C14" s="254" t="s">
        <v>2577</v>
      </c>
      <c r="D14" s="247"/>
      <c r="E14" s="248">
        <v>23</v>
      </c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327</v>
      </c>
      <c r="AH14" s="206">
        <v>0</v>
      </c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4</v>
      </c>
      <c r="B15" s="233" t="s">
        <v>2914</v>
      </c>
      <c r="C15" s="243" t="s">
        <v>2915</v>
      </c>
      <c r="D15" s="234" t="s">
        <v>557</v>
      </c>
      <c r="E15" s="235">
        <v>15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4.0000000000000001E-3</v>
      </c>
      <c r="O15" s="237">
        <f>ROUND(E15*N15,2)</f>
        <v>0.06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1980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23">
        <v>5</v>
      </c>
      <c r="B16" s="224" t="s">
        <v>2916</v>
      </c>
      <c r="C16" s="241" t="s">
        <v>2917</v>
      </c>
      <c r="D16" s="225" t="s">
        <v>557</v>
      </c>
      <c r="E16" s="226">
        <v>21.65</v>
      </c>
      <c r="F16" s="227"/>
      <c r="G16" s="228">
        <f>ROUND(E16*F16,2)</f>
        <v>0</v>
      </c>
      <c r="H16" s="227"/>
      <c r="I16" s="228">
        <f>ROUND(E16*H16,2)</f>
        <v>0</v>
      </c>
      <c r="J16" s="227"/>
      <c r="K16" s="228">
        <f>ROUND(E16*J16,2)</f>
        <v>0</v>
      </c>
      <c r="L16" s="228">
        <v>21</v>
      </c>
      <c r="M16" s="228">
        <f>G16*(1+L16/100)</f>
        <v>0</v>
      </c>
      <c r="N16" s="228">
        <v>0</v>
      </c>
      <c r="O16" s="228">
        <f>ROUND(E16*N16,2)</f>
        <v>0</v>
      </c>
      <c r="P16" s="228">
        <v>0</v>
      </c>
      <c r="Q16" s="228">
        <f>ROUND(E16*P16,2)</f>
        <v>0</v>
      </c>
      <c r="R16" s="228"/>
      <c r="S16" s="228" t="s">
        <v>295</v>
      </c>
      <c r="T16" s="229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1980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13"/>
      <c r="B17" s="214"/>
      <c r="C17" s="254" t="s">
        <v>3561</v>
      </c>
      <c r="D17" s="247"/>
      <c r="E17" s="248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327</v>
      </c>
      <c r="AH17" s="206">
        <v>0</v>
      </c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13"/>
      <c r="B18" s="214"/>
      <c r="C18" s="254" t="s">
        <v>3562</v>
      </c>
      <c r="D18" s="247"/>
      <c r="E18" s="248">
        <v>21.65</v>
      </c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327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ht="22.5" outlineLevel="1">
      <c r="A19" s="232">
        <v>6</v>
      </c>
      <c r="B19" s="233" t="s">
        <v>2920</v>
      </c>
      <c r="C19" s="243" t="s">
        <v>3001</v>
      </c>
      <c r="D19" s="234" t="s">
        <v>368</v>
      </c>
      <c r="E19" s="235">
        <v>23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0.01</v>
      </c>
      <c r="O19" s="237">
        <f>ROUND(E19*N19,2)</f>
        <v>0.23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1980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>
      <c r="A20" s="217" t="s">
        <v>280</v>
      </c>
      <c r="B20" s="218" t="s">
        <v>91</v>
      </c>
      <c r="C20" s="240" t="s">
        <v>92</v>
      </c>
      <c r="D20" s="219"/>
      <c r="E20" s="220"/>
      <c r="F20" s="221"/>
      <c r="G20" s="221">
        <f>SUMIF(AG21:AG29,"&lt;&gt;NOR",G21:G29)</f>
        <v>0</v>
      </c>
      <c r="H20" s="221"/>
      <c r="I20" s="221">
        <f>SUM(I21:I29)</f>
        <v>0</v>
      </c>
      <c r="J20" s="221"/>
      <c r="K20" s="221">
        <f>SUM(K21:K29)</f>
        <v>0</v>
      </c>
      <c r="L20" s="221"/>
      <c r="M20" s="221">
        <f>SUM(M21:M29)</f>
        <v>0</v>
      </c>
      <c r="N20" s="221"/>
      <c r="O20" s="221">
        <f>SUM(O21:O29)</f>
        <v>0.01</v>
      </c>
      <c r="P20" s="221"/>
      <c r="Q20" s="221">
        <f>SUM(Q21:Q29)</f>
        <v>0</v>
      </c>
      <c r="R20" s="221"/>
      <c r="S20" s="221"/>
      <c r="T20" s="222"/>
      <c r="U20" s="216"/>
      <c r="V20" s="216">
        <f>SUM(V21:V29)</f>
        <v>0</v>
      </c>
      <c r="W20" s="216"/>
      <c r="AG20" t="s">
        <v>281</v>
      </c>
    </row>
    <row r="21" spans="1:60" outlineLevel="1">
      <c r="A21" s="223">
        <v>7</v>
      </c>
      <c r="B21" s="224" t="s">
        <v>2929</v>
      </c>
      <c r="C21" s="241" t="s">
        <v>2930</v>
      </c>
      <c r="D21" s="225" t="s">
        <v>368</v>
      </c>
      <c r="E21" s="226">
        <v>72</v>
      </c>
      <c r="F21" s="227"/>
      <c r="G21" s="228">
        <f>ROUND(E21*F21,2)</f>
        <v>0</v>
      </c>
      <c r="H21" s="227"/>
      <c r="I21" s="228">
        <f>ROUND(E21*H21,2)</f>
        <v>0</v>
      </c>
      <c r="J21" s="227"/>
      <c r="K21" s="228">
        <f>ROUND(E21*J21,2)</f>
        <v>0</v>
      </c>
      <c r="L21" s="228">
        <v>21</v>
      </c>
      <c r="M21" s="228">
        <f>G21*(1+L21/100)</f>
        <v>0</v>
      </c>
      <c r="N21" s="228">
        <v>0</v>
      </c>
      <c r="O21" s="228">
        <f>ROUND(E21*N21,2)</f>
        <v>0</v>
      </c>
      <c r="P21" s="228">
        <v>0</v>
      </c>
      <c r="Q21" s="228">
        <f>ROUND(E21*P21,2)</f>
        <v>0</v>
      </c>
      <c r="R21" s="228"/>
      <c r="S21" s="228" t="s">
        <v>295</v>
      </c>
      <c r="T21" s="229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323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13"/>
      <c r="B22" s="214"/>
      <c r="C22" s="254" t="s">
        <v>3008</v>
      </c>
      <c r="D22" s="247"/>
      <c r="E22" s="248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327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13"/>
      <c r="B23" s="214"/>
      <c r="C23" s="254" t="s">
        <v>3563</v>
      </c>
      <c r="D23" s="247"/>
      <c r="E23" s="248">
        <v>72</v>
      </c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327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32">
        <v>8</v>
      </c>
      <c r="B24" s="233" t="s">
        <v>2933</v>
      </c>
      <c r="C24" s="243" t="s">
        <v>2934</v>
      </c>
      <c r="D24" s="234" t="s">
        <v>368</v>
      </c>
      <c r="E24" s="235">
        <v>40</v>
      </c>
      <c r="F24" s="236"/>
      <c r="G24" s="237">
        <f>ROUND(E24*F24,2)</f>
        <v>0</v>
      </c>
      <c r="H24" s="236"/>
      <c r="I24" s="237">
        <f>ROUND(E24*H24,2)</f>
        <v>0</v>
      </c>
      <c r="J24" s="236"/>
      <c r="K24" s="237">
        <f>ROUND(E24*J24,2)</f>
        <v>0</v>
      </c>
      <c r="L24" s="237">
        <v>21</v>
      </c>
      <c r="M24" s="237">
        <f>G24*(1+L24/100)</f>
        <v>0</v>
      </c>
      <c r="N24" s="237">
        <v>2.4000000000000001E-4</v>
      </c>
      <c r="O24" s="237">
        <f>ROUND(E24*N24,2)</f>
        <v>0.01</v>
      </c>
      <c r="P24" s="237">
        <v>0</v>
      </c>
      <c r="Q24" s="237">
        <f>ROUND(E24*P24,2)</f>
        <v>0</v>
      </c>
      <c r="R24" s="237"/>
      <c r="S24" s="237" t="s">
        <v>295</v>
      </c>
      <c r="T24" s="238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323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23">
        <v>9</v>
      </c>
      <c r="B25" s="224" t="s">
        <v>2935</v>
      </c>
      <c r="C25" s="241" t="s">
        <v>2936</v>
      </c>
      <c r="D25" s="225" t="s">
        <v>368</v>
      </c>
      <c r="E25" s="226">
        <v>28.2</v>
      </c>
      <c r="F25" s="227"/>
      <c r="G25" s="228">
        <f>ROUND(E25*F25,2)</f>
        <v>0</v>
      </c>
      <c r="H25" s="227"/>
      <c r="I25" s="228">
        <f>ROUND(E25*H25,2)</f>
        <v>0</v>
      </c>
      <c r="J25" s="227"/>
      <c r="K25" s="228">
        <f>ROUND(E25*J25,2)</f>
        <v>0</v>
      </c>
      <c r="L25" s="228">
        <v>21</v>
      </c>
      <c r="M25" s="228">
        <f>G25*(1+L25/100)</f>
        <v>0</v>
      </c>
      <c r="N25" s="228">
        <v>1.2E-4</v>
      </c>
      <c r="O25" s="228">
        <f>ROUND(E25*N25,2)</f>
        <v>0</v>
      </c>
      <c r="P25" s="228">
        <v>0</v>
      </c>
      <c r="Q25" s="228">
        <f>ROUND(E25*P25,2)</f>
        <v>0</v>
      </c>
      <c r="R25" s="228"/>
      <c r="S25" s="228" t="s">
        <v>295</v>
      </c>
      <c r="T25" s="229" t="s">
        <v>286</v>
      </c>
      <c r="U25" s="215">
        <v>0</v>
      </c>
      <c r="V25" s="215">
        <f>ROUND(E25*U25,2)</f>
        <v>0</v>
      </c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323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13"/>
      <c r="B26" s="214"/>
      <c r="C26" s="254" t="s">
        <v>3564</v>
      </c>
      <c r="D26" s="247"/>
      <c r="E26" s="248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327</v>
      </c>
      <c r="AH26" s="206">
        <v>0</v>
      </c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13"/>
      <c r="B27" s="214"/>
      <c r="C27" s="254" t="s">
        <v>3565</v>
      </c>
      <c r="D27" s="247"/>
      <c r="E27" s="248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327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13"/>
      <c r="B28" s="214"/>
      <c r="C28" s="254" t="s">
        <v>3566</v>
      </c>
      <c r="D28" s="247"/>
      <c r="E28" s="248">
        <v>28.2</v>
      </c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327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32">
        <v>10</v>
      </c>
      <c r="B29" s="233" t="s">
        <v>2937</v>
      </c>
      <c r="C29" s="243" t="s">
        <v>2938</v>
      </c>
      <c r="D29" s="234" t="s">
        <v>2939</v>
      </c>
      <c r="E29" s="235">
        <v>1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2522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>
      <c r="A30" s="217" t="s">
        <v>280</v>
      </c>
      <c r="B30" s="218" t="s">
        <v>93</v>
      </c>
      <c r="C30" s="240" t="s">
        <v>95</v>
      </c>
      <c r="D30" s="219"/>
      <c r="E30" s="220"/>
      <c r="F30" s="221"/>
      <c r="G30" s="221">
        <f>SUMIF(AG31:AG38,"&lt;&gt;NOR",G31:G38)</f>
        <v>0</v>
      </c>
      <c r="H30" s="221"/>
      <c r="I30" s="221">
        <f>SUM(I31:I38)</f>
        <v>0</v>
      </c>
      <c r="J30" s="221"/>
      <c r="K30" s="221">
        <f>SUM(K31:K38)</f>
        <v>0</v>
      </c>
      <c r="L30" s="221"/>
      <c r="M30" s="221">
        <f>SUM(M31:M38)</f>
        <v>0</v>
      </c>
      <c r="N30" s="221"/>
      <c r="O30" s="221">
        <f>SUM(O31:O38)</f>
        <v>0</v>
      </c>
      <c r="P30" s="221"/>
      <c r="Q30" s="221">
        <f>SUM(Q31:Q38)</f>
        <v>1.66</v>
      </c>
      <c r="R30" s="221"/>
      <c r="S30" s="221"/>
      <c r="T30" s="222"/>
      <c r="U30" s="216"/>
      <c r="V30" s="216">
        <f>SUM(V31:V38)</f>
        <v>0</v>
      </c>
      <c r="W30" s="216"/>
      <c r="AG30" t="s">
        <v>281</v>
      </c>
    </row>
    <row r="31" spans="1:60" ht="22.5" outlineLevel="1">
      <c r="A31" s="232">
        <v>11</v>
      </c>
      <c r="B31" s="233" t="s">
        <v>2955</v>
      </c>
      <c r="C31" s="243" t="s">
        <v>2956</v>
      </c>
      <c r="D31" s="234" t="s">
        <v>368</v>
      </c>
      <c r="E31" s="235">
        <v>23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0</v>
      </c>
      <c r="O31" s="237">
        <f>ROUND(E31*N31,2)</f>
        <v>0</v>
      </c>
      <c r="P31" s="237">
        <v>7.1999999999999995E-2</v>
      </c>
      <c r="Q31" s="237">
        <f>ROUND(E31*P31,2)</f>
        <v>1.66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323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32">
        <v>12</v>
      </c>
      <c r="B32" s="233" t="s">
        <v>2962</v>
      </c>
      <c r="C32" s="243" t="s">
        <v>2963</v>
      </c>
      <c r="D32" s="234" t="s">
        <v>557</v>
      </c>
      <c r="E32" s="235">
        <v>10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323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32">
        <v>13</v>
      </c>
      <c r="B33" s="233" t="s">
        <v>2964</v>
      </c>
      <c r="C33" s="243" t="s">
        <v>2965</v>
      </c>
      <c r="D33" s="234" t="s">
        <v>557</v>
      </c>
      <c r="E33" s="235">
        <v>5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323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32">
        <v>14</v>
      </c>
      <c r="B34" s="233" t="s">
        <v>2966</v>
      </c>
      <c r="C34" s="243" t="s">
        <v>2967</v>
      </c>
      <c r="D34" s="234" t="s">
        <v>389</v>
      </c>
      <c r="E34" s="235">
        <v>1.6559999999999999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323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32">
        <v>15</v>
      </c>
      <c r="B35" s="233" t="s">
        <v>2968</v>
      </c>
      <c r="C35" s="243" t="s">
        <v>2969</v>
      </c>
      <c r="D35" s="234" t="s">
        <v>389</v>
      </c>
      <c r="E35" s="235">
        <v>1.6559999999999999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323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32">
        <v>16</v>
      </c>
      <c r="B36" s="233" t="s">
        <v>2970</v>
      </c>
      <c r="C36" s="243" t="s">
        <v>2971</v>
      </c>
      <c r="D36" s="234" t="s">
        <v>389</v>
      </c>
      <c r="E36" s="235">
        <v>16.559999999999999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323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32">
        <v>17</v>
      </c>
      <c r="B37" s="233" t="s">
        <v>2972</v>
      </c>
      <c r="C37" s="243" t="s">
        <v>2973</v>
      </c>
      <c r="D37" s="234" t="s">
        <v>389</v>
      </c>
      <c r="E37" s="235">
        <v>1.6559999999999999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323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32">
        <v>18</v>
      </c>
      <c r="B38" s="233" t="s">
        <v>2974</v>
      </c>
      <c r="C38" s="243" t="s">
        <v>2975</v>
      </c>
      <c r="D38" s="234" t="s">
        <v>389</v>
      </c>
      <c r="E38" s="235">
        <v>1.6559999999999999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323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>
      <c r="A39" s="217" t="s">
        <v>280</v>
      </c>
      <c r="B39" s="218" t="s">
        <v>96</v>
      </c>
      <c r="C39" s="240" t="s">
        <v>97</v>
      </c>
      <c r="D39" s="219"/>
      <c r="E39" s="220"/>
      <c r="F39" s="221"/>
      <c r="G39" s="221">
        <f>SUMIF(AG40:AG40,"&lt;&gt;NOR",G40:G40)</f>
        <v>0</v>
      </c>
      <c r="H39" s="221"/>
      <c r="I39" s="221">
        <f>SUM(I40:I40)</f>
        <v>0</v>
      </c>
      <c r="J39" s="221"/>
      <c r="K39" s="221">
        <f>SUM(K40:K40)</f>
        <v>0</v>
      </c>
      <c r="L39" s="221"/>
      <c r="M39" s="221">
        <f>SUM(M40:M40)</f>
        <v>0</v>
      </c>
      <c r="N39" s="221"/>
      <c r="O39" s="221">
        <f>SUM(O40:O40)</f>
        <v>0</v>
      </c>
      <c r="P39" s="221"/>
      <c r="Q39" s="221">
        <f>SUM(Q40:Q40)</f>
        <v>0</v>
      </c>
      <c r="R39" s="221"/>
      <c r="S39" s="221"/>
      <c r="T39" s="222"/>
      <c r="U39" s="216"/>
      <c r="V39" s="216">
        <f>SUM(V40:V40)</f>
        <v>0</v>
      </c>
      <c r="W39" s="216"/>
      <c r="AG39" t="s">
        <v>281</v>
      </c>
    </row>
    <row r="40" spans="1:60" outlineLevel="1">
      <c r="A40" s="232">
        <v>19</v>
      </c>
      <c r="B40" s="233" t="s">
        <v>2976</v>
      </c>
      <c r="C40" s="243" t="s">
        <v>2977</v>
      </c>
      <c r="D40" s="234" t="s">
        <v>389</v>
      </c>
      <c r="E40" s="235">
        <v>3.2600899999999999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323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>
      <c r="A41" s="217" t="s">
        <v>280</v>
      </c>
      <c r="B41" s="218" t="s">
        <v>98</v>
      </c>
      <c r="C41" s="240" t="s">
        <v>99</v>
      </c>
      <c r="D41" s="219"/>
      <c r="E41" s="220"/>
      <c r="F41" s="221"/>
      <c r="G41" s="221">
        <f>SUMIF(AG42:AG42,"&lt;&gt;NOR",G42:G42)</f>
        <v>0</v>
      </c>
      <c r="H41" s="221"/>
      <c r="I41" s="221">
        <f>SUM(I42:I42)</f>
        <v>0</v>
      </c>
      <c r="J41" s="221"/>
      <c r="K41" s="221">
        <f>SUM(K42:K42)</f>
        <v>0</v>
      </c>
      <c r="L41" s="221"/>
      <c r="M41" s="221">
        <f>SUM(M42:M42)</f>
        <v>0</v>
      </c>
      <c r="N41" s="221"/>
      <c r="O41" s="221">
        <f>SUM(O42:O42)</f>
        <v>0</v>
      </c>
      <c r="P41" s="221"/>
      <c r="Q41" s="221">
        <f>SUM(Q42:Q42)</f>
        <v>0</v>
      </c>
      <c r="R41" s="221"/>
      <c r="S41" s="221"/>
      <c r="T41" s="222"/>
      <c r="U41" s="216"/>
      <c r="V41" s="216">
        <f>SUM(V42:V42)</f>
        <v>0</v>
      </c>
      <c r="W41" s="216"/>
      <c r="AG41" t="s">
        <v>281</v>
      </c>
    </row>
    <row r="42" spans="1:60" outlineLevel="1">
      <c r="A42" s="232">
        <v>20</v>
      </c>
      <c r="B42" s="233" t="s">
        <v>3567</v>
      </c>
      <c r="C42" s="243" t="s">
        <v>2979</v>
      </c>
      <c r="D42" s="234" t="s">
        <v>2939</v>
      </c>
      <c r="E42" s="235">
        <v>1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323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>
      <c r="A43" s="217" t="s">
        <v>280</v>
      </c>
      <c r="B43" s="218" t="s">
        <v>100</v>
      </c>
      <c r="C43" s="240" t="s">
        <v>102</v>
      </c>
      <c r="D43" s="219"/>
      <c r="E43" s="220"/>
      <c r="F43" s="221"/>
      <c r="G43" s="221">
        <f>SUMIF(AG44:AG46,"&lt;&gt;NOR",G44:G46)</f>
        <v>0</v>
      </c>
      <c r="H43" s="221"/>
      <c r="I43" s="221">
        <f>SUM(I44:I46)</f>
        <v>0</v>
      </c>
      <c r="J43" s="221"/>
      <c r="K43" s="221">
        <f>SUM(K44:K46)</f>
        <v>0</v>
      </c>
      <c r="L43" s="221"/>
      <c r="M43" s="221">
        <f>SUM(M44:M46)</f>
        <v>0</v>
      </c>
      <c r="N43" s="221"/>
      <c r="O43" s="221">
        <f>SUM(O44:O46)</f>
        <v>0</v>
      </c>
      <c r="P43" s="221"/>
      <c r="Q43" s="221">
        <f>SUM(Q44:Q46)</f>
        <v>0</v>
      </c>
      <c r="R43" s="221"/>
      <c r="S43" s="221"/>
      <c r="T43" s="222"/>
      <c r="U43" s="216"/>
      <c r="V43" s="216">
        <f>SUM(V44:V46)</f>
        <v>0</v>
      </c>
      <c r="W43" s="216"/>
      <c r="AG43" t="s">
        <v>281</v>
      </c>
    </row>
    <row r="44" spans="1:60" outlineLevel="1">
      <c r="A44" s="223">
        <v>21</v>
      </c>
      <c r="B44" s="224" t="s">
        <v>2992</v>
      </c>
      <c r="C44" s="241" t="s">
        <v>2993</v>
      </c>
      <c r="D44" s="225" t="s">
        <v>368</v>
      </c>
      <c r="E44" s="226">
        <v>22.62</v>
      </c>
      <c r="F44" s="227"/>
      <c r="G44" s="228">
        <f>ROUND(E44*F44,2)</f>
        <v>0</v>
      </c>
      <c r="H44" s="227"/>
      <c r="I44" s="228">
        <f>ROUND(E44*H44,2)</f>
        <v>0</v>
      </c>
      <c r="J44" s="227"/>
      <c r="K44" s="228">
        <f>ROUND(E44*J44,2)</f>
        <v>0</v>
      </c>
      <c r="L44" s="228">
        <v>21</v>
      </c>
      <c r="M44" s="228">
        <f>G44*(1+L44/100)</f>
        <v>0</v>
      </c>
      <c r="N44" s="228">
        <v>0</v>
      </c>
      <c r="O44" s="228">
        <f>ROUND(E44*N44,2)</f>
        <v>0</v>
      </c>
      <c r="P44" s="228">
        <v>0</v>
      </c>
      <c r="Q44" s="228">
        <f>ROUND(E44*P44,2)</f>
        <v>0</v>
      </c>
      <c r="R44" s="228"/>
      <c r="S44" s="228" t="s">
        <v>295</v>
      </c>
      <c r="T44" s="229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323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13"/>
      <c r="B45" s="214"/>
      <c r="C45" s="254" t="s">
        <v>3568</v>
      </c>
      <c r="D45" s="247"/>
      <c r="E45" s="248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327</v>
      </c>
      <c r="AH45" s="206">
        <v>0</v>
      </c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13"/>
      <c r="B46" s="214"/>
      <c r="C46" s="254" t="s">
        <v>3569</v>
      </c>
      <c r="D46" s="247"/>
      <c r="E46" s="248">
        <v>22.62</v>
      </c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327</v>
      </c>
      <c r="AH46" s="206">
        <v>0</v>
      </c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>
      <c r="A47" s="217" t="s">
        <v>280</v>
      </c>
      <c r="B47" s="218" t="s">
        <v>103</v>
      </c>
      <c r="C47" s="240" t="s">
        <v>104</v>
      </c>
      <c r="D47" s="219"/>
      <c r="E47" s="220"/>
      <c r="F47" s="221"/>
      <c r="G47" s="221">
        <f>SUMIF(AG48:AG48,"&lt;&gt;NOR",G48:G48)</f>
        <v>0</v>
      </c>
      <c r="H47" s="221"/>
      <c r="I47" s="221">
        <f>SUM(I48:I48)</f>
        <v>0</v>
      </c>
      <c r="J47" s="221"/>
      <c r="K47" s="221">
        <f>SUM(K48:K48)</f>
        <v>0</v>
      </c>
      <c r="L47" s="221"/>
      <c r="M47" s="221">
        <f>SUM(M48:M48)</f>
        <v>0</v>
      </c>
      <c r="N47" s="221"/>
      <c r="O47" s="221">
        <f>SUM(O48:O48)</f>
        <v>0</v>
      </c>
      <c r="P47" s="221"/>
      <c r="Q47" s="221">
        <f>SUM(Q48:Q48)</f>
        <v>0</v>
      </c>
      <c r="R47" s="221"/>
      <c r="S47" s="221"/>
      <c r="T47" s="222"/>
      <c r="U47" s="216"/>
      <c r="V47" s="216">
        <f>SUM(V48:V48)</f>
        <v>0</v>
      </c>
      <c r="W47" s="216"/>
      <c r="AG47" t="s">
        <v>281</v>
      </c>
    </row>
    <row r="48" spans="1:60" outlineLevel="1">
      <c r="A48" s="223">
        <v>22</v>
      </c>
      <c r="B48" s="224" t="s">
        <v>3570</v>
      </c>
      <c r="C48" s="241" t="s">
        <v>2998</v>
      </c>
      <c r="D48" s="225" t="s">
        <v>2939</v>
      </c>
      <c r="E48" s="226">
        <v>1</v>
      </c>
      <c r="F48" s="227"/>
      <c r="G48" s="228">
        <f>ROUND(E48*F48,2)</f>
        <v>0</v>
      </c>
      <c r="H48" s="227"/>
      <c r="I48" s="228">
        <f>ROUND(E48*H48,2)</f>
        <v>0</v>
      </c>
      <c r="J48" s="227"/>
      <c r="K48" s="228">
        <f>ROUND(E48*J48,2)</f>
        <v>0</v>
      </c>
      <c r="L48" s="228">
        <v>21</v>
      </c>
      <c r="M48" s="228">
        <f>G48*(1+L48/100)</f>
        <v>0</v>
      </c>
      <c r="N48" s="228">
        <v>0</v>
      </c>
      <c r="O48" s="228">
        <f>ROUND(E48*N48,2)</f>
        <v>0</v>
      </c>
      <c r="P48" s="228">
        <v>0</v>
      </c>
      <c r="Q48" s="228">
        <f>ROUND(E48*P48,2)</f>
        <v>0</v>
      </c>
      <c r="R48" s="228"/>
      <c r="S48" s="228" t="s">
        <v>295</v>
      </c>
      <c r="T48" s="229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2522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33">
      <c r="A49" s="5"/>
      <c r="B49" s="6"/>
      <c r="C49" s="244"/>
      <c r="D49" s="8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AE49">
        <v>15</v>
      </c>
      <c r="AF49">
        <v>21</v>
      </c>
    </row>
    <row r="50" spans="1:33">
      <c r="A50" s="209"/>
      <c r="B50" s="210" t="s">
        <v>29</v>
      </c>
      <c r="C50" s="245"/>
      <c r="D50" s="211"/>
      <c r="E50" s="212"/>
      <c r="F50" s="212"/>
      <c r="G50" s="239">
        <f>G8+G20+G30+G39+G41+G43+G47</f>
        <v>0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AE50">
        <f>SUMIF(L7:L48,AE49,G7:G48)</f>
        <v>0</v>
      </c>
      <c r="AF50">
        <f>SUMIF(L7:L48,AF49,G7:G48)</f>
        <v>0</v>
      </c>
      <c r="AG50" t="s">
        <v>315</v>
      </c>
    </row>
    <row r="51" spans="1:33">
      <c r="C51" s="246"/>
      <c r="D51" s="190"/>
      <c r="AG51" t="s">
        <v>316</v>
      </c>
    </row>
    <row r="52" spans="1:33">
      <c r="D52" s="190"/>
    </row>
    <row r="53" spans="1:33">
      <c r="D53" s="190"/>
    </row>
    <row r="54" spans="1:33">
      <c r="D54" s="190"/>
    </row>
    <row r="55" spans="1:33">
      <c r="D55" s="190"/>
    </row>
    <row r="56" spans="1:33">
      <c r="D56" s="190"/>
    </row>
    <row r="57" spans="1:33">
      <c r="D57" s="190"/>
    </row>
    <row r="58" spans="1:33">
      <c r="D58" s="190"/>
    </row>
    <row r="59" spans="1:33">
      <c r="D59" s="190"/>
    </row>
    <row r="60" spans="1:33">
      <c r="D60" s="190"/>
    </row>
    <row r="61" spans="1:33">
      <c r="D61" s="190"/>
    </row>
    <row r="62" spans="1:33">
      <c r="D62" s="190"/>
    </row>
    <row r="63" spans="1:33">
      <c r="D63" s="190"/>
    </row>
    <row r="64" spans="1:33">
      <c r="D64" s="190"/>
    </row>
    <row r="65" spans="4:4">
      <c r="D65" s="190"/>
    </row>
    <row r="66" spans="4:4">
      <c r="D66" s="190"/>
    </row>
    <row r="67" spans="4:4">
      <c r="D67" s="190"/>
    </row>
    <row r="68" spans="4:4">
      <c r="D68" s="190"/>
    </row>
    <row r="69" spans="4:4">
      <c r="D69" s="190"/>
    </row>
    <row r="70" spans="4:4">
      <c r="D70" s="190"/>
    </row>
    <row r="71" spans="4:4">
      <c r="D71" s="190"/>
    </row>
    <row r="72" spans="4:4">
      <c r="D72" s="190"/>
    </row>
    <row r="73" spans="4:4">
      <c r="D73" s="190"/>
    </row>
    <row r="74" spans="4:4">
      <c r="D74" s="190"/>
    </row>
    <row r="75" spans="4:4">
      <c r="D75" s="190"/>
    </row>
    <row r="76" spans="4:4">
      <c r="D76" s="190"/>
    </row>
    <row r="77" spans="4:4">
      <c r="D77" s="190"/>
    </row>
    <row r="78" spans="4:4">
      <c r="D78" s="190"/>
    </row>
    <row r="79" spans="4:4">
      <c r="D79" s="190"/>
    </row>
    <row r="80" spans="4:4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4">
    <tabColor rgb="FFFF9966"/>
  </sheetPr>
  <dimension ref="A1:G5"/>
  <sheetViews>
    <sheetView workbookViewId="0">
      <selection activeCell="F8" sqref="F8"/>
    </sheetView>
  </sheetViews>
  <sheetFormatPr defaultRowHeight="12.75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>
      <c r="A1" s="99" t="s">
        <v>6</v>
      </c>
      <c r="B1" s="99"/>
      <c r="C1" s="100"/>
      <c r="D1" s="99"/>
      <c r="E1" s="99"/>
      <c r="F1" s="99"/>
      <c r="G1" s="99"/>
    </row>
    <row r="2" spans="1:7" ht="24.95" customHeight="1">
      <c r="A2" s="77" t="s">
        <v>7</v>
      </c>
      <c r="B2" s="76"/>
      <c r="C2" s="101"/>
      <c r="D2" s="101"/>
      <c r="E2" s="101"/>
      <c r="F2" s="101"/>
      <c r="G2" s="102"/>
    </row>
    <row r="3" spans="1:7" ht="24.95" customHeight="1">
      <c r="A3" s="77" t="s">
        <v>8</v>
      </c>
      <c r="B3" s="76"/>
      <c r="C3" s="101"/>
      <c r="D3" s="101"/>
      <c r="E3" s="101"/>
      <c r="F3" s="101"/>
      <c r="G3" s="102"/>
    </row>
    <row r="4" spans="1:7" ht="24.95" customHeight="1">
      <c r="A4" s="77" t="s">
        <v>9</v>
      </c>
      <c r="B4" s="76"/>
      <c r="C4" s="101"/>
      <c r="D4" s="101"/>
      <c r="E4" s="101"/>
      <c r="F4" s="101"/>
      <c r="G4" s="102"/>
    </row>
    <row r="5" spans="1:7">
      <c r="B5" s="6"/>
      <c r="C5" s="7"/>
      <c r="D5" s="8"/>
    </row>
  </sheetData>
  <sheetProtection password="E7C2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191" t="s">
        <v>254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52</v>
      </c>
      <c r="C3" s="195" t="s">
        <v>53</v>
      </c>
      <c r="D3" s="193"/>
      <c r="E3" s="193"/>
      <c r="F3" s="193"/>
      <c r="G3" s="194"/>
      <c r="AC3" s="127" t="s">
        <v>257</v>
      </c>
      <c r="AG3" t="s">
        <v>258</v>
      </c>
    </row>
    <row r="4" spans="1:60" ht="24.95" customHeight="1">
      <c r="A4" s="196" t="s">
        <v>9</v>
      </c>
      <c r="B4" s="197" t="s">
        <v>52</v>
      </c>
      <c r="C4" s="198" t="s">
        <v>53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252</v>
      </c>
      <c r="C8" s="240" t="s">
        <v>27</v>
      </c>
      <c r="D8" s="219"/>
      <c r="E8" s="220"/>
      <c r="F8" s="221"/>
      <c r="G8" s="221">
        <f>SUMIF(AG9:AG13,"&lt;&gt;NOR",G9:G13)</f>
        <v>0</v>
      </c>
      <c r="H8" s="221"/>
      <c r="I8" s="221">
        <f>SUM(I9:I13)</f>
        <v>0</v>
      </c>
      <c r="J8" s="221"/>
      <c r="K8" s="221">
        <f>SUM(K9:K13)</f>
        <v>0</v>
      </c>
      <c r="L8" s="221"/>
      <c r="M8" s="221">
        <f>SUM(M9:M13)</f>
        <v>0</v>
      </c>
      <c r="N8" s="221"/>
      <c r="O8" s="221">
        <f>SUM(O9:O13)</f>
        <v>0</v>
      </c>
      <c r="P8" s="221"/>
      <c r="Q8" s="221">
        <f>SUM(Q9:Q13)</f>
        <v>0</v>
      </c>
      <c r="R8" s="221"/>
      <c r="S8" s="221"/>
      <c r="T8" s="222"/>
      <c r="U8" s="216"/>
      <c r="V8" s="216">
        <f>SUM(V9:V13)</f>
        <v>0</v>
      </c>
      <c r="W8" s="216"/>
      <c r="AG8" t="s">
        <v>281</v>
      </c>
    </row>
    <row r="9" spans="1:60" outlineLevel="1">
      <c r="A9" s="223">
        <v>1</v>
      </c>
      <c r="B9" s="224" t="s">
        <v>282</v>
      </c>
      <c r="C9" s="241" t="s">
        <v>283</v>
      </c>
      <c r="D9" s="225" t="s">
        <v>284</v>
      </c>
      <c r="E9" s="226">
        <v>1</v>
      </c>
      <c r="F9" s="227"/>
      <c r="G9" s="228">
        <f>ROUND(E9*F9,2)</f>
        <v>0</v>
      </c>
      <c r="H9" s="227"/>
      <c r="I9" s="228">
        <f>ROUND(E9*H9,2)</f>
        <v>0</v>
      </c>
      <c r="J9" s="227"/>
      <c r="K9" s="228">
        <f>ROUND(E9*J9,2)</f>
        <v>0</v>
      </c>
      <c r="L9" s="228">
        <v>21</v>
      </c>
      <c r="M9" s="228">
        <f>G9*(1+L9/100)</f>
        <v>0</v>
      </c>
      <c r="N9" s="228">
        <v>0</v>
      </c>
      <c r="O9" s="228">
        <f>ROUND(E9*N9,2)</f>
        <v>0</v>
      </c>
      <c r="P9" s="228">
        <v>0</v>
      </c>
      <c r="Q9" s="228">
        <f>ROUND(E9*P9,2)</f>
        <v>0</v>
      </c>
      <c r="R9" s="228"/>
      <c r="S9" s="228" t="s">
        <v>285</v>
      </c>
      <c r="T9" s="229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287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ht="22.5" outlineLevel="1">
      <c r="A10" s="213"/>
      <c r="B10" s="214"/>
      <c r="C10" s="242" t="s">
        <v>288</v>
      </c>
      <c r="D10" s="231"/>
      <c r="E10" s="231"/>
      <c r="F10" s="231"/>
      <c r="G10" s="231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289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30" t="str">
        <f>C10</f>
        <v>Zaměření stavby před výstavbou: přenesení poloh sítí, hranic pozemku apod. z mapy do terénu, označení a stabilizace lomových bodů, zaměření stávajícího objektu před rekonstrukcí.</v>
      </c>
      <c r="BB10" s="206"/>
      <c r="BC10" s="206"/>
      <c r="BD10" s="206"/>
      <c r="BE10" s="206"/>
      <c r="BF10" s="206"/>
      <c r="BG10" s="206"/>
      <c r="BH10" s="206"/>
    </row>
    <row r="11" spans="1:60" outlineLevel="1">
      <c r="A11" s="223">
        <v>2</v>
      </c>
      <c r="B11" s="224" t="s">
        <v>290</v>
      </c>
      <c r="C11" s="241" t="s">
        <v>291</v>
      </c>
      <c r="D11" s="225" t="s">
        <v>284</v>
      </c>
      <c r="E11" s="226">
        <v>1</v>
      </c>
      <c r="F11" s="227"/>
      <c r="G11" s="228">
        <f>ROUND(E11*F11,2)</f>
        <v>0</v>
      </c>
      <c r="H11" s="227"/>
      <c r="I11" s="228">
        <f>ROUND(E11*H11,2)</f>
        <v>0</v>
      </c>
      <c r="J11" s="227"/>
      <c r="K11" s="228">
        <f>ROUND(E11*J11,2)</f>
        <v>0</v>
      </c>
      <c r="L11" s="228">
        <v>21</v>
      </c>
      <c r="M11" s="228">
        <f>G11*(1+L11/100)</f>
        <v>0</v>
      </c>
      <c r="N11" s="228">
        <v>0</v>
      </c>
      <c r="O11" s="228">
        <f>ROUND(E11*N11,2)</f>
        <v>0</v>
      </c>
      <c r="P11" s="228">
        <v>0</v>
      </c>
      <c r="Q11" s="228">
        <f>ROUND(E11*P11,2)</f>
        <v>0</v>
      </c>
      <c r="R11" s="228"/>
      <c r="S11" s="228" t="s">
        <v>285</v>
      </c>
      <c r="T11" s="229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287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13"/>
      <c r="B12" s="214"/>
      <c r="C12" s="242" t="s">
        <v>292</v>
      </c>
      <c r="D12" s="231"/>
      <c r="E12" s="231"/>
      <c r="F12" s="231"/>
      <c r="G12" s="231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289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3</v>
      </c>
      <c r="B13" s="233" t="s">
        <v>293</v>
      </c>
      <c r="C13" s="243" t="s">
        <v>294</v>
      </c>
      <c r="D13" s="234" t="s">
        <v>284</v>
      </c>
      <c r="E13" s="235">
        <v>1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287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>
      <c r="A14" s="217" t="s">
        <v>280</v>
      </c>
      <c r="B14" s="218" t="s">
        <v>253</v>
      </c>
      <c r="C14" s="240" t="s">
        <v>28</v>
      </c>
      <c r="D14" s="219"/>
      <c r="E14" s="220"/>
      <c r="F14" s="221"/>
      <c r="G14" s="221">
        <f>SUMIF(AG15:AG23,"&lt;&gt;NOR",G15:G23)</f>
        <v>0</v>
      </c>
      <c r="H14" s="221"/>
      <c r="I14" s="221">
        <f>SUM(I15:I23)</f>
        <v>0</v>
      </c>
      <c r="J14" s="221"/>
      <c r="K14" s="221">
        <f>SUM(K15:K23)</f>
        <v>0</v>
      </c>
      <c r="L14" s="221"/>
      <c r="M14" s="221">
        <f>SUM(M15:M23)</f>
        <v>0</v>
      </c>
      <c r="N14" s="221"/>
      <c r="O14" s="221">
        <f>SUM(O15:O23)</f>
        <v>0</v>
      </c>
      <c r="P14" s="221"/>
      <c r="Q14" s="221">
        <f>SUM(Q15:Q23)</f>
        <v>0</v>
      </c>
      <c r="R14" s="221"/>
      <c r="S14" s="221"/>
      <c r="T14" s="222"/>
      <c r="U14" s="216"/>
      <c r="V14" s="216">
        <f>SUM(V15:V23)</f>
        <v>0</v>
      </c>
      <c r="W14" s="216"/>
      <c r="AG14" t="s">
        <v>281</v>
      </c>
    </row>
    <row r="15" spans="1:60" outlineLevel="1">
      <c r="A15" s="232">
        <v>4</v>
      </c>
      <c r="B15" s="233" t="s">
        <v>296</v>
      </c>
      <c r="C15" s="243" t="s">
        <v>297</v>
      </c>
      <c r="D15" s="234" t="s">
        <v>298</v>
      </c>
      <c r="E15" s="235">
        <v>1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285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299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23">
        <v>5</v>
      </c>
      <c r="B16" s="224" t="s">
        <v>300</v>
      </c>
      <c r="C16" s="241" t="s">
        <v>301</v>
      </c>
      <c r="D16" s="225" t="s">
        <v>284</v>
      </c>
      <c r="E16" s="226">
        <v>1</v>
      </c>
      <c r="F16" s="227"/>
      <c r="G16" s="228">
        <f>ROUND(E16*F16,2)</f>
        <v>0</v>
      </c>
      <c r="H16" s="227"/>
      <c r="I16" s="228">
        <f>ROUND(E16*H16,2)</f>
        <v>0</v>
      </c>
      <c r="J16" s="227"/>
      <c r="K16" s="228">
        <f>ROUND(E16*J16,2)</f>
        <v>0</v>
      </c>
      <c r="L16" s="228">
        <v>21</v>
      </c>
      <c r="M16" s="228">
        <f>G16*(1+L16/100)</f>
        <v>0</v>
      </c>
      <c r="N16" s="228">
        <v>0</v>
      </c>
      <c r="O16" s="228">
        <f>ROUND(E16*N16,2)</f>
        <v>0</v>
      </c>
      <c r="P16" s="228">
        <v>0</v>
      </c>
      <c r="Q16" s="228">
        <f>ROUND(E16*P16,2)</f>
        <v>0</v>
      </c>
      <c r="R16" s="228"/>
      <c r="S16" s="228" t="s">
        <v>285</v>
      </c>
      <c r="T16" s="229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287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13"/>
      <c r="B17" s="214"/>
      <c r="C17" s="242" t="s">
        <v>302</v>
      </c>
      <c r="D17" s="231"/>
      <c r="E17" s="231"/>
      <c r="F17" s="231"/>
      <c r="G17" s="231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289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6</v>
      </c>
      <c r="B18" s="233" t="s">
        <v>303</v>
      </c>
      <c r="C18" s="243" t="s">
        <v>304</v>
      </c>
      <c r="D18" s="234" t="s">
        <v>284</v>
      </c>
      <c r="E18" s="235">
        <v>1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287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7</v>
      </c>
      <c r="B19" s="233" t="s">
        <v>305</v>
      </c>
      <c r="C19" s="243" t="s">
        <v>306</v>
      </c>
      <c r="D19" s="234" t="s">
        <v>284</v>
      </c>
      <c r="E19" s="235">
        <v>1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287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8</v>
      </c>
      <c r="B20" s="233" t="s">
        <v>307</v>
      </c>
      <c r="C20" s="243" t="s">
        <v>308</v>
      </c>
      <c r="D20" s="234" t="s">
        <v>284</v>
      </c>
      <c r="E20" s="235">
        <v>1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0</v>
      </c>
      <c r="O20" s="237">
        <f>ROUND(E20*N20,2)</f>
        <v>0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287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9</v>
      </c>
      <c r="B21" s="233" t="s">
        <v>309</v>
      </c>
      <c r="C21" s="243" t="s">
        <v>310</v>
      </c>
      <c r="D21" s="234" t="s">
        <v>284</v>
      </c>
      <c r="E21" s="235">
        <v>1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287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32">
        <v>10</v>
      </c>
      <c r="B22" s="233" t="s">
        <v>311</v>
      </c>
      <c r="C22" s="243" t="s">
        <v>312</v>
      </c>
      <c r="D22" s="234" t="s">
        <v>284</v>
      </c>
      <c r="E22" s="235">
        <v>7</v>
      </c>
      <c r="F22" s="236"/>
      <c r="G22" s="237">
        <f>ROUND(E22*F22,2)</f>
        <v>0</v>
      </c>
      <c r="H22" s="236"/>
      <c r="I22" s="237">
        <f>ROUND(E22*H22,2)</f>
        <v>0</v>
      </c>
      <c r="J22" s="236"/>
      <c r="K22" s="237">
        <f>ROUND(E22*J22,2)</f>
        <v>0</v>
      </c>
      <c r="L22" s="237">
        <v>21</v>
      </c>
      <c r="M22" s="237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7"/>
      <c r="S22" s="237" t="s">
        <v>295</v>
      </c>
      <c r="T22" s="238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287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23">
        <v>11</v>
      </c>
      <c r="B23" s="224" t="s">
        <v>313</v>
      </c>
      <c r="C23" s="241" t="s">
        <v>314</v>
      </c>
      <c r="D23" s="225" t="s">
        <v>284</v>
      </c>
      <c r="E23" s="226">
        <v>1</v>
      </c>
      <c r="F23" s="227"/>
      <c r="G23" s="228">
        <f>ROUND(E23*F23,2)</f>
        <v>0</v>
      </c>
      <c r="H23" s="227"/>
      <c r="I23" s="228">
        <f>ROUND(E23*H23,2)</f>
        <v>0</v>
      </c>
      <c r="J23" s="227"/>
      <c r="K23" s="228">
        <f>ROUND(E23*J23,2)</f>
        <v>0</v>
      </c>
      <c r="L23" s="228">
        <v>21</v>
      </c>
      <c r="M23" s="228">
        <f>G23*(1+L23/100)</f>
        <v>0</v>
      </c>
      <c r="N23" s="228">
        <v>0</v>
      </c>
      <c r="O23" s="228">
        <f>ROUND(E23*N23,2)</f>
        <v>0</v>
      </c>
      <c r="P23" s="228">
        <v>0</v>
      </c>
      <c r="Q23" s="228">
        <f>ROUND(E23*P23,2)</f>
        <v>0</v>
      </c>
      <c r="R23" s="228"/>
      <c r="S23" s="228" t="s">
        <v>295</v>
      </c>
      <c r="T23" s="229" t="s">
        <v>286</v>
      </c>
      <c r="U23" s="215">
        <v>0</v>
      </c>
      <c r="V23" s="215">
        <f>ROUND(E23*U23,2)</f>
        <v>0</v>
      </c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287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>
      <c r="A24" s="5"/>
      <c r="B24" s="6"/>
      <c r="C24" s="244"/>
      <c r="D24" s="8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AE24">
        <v>15</v>
      </c>
      <c r="AF24">
        <v>21</v>
      </c>
    </row>
    <row r="25" spans="1:60">
      <c r="A25" s="209"/>
      <c r="B25" s="210" t="s">
        <v>29</v>
      </c>
      <c r="C25" s="245"/>
      <c r="D25" s="211"/>
      <c r="E25" s="212"/>
      <c r="F25" s="212"/>
      <c r="G25" s="239">
        <f>G8+G14</f>
        <v>0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AE25">
        <f>SUMIF(L7:L23,AE24,G7:G23)</f>
        <v>0</v>
      </c>
      <c r="AF25">
        <f>SUMIF(L7:L23,AF24,G7:G23)</f>
        <v>0</v>
      </c>
      <c r="AG25" t="s">
        <v>315</v>
      </c>
    </row>
    <row r="26" spans="1:60">
      <c r="C26" s="246"/>
      <c r="D26" s="190"/>
      <c r="AG26" t="s">
        <v>316</v>
      </c>
    </row>
    <row r="27" spans="1:60">
      <c r="D27" s="190"/>
    </row>
    <row r="28" spans="1:60">
      <c r="D28" s="190"/>
    </row>
    <row r="29" spans="1:60">
      <c r="D29" s="190"/>
    </row>
    <row r="30" spans="1:60">
      <c r="D30" s="190"/>
    </row>
    <row r="31" spans="1:60">
      <c r="D31" s="190"/>
    </row>
    <row r="32" spans="1:60">
      <c r="D32" s="190"/>
    </row>
    <row r="33" spans="4:4">
      <c r="D33" s="190"/>
    </row>
    <row r="34" spans="4:4">
      <c r="D34" s="190"/>
    </row>
    <row r="35" spans="4:4">
      <c r="D35" s="190"/>
    </row>
    <row r="36" spans="4:4">
      <c r="D36" s="190"/>
    </row>
    <row r="37" spans="4:4">
      <c r="D37" s="190"/>
    </row>
    <row r="38" spans="4:4">
      <c r="D38" s="190"/>
    </row>
    <row r="39" spans="4:4">
      <c r="D39" s="190"/>
    </row>
    <row r="40" spans="4:4">
      <c r="D40" s="190"/>
    </row>
    <row r="41" spans="4:4">
      <c r="D41" s="190"/>
    </row>
    <row r="42" spans="4:4">
      <c r="D42" s="190"/>
    </row>
    <row r="43" spans="4:4">
      <c r="D43" s="190"/>
    </row>
    <row r="44" spans="4:4">
      <c r="D44" s="190"/>
    </row>
    <row r="45" spans="4:4">
      <c r="D45" s="190"/>
    </row>
    <row r="46" spans="4:4">
      <c r="D46" s="190"/>
    </row>
    <row r="47" spans="4:4">
      <c r="D47" s="190"/>
    </row>
    <row r="48" spans="4:4">
      <c r="D48" s="190"/>
    </row>
    <row r="49" spans="4:4">
      <c r="D49" s="190"/>
    </row>
    <row r="50" spans="4:4">
      <c r="D50" s="190"/>
    </row>
    <row r="51" spans="4:4">
      <c r="D51" s="190"/>
    </row>
    <row r="52" spans="4:4">
      <c r="D52" s="190"/>
    </row>
    <row r="53" spans="4:4">
      <c r="D53" s="190"/>
    </row>
    <row r="54" spans="4:4">
      <c r="D54" s="190"/>
    </row>
    <row r="55" spans="4:4">
      <c r="D55" s="190"/>
    </row>
    <row r="56" spans="4:4">
      <c r="D56" s="190"/>
    </row>
    <row r="57" spans="4:4">
      <c r="D57" s="190"/>
    </row>
    <row r="58" spans="4:4">
      <c r="D58" s="190"/>
    </row>
    <row r="59" spans="4:4">
      <c r="D59" s="190"/>
    </row>
    <row r="60" spans="4:4">
      <c r="D60" s="190"/>
    </row>
    <row r="61" spans="4:4">
      <c r="D61" s="190"/>
    </row>
    <row r="62" spans="4:4">
      <c r="D62" s="190"/>
    </row>
    <row r="63" spans="4:4">
      <c r="D63" s="190"/>
    </row>
    <row r="64" spans="4:4">
      <c r="D64" s="190"/>
    </row>
    <row r="65" spans="4:4">
      <c r="D65" s="190"/>
    </row>
    <row r="66" spans="4:4">
      <c r="D66" s="190"/>
    </row>
    <row r="67" spans="4:4">
      <c r="D67" s="190"/>
    </row>
    <row r="68" spans="4:4">
      <c r="D68" s="190"/>
    </row>
    <row r="69" spans="4:4">
      <c r="D69" s="190"/>
    </row>
    <row r="70" spans="4:4">
      <c r="D70" s="190"/>
    </row>
    <row r="71" spans="4:4">
      <c r="D71" s="190"/>
    </row>
    <row r="72" spans="4:4">
      <c r="D72" s="190"/>
    </row>
    <row r="73" spans="4:4">
      <c r="D73" s="190"/>
    </row>
    <row r="74" spans="4:4">
      <c r="D74" s="190"/>
    </row>
    <row r="75" spans="4:4">
      <c r="D75" s="190"/>
    </row>
    <row r="76" spans="4:4">
      <c r="D76" s="190"/>
    </row>
    <row r="77" spans="4:4">
      <c r="D77" s="190"/>
    </row>
    <row r="78" spans="4:4">
      <c r="D78" s="190"/>
    </row>
    <row r="79" spans="4:4">
      <c r="D79" s="190"/>
    </row>
    <row r="80" spans="4:4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7">
    <mergeCell ref="C17:G17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tabSelected="1" workbookViewId="0">
      <pane ySplit="7" topLeftCell="A320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54</v>
      </c>
      <c r="C3" s="195" t="s">
        <v>55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56</v>
      </c>
      <c r="C4" s="198" t="s">
        <v>57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107</v>
      </c>
      <c r="C8" s="240" t="s">
        <v>108</v>
      </c>
      <c r="D8" s="219"/>
      <c r="E8" s="220"/>
      <c r="F8" s="221"/>
      <c r="G8" s="221">
        <f>SUMIF(AG9:AG69,"&lt;&gt;NOR",G9:G69)</f>
        <v>0</v>
      </c>
      <c r="H8" s="221"/>
      <c r="I8" s="221">
        <f>SUM(I9:I69)</f>
        <v>0</v>
      </c>
      <c r="J8" s="221"/>
      <c r="K8" s="221">
        <f>SUM(K9:K69)</f>
        <v>0</v>
      </c>
      <c r="L8" s="221"/>
      <c r="M8" s="221">
        <f>SUM(M9:M69)</f>
        <v>0</v>
      </c>
      <c r="N8" s="221"/>
      <c r="O8" s="221">
        <f>SUM(O9:O69)</f>
        <v>6.12</v>
      </c>
      <c r="P8" s="221"/>
      <c r="Q8" s="221">
        <f>SUM(Q9:Q69)</f>
        <v>0</v>
      </c>
      <c r="R8" s="221"/>
      <c r="S8" s="221"/>
      <c r="T8" s="222"/>
      <c r="U8" s="216"/>
      <c r="V8" s="216">
        <f>SUM(V9:V69)</f>
        <v>2081.1099999999997</v>
      </c>
      <c r="W8" s="216"/>
      <c r="AG8" t="s">
        <v>281</v>
      </c>
    </row>
    <row r="9" spans="1:60" outlineLevel="1">
      <c r="A9" s="223">
        <v>1</v>
      </c>
      <c r="B9" s="224" t="s">
        <v>318</v>
      </c>
      <c r="C9" s="241" t="s">
        <v>319</v>
      </c>
      <c r="D9" s="225" t="s">
        <v>320</v>
      </c>
      <c r="E9" s="226">
        <v>306.56997000000001</v>
      </c>
      <c r="F9" s="227"/>
      <c r="G9" s="228">
        <f>ROUND(E9*F9,2)</f>
        <v>0</v>
      </c>
      <c r="H9" s="227"/>
      <c r="I9" s="228">
        <f>ROUND(E9*H9,2)</f>
        <v>0</v>
      </c>
      <c r="J9" s="227"/>
      <c r="K9" s="228">
        <f>ROUND(E9*J9,2)</f>
        <v>0</v>
      </c>
      <c r="L9" s="228">
        <v>21</v>
      </c>
      <c r="M9" s="228">
        <f>G9*(1+L9/100)</f>
        <v>0</v>
      </c>
      <c r="N9" s="228">
        <v>0</v>
      </c>
      <c r="O9" s="228">
        <f>ROUND(E9*N9,2)</f>
        <v>0</v>
      </c>
      <c r="P9" s="228">
        <v>0</v>
      </c>
      <c r="Q9" s="228">
        <f>ROUND(E9*P9,2)</f>
        <v>0</v>
      </c>
      <c r="R9" s="228" t="s">
        <v>321</v>
      </c>
      <c r="S9" s="228" t="s">
        <v>285</v>
      </c>
      <c r="T9" s="229" t="s">
        <v>322</v>
      </c>
      <c r="U9" s="215">
        <v>4.6550000000000002</v>
      </c>
      <c r="V9" s="215">
        <f>ROUND(E9*U9,2)</f>
        <v>1427.08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13"/>
      <c r="B10" s="214"/>
      <c r="C10" s="253" t="s">
        <v>324</v>
      </c>
      <c r="D10" s="251"/>
      <c r="E10" s="251"/>
      <c r="F10" s="251"/>
      <c r="G10" s="251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325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13"/>
      <c r="B11" s="214"/>
      <c r="C11" s="254" t="s">
        <v>326</v>
      </c>
      <c r="D11" s="247"/>
      <c r="E11" s="248">
        <v>59.261629999999997</v>
      </c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327</v>
      </c>
      <c r="AH11" s="206">
        <v>0</v>
      </c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13"/>
      <c r="B12" s="214"/>
      <c r="C12" s="254" t="s">
        <v>328</v>
      </c>
      <c r="D12" s="247"/>
      <c r="E12" s="248">
        <v>79.697890000000001</v>
      </c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327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13"/>
      <c r="B13" s="214"/>
      <c r="C13" s="254" t="s">
        <v>329</v>
      </c>
      <c r="D13" s="247"/>
      <c r="E13" s="248">
        <v>1.0687500000000001</v>
      </c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327</v>
      </c>
      <c r="AH13" s="206">
        <v>0</v>
      </c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13"/>
      <c r="B14" s="214"/>
      <c r="C14" s="254" t="s">
        <v>330</v>
      </c>
      <c r="D14" s="247"/>
      <c r="E14" s="248">
        <v>1.7598800000000001</v>
      </c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327</v>
      </c>
      <c r="AH14" s="206">
        <v>0</v>
      </c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13"/>
      <c r="B15" s="214"/>
      <c r="C15" s="254" t="s">
        <v>331</v>
      </c>
      <c r="D15" s="247"/>
      <c r="E15" s="248">
        <v>1.5551999999999999</v>
      </c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327</v>
      </c>
      <c r="AH15" s="206">
        <v>0</v>
      </c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13"/>
      <c r="B16" s="214"/>
      <c r="C16" s="254" t="s">
        <v>332</v>
      </c>
      <c r="D16" s="247"/>
      <c r="E16" s="248">
        <v>1.6844600000000001</v>
      </c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327</v>
      </c>
      <c r="AH16" s="206">
        <v>0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13"/>
      <c r="B17" s="214"/>
      <c r="C17" s="254" t="s">
        <v>333</v>
      </c>
      <c r="D17" s="247"/>
      <c r="E17" s="248">
        <v>46.970280000000002</v>
      </c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327</v>
      </c>
      <c r="AH17" s="206">
        <v>0</v>
      </c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13"/>
      <c r="B18" s="214"/>
      <c r="C18" s="254" t="s">
        <v>334</v>
      </c>
      <c r="D18" s="247"/>
      <c r="E18" s="248">
        <v>8.9501000000000008</v>
      </c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327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13"/>
      <c r="B19" s="214"/>
      <c r="C19" s="254" t="s">
        <v>335</v>
      </c>
      <c r="D19" s="247"/>
      <c r="E19" s="248">
        <v>0.91200000000000003</v>
      </c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327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13"/>
      <c r="B20" s="214"/>
      <c r="C20" s="254" t="s">
        <v>336</v>
      </c>
      <c r="D20" s="247"/>
      <c r="E20" s="248">
        <v>0.432</v>
      </c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327</v>
      </c>
      <c r="AH20" s="206">
        <v>0</v>
      </c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13"/>
      <c r="B21" s="214"/>
      <c r="C21" s="255" t="s">
        <v>337</v>
      </c>
      <c r="D21" s="249"/>
      <c r="E21" s="250">
        <v>202.29218</v>
      </c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327</v>
      </c>
      <c r="AH21" s="206">
        <v>1</v>
      </c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13"/>
      <c r="B22" s="214"/>
      <c r="C22" s="254" t="s">
        <v>338</v>
      </c>
      <c r="D22" s="247"/>
      <c r="E22" s="248">
        <v>2.6783999999999999</v>
      </c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327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13"/>
      <c r="B23" s="214"/>
      <c r="C23" s="254" t="s">
        <v>339</v>
      </c>
      <c r="D23" s="247"/>
      <c r="E23" s="248">
        <v>12.1068</v>
      </c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327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13"/>
      <c r="B24" s="214"/>
      <c r="C24" s="254" t="s">
        <v>340</v>
      </c>
      <c r="D24" s="247"/>
      <c r="E24" s="248">
        <v>0.34799999999999998</v>
      </c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327</v>
      </c>
      <c r="AH24" s="206">
        <v>0</v>
      </c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13"/>
      <c r="B25" s="214"/>
      <c r="C25" s="254" t="s">
        <v>341</v>
      </c>
      <c r="D25" s="247"/>
      <c r="E25" s="248">
        <v>13.5936</v>
      </c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327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13"/>
      <c r="B26" s="214"/>
      <c r="C26" s="254" t="s">
        <v>342</v>
      </c>
      <c r="D26" s="247"/>
      <c r="E26" s="248">
        <v>2.1372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327</v>
      </c>
      <c r="AH26" s="206">
        <v>0</v>
      </c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13"/>
      <c r="B27" s="214"/>
      <c r="C27" s="254" t="s">
        <v>343</v>
      </c>
      <c r="D27" s="247"/>
      <c r="E27" s="248">
        <v>3.5674800000000002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327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13"/>
      <c r="B28" s="214"/>
      <c r="C28" s="254" t="s">
        <v>344</v>
      </c>
      <c r="D28" s="247"/>
      <c r="E28" s="248">
        <v>4.92652</v>
      </c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327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13"/>
      <c r="B29" s="214"/>
      <c r="C29" s="254" t="s">
        <v>345</v>
      </c>
      <c r="D29" s="247"/>
      <c r="E29" s="248">
        <v>1.9234800000000001</v>
      </c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327</v>
      </c>
      <c r="AH29" s="206">
        <v>0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13"/>
      <c r="B30" s="214"/>
      <c r="C30" s="254" t="s">
        <v>346</v>
      </c>
      <c r="D30" s="247"/>
      <c r="E30" s="248">
        <v>6.5676600000000001</v>
      </c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327</v>
      </c>
      <c r="AH30" s="206">
        <v>0</v>
      </c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13"/>
      <c r="B31" s="214"/>
      <c r="C31" s="254" t="s">
        <v>347</v>
      </c>
      <c r="D31" s="247"/>
      <c r="E31" s="248">
        <v>2.8319999999999999</v>
      </c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327</v>
      </c>
      <c r="AH31" s="206">
        <v>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13"/>
      <c r="B32" s="214"/>
      <c r="C32" s="254" t="s">
        <v>339</v>
      </c>
      <c r="D32" s="247"/>
      <c r="E32" s="248">
        <v>12.1068</v>
      </c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327</v>
      </c>
      <c r="AH32" s="206">
        <v>0</v>
      </c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13"/>
      <c r="B33" s="214"/>
      <c r="C33" s="254" t="s">
        <v>348</v>
      </c>
      <c r="D33" s="247"/>
      <c r="E33" s="248">
        <v>3.1152000000000002</v>
      </c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327</v>
      </c>
      <c r="AH33" s="206">
        <v>0</v>
      </c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13"/>
      <c r="B34" s="214"/>
      <c r="C34" s="254" t="s">
        <v>349</v>
      </c>
      <c r="D34" s="247"/>
      <c r="E34" s="248">
        <v>1.5435000000000001</v>
      </c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327</v>
      </c>
      <c r="AH34" s="206">
        <v>0</v>
      </c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13"/>
      <c r="B35" s="214"/>
      <c r="C35" s="254" t="s">
        <v>350</v>
      </c>
      <c r="D35" s="247"/>
      <c r="E35" s="248">
        <v>7.5347999999999997</v>
      </c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327</v>
      </c>
      <c r="AH35" s="206">
        <v>0</v>
      </c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13"/>
      <c r="B36" s="214"/>
      <c r="C36" s="254" t="s">
        <v>351</v>
      </c>
      <c r="D36" s="247"/>
      <c r="E36" s="248">
        <v>2.7719999999999998</v>
      </c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327</v>
      </c>
      <c r="AH36" s="206">
        <v>0</v>
      </c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13"/>
      <c r="B37" s="214"/>
      <c r="C37" s="254" t="s">
        <v>352</v>
      </c>
      <c r="D37" s="247"/>
      <c r="E37" s="248">
        <v>1.4414400000000001</v>
      </c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327</v>
      </c>
      <c r="AH37" s="206">
        <v>0</v>
      </c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13"/>
      <c r="B38" s="214"/>
      <c r="C38" s="254" t="s">
        <v>353</v>
      </c>
      <c r="D38" s="247"/>
      <c r="E38" s="248">
        <v>0.85487999999999997</v>
      </c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327</v>
      </c>
      <c r="AH38" s="206">
        <v>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13"/>
      <c r="B39" s="214"/>
      <c r="C39" s="254" t="s">
        <v>354</v>
      </c>
      <c r="D39" s="247"/>
      <c r="E39" s="248">
        <v>4.0332800000000004</v>
      </c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327</v>
      </c>
      <c r="AH39" s="206">
        <v>0</v>
      </c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13"/>
      <c r="B40" s="214"/>
      <c r="C40" s="254" t="s">
        <v>355</v>
      </c>
      <c r="D40" s="247"/>
      <c r="E40" s="248">
        <v>6.0536000000000003</v>
      </c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327</v>
      </c>
      <c r="AH40" s="206">
        <v>0</v>
      </c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13"/>
      <c r="B41" s="214"/>
      <c r="C41" s="254" t="s">
        <v>356</v>
      </c>
      <c r="D41" s="247"/>
      <c r="E41" s="248">
        <v>10.8141</v>
      </c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327</v>
      </c>
      <c r="AH41" s="206">
        <v>0</v>
      </c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13"/>
      <c r="B42" s="214"/>
      <c r="C42" s="255" t="s">
        <v>337</v>
      </c>
      <c r="D42" s="249"/>
      <c r="E42" s="250">
        <v>100.95074</v>
      </c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327</v>
      </c>
      <c r="AH42" s="206">
        <v>1</v>
      </c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13"/>
      <c r="B43" s="214"/>
      <c r="C43" s="254" t="s">
        <v>357</v>
      </c>
      <c r="D43" s="247"/>
      <c r="E43" s="248">
        <v>2.5</v>
      </c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327</v>
      </c>
      <c r="AH43" s="206">
        <v>0</v>
      </c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13"/>
      <c r="B44" s="214"/>
      <c r="C44" s="255" t="s">
        <v>337</v>
      </c>
      <c r="D44" s="249"/>
      <c r="E44" s="250">
        <v>2.5</v>
      </c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327</v>
      </c>
      <c r="AH44" s="206">
        <v>1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13"/>
      <c r="B45" s="214"/>
      <c r="C45" s="254" t="s">
        <v>358</v>
      </c>
      <c r="D45" s="247"/>
      <c r="E45" s="248">
        <v>0.82704999999999995</v>
      </c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327</v>
      </c>
      <c r="AH45" s="206">
        <v>0</v>
      </c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ht="22.5" outlineLevel="1">
      <c r="A46" s="223">
        <v>2</v>
      </c>
      <c r="B46" s="224" t="s">
        <v>359</v>
      </c>
      <c r="C46" s="241" t="s">
        <v>360</v>
      </c>
      <c r="D46" s="225" t="s">
        <v>320</v>
      </c>
      <c r="E46" s="226">
        <v>306.56997000000001</v>
      </c>
      <c r="F46" s="227"/>
      <c r="G46" s="228">
        <f>ROUND(E46*F46,2)</f>
        <v>0</v>
      </c>
      <c r="H46" s="227"/>
      <c r="I46" s="228">
        <f>ROUND(E46*H46,2)</f>
        <v>0</v>
      </c>
      <c r="J46" s="227"/>
      <c r="K46" s="228">
        <f>ROUND(E46*J46,2)</f>
        <v>0</v>
      </c>
      <c r="L46" s="228">
        <v>21</v>
      </c>
      <c r="M46" s="228">
        <f>G46*(1+L46/100)</f>
        <v>0</v>
      </c>
      <c r="N46" s="228">
        <v>0</v>
      </c>
      <c r="O46" s="228">
        <f>ROUND(E46*N46,2)</f>
        <v>0</v>
      </c>
      <c r="P46" s="228">
        <v>0</v>
      </c>
      <c r="Q46" s="228">
        <f>ROUND(E46*P46,2)</f>
        <v>0</v>
      </c>
      <c r="R46" s="228" t="s">
        <v>321</v>
      </c>
      <c r="S46" s="228" t="s">
        <v>285</v>
      </c>
      <c r="T46" s="229" t="s">
        <v>322</v>
      </c>
      <c r="U46" s="215">
        <v>0.66800000000000004</v>
      </c>
      <c r="V46" s="215">
        <f>ROUND(E46*U46,2)</f>
        <v>204.79</v>
      </c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323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13"/>
      <c r="B47" s="214"/>
      <c r="C47" s="253" t="s">
        <v>361</v>
      </c>
      <c r="D47" s="251"/>
      <c r="E47" s="251"/>
      <c r="F47" s="251"/>
      <c r="G47" s="251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325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13"/>
      <c r="B48" s="214"/>
      <c r="C48" s="254" t="s">
        <v>362</v>
      </c>
      <c r="D48" s="247"/>
      <c r="E48" s="248">
        <v>306.56997000000001</v>
      </c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327</v>
      </c>
      <c r="AH48" s="206">
        <v>0</v>
      </c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ht="22.5" outlineLevel="1">
      <c r="A49" s="223">
        <v>3</v>
      </c>
      <c r="B49" s="224" t="s">
        <v>363</v>
      </c>
      <c r="C49" s="241" t="s">
        <v>364</v>
      </c>
      <c r="D49" s="225" t="s">
        <v>320</v>
      </c>
      <c r="E49" s="226">
        <v>613.13994000000002</v>
      </c>
      <c r="F49" s="227"/>
      <c r="G49" s="228">
        <f>ROUND(E49*F49,2)</f>
        <v>0</v>
      </c>
      <c r="H49" s="227"/>
      <c r="I49" s="228">
        <f>ROUND(E49*H49,2)</f>
        <v>0</v>
      </c>
      <c r="J49" s="227"/>
      <c r="K49" s="228">
        <f>ROUND(E49*J49,2)</f>
        <v>0</v>
      </c>
      <c r="L49" s="228">
        <v>21</v>
      </c>
      <c r="M49" s="228">
        <f>G49*(1+L49/100)</f>
        <v>0</v>
      </c>
      <c r="N49" s="228">
        <v>0</v>
      </c>
      <c r="O49" s="228">
        <f>ROUND(E49*N49,2)</f>
        <v>0</v>
      </c>
      <c r="P49" s="228">
        <v>0</v>
      </c>
      <c r="Q49" s="228">
        <f>ROUND(E49*P49,2)</f>
        <v>0</v>
      </c>
      <c r="R49" s="228" t="s">
        <v>321</v>
      </c>
      <c r="S49" s="228" t="s">
        <v>285</v>
      </c>
      <c r="T49" s="229" t="s">
        <v>322</v>
      </c>
      <c r="U49" s="215">
        <v>0.59099999999999997</v>
      </c>
      <c r="V49" s="215">
        <f>ROUND(E49*U49,2)</f>
        <v>362.37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323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13"/>
      <c r="B50" s="214"/>
      <c r="C50" s="253" t="s">
        <v>361</v>
      </c>
      <c r="D50" s="251"/>
      <c r="E50" s="251"/>
      <c r="F50" s="251"/>
      <c r="G50" s="251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325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>
      <c r="A51" s="213"/>
      <c r="B51" s="214"/>
      <c r="C51" s="254" t="s">
        <v>365</v>
      </c>
      <c r="D51" s="247"/>
      <c r="E51" s="248">
        <v>613.13994000000002</v>
      </c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327</v>
      </c>
      <c r="AH51" s="206">
        <v>0</v>
      </c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>
      <c r="A52" s="223">
        <v>4</v>
      </c>
      <c r="B52" s="224" t="s">
        <v>366</v>
      </c>
      <c r="C52" s="241" t="s">
        <v>367</v>
      </c>
      <c r="D52" s="225" t="s">
        <v>368</v>
      </c>
      <c r="E52" s="226">
        <v>810.34299999999996</v>
      </c>
      <c r="F52" s="227"/>
      <c r="G52" s="228">
        <f>ROUND(E52*F52,2)</f>
        <v>0</v>
      </c>
      <c r="H52" s="227"/>
      <c r="I52" s="228">
        <f>ROUND(E52*H52,2)</f>
        <v>0</v>
      </c>
      <c r="J52" s="227"/>
      <c r="K52" s="228">
        <f>ROUND(E52*J52,2)</f>
        <v>0</v>
      </c>
      <c r="L52" s="228">
        <v>21</v>
      </c>
      <c r="M52" s="228">
        <f>G52*(1+L52/100)</f>
        <v>0</v>
      </c>
      <c r="N52" s="228">
        <v>0</v>
      </c>
      <c r="O52" s="228">
        <f>ROUND(E52*N52,2)</f>
        <v>0</v>
      </c>
      <c r="P52" s="228">
        <v>0</v>
      </c>
      <c r="Q52" s="228">
        <f>ROUND(E52*P52,2)</f>
        <v>0</v>
      </c>
      <c r="R52" s="228" t="s">
        <v>321</v>
      </c>
      <c r="S52" s="228" t="s">
        <v>285</v>
      </c>
      <c r="T52" s="229" t="s">
        <v>322</v>
      </c>
      <c r="U52" s="215">
        <v>9.6000000000000002E-2</v>
      </c>
      <c r="V52" s="215">
        <f>ROUND(E52*U52,2)</f>
        <v>77.790000000000006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369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13"/>
      <c r="B53" s="214"/>
      <c r="C53" s="253" t="s">
        <v>370</v>
      </c>
      <c r="D53" s="251"/>
      <c r="E53" s="251"/>
      <c r="F53" s="251"/>
      <c r="G53" s="251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325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13"/>
      <c r="B54" s="214"/>
      <c r="C54" s="254" t="s">
        <v>371</v>
      </c>
      <c r="D54" s="247"/>
      <c r="E54" s="248">
        <v>275.63549999999998</v>
      </c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327</v>
      </c>
      <c r="AH54" s="206">
        <v>0</v>
      </c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13"/>
      <c r="B55" s="214"/>
      <c r="C55" s="254" t="s">
        <v>372</v>
      </c>
      <c r="D55" s="247"/>
      <c r="E55" s="248">
        <v>455.41649999999998</v>
      </c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327</v>
      </c>
      <c r="AH55" s="206">
        <v>0</v>
      </c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13"/>
      <c r="B56" s="214"/>
      <c r="C56" s="254" t="s">
        <v>373</v>
      </c>
      <c r="D56" s="247"/>
      <c r="E56" s="248">
        <v>2.25</v>
      </c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327</v>
      </c>
      <c r="AH56" s="206">
        <v>0</v>
      </c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13"/>
      <c r="B57" s="214"/>
      <c r="C57" s="254" t="s">
        <v>374</v>
      </c>
      <c r="D57" s="247"/>
      <c r="E57" s="248">
        <v>3.7050000000000001</v>
      </c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327</v>
      </c>
      <c r="AH57" s="206">
        <v>0</v>
      </c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13"/>
      <c r="B58" s="214"/>
      <c r="C58" s="254" t="s">
        <v>375</v>
      </c>
      <c r="D58" s="247"/>
      <c r="E58" s="248">
        <v>1.2150000000000001</v>
      </c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327</v>
      </c>
      <c r="AH58" s="206">
        <v>0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13"/>
      <c r="B59" s="214"/>
      <c r="C59" s="254" t="s">
        <v>376</v>
      </c>
      <c r="D59" s="247"/>
      <c r="E59" s="248">
        <v>2.0924999999999998</v>
      </c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327</v>
      </c>
      <c r="AH59" s="206">
        <v>0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>
      <c r="A60" s="213"/>
      <c r="B60" s="214"/>
      <c r="C60" s="254" t="s">
        <v>377</v>
      </c>
      <c r="D60" s="247"/>
      <c r="E60" s="248">
        <v>43.491</v>
      </c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327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>
      <c r="A61" s="213"/>
      <c r="B61" s="214"/>
      <c r="C61" s="254" t="s">
        <v>378</v>
      </c>
      <c r="D61" s="247"/>
      <c r="E61" s="248">
        <v>21.829499999999999</v>
      </c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327</v>
      </c>
      <c r="AH61" s="206">
        <v>0</v>
      </c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>
      <c r="A62" s="213"/>
      <c r="B62" s="214"/>
      <c r="C62" s="254" t="s">
        <v>379</v>
      </c>
      <c r="D62" s="247"/>
      <c r="E62" s="248">
        <v>3.2679999999999998</v>
      </c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327</v>
      </c>
      <c r="AH62" s="206">
        <v>0</v>
      </c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>
      <c r="A63" s="213"/>
      <c r="B63" s="214"/>
      <c r="C63" s="254" t="s">
        <v>380</v>
      </c>
      <c r="D63" s="247"/>
      <c r="E63" s="248">
        <v>1.44</v>
      </c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327</v>
      </c>
      <c r="AH63" s="206">
        <v>0</v>
      </c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ht="22.5" outlineLevel="1">
      <c r="A64" s="232">
        <v>5</v>
      </c>
      <c r="B64" s="233" t="s">
        <v>381</v>
      </c>
      <c r="C64" s="243" t="s">
        <v>382</v>
      </c>
      <c r="D64" s="234" t="s">
        <v>320</v>
      </c>
      <c r="E64" s="235">
        <v>306.56997000000001</v>
      </c>
      <c r="F64" s="236"/>
      <c r="G64" s="237">
        <f>ROUND(E64*F64,2)</f>
        <v>0</v>
      </c>
      <c r="H64" s="236"/>
      <c r="I64" s="237">
        <f>ROUND(E64*H64,2)</f>
        <v>0</v>
      </c>
      <c r="J64" s="236"/>
      <c r="K64" s="237">
        <f>ROUND(E64*J64,2)</f>
        <v>0</v>
      </c>
      <c r="L64" s="237">
        <v>21</v>
      </c>
      <c r="M64" s="237">
        <f>G64*(1+L64/100)</f>
        <v>0</v>
      </c>
      <c r="N64" s="237">
        <v>0</v>
      </c>
      <c r="O64" s="237">
        <f>ROUND(E64*N64,2)</f>
        <v>0</v>
      </c>
      <c r="P64" s="237">
        <v>0</v>
      </c>
      <c r="Q64" s="237">
        <f>ROUND(E64*P64,2)</f>
        <v>0</v>
      </c>
      <c r="R64" s="237"/>
      <c r="S64" s="237" t="s">
        <v>295</v>
      </c>
      <c r="T64" s="238" t="s">
        <v>322</v>
      </c>
      <c r="U64" s="215">
        <v>1.0999999999999999E-2</v>
      </c>
      <c r="V64" s="215">
        <f>ROUND(E64*U64,2)</f>
        <v>3.37</v>
      </c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323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>
      <c r="A65" s="223">
        <v>6</v>
      </c>
      <c r="B65" s="224" t="s">
        <v>383</v>
      </c>
      <c r="C65" s="241" t="s">
        <v>384</v>
      </c>
      <c r="D65" s="225" t="s">
        <v>320</v>
      </c>
      <c r="E65" s="226">
        <v>3.6</v>
      </c>
      <c r="F65" s="227"/>
      <c r="G65" s="228">
        <f>ROUND(E65*F65,2)</f>
        <v>0</v>
      </c>
      <c r="H65" s="227"/>
      <c r="I65" s="228">
        <f>ROUND(E65*H65,2)</f>
        <v>0</v>
      </c>
      <c r="J65" s="227"/>
      <c r="K65" s="228">
        <f>ROUND(E65*J65,2)</f>
        <v>0</v>
      </c>
      <c r="L65" s="228">
        <v>21</v>
      </c>
      <c r="M65" s="228">
        <f>G65*(1+L65/100)</f>
        <v>0</v>
      </c>
      <c r="N65" s="228">
        <v>1.7</v>
      </c>
      <c r="O65" s="228">
        <f>ROUND(E65*N65,2)</f>
        <v>6.12</v>
      </c>
      <c r="P65" s="228">
        <v>0</v>
      </c>
      <c r="Q65" s="228">
        <f>ROUND(E65*P65,2)</f>
        <v>0</v>
      </c>
      <c r="R65" s="228"/>
      <c r="S65" s="228" t="s">
        <v>295</v>
      </c>
      <c r="T65" s="229" t="s">
        <v>322</v>
      </c>
      <c r="U65" s="215">
        <v>1.587</v>
      </c>
      <c r="V65" s="215">
        <f>ROUND(E65*U65,2)</f>
        <v>5.71</v>
      </c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323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>
      <c r="A66" s="213"/>
      <c r="B66" s="214"/>
      <c r="C66" s="254" t="s">
        <v>385</v>
      </c>
      <c r="D66" s="247"/>
      <c r="E66" s="248">
        <v>2.5</v>
      </c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327</v>
      </c>
      <c r="AH66" s="206">
        <v>0</v>
      </c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>
      <c r="A67" s="213"/>
      <c r="B67" s="214"/>
      <c r="C67" s="254" t="s">
        <v>386</v>
      </c>
      <c r="D67" s="247"/>
      <c r="E67" s="248">
        <v>1.1000000000000001</v>
      </c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327</v>
      </c>
      <c r="AH67" s="206">
        <v>0</v>
      </c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>
      <c r="A68" s="223">
        <v>7</v>
      </c>
      <c r="B68" s="224" t="s">
        <v>387</v>
      </c>
      <c r="C68" s="241" t="s">
        <v>388</v>
      </c>
      <c r="D68" s="225" t="s">
        <v>389</v>
      </c>
      <c r="E68" s="226">
        <v>551.82595000000003</v>
      </c>
      <c r="F68" s="227"/>
      <c r="G68" s="228">
        <f>ROUND(E68*F68,2)</f>
        <v>0</v>
      </c>
      <c r="H68" s="227"/>
      <c r="I68" s="228">
        <f>ROUND(E68*H68,2)</f>
        <v>0</v>
      </c>
      <c r="J68" s="227"/>
      <c r="K68" s="228">
        <f>ROUND(E68*J68,2)</f>
        <v>0</v>
      </c>
      <c r="L68" s="228">
        <v>21</v>
      </c>
      <c r="M68" s="228">
        <f>G68*(1+L68/100)</f>
        <v>0</v>
      </c>
      <c r="N68" s="228">
        <v>0</v>
      </c>
      <c r="O68" s="228">
        <f>ROUND(E68*N68,2)</f>
        <v>0</v>
      </c>
      <c r="P68" s="228">
        <v>0</v>
      </c>
      <c r="Q68" s="228">
        <f>ROUND(E68*P68,2)</f>
        <v>0</v>
      </c>
      <c r="R68" s="228"/>
      <c r="S68" s="228" t="s">
        <v>295</v>
      </c>
      <c r="T68" s="229" t="s">
        <v>390</v>
      </c>
      <c r="U68" s="215">
        <v>0</v>
      </c>
      <c r="V68" s="215">
        <f>ROUND(E68*U68,2)</f>
        <v>0</v>
      </c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323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>
      <c r="A69" s="213"/>
      <c r="B69" s="214"/>
      <c r="C69" s="254" t="s">
        <v>391</v>
      </c>
      <c r="D69" s="247"/>
      <c r="E69" s="248">
        <v>551.82595000000003</v>
      </c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327</v>
      </c>
      <c r="AH69" s="206">
        <v>0</v>
      </c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>
      <c r="A70" s="217" t="s">
        <v>280</v>
      </c>
      <c r="B70" s="218" t="s">
        <v>109</v>
      </c>
      <c r="C70" s="240" t="s">
        <v>110</v>
      </c>
      <c r="D70" s="219"/>
      <c r="E70" s="220"/>
      <c r="F70" s="221"/>
      <c r="G70" s="221">
        <f>SUMIF(AG71:AG108,"&lt;&gt;NOR",G71:G108)</f>
        <v>0</v>
      </c>
      <c r="H70" s="221"/>
      <c r="I70" s="221">
        <f>SUM(I71:I108)</f>
        <v>0</v>
      </c>
      <c r="J70" s="221"/>
      <c r="K70" s="221">
        <f>SUM(K71:K108)</f>
        <v>0</v>
      </c>
      <c r="L70" s="221"/>
      <c r="M70" s="221">
        <f>SUM(M71:M108)</f>
        <v>0</v>
      </c>
      <c r="N70" s="221"/>
      <c r="O70" s="221">
        <f>SUM(O71:O108)</f>
        <v>18.330000000000002</v>
      </c>
      <c r="P70" s="221"/>
      <c r="Q70" s="221">
        <f>SUM(Q71:Q108)</f>
        <v>0</v>
      </c>
      <c r="R70" s="221"/>
      <c r="S70" s="221"/>
      <c r="T70" s="222"/>
      <c r="U70" s="216"/>
      <c r="V70" s="216">
        <f>SUM(V71:V108)</f>
        <v>27.28</v>
      </c>
      <c r="W70" s="216"/>
      <c r="AG70" t="s">
        <v>281</v>
      </c>
    </row>
    <row r="71" spans="1:60" outlineLevel="1">
      <c r="A71" s="223">
        <v>8</v>
      </c>
      <c r="B71" s="224" t="s">
        <v>392</v>
      </c>
      <c r="C71" s="241" t="s">
        <v>393</v>
      </c>
      <c r="D71" s="225" t="s">
        <v>368</v>
      </c>
      <c r="E71" s="226">
        <v>17.116599999999998</v>
      </c>
      <c r="F71" s="227"/>
      <c r="G71" s="228">
        <f>ROUND(E71*F71,2)</f>
        <v>0</v>
      </c>
      <c r="H71" s="227"/>
      <c r="I71" s="228">
        <f>ROUND(E71*H71,2)</f>
        <v>0</v>
      </c>
      <c r="J71" s="227"/>
      <c r="K71" s="228">
        <f>ROUND(E71*J71,2)</f>
        <v>0</v>
      </c>
      <c r="L71" s="228">
        <v>21</v>
      </c>
      <c r="M71" s="228">
        <f>G71*(1+L71/100)</f>
        <v>0</v>
      </c>
      <c r="N71" s="228">
        <v>0.52</v>
      </c>
      <c r="O71" s="228">
        <f>ROUND(E71*N71,2)</f>
        <v>8.9</v>
      </c>
      <c r="P71" s="228">
        <v>0</v>
      </c>
      <c r="Q71" s="228">
        <f>ROUND(E71*P71,2)</f>
        <v>0</v>
      </c>
      <c r="R71" s="228" t="s">
        <v>394</v>
      </c>
      <c r="S71" s="228" t="s">
        <v>285</v>
      </c>
      <c r="T71" s="229" t="s">
        <v>322</v>
      </c>
      <c r="U71" s="215">
        <v>0.9</v>
      </c>
      <c r="V71" s="215">
        <f>ROUND(E71*U71,2)</f>
        <v>15.4</v>
      </c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323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>
      <c r="A72" s="213"/>
      <c r="B72" s="214"/>
      <c r="C72" s="253" t="s">
        <v>395</v>
      </c>
      <c r="D72" s="251"/>
      <c r="E72" s="251"/>
      <c r="F72" s="251"/>
      <c r="G72" s="251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325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>
      <c r="A73" s="213"/>
      <c r="B73" s="214"/>
      <c r="C73" s="254" t="s">
        <v>396</v>
      </c>
      <c r="D73" s="247"/>
      <c r="E73" s="248">
        <v>3.7401</v>
      </c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327</v>
      </c>
      <c r="AH73" s="206">
        <v>0</v>
      </c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>
      <c r="A74" s="213"/>
      <c r="B74" s="214"/>
      <c r="C74" s="254" t="s">
        <v>397</v>
      </c>
      <c r="D74" s="247"/>
      <c r="E74" s="248">
        <v>6.1982999999999997</v>
      </c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327</v>
      </c>
      <c r="AH74" s="206">
        <v>0</v>
      </c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>
      <c r="A75" s="213"/>
      <c r="B75" s="214"/>
      <c r="C75" s="254" t="s">
        <v>398</v>
      </c>
      <c r="D75" s="247"/>
      <c r="E75" s="248">
        <v>0.92400000000000004</v>
      </c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327</v>
      </c>
      <c r="AH75" s="206">
        <v>0</v>
      </c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>
      <c r="A76" s="213"/>
      <c r="B76" s="214"/>
      <c r="C76" s="254" t="s">
        <v>399</v>
      </c>
      <c r="D76" s="247"/>
      <c r="E76" s="248">
        <v>1.524</v>
      </c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327</v>
      </c>
      <c r="AH76" s="206">
        <v>0</v>
      </c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>
      <c r="A77" s="213"/>
      <c r="B77" s="214"/>
      <c r="C77" s="254" t="s">
        <v>400</v>
      </c>
      <c r="D77" s="247"/>
      <c r="E77" s="248">
        <v>2.0550000000000002</v>
      </c>
      <c r="F77" s="215"/>
      <c r="G77" s="215"/>
      <c r="H77" s="215"/>
      <c r="I77" s="215"/>
      <c r="J77" s="215"/>
      <c r="K77" s="215"/>
      <c r="L77" s="215"/>
      <c r="M77" s="215"/>
      <c r="N77" s="215"/>
      <c r="O77" s="215"/>
      <c r="P77" s="215"/>
      <c r="Q77" s="215"/>
      <c r="R77" s="215"/>
      <c r="S77" s="215"/>
      <c r="T77" s="215"/>
      <c r="U77" s="215"/>
      <c r="V77" s="215"/>
      <c r="W77" s="21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327</v>
      </c>
      <c r="AH77" s="206">
        <v>0</v>
      </c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>
      <c r="A78" s="213"/>
      <c r="B78" s="214"/>
      <c r="C78" s="254" t="s">
        <v>401</v>
      </c>
      <c r="D78" s="247"/>
      <c r="E78" s="248">
        <v>2.6751999999999998</v>
      </c>
      <c r="F78" s="215"/>
      <c r="G78" s="215"/>
      <c r="H78" s="215"/>
      <c r="I78" s="215"/>
      <c r="J78" s="215"/>
      <c r="K78" s="215"/>
      <c r="L78" s="215"/>
      <c r="M78" s="215"/>
      <c r="N78" s="215"/>
      <c r="O78" s="215"/>
      <c r="P78" s="215"/>
      <c r="Q78" s="215"/>
      <c r="R78" s="215"/>
      <c r="S78" s="215"/>
      <c r="T78" s="215"/>
      <c r="U78" s="215"/>
      <c r="V78" s="215"/>
      <c r="W78" s="21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327</v>
      </c>
      <c r="AH78" s="206">
        <v>0</v>
      </c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>
      <c r="A79" s="223">
        <v>9</v>
      </c>
      <c r="B79" s="224" t="s">
        <v>402</v>
      </c>
      <c r="C79" s="241" t="s">
        <v>403</v>
      </c>
      <c r="D79" s="225" t="s">
        <v>320</v>
      </c>
      <c r="E79" s="226">
        <v>1.952</v>
      </c>
      <c r="F79" s="227"/>
      <c r="G79" s="228">
        <f>ROUND(E79*F79,2)</f>
        <v>0</v>
      </c>
      <c r="H79" s="227"/>
      <c r="I79" s="228">
        <f>ROUND(E79*H79,2)</f>
        <v>0</v>
      </c>
      <c r="J79" s="227"/>
      <c r="K79" s="228">
        <f>ROUND(E79*J79,2)</f>
        <v>0</v>
      </c>
      <c r="L79" s="228">
        <v>21</v>
      </c>
      <c r="M79" s="228">
        <f>G79*(1+L79/100)</f>
        <v>0</v>
      </c>
      <c r="N79" s="228">
        <v>2.5249999999999999</v>
      </c>
      <c r="O79" s="228">
        <f>ROUND(E79*N79,2)</f>
        <v>4.93</v>
      </c>
      <c r="P79" s="228">
        <v>0</v>
      </c>
      <c r="Q79" s="228">
        <f>ROUND(E79*P79,2)</f>
        <v>0</v>
      </c>
      <c r="R79" s="228" t="s">
        <v>394</v>
      </c>
      <c r="S79" s="228" t="s">
        <v>285</v>
      </c>
      <c r="T79" s="229" t="s">
        <v>322</v>
      </c>
      <c r="U79" s="215">
        <v>0.47699999999999998</v>
      </c>
      <c r="V79" s="215">
        <f>ROUND(E79*U79,2)</f>
        <v>0.93</v>
      </c>
      <c r="W79" s="21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323</v>
      </c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outlineLevel="1">
      <c r="A80" s="213"/>
      <c r="B80" s="214"/>
      <c r="C80" s="254" t="s">
        <v>404</v>
      </c>
      <c r="D80" s="247"/>
      <c r="E80" s="248">
        <v>1.3759999999999999</v>
      </c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327</v>
      </c>
      <c r="AH80" s="206">
        <v>0</v>
      </c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>
      <c r="A81" s="213"/>
      <c r="B81" s="214"/>
      <c r="C81" s="254" t="s">
        <v>405</v>
      </c>
      <c r="D81" s="247"/>
      <c r="E81" s="248">
        <v>0.57599999999999996</v>
      </c>
      <c r="F81" s="215"/>
      <c r="G81" s="215"/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5"/>
      <c r="T81" s="215"/>
      <c r="U81" s="215"/>
      <c r="V81" s="215"/>
      <c r="W81" s="21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327</v>
      </c>
      <c r="AH81" s="206">
        <v>0</v>
      </c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>
      <c r="A82" s="223">
        <v>10</v>
      </c>
      <c r="B82" s="224" t="s">
        <v>406</v>
      </c>
      <c r="C82" s="241" t="s">
        <v>407</v>
      </c>
      <c r="D82" s="225" t="s">
        <v>320</v>
      </c>
      <c r="E82" s="226">
        <v>0.78339999999999999</v>
      </c>
      <c r="F82" s="227"/>
      <c r="G82" s="228">
        <f>ROUND(E82*F82,2)</f>
        <v>0</v>
      </c>
      <c r="H82" s="227"/>
      <c r="I82" s="228">
        <f>ROUND(E82*H82,2)</f>
        <v>0</v>
      </c>
      <c r="J82" s="227"/>
      <c r="K82" s="228">
        <f>ROUND(E82*J82,2)</f>
        <v>0</v>
      </c>
      <c r="L82" s="228">
        <v>21</v>
      </c>
      <c r="M82" s="228">
        <f>G82*(1+L82/100)</f>
        <v>0</v>
      </c>
      <c r="N82" s="228">
        <v>2.5249999999999999</v>
      </c>
      <c r="O82" s="228">
        <f>ROUND(E82*N82,2)</f>
        <v>1.98</v>
      </c>
      <c r="P82" s="228">
        <v>0</v>
      </c>
      <c r="Q82" s="228">
        <f>ROUND(E82*P82,2)</f>
        <v>0</v>
      </c>
      <c r="R82" s="228" t="s">
        <v>394</v>
      </c>
      <c r="S82" s="228" t="s">
        <v>285</v>
      </c>
      <c r="T82" s="229" t="s">
        <v>322</v>
      </c>
      <c r="U82" s="215">
        <v>0.47699999999999998</v>
      </c>
      <c r="V82" s="215">
        <f>ROUND(E82*U82,2)</f>
        <v>0.37</v>
      </c>
      <c r="W82" s="21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323</v>
      </c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>
      <c r="A83" s="213"/>
      <c r="B83" s="214"/>
      <c r="C83" s="254" t="s">
        <v>408</v>
      </c>
      <c r="D83" s="247"/>
      <c r="E83" s="248">
        <v>0.78335999999999995</v>
      </c>
      <c r="F83" s="215"/>
      <c r="G83" s="215"/>
      <c r="H83" s="215"/>
      <c r="I83" s="215"/>
      <c r="J83" s="215"/>
      <c r="K83" s="215"/>
      <c r="L83" s="215"/>
      <c r="M83" s="215"/>
      <c r="N83" s="215"/>
      <c r="O83" s="215"/>
      <c r="P83" s="215"/>
      <c r="Q83" s="215"/>
      <c r="R83" s="215"/>
      <c r="S83" s="215"/>
      <c r="T83" s="215"/>
      <c r="U83" s="215"/>
      <c r="V83" s="215"/>
      <c r="W83" s="21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327</v>
      </c>
      <c r="AH83" s="206">
        <v>0</v>
      </c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>
      <c r="A84" s="223">
        <v>11</v>
      </c>
      <c r="B84" s="224" t="s">
        <v>409</v>
      </c>
      <c r="C84" s="241" t="s">
        <v>410</v>
      </c>
      <c r="D84" s="225" t="s">
        <v>368</v>
      </c>
      <c r="E84" s="226">
        <v>1.9059999999999999</v>
      </c>
      <c r="F84" s="227"/>
      <c r="G84" s="228">
        <f>ROUND(E84*F84,2)</f>
        <v>0</v>
      </c>
      <c r="H84" s="227"/>
      <c r="I84" s="228">
        <f>ROUND(E84*H84,2)</f>
        <v>0</v>
      </c>
      <c r="J84" s="227"/>
      <c r="K84" s="228">
        <f>ROUND(E84*J84,2)</f>
        <v>0</v>
      </c>
      <c r="L84" s="228">
        <v>21</v>
      </c>
      <c r="M84" s="228">
        <f>G84*(1+L84/100)</f>
        <v>0</v>
      </c>
      <c r="N84" s="228">
        <v>3.916E-2</v>
      </c>
      <c r="O84" s="228">
        <f>ROUND(E84*N84,2)</f>
        <v>7.0000000000000007E-2</v>
      </c>
      <c r="P84" s="228">
        <v>0</v>
      </c>
      <c r="Q84" s="228">
        <f>ROUND(E84*P84,2)</f>
        <v>0</v>
      </c>
      <c r="R84" s="228" t="s">
        <v>394</v>
      </c>
      <c r="S84" s="228" t="s">
        <v>285</v>
      </c>
      <c r="T84" s="229" t="s">
        <v>322</v>
      </c>
      <c r="U84" s="215">
        <v>1.05</v>
      </c>
      <c r="V84" s="215">
        <f>ROUND(E84*U84,2)</f>
        <v>2</v>
      </c>
      <c r="W84" s="21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323</v>
      </c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ht="22.5" outlineLevel="1">
      <c r="A85" s="213"/>
      <c r="B85" s="214"/>
      <c r="C85" s="253" t="s">
        <v>411</v>
      </c>
      <c r="D85" s="251"/>
      <c r="E85" s="251"/>
      <c r="F85" s="251"/>
      <c r="G85" s="251"/>
      <c r="H85" s="215"/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325</v>
      </c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30" t="str">
        <f>C85</f>
        <v>svislé nebo šikmé (odkloněné), půdorysně přímé nebo zalomené, stěn základových pasů ve volných nebo zapažených jámách, rýhách, šachtách, včetně případných vzpěr,</v>
      </c>
      <c r="BB85" s="206"/>
      <c r="BC85" s="206"/>
      <c r="BD85" s="206"/>
      <c r="BE85" s="206"/>
      <c r="BF85" s="206"/>
      <c r="BG85" s="206"/>
      <c r="BH85" s="206"/>
    </row>
    <row r="86" spans="1:60" outlineLevel="1">
      <c r="A86" s="213"/>
      <c r="B86" s="214"/>
      <c r="C86" s="254" t="s">
        <v>412</v>
      </c>
      <c r="D86" s="247"/>
      <c r="E86" s="248">
        <v>1.29</v>
      </c>
      <c r="F86" s="215"/>
      <c r="G86" s="215"/>
      <c r="H86" s="215"/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327</v>
      </c>
      <c r="AH86" s="206">
        <v>0</v>
      </c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>
      <c r="A87" s="213"/>
      <c r="B87" s="214"/>
      <c r="C87" s="254" t="s">
        <v>413</v>
      </c>
      <c r="D87" s="247"/>
      <c r="E87" s="248">
        <v>0.32</v>
      </c>
      <c r="F87" s="215"/>
      <c r="G87" s="215"/>
      <c r="H87" s="215"/>
      <c r="I87" s="215"/>
      <c r="J87" s="215"/>
      <c r="K87" s="215"/>
      <c r="L87" s="215"/>
      <c r="M87" s="215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327</v>
      </c>
      <c r="AH87" s="206">
        <v>0</v>
      </c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>
      <c r="A88" s="213"/>
      <c r="B88" s="214"/>
      <c r="C88" s="254" t="s">
        <v>414</v>
      </c>
      <c r="D88" s="247"/>
      <c r="E88" s="248">
        <v>0.22</v>
      </c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5"/>
      <c r="V88" s="215"/>
      <c r="W88" s="21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327</v>
      </c>
      <c r="AH88" s="206">
        <v>0</v>
      </c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>
      <c r="A89" s="213"/>
      <c r="B89" s="214"/>
      <c r="C89" s="254" t="s">
        <v>415</v>
      </c>
      <c r="D89" s="247"/>
      <c r="E89" s="248">
        <v>0.08</v>
      </c>
      <c r="F89" s="215"/>
      <c r="G89" s="215"/>
      <c r="H89" s="215"/>
      <c r="I89" s="215"/>
      <c r="J89" s="215"/>
      <c r="K89" s="215"/>
      <c r="L89" s="215"/>
      <c r="M89" s="215"/>
      <c r="N89" s="215"/>
      <c r="O89" s="215"/>
      <c r="P89" s="215"/>
      <c r="Q89" s="215"/>
      <c r="R89" s="215"/>
      <c r="S89" s="215"/>
      <c r="T89" s="215"/>
      <c r="U89" s="215"/>
      <c r="V89" s="215"/>
      <c r="W89" s="21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327</v>
      </c>
      <c r="AH89" s="206">
        <v>0</v>
      </c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>
      <c r="A90" s="223">
        <v>12</v>
      </c>
      <c r="B90" s="224" t="s">
        <v>416</v>
      </c>
      <c r="C90" s="241" t="s">
        <v>417</v>
      </c>
      <c r="D90" s="225" t="s">
        <v>368</v>
      </c>
      <c r="E90" s="226">
        <v>1.9059999999999999</v>
      </c>
      <c r="F90" s="227"/>
      <c r="G90" s="228">
        <f>ROUND(E90*F90,2)</f>
        <v>0</v>
      </c>
      <c r="H90" s="227"/>
      <c r="I90" s="228">
        <f>ROUND(E90*H90,2)</f>
        <v>0</v>
      </c>
      <c r="J90" s="227"/>
      <c r="K90" s="228">
        <f>ROUND(E90*J90,2)</f>
        <v>0</v>
      </c>
      <c r="L90" s="228">
        <v>21</v>
      </c>
      <c r="M90" s="228">
        <f>G90*(1+L90/100)</f>
        <v>0</v>
      </c>
      <c r="N90" s="228">
        <v>0</v>
      </c>
      <c r="O90" s="228">
        <f>ROUND(E90*N90,2)</f>
        <v>0</v>
      </c>
      <c r="P90" s="228">
        <v>0</v>
      </c>
      <c r="Q90" s="228">
        <f>ROUND(E90*P90,2)</f>
        <v>0</v>
      </c>
      <c r="R90" s="228" t="s">
        <v>394</v>
      </c>
      <c r="S90" s="228" t="s">
        <v>285</v>
      </c>
      <c r="T90" s="229" t="s">
        <v>322</v>
      </c>
      <c r="U90" s="215">
        <v>0.32</v>
      </c>
      <c r="V90" s="215">
        <f>ROUND(E90*U90,2)</f>
        <v>0.61</v>
      </c>
      <c r="W90" s="21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323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ht="22.5" outlineLevel="1">
      <c r="A91" s="213"/>
      <c r="B91" s="214"/>
      <c r="C91" s="253" t="s">
        <v>411</v>
      </c>
      <c r="D91" s="251"/>
      <c r="E91" s="251"/>
      <c r="F91" s="251"/>
      <c r="G91" s="251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325</v>
      </c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30" t="str">
        <f>C91</f>
        <v>svislé nebo šikmé (odkloněné), půdorysně přímé nebo zalomené, stěn základových pasů ve volných nebo zapažených jámách, rýhách, šachtách, včetně případných vzpěr,</v>
      </c>
      <c r="BB91" s="206"/>
      <c r="BC91" s="206"/>
      <c r="BD91" s="206"/>
      <c r="BE91" s="206"/>
      <c r="BF91" s="206"/>
      <c r="BG91" s="206"/>
      <c r="BH91" s="206"/>
    </row>
    <row r="92" spans="1:60" outlineLevel="1">
      <c r="A92" s="213"/>
      <c r="B92" s="214"/>
      <c r="C92" s="256" t="s">
        <v>418</v>
      </c>
      <c r="D92" s="252"/>
      <c r="E92" s="252"/>
      <c r="F92" s="252"/>
      <c r="G92" s="252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289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>
      <c r="A93" s="213"/>
      <c r="B93" s="214"/>
      <c r="C93" s="254" t="s">
        <v>412</v>
      </c>
      <c r="D93" s="247"/>
      <c r="E93" s="248">
        <v>1.29</v>
      </c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  <c r="V93" s="215"/>
      <c r="W93" s="21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327</v>
      </c>
      <c r="AH93" s="206">
        <v>0</v>
      </c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>
      <c r="A94" s="213"/>
      <c r="B94" s="214"/>
      <c r="C94" s="254" t="s">
        <v>413</v>
      </c>
      <c r="D94" s="247"/>
      <c r="E94" s="248">
        <v>0.32</v>
      </c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327</v>
      </c>
      <c r="AH94" s="206">
        <v>0</v>
      </c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>
      <c r="A95" s="213"/>
      <c r="B95" s="214"/>
      <c r="C95" s="254" t="s">
        <v>414</v>
      </c>
      <c r="D95" s="247"/>
      <c r="E95" s="248">
        <v>0.22</v>
      </c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215"/>
      <c r="Q95" s="215"/>
      <c r="R95" s="215"/>
      <c r="S95" s="215"/>
      <c r="T95" s="215"/>
      <c r="U95" s="215"/>
      <c r="V95" s="215"/>
      <c r="W95" s="21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327</v>
      </c>
      <c r="AH95" s="206">
        <v>0</v>
      </c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>
      <c r="A96" s="213"/>
      <c r="B96" s="214"/>
      <c r="C96" s="254" t="s">
        <v>415</v>
      </c>
      <c r="D96" s="247"/>
      <c r="E96" s="248">
        <v>0.08</v>
      </c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327</v>
      </c>
      <c r="AH96" s="206">
        <v>0</v>
      </c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outlineLevel="1">
      <c r="A97" s="223">
        <v>13</v>
      </c>
      <c r="B97" s="224" t="s">
        <v>419</v>
      </c>
      <c r="C97" s="241" t="s">
        <v>420</v>
      </c>
      <c r="D97" s="225" t="s">
        <v>368</v>
      </c>
      <c r="E97" s="226">
        <v>0.18</v>
      </c>
      <c r="F97" s="227"/>
      <c r="G97" s="228">
        <f>ROUND(E97*F97,2)</f>
        <v>0</v>
      </c>
      <c r="H97" s="227"/>
      <c r="I97" s="228">
        <f>ROUND(E97*H97,2)</f>
        <v>0</v>
      </c>
      <c r="J97" s="227"/>
      <c r="K97" s="228">
        <f>ROUND(E97*J97,2)</f>
        <v>0</v>
      </c>
      <c r="L97" s="228">
        <v>21</v>
      </c>
      <c r="M97" s="228">
        <f>G97*(1+L97/100)</f>
        <v>0</v>
      </c>
      <c r="N97" s="228">
        <v>3.9199999999999999E-2</v>
      </c>
      <c r="O97" s="228">
        <f>ROUND(E97*N97,2)</f>
        <v>0.01</v>
      </c>
      <c r="P97" s="228">
        <v>0</v>
      </c>
      <c r="Q97" s="228">
        <f>ROUND(E97*P97,2)</f>
        <v>0</v>
      </c>
      <c r="R97" s="228" t="s">
        <v>394</v>
      </c>
      <c r="S97" s="228" t="s">
        <v>285</v>
      </c>
      <c r="T97" s="229" t="s">
        <v>322</v>
      </c>
      <c r="U97" s="215">
        <v>1.05</v>
      </c>
      <c r="V97" s="215">
        <f>ROUND(E97*U97,2)</f>
        <v>0.19</v>
      </c>
      <c r="W97" s="21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323</v>
      </c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ht="22.5" outlineLevel="1">
      <c r="A98" s="213"/>
      <c r="B98" s="214"/>
      <c r="C98" s="253" t="s">
        <v>421</v>
      </c>
      <c r="D98" s="251"/>
      <c r="E98" s="251"/>
      <c r="F98" s="251"/>
      <c r="G98" s="251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325</v>
      </c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30" t="str">
        <f>C98</f>
        <v>bednění svislé nebo šikmé (odkloněné), půdorysně přímé nebo zalomené, stěn základových patek ve volných nebo zapažených jámách, rýhách, šachtách, včetně případných vzpěr,</v>
      </c>
      <c r="BB98" s="206"/>
      <c r="BC98" s="206"/>
      <c r="BD98" s="206"/>
      <c r="BE98" s="206"/>
      <c r="BF98" s="206"/>
      <c r="BG98" s="206"/>
      <c r="BH98" s="206"/>
    </row>
    <row r="99" spans="1:60" outlineLevel="1">
      <c r="A99" s="213"/>
      <c r="B99" s="214"/>
      <c r="C99" s="254" t="s">
        <v>422</v>
      </c>
      <c r="D99" s="247"/>
      <c r="E99" s="248">
        <v>0.18</v>
      </c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215"/>
      <c r="Q99" s="215"/>
      <c r="R99" s="215"/>
      <c r="S99" s="215"/>
      <c r="T99" s="215"/>
      <c r="U99" s="215"/>
      <c r="V99" s="215"/>
      <c r="W99" s="21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327</v>
      </c>
      <c r="AH99" s="206">
        <v>0</v>
      </c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outlineLevel="1">
      <c r="A100" s="223">
        <v>14</v>
      </c>
      <c r="B100" s="224" t="s">
        <v>423</v>
      </c>
      <c r="C100" s="241" t="s">
        <v>424</v>
      </c>
      <c r="D100" s="225" t="s">
        <v>368</v>
      </c>
      <c r="E100" s="226">
        <v>0.18</v>
      </c>
      <c r="F100" s="227"/>
      <c r="G100" s="228">
        <f>ROUND(E100*F100,2)</f>
        <v>0</v>
      </c>
      <c r="H100" s="227"/>
      <c r="I100" s="228">
        <f>ROUND(E100*H100,2)</f>
        <v>0</v>
      </c>
      <c r="J100" s="227"/>
      <c r="K100" s="228">
        <f>ROUND(E100*J100,2)</f>
        <v>0</v>
      </c>
      <c r="L100" s="228">
        <v>21</v>
      </c>
      <c r="M100" s="228">
        <f>G100*(1+L100/100)</f>
        <v>0</v>
      </c>
      <c r="N100" s="228">
        <v>0</v>
      </c>
      <c r="O100" s="228">
        <f>ROUND(E100*N100,2)</f>
        <v>0</v>
      </c>
      <c r="P100" s="228">
        <v>0</v>
      </c>
      <c r="Q100" s="228">
        <f>ROUND(E100*P100,2)</f>
        <v>0</v>
      </c>
      <c r="R100" s="228" t="s">
        <v>394</v>
      </c>
      <c r="S100" s="228" t="s">
        <v>285</v>
      </c>
      <c r="T100" s="229" t="s">
        <v>322</v>
      </c>
      <c r="U100" s="215">
        <v>0.32</v>
      </c>
      <c r="V100" s="215">
        <f>ROUND(E100*U100,2)</f>
        <v>0.06</v>
      </c>
      <c r="W100" s="21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323</v>
      </c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ht="22.5" outlineLevel="1">
      <c r="A101" s="213"/>
      <c r="B101" s="214"/>
      <c r="C101" s="253" t="s">
        <v>421</v>
      </c>
      <c r="D101" s="251"/>
      <c r="E101" s="251"/>
      <c r="F101" s="251"/>
      <c r="G101" s="251"/>
      <c r="H101" s="215"/>
      <c r="I101" s="215"/>
      <c r="J101" s="215"/>
      <c r="K101" s="215"/>
      <c r="L101" s="215"/>
      <c r="M101" s="215"/>
      <c r="N101" s="215"/>
      <c r="O101" s="215"/>
      <c r="P101" s="215"/>
      <c r="Q101" s="215"/>
      <c r="R101" s="215"/>
      <c r="S101" s="215"/>
      <c r="T101" s="215"/>
      <c r="U101" s="215"/>
      <c r="V101" s="215"/>
      <c r="W101" s="21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325</v>
      </c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30" t="str">
        <f>C101</f>
        <v>bednění svislé nebo šikmé (odkloněné), půdorysně přímé nebo zalomené, stěn základových patek ve volných nebo zapažených jámách, rýhách, šachtách, včetně případných vzpěr,</v>
      </c>
      <c r="BB101" s="206"/>
      <c r="BC101" s="206"/>
      <c r="BD101" s="206"/>
      <c r="BE101" s="206"/>
      <c r="BF101" s="206"/>
      <c r="BG101" s="206"/>
      <c r="BH101" s="206"/>
    </row>
    <row r="102" spans="1:60" outlineLevel="1">
      <c r="A102" s="213"/>
      <c r="B102" s="214"/>
      <c r="C102" s="256" t="s">
        <v>425</v>
      </c>
      <c r="D102" s="252"/>
      <c r="E102" s="252"/>
      <c r="F102" s="252"/>
      <c r="G102" s="252"/>
      <c r="H102" s="215"/>
      <c r="I102" s="215"/>
      <c r="J102" s="215"/>
      <c r="K102" s="215"/>
      <c r="L102" s="215"/>
      <c r="M102" s="215"/>
      <c r="N102" s="215"/>
      <c r="O102" s="215"/>
      <c r="P102" s="215"/>
      <c r="Q102" s="215"/>
      <c r="R102" s="215"/>
      <c r="S102" s="215"/>
      <c r="T102" s="215"/>
      <c r="U102" s="215"/>
      <c r="V102" s="215"/>
      <c r="W102" s="21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289</v>
      </c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ht="22.5" outlineLevel="1">
      <c r="A103" s="223">
        <v>15</v>
      </c>
      <c r="B103" s="224" t="s">
        <v>426</v>
      </c>
      <c r="C103" s="241" t="s">
        <v>427</v>
      </c>
      <c r="D103" s="225" t="s">
        <v>320</v>
      </c>
      <c r="E103" s="226">
        <v>0.82704999999999995</v>
      </c>
      <c r="F103" s="227"/>
      <c r="G103" s="228">
        <f>ROUND(E103*F103,2)</f>
        <v>0</v>
      </c>
      <c r="H103" s="227"/>
      <c r="I103" s="228">
        <f>ROUND(E103*H103,2)</f>
        <v>0</v>
      </c>
      <c r="J103" s="227"/>
      <c r="K103" s="228">
        <f>ROUND(E103*J103,2)</f>
        <v>0</v>
      </c>
      <c r="L103" s="228">
        <v>21</v>
      </c>
      <c r="M103" s="228">
        <f>G103*(1+L103/100)</f>
        <v>0</v>
      </c>
      <c r="N103" s="228">
        <v>2.7432699999999999</v>
      </c>
      <c r="O103" s="228">
        <f>ROUND(E103*N103,2)</f>
        <v>2.27</v>
      </c>
      <c r="P103" s="228">
        <v>0</v>
      </c>
      <c r="Q103" s="228">
        <f>ROUND(E103*P103,2)</f>
        <v>0</v>
      </c>
      <c r="R103" s="228" t="s">
        <v>428</v>
      </c>
      <c r="S103" s="228" t="s">
        <v>285</v>
      </c>
      <c r="T103" s="229" t="s">
        <v>322</v>
      </c>
      <c r="U103" s="215">
        <v>3.2789999999999999</v>
      </c>
      <c r="V103" s="215">
        <f>ROUND(E103*U103,2)</f>
        <v>2.71</v>
      </c>
      <c r="W103" s="21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369</v>
      </c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outlineLevel="1">
      <c r="A104" s="213"/>
      <c r="B104" s="214"/>
      <c r="C104" s="253" t="s">
        <v>429</v>
      </c>
      <c r="D104" s="251"/>
      <c r="E104" s="251"/>
      <c r="F104" s="251"/>
      <c r="G104" s="251"/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  <c r="S104" s="215"/>
      <c r="T104" s="215"/>
      <c r="U104" s="215"/>
      <c r="V104" s="215"/>
      <c r="W104" s="21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325</v>
      </c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outlineLevel="1">
      <c r="A105" s="213"/>
      <c r="B105" s="214"/>
      <c r="C105" s="254" t="s">
        <v>430</v>
      </c>
      <c r="D105" s="247"/>
      <c r="E105" s="248">
        <v>0.82704999999999995</v>
      </c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327</v>
      </c>
      <c r="AH105" s="206">
        <v>0</v>
      </c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outlineLevel="1">
      <c r="A106" s="223">
        <v>16</v>
      </c>
      <c r="B106" s="224" t="s">
        <v>431</v>
      </c>
      <c r="C106" s="241" t="s">
        <v>432</v>
      </c>
      <c r="D106" s="225" t="s">
        <v>389</v>
      </c>
      <c r="E106" s="226">
        <v>0.17116999999999999</v>
      </c>
      <c r="F106" s="227"/>
      <c r="G106" s="228">
        <f>ROUND(E106*F106,2)</f>
        <v>0</v>
      </c>
      <c r="H106" s="227"/>
      <c r="I106" s="228">
        <f>ROUND(E106*H106,2)</f>
        <v>0</v>
      </c>
      <c r="J106" s="227"/>
      <c r="K106" s="228">
        <f>ROUND(E106*J106,2)</f>
        <v>0</v>
      </c>
      <c r="L106" s="228">
        <v>21</v>
      </c>
      <c r="M106" s="228">
        <f>G106*(1+L106/100)</f>
        <v>0</v>
      </c>
      <c r="N106" s="228">
        <v>1.0210999999999999</v>
      </c>
      <c r="O106" s="228">
        <f>ROUND(E106*N106,2)</f>
        <v>0.17</v>
      </c>
      <c r="P106" s="228">
        <v>0</v>
      </c>
      <c r="Q106" s="228">
        <f>ROUND(E106*P106,2)</f>
        <v>0</v>
      </c>
      <c r="R106" s="228" t="s">
        <v>394</v>
      </c>
      <c r="S106" s="228" t="s">
        <v>285</v>
      </c>
      <c r="T106" s="229" t="s">
        <v>322</v>
      </c>
      <c r="U106" s="215">
        <v>29.292000000000002</v>
      </c>
      <c r="V106" s="215">
        <f>ROUND(E106*U106,2)</f>
        <v>5.01</v>
      </c>
      <c r="W106" s="21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369</v>
      </c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>
      <c r="A107" s="213"/>
      <c r="B107" s="214"/>
      <c r="C107" s="253" t="s">
        <v>433</v>
      </c>
      <c r="D107" s="251"/>
      <c r="E107" s="251"/>
      <c r="F107" s="251"/>
      <c r="G107" s="251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325</v>
      </c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outlineLevel="1">
      <c r="A108" s="213"/>
      <c r="B108" s="214"/>
      <c r="C108" s="254" t="s">
        <v>434</v>
      </c>
      <c r="D108" s="247"/>
      <c r="E108" s="248">
        <v>0.17116999999999999</v>
      </c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5"/>
      <c r="R108" s="215"/>
      <c r="S108" s="215"/>
      <c r="T108" s="215"/>
      <c r="U108" s="215"/>
      <c r="V108" s="215"/>
      <c r="W108" s="215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 t="s">
        <v>327</v>
      </c>
      <c r="AH108" s="206">
        <v>0</v>
      </c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</row>
    <row r="109" spans="1:60">
      <c r="A109" s="217" t="s">
        <v>280</v>
      </c>
      <c r="B109" s="218" t="s">
        <v>111</v>
      </c>
      <c r="C109" s="240" t="s">
        <v>112</v>
      </c>
      <c r="D109" s="219"/>
      <c r="E109" s="220"/>
      <c r="F109" s="221"/>
      <c r="G109" s="221">
        <f>SUMIF(AG110:AG335,"&lt;&gt;NOR",G110:G335)</f>
        <v>0</v>
      </c>
      <c r="H109" s="221"/>
      <c r="I109" s="221">
        <f>SUM(I110:I335)</f>
        <v>0</v>
      </c>
      <c r="J109" s="221"/>
      <c r="K109" s="221">
        <f>SUM(K110:K335)</f>
        <v>0</v>
      </c>
      <c r="L109" s="221"/>
      <c r="M109" s="221">
        <f>SUM(M110:M335)</f>
        <v>0</v>
      </c>
      <c r="N109" s="221"/>
      <c r="O109" s="221">
        <f>SUM(O110:O335)</f>
        <v>397.73</v>
      </c>
      <c r="P109" s="221"/>
      <c r="Q109" s="221">
        <f>SUM(Q110:Q335)</f>
        <v>0</v>
      </c>
      <c r="R109" s="221"/>
      <c r="S109" s="221"/>
      <c r="T109" s="222"/>
      <c r="U109" s="216"/>
      <c r="V109" s="216">
        <f>SUM(V110:V335)</f>
        <v>1074.79</v>
      </c>
      <c r="W109" s="216"/>
      <c r="AG109" t="s">
        <v>281</v>
      </c>
    </row>
    <row r="110" spans="1:60" ht="22.5" outlineLevel="1">
      <c r="A110" s="223">
        <v>17</v>
      </c>
      <c r="B110" s="224" t="s">
        <v>435</v>
      </c>
      <c r="C110" s="241" t="s">
        <v>436</v>
      </c>
      <c r="D110" s="225" t="s">
        <v>437</v>
      </c>
      <c r="E110" s="226">
        <v>4</v>
      </c>
      <c r="F110" s="227"/>
      <c r="G110" s="228">
        <f>ROUND(E110*F110,2)</f>
        <v>0</v>
      </c>
      <c r="H110" s="227"/>
      <c r="I110" s="228">
        <f>ROUND(E110*H110,2)</f>
        <v>0</v>
      </c>
      <c r="J110" s="227"/>
      <c r="K110" s="228">
        <f>ROUND(E110*J110,2)</f>
        <v>0</v>
      </c>
      <c r="L110" s="228">
        <v>21</v>
      </c>
      <c r="M110" s="228">
        <f>G110*(1+L110/100)</f>
        <v>0</v>
      </c>
      <c r="N110" s="228">
        <v>0.11842</v>
      </c>
      <c r="O110" s="228">
        <f>ROUND(E110*N110,2)</f>
        <v>0.47</v>
      </c>
      <c r="P110" s="228">
        <v>0</v>
      </c>
      <c r="Q110" s="228">
        <f>ROUND(E110*P110,2)</f>
        <v>0</v>
      </c>
      <c r="R110" s="228" t="s">
        <v>438</v>
      </c>
      <c r="S110" s="228" t="s">
        <v>285</v>
      </c>
      <c r="T110" s="229" t="s">
        <v>322</v>
      </c>
      <c r="U110" s="215">
        <v>0.55820000000000003</v>
      </c>
      <c r="V110" s="215">
        <f>ROUND(E110*U110,2)</f>
        <v>2.23</v>
      </c>
      <c r="W110" s="21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369</v>
      </c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outlineLevel="1">
      <c r="A111" s="213"/>
      <c r="B111" s="214"/>
      <c r="C111" s="253" t="s">
        <v>439</v>
      </c>
      <c r="D111" s="251"/>
      <c r="E111" s="251"/>
      <c r="F111" s="251"/>
      <c r="G111" s="251"/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325</v>
      </c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outlineLevel="1">
      <c r="A112" s="213"/>
      <c r="B112" s="214"/>
      <c r="C112" s="254" t="s">
        <v>440</v>
      </c>
      <c r="D112" s="247"/>
      <c r="E112" s="248">
        <v>4</v>
      </c>
      <c r="F112" s="215"/>
      <c r="G112" s="215"/>
      <c r="H112" s="215"/>
      <c r="I112" s="215"/>
      <c r="J112" s="215"/>
      <c r="K112" s="215"/>
      <c r="L112" s="215"/>
      <c r="M112" s="215"/>
      <c r="N112" s="215"/>
      <c r="O112" s="215"/>
      <c r="P112" s="215"/>
      <c r="Q112" s="215"/>
      <c r="R112" s="215"/>
      <c r="S112" s="215"/>
      <c r="T112" s="215"/>
      <c r="U112" s="215"/>
      <c r="V112" s="215"/>
      <c r="W112" s="21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327</v>
      </c>
      <c r="AH112" s="206">
        <v>0</v>
      </c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ht="22.5" outlineLevel="1">
      <c r="A113" s="223">
        <v>18</v>
      </c>
      <c r="B113" s="224" t="s">
        <v>441</v>
      </c>
      <c r="C113" s="241" t="s">
        <v>442</v>
      </c>
      <c r="D113" s="225" t="s">
        <v>320</v>
      </c>
      <c r="E113" s="226">
        <v>12.5</v>
      </c>
      <c r="F113" s="227"/>
      <c r="G113" s="228">
        <f>ROUND(E113*F113,2)</f>
        <v>0</v>
      </c>
      <c r="H113" s="227"/>
      <c r="I113" s="228">
        <f>ROUND(E113*H113,2)</f>
        <v>0</v>
      </c>
      <c r="J113" s="227"/>
      <c r="K113" s="228">
        <f>ROUND(E113*J113,2)</f>
        <v>0</v>
      </c>
      <c r="L113" s="228">
        <v>21</v>
      </c>
      <c r="M113" s="228">
        <f>G113*(1+L113/100)</f>
        <v>0</v>
      </c>
      <c r="N113" s="228">
        <v>1.95224</v>
      </c>
      <c r="O113" s="228">
        <f>ROUND(E113*N113,2)</f>
        <v>24.4</v>
      </c>
      <c r="P113" s="228">
        <v>0</v>
      </c>
      <c r="Q113" s="228">
        <f>ROUND(E113*P113,2)</f>
        <v>0</v>
      </c>
      <c r="R113" s="228" t="s">
        <v>438</v>
      </c>
      <c r="S113" s="228" t="s">
        <v>285</v>
      </c>
      <c r="T113" s="229" t="s">
        <v>322</v>
      </c>
      <c r="U113" s="215">
        <v>4.7939999999999996</v>
      </c>
      <c r="V113" s="215">
        <f>ROUND(E113*U113,2)</f>
        <v>59.93</v>
      </c>
      <c r="W113" s="215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 t="s">
        <v>323</v>
      </c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</row>
    <row r="114" spans="1:60" outlineLevel="1">
      <c r="A114" s="213"/>
      <c r="B114" s="214"/>
      <c r="C114" s="253" t="s">
        <v>443</v>
      </c>
      <c r="D114" s="251"/>
      <c r="E114" s="251"/>
      <c r="F114" s="251"/>
      <c r="G114" s="251"/>
      <c r="H114" s="215"/>
      <c r="I114" s="215"/>
      <c r="J114" s="215"/>
      <c r="K114" s="215"/>
      <c r="L114" s="215"/>
      <c r="M114" s="215"/>
      <c r="N114" s="215"/>
      <c r="O114" s="215"/>
      <c r="P114" s="215"/>
      <c r="Q114" s="215"/>
      <c r="R114" s="215"/>
      <c r="S114" s="215"/>
      <c r="T114" s="215"/>
      <c r="U114" s="215"/>
      <c r="V114" s="215"/>
      <c r="W114" s="21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325</v>
      </c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outlineLevel="1">
      <c r="A115" s="213"/>
      <c r="B115" s="214"/>
      <c r="C115" s="254" t="s">
        <v>444</v>
      </c>
      <c r="D115" s="247"/>
      <c r="E115" s="248">
        <v>12.5</v>
      </c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215"/>
      <c r="Q115" s="215"/>
      <c r="R115" s="215"/>
      <c r="S115" s="215"/>
      <c r="T115" s="215"/>
      <c r="U115" s="215"/>
      <c r="V115" s="215"/>
      <c r="W115" s="215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 t="s">
        <v>327</v>
      </c>
      <c r="AH115" s="206">
        <v>0</v>
      </c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</row>
    <row r="116" spans="1:60" ht="22.5" outlineLevel="1">
      <c r="A116" s="223">
        <v>19</v>
      </c>
      <c r="B116" s="224" t="s">
        <v>445</v>
      </c>
      <c r="C116" s="241" t="s">
        <v>446</v>
      </c>
      <c r="D116" s="225" t="s">
        <v>320</v>
      </c>
      <c r="E116" s="226">
        <v>3.7271000000000001</v>
      </c>
      <c r="F116" s="227"/>
      <c r="G116" s="228">
        <f>ROUND(E116*F116,2)</f>
        <v>0</v>
      </c>
      <c r="H116" s="227"/>
      <c r="I116" s="228">
        <f>ROUND(E116*H116,2)</f>
        <v>0</v>
      </c>
      <c r="J116" s="227"/>
      <c r="K116" s="228">
        <f>ROUND(E116*J116,2)</f>
        <v>0</v>
      </c>
      <c r="L116" s="228">
        <v>21</v>
      </c>
      <c r="M116" s="228">
        <f>G116*(1+L116/100)</f>
        <v>0</v>
      </c>
      <c r="N116" s="228">
        <v>1.95224</v>
      </c>
      <c r="O116" s="228">
        <f>ROUND(E116*N116,2)</f>
        <v>7.28</v>
      </c>
      <c r="P116" s="228">
        <v>0</v>
      </c>
      <c r="Q116" s="228">
        <f>ROUND(E116*P116,2)</f>
        <v>0</v>
      </c>
      <c r="R116" s="228" t="s">
        <v>438</v>
      </c>
      <c r="S116" s="228" t="s">
        <v>285</v>
      </c>
      <c r="T116" s="229" t="s">
        <v>322</v>
      </c>
      <c r="U116" s="215">
        <v>3.8420000000000001</v>
      </c>
      <c r="V116" s="215">
        <f>ROUND(E116*U116,2)</f>
        <v>14.32</v>
      </c>
      <c r="W116" s="21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323</v>
      </c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outlineLevel="1">
      <c r="A117" s="213"/>
      <c r="B117" s="214"/>
      <c r="C117" s="253" t="s">
        <v>443</v>
      </c>
      <c r="D117" s="251"/>
      <c r="E117" s="251"/>
      <c r="F117" s="251"/>
      <c r="G117" s="251"/>
      <c r="H117" s="215"/>
      <c r="I117" s="215"/>
      <c r="J117" s="215"/>
      <c r="K117" s="215"/>
      <c r="L117" s="215"/>
      <c r="M117" s="215"/>
      <c r="N117" s="215"/>
      <c r="O117" s="215"/>
      <c r="P117" s="215"/>
      <c r="Q117" s="215"/>
      <c r="R117" s="215"/>
      <c r="S117" s="215"/>
      <c r="T117" s="215"/>
      <c r="U117" s="215"/>
      <c r="V117" s="215"/>
      <c r="W117" s="21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325</v>
      </c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outlineLevel="1">
      <c r="A118" s="213"/>
      <c r="B118" s="214"/>
      <c r="C118" s="254" t="s">
        <v>447</v>
      </c>
      <c r="D118" s="247"/>
      <c r="E118" s="248">
        <v>0.63</v>
      </c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327</v>
      </c>
      <c r="AH118" s="206">
        <v>0</v>
      </c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>
      <c r="A119" s="213"/>
      <c r="B119" s="214"/>
      <c r="C119" s="254" t="s">
        <v>448</v>
      </c>
      <c r="D119" s="247"/>
      <c r="E119" s="248">
        <v>2.0790000000000002</v>
      </c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  <c r="V119" s="215"/>
      <c r="W119" s="21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327</v>
      </c>
      <c r="AH119" s="206">
        <v>0</v>
      </c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outlineLevel="1">
      <c r="A120" s="213"/>
      <c r="B120" s="214"/>
      <c r="C120" s="254" t="s">
        <v>449</v>
      </c>
      <c r="D120" s="247"/>
      <c r="E120" s="248">
        <v>1.0181</v>
      </c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21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327</v>
      </c>
      <c r="AH120" s="206">
        <v>0</v>
      </c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ht="22.5" outlineLevel="1">
      <c r="A121" s="223">
        <v>20</v>
      </c>
      <c r="B121" s="224" t="s">
        <v>450</v>
      </c>
      <c r="C121" s="241" t="s">
        <v>446</v>
      </c>
      <c r="D121" s="225" t="s">
        <v>320</v>
      </c>
      <c r="E121" s="226">
        <v>11.146879999999999</v>
      </c>
      <c r="F121" s="227"/>
      <c r="G121" s="228">
        <f>ROUND(E121*F121,2)</f>
        <v>0</v>
      </c>
      <c r="H121" s="227"/>
      <c r="I121" s="228">
        <f>ROUND(E121*H121,2)</f>
        <v>0</v>
      </c>
      <c r="J121" s="227"/>
      <c r="K121" s="228">
        <f>ROUND(E121*J121,2)</f>
        <v>0</v>
      </c>
      <c r="L121" s="228">
        <v>21</v>
      </c>
      <c r="M121" s="228">
        <f>G121*(1+L121/100)</f>
        <v>0</v>
      </c>
      <c r="N121" s="228">
        <v>1.73916</v>
      </c>
      <c r="O121" s="228">
        <f>ROUND(E121*N121,2)</f>
        <v>19.39</v>
      </c>
      <c r="P121" s="228">
        <v>0</v>
      </c>
      <c r="Q121" s="228">
        <f>ROUND(E121*P121,2)</f>
        <v>0</v>
      </c>
      <c r="R121" s="228" t="s">
        <v>438</v>
      </c>
      <c r="S121" s="228" t="s">
        <v>285</v>
      </c>
      <c r="T121" s="229" t="s">
        <v>322</v>
      </c>
      <c r="U121" s="215">
        <v>3.9380000000000002</v>
      </c>
      <c r="V121" s="215">
        <f>ROUND(E121*U121,2)</f>
        <v>43.9</v>
      </c>
      <c r="W121" s="21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369</v>
      </c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outlineLevel="1">
      <c r="A122" s="213"/>
      <c r="B122" s="214"/>
      <c r="C122" s="253" t="s">
        <v>443</v>
      </c>
      <c r="D122" s="251"/>
      <c r="E122" s="251"/>
      <c r="F122" s="251"/>
      <c r="G122" s="251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21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325</v>
      </c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 outlineLevel="1">
      <c r="A123" s="213"/>
      <c r="B123" s="214"/>
      <c r="C123" s="254" t="s">
        <v>451</v>
      </c>
      <c r="D123" s="247"/>
      <c r="E123" s="248">
        <v>10.4</v>
      </c>
      <c r="F123" s="215"/>
      <c r="G123" s="215"/>
      <c r="H123" s="215"/>
      <c r="I123" s="215"/>
      <c r="J123" s="215"/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5"/>
      <c r="V123" s="215"/>
      <c r="W123" s="215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 t="s">
        <v>327</v>
      </c>
      <c r="AH123" s="206">
        <v>0</v>
      </c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</row>
    <row r="124" spans="1:60" outlineLevel="1">
      <c r="A124" s="213"/>
      <c r="B124" s="214"/>
      <c r="C124" s="254" t="s">
        <v>452</v>
      </c>
      <c r="D124" s="247"/>
      <c r="E124" s="248">
        <v>4.2</v>
      </c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  <c r="V124" s="215"/>
      <c r="W124" s="21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327</v>
      </c>
      <c r="AH124" s="206">
        <v>0</v>
      </c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>
      <c r="A125" s="213"/>
      <c r="B125" s="214"/>
      <c r="C125" s="254" t="s">
        <v>453</v>
      </c>
      <c r="D125" s="247"/>
      <c r="E125" s="248">
        <v>-2.03125</v>
      </c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215"/>
      <c r="Q125" s="215"/>
      <c r="R125" s="215"/>
      <c r="S125" s="215"/>
      <c r="T125" s="215"/>
      <c r="U125" s="215"/>
      <c r="V125" s="215"/>
      <c r="W125" s="21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327</v>
      </c>
      <c r="AH125" s="206">
        <v>0</v>
      </c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outlineLevel="1">
      <c r="A126" s="213"/>
      <c r="B126" s="214"/>
      <c r="C126" s="254" t="s">
        <v>454</v>
      </c>
      <c r="D126" s="247"/>
      <c r="E126" s="248">
        <v>-1.42188</v>
      </c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215"/>
      <c r="Q126" s="215"/>
      <c r="R126" s="215"/>
      <c r="S126" s="215"/>
      <c r="T126" s="215"/>
      <c r="U126" s="215"/>
      <c r="V126" s="215"/>
      <c r="W126" s="21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327</v>
      </c>
      <c r="AH126" s="206">
        <v>0</v>
      </c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ht="22.5" outlineLevel="1">
      <c r="A127" s="223">
        <v>21</v>
      </c>
      <c r="B127" s="224" t="s">
        <v>455</v>
      </c>
      <c r="C127" s="241" t="s">
        <v>456</v>
      </c>
      <c r="D127" s="225" t="s">
        <v>320</v>
      </c>
      <c r="E127" s="226">
        <v>3.7989999999999999</v>
      </c>
      <c r="F127" s="227"/>
      <c r="G127" s="228">
        <f>ROUND(E127*F127,2)</f>
        <v>0</v>
      </c>
      <c r="H127" s="227"/>
      <c r="I127" s="228">
        <f>ROUND(E127*H127,2)</f>
        <v>0</v>
      </c>
      <c r="J127" s="227"/>
      <c r="K127" s="228">
        <f>ROUND(E127*J127,2)</f>
        <v>0</v>
      </c>
      <c r="L127" s="228">
        <v>21</v>
      </c>
      <c r="M127" s="228">
        <f>G127*(1+L127/100)</f>
        <v>0</v>
      </c>
      <c r="N127" s="228">
        <v>1.86253</v>
      </c>
      <c r="O127" s="228">
        <f>ROUND(E127*N127,2)</f>
        <v>7.08</v>
      </c>
      <c r="P127" s="228">
        <v>0</v>
      </c>
      <c r="Q127" s="228">
        <f>ROUND(E127*P127,2)</f>
        <v>0</v>
      </c>
      <c r="R127" s="228" t="s">
        <v>394</v>
      </c>
      <c r="S127" s="228" t="s">
        <v>285</v>
      </c>
      <c r="T127" s="229" t="s">
        <v>322</v>
      </c>
      <c r="U127" s="215">
        <v>3.69</v>
      </c>
      <c r="V127" s="215">
        <f>ROUND(E127*U127,2)</f>
        <v>14.02</v>
      </c>
      <c r="W127" s="21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323</v>
      </c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outlineLevel="1">
      <c r="A128" s="213"/>
      <c r="B128" s="214"/>
      <c r="C128" s="242" t="s">
        <v>457</v>
      </c>
      <c r="D128" s="231"/>
      <c r="E128" s="231"/>
      <c r="F128" s="231"/>
      <c r="G128" s="231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 t="s">
        <v>289</v>
      </c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</row>
    <row r="129" spans="1:60" outlineLevel="1">
      <c r="A129" s="213"/>
      <c r="B129" s="214"/>
      <c r="C129" s="254" t="s">
        <v>458</v>
      </c>
      <c r="D129" s="247"/>
      <c r="E129" s="248">
        <v>0.82</v>
      </c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 t="s">
        <v>327</v>
      </c>
      <c r="AH129" s="206">
        <v>0</v>
      </c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</row>
    <row r="130" spans="1:60" outlineLevel="1">
      <c r="A130" s="213"/>
      <c r="B130" s="214"/>
      <c r="C130" s="254" t="s">
        <v>459</v>
      </c>
      <c r="D130" s="247"/>
      <c r="E130" s="248">
        <v>0.89</v>
      </c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 t="s">
        <v>327</v>
      </c>
      <c r="AH130" s="206">
        <v>0</v>
      </c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</row>
    <row r="131" spans="1:60" outlineLevel="1">
      <c r="A131" s="213"/>
      <c r="B131" s="214"/>
      <c r="C131" s="254" t="s">
        <v>460</v>
      </c>
      <c r="D131" s="247"/>
      <c r="E131" s="248">
        <v>2.62</v>
      </c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 t="s">
        <v>327</v>
      </c>
      <c r="AH131" s="206">
        <v>0</v>
      </c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</row>
    <row r="132" spans="1:60" outlineLevel="1">
      <c r="A132" s="213"/>
      <c r="B132" s="214"/>
      <c r="C132" s="254" t="s">
        <v>461</v>
      </c>
      <c r="D132" s="247"/>
      <c r="E132" s="248">
        <v>-0.52</v>
      </c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 t="s">
        <v>327</v>
      </c>
      <c r="AH132" s="206">
        <v>0</v>
      </c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</row>
    <row r="133" spans="1:60" ht="22.5" outlineLevel="1">
      <c r="A133" s="223">
        <v>22</v>
      </c>
      <c r="B133" s="224" t="s">
        <v>462</v>
      </c>
      <c r="C133" s="241" t="s">
        <v>463</v>
      </c>
      <c r="D133" s="225" t="s">
        <v>437</v>
      </c>
      <c r="E133" s="226">
        <v>3</v>
      </c>
      <c r="F133" s="227"/>
      <c r="G133" s="228">
        <f>ROUND(E133*F133,2)</f>
        <v>0</v>
      </c>
      <c r="H133" s="227"/>
      <c r="I133" s="228">
        <f>ROUND(E133*H133,2)</f>
        <v>0</v>
      </c>
      <c r="J133" s="227"/>
      <c r="K133" s="228">
        <f>ROUND(E133*J133,2)</f>
        <v>0</v>
      </c>
      <c r="L133" s="228">
        <v>21</v>
      </c>
      <c r="M133" s="228">
        <f>G133*(1+L133/100)</f>
        <v>0</v>
      </c>
      <c r="N133" s="228">
        <v>2.5749999999999999E-2</v>
      </c>
      <c r="O133" s="228">
        <f>ROUND(E133*N133,2)</f>
        <v>0.08</v>
      </c>
      <c r="P133" s="228">
        <v>0</v>
      </c>
      <c r="Q133" s="228">
        <f>ROUND(E133*P133,2)</f>
        <v>0</v>
      </c>
      <c r="R133" s="228" t="s">
        <v>394</v>
      </c>
      <c r="S133" s="228" t="s">
        <v>285</v>
      </c>
      <c r="T133" s="229" t="s">
        <v>322</v>
      </c>
      <c r="U133" s="215">
        <v>0.3175</v>
      </c>
      <c r="V133" s="215">
        <f>ROUND(E133*U133,2)</f>
        <v>0.95</v>
      </c>
      <c r="W133" s="215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 t="s">
        <v>323</v>
      </c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</row>
    <row r="134" spans="1:60" outlineLevel="1">
      <c r="A134" s="213"/>
      <c r="B134" s="214"/>
      <c r="C134" s="242" t="s">
        <v>464</v>
      </c>
      <c r="D134" s="231"/>
      <c r="E134" s="231"/>
      <c r="F134" s="231"/>
      <c r="G134" s="231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 t="s">
        <v>289</v>
      </c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</row>
    <row r="135" spans="1:60" outlineLevel="1">
      <c r="A135" s="213"/>
      <c r="B135" s="214"/>
      <c r="C135" s="254" t="s">
        <v>465</v>
      </c>
      <c r="D135" s="247"/>
      <c r="E135" s="248">
        <v>3</v>
      </c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 t="s">
        <v>327</v>
      </c>
      <c r="AH135" s="206">
        <v>0</v>
      </c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</row>
    <row r="136" spans="1:60" ht="33.75" outlineLevel="1">
      <c r="A136" s="223">
        <v>23</v>
      </c>
      <c r="B136" s="224" t="s">
        <v>466</v>
      </c>
      <c r="C136" s="241" t="s">
        <v>467</v>
      </c>
      <c r="D136" s="225" t="s">
        <v>320</v>
      </c>
      <c r="E136" s="226">
        <v>3.6612499999999999</v>
      </c>
      <c r="F136" s="227"/>
      <c r="G136" s="228">
        <f>ROUND(E136*F136,2)</f>
        <v>0</v>
      </c>
      <c r="H136" s="227"/>
      <c r="I136" s="228">
        <f>ROUND(E136*H136,2)</f>
        <v>0</v>
      </c>
      <c r="J136" s="227"/>
      <c r="K136" s="228">
        <f>ROUND(E136*J136,2)</f>
        <v>0</v>
      </c>
      <c r="L136" s="228">
        <v>21</v>
      </c>
      <c r="M136" s="228">
        <f>G136*(1+L136/100)</f>
        <v>0</v>
      </c>
      <c r="N136" s="228">
        <v>1.9791700000000001</v>
      </c>
      <c r="O136" s="228">
        <f>ROUND(E136*N136,2)</f>
        <v>7.25</v>
      </c>
      <c r="P136" s="228">
        <v>0</v>
      </c>
      <c r="Q136" s="228">
        <f>ROUND(E136*P136,2)</f>
        <v>0</v>
      </c>
      <c r="R136" s="228" t="s">
        <v>394</v>
      </c>
      <c r="S136" s="228" t="s">
        <v>285</v>
      </c>
      <c r="T136" s="229" t="s">
        <v>322</v>
      </c>
      <c r="U136" s="215">
        <v>8.32</v>
      </c>
      <c r="V136" s="215">
        <f>ROUND(E136*U136,2)</f>
        <v>30.46</v>
      </c>
      <c r="W136" s="215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 t="s">
        <v>323</v>
      </c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</row>
    <row r="137" spans="1:60" outlineLevel="1">
      <c r="A137" s="213"/>
      <c r="B137" s="214"/>
      <c r="C137" s="254" t="s">
        <v>468</v>
      </c>
      <c r="D137" s="247"/>
      <c r="E137" s="248">
        <v>3.6612499999999999</v>
      </c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 t="s">
        <v>327</v>
      </c>
      <c r="AH137" s="206">
        <v>0</v>
      </c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</row>
    <row r="138" spans="1:60" outlineLevel="1">
      <c r="A138" s="223">
        <v>24</v>
      </c>
      <c r="B138" s="224" t="s">
        <v>469</v>
      </c>
      <c r="C138" s="241" t="s">
        <v>470</v>
      </c>
      <c r="D138" s="225" t="s">
        <v>320</v>
      </c>
      <c r="E138" s="226">
        <v>4.2228700000000003</v>
      </c>
      <c r="F138" s="227"/>
      <c r="G138" s="228">
        <f>ROUND(E138*F138,2)</f>
        <v>0</v>
      </c>
      <c r="H138" s="227"/>
      <c r="I138" s="228">
        <f>ROUND(E138*H138,2)</f>
        <v>0</v>
      </c>
      <c r="J138" s="227"/>
      <c r="K138" s="228">
        <f>ROUND(E138*J138,2)</f>
        <v>0</v>
      </c>
      <c r="L138" s="228">
        <v>21</v>
      </c>
      <c r="M138" s="228">
        <f>G138*(1+L138/100)</f>
        <v>0</v>
      </c>
      <c r="N138" s="228">
        <v>1.9332</v>
      </c>
      <c r="O138" s="228">
        <f>ROUND(E138*N138,2)</f>
        <v>8.16</v>
      </c>
      <c r="P138" s="228">
        <v>0</v>
      </c>
      <c r="Q138" s="228">
        <f>ROUND(E138*P138,2)</f>
        <v>0</v>
      </c>
      <c r="R138" s="228" t="s">
        <v>438</v>
      </c>
      <c r="S138" s="228" t="s">
        <v>285</v>
      </c>
      <c r="T138" s="229" t="s">
        <v>322</v>
      </c>
      <c r="U138" s="215">
        <v>6.77</v>
      </c>
      <c r="V138" s="215">
        <f>ROUND(E138*U138,2)</f>
        <v>28.59</v>
      </c>
      <c r="W138" s="215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 t="s">
        <v>323</v>
      </c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</row>
    <row r="139" spans="1:60" outlineLevel="1">
      <c r="A139" s="213"/>
      <c r="B139" s="214"/>
      <c r="C139" s="253" t="s">
        <v>471</v>
      </c>
      <c r="D139" s="251"/>
      <c r="E139" s="251"/>
      <c r="F139" s="251"/>
      <c r="G139" s="251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  <c r="V139" s="215"/>
      <c r="W139" s="215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 t="s">
        <v>325</v>
      </c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</row>
    <row r="140" spans="1:60" outlineLevel="1">
      <c r="A140" s="213"/>
      <c r="B140" s="214"/>
      <c r="C140" s="254" t="s">
        <v>472</v>
      </c>
      <c r="D140" s="247"/>
      <c r="E140" s="248">
        <v>0.18</v>
      </c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 t="s">
        <v>327</v>
      </c>
      <c r="AH140" s="206">
        <v>0</v>
      </c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</row>
    <row r="141" spans="1:60" outlineLevel="1">
      <c r="A141" s="213"/>
      <c r="B141" s="214"/>
      <c r="C141" s="254" t="s">
        <v>473</v>
      </c>
      <c r="D141" s="247"/>
      <c r="E141" s="248">
        <v>5.3999999999999999E-2</v>
      </c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 t="s">
        <v>327</v>
      </c>
      <c r="AH141" s="206">
        <v>0</v>
      </c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</row>
    <row r="142" spans="1:60" outlineLevel="1">
      <c r="A142" s="213"/>
      <c r="B142" s="214"/>
      <c r="C142" s="254" t="s">
        <v>474</v>
      </c>
      <c r="D142" s="247"/>
      <c r="E142" s="248">
        <v>0.16313</v>
      </c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 t="s">
        <v>327</v>
      </c>
      <c r="AH142" s="206">
        <v>0</v>
      </c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</row>
    <row r="143" spans="1:60" outlineLevel="1">
      <c r="A143" s="213"/>
      <c r="B143" s="214"/>
      <c r="C143" s="254" t="s">
        <v>475</v>
      </c>
      <c r="D143" s="247"/>
      <c r="E143" s="248">
        <v>0.10125000000000001</v>
      </c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 t="s">
        <v>327</v>
      </c>
      <c r="AH143" s="206">
        <v>0</v>
      </c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</row>
    <row r="144" spans="1:60" outlineLevel="1">
      <c r="A144" s="213"/>
      <c r="B144" s="214"/>
      <c r="C144" s="254" t="s">
        <v>476</v>
      </c>
      <c r="D144" s="247"/>
      <c r="E144" s="248">
        <v>2.1</v>
      </c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 t="s">
        <v>327</v>
      </c>
      <c r="AH144" s="206">
        <v>0</v>
      </c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</row>
    <row r="145" spans="1:60" outlineLevel="1">
      <c r="A145" s="213"/>
      <c r="B145" s="214"/>
      <c r="C145" s="254" t="s">
        <v>477</v>
      </c>
      <c r="D145" s="247"/>
      <c r="E145" s="248">
        <v>0.60450000000000004</v>
      </c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 t="s">
        <v>327</v>
      </c>
      <c r="AH145" s="206">
        <v>0</v>
      </c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</row>
    <row r="146" spans="1:60" outlineLevel="1">
      <c r="A146" s="213"/>
      <c r="B146" s="214"/>
      <c r="C146" s="254" t="s">
        <v>478</v>
      </c>
      <c r="D146" s="247"/>
      <c r="E146" s="248">
        <v>0.5625</v>
      </c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 t="s">
        <v>327</v>
      </c>
      <c r="AH146" s="206">
        <v>0</v>
      </c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</row>
    <row r="147" spans="1:60" outlineLevel="1">
      <c r="A147" s="213"/>
      <c r="B147" s="214"/>
      <c r="C147" s="254" t="s">
        <v>479</v>
      </c>
      <c r="D147" s="247"/>
      <c r="E147" s="248">
        <v>0.1875</v>
      </c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 t="s">
        <v>327</v>
      </c>
      <c r="AH147" s="206">
        <v>0</v>
      </c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</row>
    <row r="148" spans="1:60" outlineLevel="1">
      <c r="A148" s="213"/>
      <c r="B148" s="214"/>
      <c r="C148" s="254" t="s">
        <v>480</v>
      </c>
      <c r="D148" s="247"/>
      <c r="E148" s="248">
        <v>0.09</v>
      </c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 t="s">
        <v>327</v>
      </c>
      <c r="AH148" s="206">
        <v>0</v>
      </c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</row>
    <row r="149" spans="1:60" outlineLevel="1">
      <c r="A149" s="213"/>
      <c r="B149" s="214"/>
      <c r="C149" s="254" t="s">
        <v>481</v>
      </c>
      <c r="D149" s="247"/>
      <c r="E149" s="248">
        <v>0.18</v>
      </c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 t="s">
        <v>327</v>
      </c>
      <c r="AH149" s="206">
        <v>0</v>
      </c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</row>
    <row r="150" spans="1:60" ht="33.75" outlineLevel="1">
      <c r="A150" s="223">
        <v>25</v>
      </c>
      <c r="B150" s="224" t="s">
        <v>482</v>
      </c>
      <c r="C150" s="241" t="s">
        <v>483</v>
      </c>
      <c r="D150" s="225" t="s">
        <v>368</v>
      </c>
      <c r="E150" s="226">
        <v>7.3224999999999998</v>
      </c>
      <c r="F150" s="227"/>
      <c r="G150" s="228">
        <f>ROUND(E150*F150,2)</f>
        <v>0</v>
      </c>
      <c r="H150" s="227"/>
      <c r="I150" s="228">
        <f>ROUND(E150*H150,2)</f>
        <v>0</v>
      </c>
      <c r="J150" s="227"/>
      <c r="K150" s="228">
        <f>ROUND(E150*J150,2)</f>
        <v>0</v>
      </c>
      <c r="L150" s="228">
        <v>21</v>
      </c>
      <c r="M150" s="228">
        <f>G150*(1+L150/100)</f>
        <v>0</v>
      </c>
      <c r="N150" s="228">
        <v>2.2360000000000001E-2</v>
      </c>
      <c r="O150" s="228">
        <f>ROUND(E150*N150,2)</f>
        <v>0.16</v>
      </c>
      <c r="P150" s="228">
        <v>0</v>
      </c>
      <c r="Q150" s="228">
        <f>ROUND(E150*P150,2)</f>
        <v>0</v>
      </c>
      <c r="R150" s="228" t="s">
        <v>394</v>
      </c>
      <c r="S150" s="228" t="s">
        <v>285</v>
      </c>
      <c r="T150" s="229" t="s">
        <v>322</v>
      </c>
      <c r="U150" s="215">
        <v>1.5209999999999999</v>
      </c>
      <c r="V150" s="215">
        <f>ROUND(E150*U150,2)</f>
        <v>11.14</v>
      </c>
      <c r="W150" s="215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 t="s">
        <v>323</v>
      </c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</row>
    <row r="151" spans="1:60" outlineLevel="1">
      <c r="A151" s="213"/>
      <c r="B151" s="214"/>
      <c r="C151" s="254" t="s">
        <v>484</v>
      </c>
      <c r="D151" s="247"/>
      <c r="E151" s="248">
        <v>7.32</v>
      </c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 t="s">
        <v>327</v>
      </c>
      <c r="AH151" s="206">
        <v>0</v>
      </c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</row>
    <row r="152" spans="1:60" ht="33.75" outlineLevel="1">
      <c r="A152" s="232">
        <v>26</v>
      </c>
      <c r="B152" s="233" t="s">
        <v>485</v>
      </c>
      <c r="C152" s="243" t="s">
        <v>486</v>
      </c>
      <c r="D152" s="234" t="s">
        <v>368</v>
      </c>
      <c r="E152" s="235">
        <v>7.3224999999999998</v>
      </c>
      <c r="F152" s="236"/>
      <c r="G152" s="237">
        <f>ROUND(E152*F152,2)</f>
        <v>0</v>
      </c>
      <c r="H152" s="236"/>
      <c r="I152" s="237">
        <f>ROUND(E152*H152,2)</f>
        <v>0</v>
      </c>
      <c r="J152" s="236"/>
      <c r="K152" s="237">
        <f>ROUND(E152*J152,2)</f>
        <v>0</v>
      </c>
      <c r="L152" s="237">
        <v>21</v>
      </c>
      <c r="M152" s="237">
        <f>G152*(1+L152/100)</f>
        <v>0</v>
      </c>
      <c r="N152" s="237">
        <v>0</v>
      </c>
      <c r="O152" s="237">
        <f>ROUND(E152*N152,2)</f>
        <v>0</v>
      </c>
      <c r="P152" s="237">
        <v>0</v>
      </c>
      <c r="Q152" s="237">
        <f>ROUND(E152*P152,2)</f>
        <v>0</v>
      </c>
      <c r="R152" s="237" t="s">
        <v>394</v>
      </c>
      <c r="S152" s="237" t="s">
        <v>285</v>
      </c>
      <c r="T152" s="238" t="s">
        <v>322</v>
      </c>
      <c r="U152" s="215">
        <v>0.67</v>
      </c>
      <c r="V152" s="215">
        <f>ROUND(E152*U152,2)</f>
        <v>4.91</v>
      </c>
      <c r="W152" s="215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 t="s">
        <v>323</v>
      </c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</row>
    <row r="153" spans="1:60" outlineLevel="1">
      <c r="A153" s="223">
        <v>27</v>
      </c>
      <c r="B153" s="224" t="s">
        <v>487</v>
      </c>
      <c r="C153" s="241" t="s">
        <v>488</v>
      </c>
      <c r="D153" s="225" t="s">
        <v>389</v>
      </c>
      <c r="E153" s="226">
        <v>2.3630000000000002E-2</v>
      </c>
      <c r="F153" s="227"/>
      <c r="G153" s="228">
        <f>ROUND(E153*F153,2)</f>
        <v>0</v>
      </c>
      <c r="H153" s="227"/>
      <c r="I153" s="228">
        <f>ROUND(E153*H153,2)</f>
        <v>0</v>
      </c>
      <c r="J153" s="227"/>
      <c r="K153" s="228">
        <f>ROUND(E153*J153,2)</f>
        <v>0</v>
      </c>
      <c r="L153" s="228">
        <v>21</v>
      </c>
      <c r="M153" s="228">
        <f>G153*(1+L153/100)</f>
        <v>0</v>
      </c>
      <c r="N153" s="228">
        <v>1.09954</v>
      </c>
      <c r="O153" s="228">
        <f>ROUND(E153*N153,2)</f>
        <v>0.03</v>
      </c>
      <c r="P153" s="228">
        <v>0</v>
      </c>
      <c r="Q153" s="228">
        <f>ROUND(E153*P153,2)</f>
        <v>0</v>
      </c>
      <c r="R153" s="228" t="s">
        <v>394</v>
      </c>
      <c r="S153" s="228" t="s">
        <v>285</v>
      </c>
      <c r="T153" s="229" t="s">
        <v>322</v>
      </c>
      <c r="U153" s="215">
        <v>18.175000000000001</v>
      </c>
      <c r="V153" s="215">
        <f>ROUND(E153*U153,2)</f>
        <v>0.43</v>
      </c>
      <c r="W153" s="215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 t="s">
        <v>323</v>
      </c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</row>
    <row r="154" spans="1:60" outlineLevel="1">
      <c r="A154" s="213"/>
      <c r="B154" s="214"/>
      <c r="C154" s="253" t="s">
        <v>489</v>
      </c>
      <c r="D154" s="251"/>
      <c r="E154" s="251"/>
      <c r="F154" s="251"/>
      <c r="G154" s="251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 t="s">
        <v>325</v>
      </c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</row>
    <row r="155" spans="1:60" outlineLevel="1">
      <c r="A155" s="213"/>
      <c r="B155" s="214"/>
      <c r="C155" s="254" t="s">
        <v>490</v>
      </c>
      <c r="D155" s="247"/>
      <c r="E155" s="248">
        <v>2.3630000000000002E-2</v>
      </c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 t="s">
        <v>327</v>
      </c>
      <c r="AH155" s="206">
        <v>0</v>
      </c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</row>
    <row r="156" spans="1:60" outlineLevel="1">
      <c r="A156" s="223">
        <v>28</v>
      </c>
      <c r="B156" s="224" t="s">
        <v>491</v>
      </c>
      <c r="C156" s="241" t="s">
        <v>492</v>
      </c>
      <c r="D156" s="225" t="s">
        <v>389</v>
      </c>
      <c r="E156" s="226">
        <v>2.342E-2</v>
      </c>
      <c r="F156" s="227"/>
      <c r="G156" s="228">
        <f>ROUND(E156*F156,2)</f>
        <v>0</v>
      </c>
      <c r="H156" s="227"/>
      <c r="I156" s="228">
        <f>ROUND(E156*H156,2)</f>
        <v>0</v>
      </c>
      <c r="J156" s="227"/>
      <c r="K156" s="228">
        <f>ROUND(E156*J156,2)</f>
        <v>0</v>
      </c>
      <c r="L156" s="228">
        <v>21</v>
      </c>
      <c r="M156" s="228">
        <f>G156*(1+L156/100)</f>
        <v>0</v>
      </c>
      <c r="N156" s="228">
        <v>1.09954</v>
      </c>
      <c r="O156" s="228">
        <f>ROUND(E156*N156,2)</f>
        <v>0.03</v>
      </c>
      <c r="P156" s="228">
        <v>0</v>
      </c>
      <c r="Q156" s="228">
        <f>ROUND(E156*P156,2)</f>
        <v>0</v>
      </c>
      <c r="R156" s="228" t="s">
        <v>394</v>
      </c>
      <c r="S156" s="228" t="s">
        <v>285</v>
      </c>
      <c r="T156" s="229" t="s">
        <v>322</v>
      </c>
      <c r="U156" s="215">
        <v>18.175000000000001</v>
      </c>
      <c r="V156" s="215">
        <f>ROUND(E156*U156,2)</f>
        <v>0.43</v>
      </c>
      <c r="W156" s="215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 t="s">
        <v>323</v>
      </c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</row>
    <row r="157" spans="1:60" outlineLevel="1">
      <c r="A157" s="213"/>
      <c r="B157" s="214"/>
      <c r="C157" s="253" t="s">
        <v>489</v>
      </c>
      <c r="D157" s="251"/>
      <c r="E157" s="251"/>
      <c r="F157" s="251"/>
      <c r="G157" s="251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 t="s">
        <v>325</v>
      </c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</row>
    <row r="158" spans="1:60" outlineLevel="1">
      <c r="A158" s="213"/>
      <c r="B158" s="214"/>
      <c r="C158" s="254" t="s">
        <v>493</v>
      </c>
      <c r="D158" s="247"/>
      <c r="E158" s="248">
        <v>2.342E-2</v>
      </c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 t="s">
        <v>327</v>
      </c>
      <c r="AH158" s="206">
        <v>0</v>
      </c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</row>
    <row r="159" spans="1:60" outlineLevel="1">
      <c r="A159" s="223">
        <v>29</v>
      </c>
      <c r="B159" s="224" t="s">
        <v>494</v>
      </c>
      <c r="C159" s="241" t="s">
        <v>495</v>
      </c>
      <c r="D159" s="225" t="s">
        <v>389</v>
      </c>
      <c r="E159" s="226">
        <v>0.37590000000000001</v>
      </c>
      <c r="F159" s="227"/>
      <c r="G159" s="228">
        <f>ROUND(E159*F159,2)</f>
        <v>0</v>
      </c>
      <c r="H159" s="227"/>
      <c r="I159" s="228">
        <f>ROUND(E159*H159,2)</f>
        <v>0</v>
      </c>
      <c r="J159" s="227"/>
      <c r="K159" s="228">
        <f>ROUND(E159*J159,2)</f>
        <v>0</v>
      </c>
      <c r="L159" s="228">
        <v>21</v>
      </c>
      <c r="M159" s="228">
        <f>G159*(1+L159/100)</f>
        <v>0</v>
      </c>
      <c r="N159" s="228">
        <v>1.0900000000000001</v>
      </c>
      <c r="O159" s="228">
        <f>ROUND(E159*N159,2)</f>
        <v>0.41</v>
      </c>
      <c r="P159" s="228">
        <v>0</v>
      </c>
      <c r="Q159" s="228">
        <f>ROUND(E159*P159,2)</f>
        <v>0</v>
      </c>
      <c r="R159" s="228" t="s">
        <v>438</v>
      </c>
      <c r="S159" s="228" t="s">
        <v>285</v>
      </c>
      <c r="T159" s="229" t="s">
        <v>322</v>
      </c>
      <c r="U159" s="215">
        <v>20.6</v>
      </c>
      <c r="V159" s="215">
        <f>ROUND(E159*U159,2)</f>
        <v>7.74</v>
      </c>
      <c r="W159" s="215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 t="s">
        <v>369</v>
      </c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</row>
    <row r="160" spans="1:60" outlineLevel="1">
      <c r="A160" s="213"/>
      <c r="B160" s="214"/>
      <c r="C160" s="253" t="s">
        <v>496</v>
      </c>
      <c r="D160" s="251"/>
      <c r="E160" s="251"/>
      <c r="F160" s="251"/>
      <c r="G160" s="251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 t="s">
        <v>325</v>
      </c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</row>
    <row r="161" spans="1:60" outlineLevel="1">
      <c r="A161" s="213"/>
      <c r="B161" s="214"/>
      <c r="C161" s="254" t="s">
        <v>497</v>
      </c>
      <c r="D161" s="247"/>
      <c r="E161" s="248">
        <v>8.1900000000000001E-2</v>
      </c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 t="s">
        <v>327</v>
      </c>
      <c r="AH161" s="206">
        <v>0</v>
      </c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</row>
    <row r="162" spans="1:60" outlineLevel="1">
      <c r="A162" s="213"/>
      <c r="B162" s="214"/>
      <c r="C162" s="254" t="s">
        <v>498</v>
      </c>
      <c r="D162" s="247"/>
      <c r="E162" s="248">
        <v>0.11813</v>
      </c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5"/>
      <c r="V162" s="215"/>
      <c r="W162" s="215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 t="s">
        <v>327</v>
      </c>
      <c r="AH162" s="206">
        <v>0</v>
      </c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</row>
    <row r="163" spans="1:60" outlineLevel="1">
      <c r="A163" s="213"/>
      <c r="B163" s="214"/>
      <c r="C163" s="254" t="s">
        <v>499</v>
      </c>
      <c r="D163" s="247"/>
      <c r="E163" s="248">
        <v>2.4500000000000001E-2</v>
      </c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 t="s">
        <v>327</v>
      </c>
      <c r="AH163" s="206">
        <v>0</v>
      </c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</row>
    <row r="164" spans="1:60" outlineLevel="1">
      <c r="A164" s="213"/>
      <c r="B164" s="214"/>
      <c r="C164" s="254" t="s">
        <v>500</v>
      </c>
      <c r="D164" s="247"/>
      <c r="E164" s="248">
        <v>4.3749999999999997E-2</v>
      </c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 t="s">
        <v>327</v>
      </c>
      <c r="AH164" s="206">
        <v>0</v>
      </c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</row>
    <row r="165" spans="1:60" outlineLevel="1">
      <c r="A165" s="213"/>
      <c r="B165" s="214"/>
      <c r="C165" s="254" t="s">
        <v>501</v>
      </c>
      <c r="D165" s="247"/>
      <c r="E165" s="248">
        <v>2.1000000000000001E-2</v>
      </c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 t="s">
        <v>327</v>
      </c>
      <c r="AH165" s="206">
        <v>0</v>
      </c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</row>
    <row r="166" spans="1:60" outlineLevel="1">
      <c r="A166" s="213"/>
      <c r="B166" s="214"/>
      <c r="C166" s="254" t="s">
        <v>501</v>
      </c>
      <c r="D166" s="247"/>
      <c r="E166" s="248">
        <v>2.1000000000000001E-2</v>
      </c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 t="s">
        <v>327</v>
      </c>
      <c r="AH166" s="206">
        <v>0</v>
      </c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</row>
    <row r="167" spans="1:60" outlineLevel="1">
      <c r="A167" s="213"/>
      <c r="B167" s="214"/>
      <c r="C167" s="254" t="s">
        <v>502</v>
      </c>
      <c r="D167" s="247"/>
      <c r="E167" s="248">
        <v>4.2000000000000003E-2</v>
      </c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 t="s">
        <v>327</v>
      </c>
      <c r="AH167" s="206">
        <v>0</v>
      </c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</row>
    <row r="168" spans="1:60" outlineLevel="1">
      <c r="A168" s="213"/>
      <c r="B168" s="214"/>
      <c r="C168" s="254" t="s">
        <v>503</v>
      </c>
      <c r="D168" s="247"/>
      <c r="E168" s="248">
        <v>2.3630000000000002E-2</v>
      </c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 t="s">
        <v>327</v>
      </c>
      <c r="AH168" s="206">
        <v>0</v>
      </c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</row>
    <row r="169" spans="1:60" outlineLevel="1">
      <c r="A169" s="223">
        <v>30</v>
      </c>
      <c r="B169" s="224" t="s">
        <v>504</v>
      </c>
      <c r="C169" s="241" t="s">
        <v>505</v>
      </c>
      <c r="D169" s="225" t="s">
        <v>389</v>
      </c>
      <c r="E169" s="226">
        <v>0.12528</v>
      </c>
      <c r="F169" s="227"/>
      <c r="G169" s="228">
        <f>ROUND(E169*F169,2)</f>
        <v>0</v>
      </c>
      <c r="H169" s="227"/>
      <c r="I169" s="228">
        <f>ROUND(E169*H169,2)</f>
        <v>0</v>
      </c>
      <c r="J169" s="227"/>
      <c r="K169" s="228">
        <f>ROUND(E169*J169,2)</f>
        <v>0</v>
      </c>
      <c r="L169" s="228">
        <v>21</v>
      </c>
      <c r="M169" s="228">
        <f>G169*(1+L169/100)</f>
        <v>0</v>
      </c>
      <c r="N169" s="228">
        <v>1.0900000000000001</v>
      </c>
      <c r="O169" s="228">
        <f>ROUND(E169*N169,2)</f>
        <v>0.14000000000000001</v>
      </c>
      <c r="P169" s="228">
        <v>0</v>
      </c>
      <c r="Q169" s="228">
        <f>ROUND(E169*P169,2)</f>
        <v>0</v>
      </c>
      <c r="R169" s="228" t="s">
        <v>438</v>
      </c>
      <c r="S169" s="228" t="s">
        <v>285</v>
      </c>
      <c r="T169" s="229" t="s">
        <v>322</v>
      </c>
      <c r="U169" s="215">
        <v>18.8</v>
      </c>
      <c r="V169" s="215">
        <f>ROUND(E169*U169,2)</f>
        <v>2.36</v>
      </c>
      <c r="W169" s="215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 t="s">
        <v>369</v>
      </c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</row>
    <row r="170" spans="1:60" outlineLevel="1">
      <c r="A170" s="213"/>
      <c r="B170" s="214"/>
      <c r="C170" s="253" t="s">
        <v>496</v>
      </c>
      <c r="D170" s="251"/>
      <c r="E170" s="251"/>
      <c r="F170" s="251"/>
      <c r="G170" s="251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 t="s">
        <v>325</v>
      </c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</row>
    <row r="171" spans="1:60" outlineLevel="1">
      <c r="A171" s="213"/>
      <c r="B171" s="214"/>
      <c r="C171" s="254" t="s">
        <v>506</v>
      </c>
      <c r="D171" s="247"/>
      <c r="E171" s="248">
        <v>8.0640000000000003E-2</v>
      </c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 t="s">
        <v>327</v>
      </c>
      <c r="AH171" s="206">
        <v>0</v>
      </c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</row>
    <row r="172" spans="1:60" outlineLevel="1">
      <c r="A172" s="213"/>
      <c r="B172" s="214"/>
      <c r="C172" s="254" t="s">
        <v>507</v>
      </c>
      <c r="D172" s="247"/>
      <c r="E172" s="248">
        <v>4.4639999999999999E-2</v>
      </c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 t="s">
        <v>327</v>
      </c>
      <c r="AH172" s="206">
        <v>0</v>
      </c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</row>
    <row r="173" spans="1:60" ht="22.5" outlineLevel="1">
      <c r="A173" s="223">
        <v>31</v>
      </c>
      <c r="B173" s="224" t="s">
        <v>508</v>
      </c>
      <c r="C173" s="241" t="s">
        <v>509</v>
      </c>
      <c r="D173" s="225" t="s">
        <v>320</v>
      </c>
      <c r="E173" s="226">
        <v>0.51519999999999999</v>
      </c>
      <c r="F173" s="227"/>
      <c r="G173" s="228">
        <f>ROUND(E173*F173,2)</f>
        <v>0</v>
      </c>
      <c r="H173" s="227"/>
      <c r="I173" s="228">
        <f>ROUND(E173*H173,2)</f>
        <v>0</v>
      </c>
      <c r="J173" s="227"/>
      <c r="K173" s="228">
        <f>ROUND(E173*J173,2)</f>
        <v>0</v>
      </c>
      <c r="L173" s="228">
        <v>21</v>
      </c>
      <c r="M173" s="228">
        <f>G173*(1+L173/100)</f>
        <v>0</v>
      </c>
      <c r="N173" s="228">
        <v>1.9934799999999999</v>
      </c>
      <c r="O173" s="228">
        <f>ROUND(E173*N173,2)</f>
        <v>1.03</v>
      </c>
      <c r="P173" s="228">
        <v>0</v>
      </c>
      <c r="Q173" s="228">
        <f>ROUND(E173*P173,2)</f>
        <v>0</v>
      </c>
      <c r="R173" s="228" t="s">
        <v>394</v>
      </c>
      <c r="S173" s="228" t="s">
        <v>285</v>
      </c>
      <c r="T173" s="229" t="s">
        <v>322</v>
      </c>
      <c r="U173" s="215">
        <v>4.9470000000000001</v>
      </c>
      <c r="V173" s="215">
        <f>ROUND(E173*U173,2)</f>
        <v>2.5499999999999998</v>
      </c>
      <c r="W173" s="215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 t="s">
        <v>323</v>
      </c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</row>
    <row r="174" spans="1:60" outlineLevel="1">
      <c r="A174" s="213"/>
      <c r="B174" s="214"/>
      <c r="C174" s="253" t="s">
        <v>510</v>
      </c>
      <c r="D174" s="251"/>
      <c r="E174" s="251"/>
      <c r="F174" s="251"/>
      <c r="G174" s="251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  <c r="V174" s="215"/>
      <c r="W174" s="215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 t="s">
        <v>325</v>
      </c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</row>
    <row r="175" spans="1:60" outlineLevel="1">
      <c r="A175" s="213"/>
      <c r="B175" s="214"/>
      <c r="C175" s="254" t="s">
        <v>511</v>
      </c>
      <c r="D175" s="247"/>
      <c r="E175" s="248">
        <v>1.01</v>
      </c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 t="s">
        <v>327</v>
      </c>
      <c r="AH175" s="206">
        <v>0</v>
      </c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</row>
    <row r="176" spans="1:60" outlineLevel="1">
      <c r="A176" s="213"/>
      <c r="B176" s="214"/>
      <c r="C176" s="254" t="s">
        <v>512</v>
      </c>
      <c r="D176" s="247"/>
      <c r="E176" s="248">
        <v>-0.38</v>
      </c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 t="s">
        <v>327</v>
      </c>
      <c r="AH176" s="206">
        <v>0</v>
      </c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</row>
    <row r="177" spans="1:60" outlineLevel="1">
      <c r="A177" s="213"/>
      <c r="B177" s="214"/>
      <c r="C177" s="254" t="s">
        <v>513</v>
      </c>
      <c r="D177" s="247"/>
      <c r="E177" s="248">
        <v>-0.11</v>
      </c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 t="s">
        <v>327</v>
      </c>
      <c r="AH177" s="206">
        <v>0</v>
      </c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</row>
    <row r="178" spans="1:60" ht="22.5" outlineLevel="1">
      <c r="A178" s="223">
        <v>32</v>
      </c>
      <c r="B178" s="224" t="s">
        <v>514</v>
      </c>
      <c r="C178" s="241" t="s">
        <v>515</v>
      </c>
      <c r="D178" s="225" t="s">
        <v>368</v>
      </c>
      <c r="E178" s="226">
        <v>0.96</v>
      </c>
      <c r="F178" s="227"/>
      <c r="G178" s="228">
        <f>ROUND(E178*F178,2)</f>
        <v>0</v>
      </c>
      <c r="H178" s="227"/>
      <c r="I178" s="228">
        <f>ROUND(E178*H178,2)</f>
        <v>0</v>
      </c>
      <c r="J178" s="227"/>
      <c r="K178" s="228">
        <f>ROUND(E178*J178,2)</f>
        <v>0</v>
      </c>
      <c r="L178" s="228">
        <v>21</v>
      </c>
      <c r="M178" s="228">
        <f>G178*(1+L178/100)</f>
        <v>0</v>
      </c>
      <c r="N178" s="228">
        <v>0.28360000000000002</v>
      </c>
      <c r="O178" s="228">
        <f>ROUND(E178*N178,2)</f>
        <v>0.27</v>
      </c>
      <c r="P178" s="228">
        <v>0</v>
      </c>
      <c r="Q178" s="228">
        <f>ROUND(E178*P178,2)</f>
        <v>0</v>
      </c>
      <c r="R178" s="228" t="s">
        <v>438</v>
      </c>
      <c r="S178" s="228" t="s">
        <v>285</v>
      </c>
      <c r="T178" s="229" t="s">
        <v>322</v>
      </c>
      <c r="U178" s="215">
        <v>1.0209999999999999</v>
      </c>
      <c r="V178" s="215">
        <f>ROUND(E178*U178,2)</f>
        <v>0.98</v>
      </c>
      <c r="W178" s="215"/>
      <c r="X178" s="206"/>
      <c r="Y178" s="206"/>
      <c r="Z178" s="206"/>
      <c r="AA178" s="206"/>
      <c r="AB178" s="206"/>
      <c r="AC178" s="206"/>
      <c r="AD178" s="206"/>
      <c r="AE178" s="206"/>
      <c r="AF178" s="206"/>
      <c r="AG178" s="206" t="s">
        <v>323</v>
      </c>
      <c r="AH178" s="206"/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</row>
    <row r="179" spans="1:60" outlineLevel="1">
      <c r="A179" s="213"/>
      <c r="B179" s="214"/>
      <c r="C179" s="253" t="s">
        <v>443</v>
      </c>
      <c r="D179" s="251"/>
      <c r="E179" s="251"/>
      <c r="F179" s="251"/>
      <c r="G179" s="251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 t="s">
        <v>325</v>
      </c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</row>
    <row r="180" spans="1:60" outlineLevel="1">
      <c r="A180" s="213"/>
      <c r="B180" s="214"/>
      <c r="C180" s="254" t="s">
        <v>516</v>
      </c>
      <c r="D180" s="247"/>
      <c r="E180" s="248">
        <v>0.96</v>
      </c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06"/>
      <c r="Y180" s="206"/>
      <c r="Z180" s="206"/>
      <c r="AA180" s="206"/>
      <c r="AB180" s="206"/>
      <c r="AC180" s="206"/>
      <c r="AD180" s="206"/>
      <c r="AE180" s="206"/>
      <c r="AF180" s="206"/>
      <c r="AG180" s="206" t="s">
        <v>327</v>
      </c>
      <c r="AH180" s="206">
        <v>0</v>
      </c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</row>
    <row r="181" spans="1:60" ht="22.5" outlineLevel="1">
      <c r="A181" s="223">
        <v>33</v>
      </c>
      <c r="B181" s="224" t="s">
        <v>517</v>
      </c>
      <c r="C181" s="241" t="s">
        <v>518</v>
      </c>
      <c r="D181" s="225" t="s">
        <v>368</v>
      </c>
      <c r="E181" s="226">
        <v>11.582599999999999</v>
      </c>
      <c r="F181" s="227"/>
      <c r="G181" s="228">
        <f>ROUND(E181*F181,2)</f>
        <v>0</v>
      </c>
      <c r="H181" s="227"/>
      <c r="I181" s="228">
        <f>ROUND(E181*H181,2)</f>
        <v>0</v>
      </c>
      <c r="J181" s="227"/>
      <c r="K181" s="228">
        <f>ROUND(E181*J181,2)</f>
        <v>0</v>
      </c>
      <c r="L181" s="228">
        <v>21</v>
      </c>
      <c r="M181" s="228">
        <f>G181*(1+L181/100)</f>
        <v>0</v>
      </c>
      <c r="N181" s="228">
        <v>0.28258</v>
      </c>
      <c r="O181" s="228">
        <f>ROUND(E181*N181,2)</f>
        <v>3.27</v>
      </c>
      <c r="P181" s="228">
        <v>0</v>
      </c>
      <c r="Q181" s="228">
        <f>ROUND(E181*P181,2)</f>
        <v>0</v>
      </c>
      <c r="R181" s="228" t="s">
        <v>438</v>
      </c>
      <c r="S181" s="228" t="s">
        <v>285</v>
      </c>
      <c r="T181" s="229" t="s">
        <v>322</v>
      </c>
      <c r="U181" s="215">
        <v>0.79900000000000004</v>
      </c>
      <c r="V181" s="215">
        <f>ROUND(E181*U181,2)</f>
        <v>9.25</v>
      </c>
      <c r="W181" s="215"/>
      <c r="X181" s="206"/>
      <c r="Y181" s="206"/>
      <c r="Z181" s="206"/>
      <c r="AA181" s="206"/>
      <c r="AB181" s="206"/>
      <c r="AC181" s="206"/>
      <c r="AD181" s="206"/>
      <c r="AE181" s="206"/>
      <c r="AF181" s="206"/>
      <c r="AG181" s="206" t="s">
        <v>323</v>
      </c>
      <c r="AH181" s="206"/>
      <c r="AI181" s="206"/>
      <c r="AJ181" s="206"/>
      <c r="AK181" s="206"/>
      <c r="AL181" s="206"/>
      <c r="AM181" s="206"/>
      <c r="AN181" s="206"/>
      <c r="AO181" s="206"/>
      <c r="AP181" s="206"/>
      <c r="AQ181" s="206"/>
      <c r="AR181" s="206"/>
      <c r="AS181" s="206"/>
      <c r="AT181" s="206"/>
      <c r="AU181" s="206"/>
      <c r="AV181" s="206"/>
      <c r="AW181" s="206"/>
      <c r="AX181" s="206"/>
      <c r="AY181" s="206"/>
      <c r="AZ181" s="206"/>
      <c r="BA181" s="206"/>
      <c r="BB181" s="206"/>
      <c r="BC181" s="206"/>
      <c r="BD181" s="206"/>
      <c r="BE181" s="206"/>
      <c r="BF181" s="206"/>
      <c r="BG181" s="206"/>
      <c r="BH181" s="206"/>
    </row>
    <row r="182" spans="1:60" outlineLevel="1">
      <c r="A182" s="213"/>
      <c r="B182" s="214"/>
      <c r="C182" s="253" t="s">
        <v>443</v>
      </c>
      <c r="D182" s="251"/>
      <c r="E182" s="251"/>
      <c r="F182" s="251"/>
      <c r="G182" s="251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6" t="s">
        <v>325</v>
      </c>
      <c r="AH182" s="206"/>
      <c r="AI182" s="206"/>
      <c r="AJ182" s="206"/>
      <c r="AK182" s="206"/>
      <c r="AL182" s="206"/>
      <c r="AM182" s="206"/>
      <c r="AN182" s="206"/>
      <c r="AO182" s="206"/>
      <c r="AP182" s="206"/>
      <c r="AQ182" s="206"/>
      <c r="AR182" s="206"/>
      <c r="AS182" s="206"/>
      <c r="AT182" s="206"/>
      <c r="AU182" s="206"/>
      <c r="AV182" s="206"/>
      <c r="AW182" s="206"/>
      <c r="AX182" s="206"/>
      <c r="AY182" s="206"/>
      <c r="AZ182" s="206"/>
      <c r="BA182" s="206"/>
      <c r="BB182" s="206"/>
      <c r="BC182" s="206"/>
      <c r="BD182" s="206"/>
      <c r="BE182" s="206"/>
      <c r="BF182" s="206"/>
      <c r="BG182" s="206"/>
      <c r="BH182" s="206"/>
    </row>
    <row r="183" spans="1:60" outlineLevel="1">
      <c r="A183" s="213"/>
      <c r="B183" s="214"/>
      <c r="C183" s="254" t="s">
        <v>519</v>
      </c>
      <c r="D183" s="247"/>
      <c r="E183" s="248">
        <v>2.1</v>
      </c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06"/>
      <c r="Y183" s="206"/>
      <c r="Z183" s="206"/>
      <c r="AA183" s="206"/>
      <c r="AB183" s="206"/>
      <c r="AC183" s="206"/>
      <c r="AD183" s="206"/>
      <c r="AE183" s="206"/>
      <c r="AF183" s="206"/>
      <c r="AG183" s="206" t="s">
        <v>327</v>
      </c>
      <c r="AH183" s="206">
        <v>0</v>
      </c>
      <c r="AI183" s="206"/>
      <c r="AJ183" s="206"/>
      <c r="AK183" s="206"/>
      <c r="AL183" s="206"/>
      <c r="AM183" s="206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  <c r="BH183" s="206"/>
    </row>
    <row r="184" spans="1:60" outlineLevel="1">
      <c r="A184" s="213"/>
      <c r="B184" s="214"/>
      <c r="C184" s="254" t="s">
        <v>520</v>
      </c>
      <c r="D184" s="247"/>
      <c r="E184" s="248">
        <v>4.0999999999999996</v>
      </c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 t="s">
        <v>327</v>
      </c>
      <c r="AH184" s="206">
        <v>0</v>
      </c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</row>
    <row r="185" spans="1:60" outlineLevel="1">
      <c r="A185" s="213"/>
      <c r="B185" s="214"/>
      <c r="C185" s="254" t="s">
        <v>521</v>
      </c>
      <c r="D185" s="247"/>
      <c r="E185" s="248">
        <v>3.08</v>
      </c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 t="s">
        <v>327</v>
      </c>
      <c r="AH185" s="206">
        <v>0</v>
      </c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</row>
    <row r="186" spans="1:60" outlineLevel="1">
      <c r="A186" s="213"/>
      <c r="B186" s="214"/>
      <c r="C186" s="254" t="s">
        <v>522</v>
      </c>
      <c r="D186" s="247"/>
      <c r="E186" s="248">
        <v>5.0199999999999996</v>
      </c>
      <c r="F186" s="215"/>
      <c r="G186" s="215"/>
      <c r="H186" s="215"/>
      <c r="I186" s="215"/>
      <c r="J186" s="215"/>
      <c r="K186" s="215"/>
      <c r="L186" s="215"/>
      <c r="M186" s="215"/>
      <c r="N186" s="215"/>
      <c r="O186" s="215"/>
      <c r="P186" s="215"/>
      <c r="Q186" s="215"/>
      <c r="R186" s="215"/>
      <c r="S186" s="215"/>
      <c r="T186" s="215"/>
      <c r="U186" s="215"/>
      <c r="V186" s="215"/>
      <c r="W186" s="215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 t="s">
        <v>327</v>
      </c>
      <c r="AH186" s="206">
        <v>0</v>
      </c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</row>
    <row r="187" spans="1:60" outlineLevel="1">
      <c r="A187" s="213"/>
      <c r="B187" s="214"/>
      <c r="C187" s="254" t="s">
        <v>523</v>
      </c>
      <c r="D187" s="247"/>
      <c r="E187" s="248">
        <v>-0.8</v>
      </c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 t="s">
        <v>327</v>
      </c>
      <c r="AH187" s="206">
        <v>0</v>
      </c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</row>
    <row r="188" spans="1:60" outlineLevel="1">
      <c r="A188" s="213"/>
      <c r="B188" s="214"/>
      <c r="C188" s="254" t="s">
        <v>524</v>
      </c>
      <c r="D188" s="247"/>
      <c r="E188" s="248">
        <v>-1.93</v>
      </c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 t="s">
        <v>327</v>
      </c>
      <c r="AH188" s="206">
        <v>0</v>
      </c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</row>
    <row r="189" spans="1:60" ht="22.5" outlineLevel="1">
      <c r="A189" s="223">
        <v>34</v>
      </c>
      <c r="B189" s="224" t="s">
        <v>525</v>
      </c>
      <c r="C189" s="241" t="s">
        <v>526</v>
      </c>
      <c r="D189" s="225" t="s">
        <v>368</v>
      </c>
      <c r="E189" s="226">
        <v>90.141900000000007</v>
      </c>
      <c r="F189" s="227"/>
      <c r="G189" s="228">
        <f>ROUND(E189*F189,2)</f>
        <v>0</v>
      </c>
      <c r="H189" s="227"/>
      <c r="I189" s="228">
        <f>ROUND(E189*H189,2)</f>
        <v>0</v>
      </c>
      <c r="J189" s="227"/>
      <c r="K189" s="228">
        <f>ROUND(E189*J189,2)</f>
        <v>0</v>
      </c>
      <c r="L189" s="228">
        <v>21</v>
      </c>
      <c r="M189" s="228">
        <f>G189*(1+L189/100)</f>
        <v>0</v>
      </c>
      <c r="N189" s="228">
        <v>7.9380000000000006E-2</v>
      </c>
      <c r="O189" s="228">
        <f>ROUND(E189*N189,2)</f>
        <v>7.16</v>
      </c>
      <c r="P189" s="228">
        <v>0</v>
      </c>
      <c r="Q189" s="228">
        <f>ROUND(E189*P189,2)</f>
        <v>0</v>
      </c>
      <c r="R189" s="228" t="s">
        <v>394</v>
      </c>
      <c r="S189" s="228" t="s">
        <v>285</v>
      </c>
      <c r="T189" s="229" t="s">
        <v>322</v>
      </c>
      <c r="U189" s="215">
        <v>0.54600000000000004</v>
      </c>
      <c r="V189" s="215">
        <f>ROUND(E189*U189,2)</f>
        <v>49.22</v>
      </c>
      <c r="W189" s="215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 t="s">
        <v>323</v>
      </c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</row>
    <row r="190" spans="1:60" ht="22.5" outlineLevel="1">
      <c r="A190" s="213"/>
      <c r="B190" s="214"/>
      <c r="C190" s="253" t="s">
        <v>527</v>
      </c>
      <c r="D190" s="251"/>
      <c r="E190" s="251"/>
      <c r="F190" s="251"/>
      <c r="G190" s="251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 t="s">
        <v>325</v>
      </c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30" t="str">
        <f>C190</f>
        <v>jednoduché nebo příčky zděné do svislé dřevěné, cihelné, betonové nebo ocelové konstrukce na jakoukoliv maltu vápenocementovou (MVC) nebo cementovou (MC),</v>
      </c>
      <c r="BB190" s="206"/>
      <c r="BC190" s="206"/>
      <c r="BD190" s="206"/>
      <c r="BE190" s="206"/>
      <c r="BF190" s="206"/>
      <c r="BG190" s="206"/>
      <c r="BH190" s="206"/>
    </row>
    <row r="191" spans="1:60" outlineLevel="1">
      <c r="A191" s="213"/>
      <c r="B191" s="214"/>
      <c r="C191" s="254" t="s">
        <v>528</v>
      </c>
      <c r="D191" s="247"/>
      <c r="E191" s="248">
        <v>41.08</v>
      </c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 t="s">
        <v>327</v>
      </c>
      <c r="AH191" s="206">
        <v>0</v>
      </c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</row>
    <row r="192" spans="1:60" outlineLevel="1">
      <c r="A192" s="213"/>
      <c r="B192" s="214"/>
      <c r="C192" s="254" t="s">
        <v>529</v>
      </c>
      <c r="D192" s="247"/>
      <c r="E192" s="248">
        <v>-4.49</v>
      </c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 t="s">
        <v>327</v>
      </c>
      <c r="AH192" s="206">
        <v>0</v>
      </c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</row>
    <row r="193" spans="1:60" outlineLevel="1">
      <c r="A193" s="213"/>
      <c r="B193" s="214"/>
      <c r="C193" s="254" t="s">
        <v>530</v>
      </c>
      <c r="D193" s="247"/>
      <c r="E193" s="248">
        <v>9.9499999999999993</v>
      </c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 t="s">
        <v>327</v>
      </c>
      <c r="AH193" s="206">
        <v>0</v>
      </c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</row>
    <row r="194" spans="1:60" outlineLevel="1">
      <c r="A194" s="213"/>
      <c r="B194" s="214"/>
      <c r="C194" s="254" t="s">
        <v>524</v>
      </c>
      <c r="D194" s="247"/>
      <c r="E194" s="248">
        <v>-1.93</v>
      </c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6" t="s">
        <v>327</v>
      </c>
      <c r="AH194" s="206">
        <v>0</v>
      </c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206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</row>
    <row r="195" spans="1:60" outlineLevel="1">
      <c r="A195" s="213"/>
      <c r="B195" s="214"/>
      <c r="C195" s="254" t="s">
        <v>531</v>
      </c>
      <c r="D195" s="247"/>
      <c r="E195" s="248">
        <v>13.12</v>
      </c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 t="s">
        <v>327</v>
      </c>
      <c r="AH195" s="206">
        <v>0</v>
      </c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</row>
    <row r="196" spans="1:60" outlineLevel="1">
      <c r="A196" s="213"/>
      <c r="B196" s="214"/>
      <c r="C196" s="254" t="s">
        <v>532</v>
      </c>
      <c r="D196" s="247"/>
      <c r="E196" s="248">
        <v>6.28</v>
      </c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06"/>
      <c r="Y196" s="206"/>
      <c r="Z196" s="206"/>
      <c r="AA196" s="206"/>
      <c r="AB196" s="206"/>
      <c r="AC196" s="206"/>
      <c r="AD196" s="206"/>
      <c r="AE196" s="206"/>
      <c r="AF196" s="206"/>
      <c r="AG196" s="206" t="s">
        <v>327</v>
      </c>
      <c r="AH196" s="206">
        <v>0</v>
      </c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</row>
    <row r="197" spans="1:60" outlineLevel="1">
      <c r="A197" s="213"/>
      <c r="B197" s="214"/>
      <c r="C197" s="254" t="s">
        <v>533</v>
      </c>
      <c r="D197" s="247"/>
      <c r="E197" s="248">
        <v>20.54</v>
      </c>
      <c r="F197" s="215"/>
      <c r="G197" s="215"/>
      <c r="H197" s="215"/>
      <c r="I197" s="215"/>
      <c r="J197" s="215"/>
      <c r="K197" s="215"/>
      <c r="L197" s="215"/>
      <c r="M197" s="215"/>
      <c r="N197" s="215"/>
      <c r="O197" s="215"/>
      <c r="P197" s="215"/>
      <c r="Q197" s="215"/>
      <c r="R197" s="215"/>
      <c r="S197" s="215"/>
      <c r="T197" s="215"/>
      <c r="U197" s="215"/>
      <c r="V197" s="215"/>
      <c r="W197" s="215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 t="s">
        <v>327</v>
      </c>
      <c r="AH197" s="206">
        <v>0</v>
      </c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</row>
    <row r="198" spans="1:60" outlineLevel="1">
      <c r="A198" s="213"/>
      <c r="B198" s="214"/>
      <c r="C198" s="254" t="s">
        <v>534</v>
      </c>
      <c r="D198" s="247"/>
      <c r="E198" s="248">
        <v>-3.42</v>
      </c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 t="s">
        <v>327</v>
      </c>
      <c r="AH198" s="206">
        <v>0</v>
      </c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</row>
    <row r="199" spans="1:60" outlineLevel="1">
      <c r="A199" s="213"/>
      <c r="B199" s="214"/>
      <c r="C199" s="254" t="s">
        <v>535</v>
      </c>
      <c r="D199" s="247"/>
      <c r="E199" s="248">
        <v>10.73</v>
      </c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06"/>
      <c r="Y199" s="206"/>
      <c r="Z199" s="206"/>
      <c r="AA199" s="206"/>
      <c r="AB199" s="206"/>
      <c r="AC199" s="206"/>
      <c r="AD199" s="206"/>
      <c r="AE199" s="206"/>
      <c r="AF199" s="206"/>
      <c r="AG199" s="206" t="s">
        <v>327</v>
      </c>
      <c r="AH199" s="206">
        <v>0</v>
      </c>
      <c r="AI199" s="206"/>
      <c r="AJ199" s="206"/>
      <c r="AK199" s="206"/>
      <c r="AL199" s="206"/>
      <c r="AM199" s="206"/>
      <c r="AN199" s="206"/>
      <c r="AO199" s="206"/>
      <c r="AP199" s="206"/>
      <c r="AQ199" s="206"/>
      <c r="AR199" s="206"/>
      <c r="AS199" s="206"/>
      <c r="AT199" s="206"/>
      <c r="AU199" s="206"/>
      <c r="AV199" s="206"/>
      <c r="AW199" s="206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</row>
    <row r="200" spans="1:60" outlineLevel="1">
      <c r="A200" s="213"/>
      <c r="B200" s="214"/>
      <c r="C200" s="254" t="s">
        <v>536</v>
      </c>
      <c r="D200" s="247"/>
      <c r="E200" s="248">
        <v>-1.71</v>
      </c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215"/>
      <c r="Q200" s="215"/>
      <c r="R200" s="215"/>
      <c r="S200" s="215"/>
      <c r="T200" s="215"/>
      <c r="U200" s="215"/>
      <c r="V200" s="215"/>
      <c r="W200" s="215"/>
      <c r="X200" s="206"/>
      <c r="Y200" s="206"/>
      <c r="Z200" s="206"/>
      <c r="AA200" s="206"/>
      <c r="AB200" s="206"/>
      <c r="AC200" s="206"/>
      <c r="AD200" s="206"/>
      <c r="AE200" s="206"/>
      <c r="AF200" s="206"/>
      <c r="AG200" s="206" t="s">
        <v>327</v>
      </c>
      <c r="AH200" s="206">
        <v>0</v>
      </c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</row>
    <row r="201" spans="1:60" ht="22.5" outlineLevel="1">
      <c r="A201" s="223">
        <v>35</v>
      </c>
      <c r="B201" s="224" t="s">
        <v>537</v>
      </c>
      <c r="C201" s="241" t="s">
        <v>538</v>
      </c>
      <c r="D201" s="225" t="s">
        <v>368</v>
      </c>
      <c r="E201" s="226">
        <v>58.339199999999998</v>
      </c>
      <c r="F201" s="227"/>
      <c r="G201" s="228">
        <f>ROUND(E201*F201,2)</f>
        <v>0</v>
      </c>
      <c r="H201" s="227"/>
      <c r="I201" s="228">
        <f>ROUND(E201*H201,2)</f>
        <v>0</v>
      </c>
      <c r="J201" s="227"/>
      <c r="K201" s="228">
        <f>ROUND(E201*J201,2)</f>
        <v>0</v>
      </c>
      <c r="L201" s="228">
        <v>21</v>
      </c>
      <c r="M201" s="228">
        <f>G201*(1+L201/100)</f>
        <v>0</v>
      </c>
      <c r="N201" s="228">
        <v>0.17646000000000001</v>
      </c>
      <c r="O201" s="228">
        <f>ROUND(E201*N201,2)</f>
        <v>10.29</v>
      </c>
      <c r="P201" s="228">
        <v>0</v>
      </c>
      <c r="Q201" s="228">
        <f>ROUND(E201*P201,2)</f>
        <v>0</v>
      </c>
      <c r="R201" s="228" t="s">
        <v>394</v>
      </c>
      <c r="S201" s="228" t="s">
        <v>285</v>
      </c>
      <c r="T201" s="229" t="s">
        <v>322</v>
      </c>
      <c r="U201" s="215">
        <v>0.59299999999999997</v>
      </c>
      <c r="V201" s="215">
        <f>ROUND(E201*U201,2)</f>
        <v>34.6</v>
      </c>
      <c r="W201" s="215"/>
      <c r="X201" s="206"/>
      <c r="Y201" s="206"/>
      <c r="Z201" s="206"/>
      <c r="AA201" s="206"/>
      <c r="AB201" s="206"/>
      <c r="AC201" s="206"/>
      <c r="AD201" s="206"/>
      <c r="AE201" s="206"/>
      <c r="AF201" s="206"/>
      <c r="AG201" s="206" t="s">
        <v>323</v>
      </c>
      <c r="AH201" s="206"/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  <c r="BH201" s="206"/>
    </row>
    <row r="202" spans="1:60" ht="22.5" outlineLevel="1">
      <c r="A202" s="213"/>
      <c r="B202" s="214"/>
      <c r="C202" s="253" t="s">
        <v>527</v>
      </c>
      <c r="D202" s="251"/>
      <c r="E202" s="251"/>
      <c r="F202" s="251"/>
      <c r="G202" s="251"/>
      <c r="H202" s="215"/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215"/>
      <c r="U202" s="215"/>
      <c r="V202" s="215"/>
      <c r="W202" s="215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 t="s">
        <v>325</v>
      </c>
      <c r="AH202" s="206"/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30" t="str">
        <f>C202</f>
        <v>jednoduché nebo příčky zděné do svislé dřevěné, cihelné, betonové nebo ocelové konstrukce na jakoukoliv maltu vápenocementovou (MVC) nebo cementovou (MC),</v>
      </c>
      <c r="BB202" s="206"/>
      <c r="BC202" s="206"/>
      <c r="BD202" s="206"/>
      <c r="BE202" s="206"/>
      <c r="BF202" s="206"/>
      <c r="BG202" s="206"/>
      <c r="BH202" s="206"/>
    </row>
    <row r="203" spans="1:60" outlineLevel="1">
      <c r="A203" s="213"/>
      <c r="B203" s="214"/>
      <c r="C203" s="254" t="s">
        <v>539</v>
      </c>
      <c r="D203" s="247"/>
      <c r="E203" s="248">
        <v>16.170000000000002</v>
      </c>
      <c r="F203" s="215"/>
      <c r="G203" s="215"/>
      <c r="H203" s="215"/>
      <c r="I203" s="215"/>
      <c r="J203" s="215"/>
      <c r="K203" s="215"/>
      <c r="L203" s="215"/>
      <c r="M203" s="215"/>
      <c r="N203" s="215"/>
      <c r="O203" s="215"/>
      <c r="P203" s="215"/>
      <c r="Q203" s="215"/>
      <c r="R203" s="215"/>
      <c r="S203" s="215"/>
      <c r="T203" s="215"/>
      <c r="U203" s="215"/>
      <c r="V203" s="215"/>
      <c r="W203" s="215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 t="s">
        <v>327</v>
      </c>
      <c r="AH203" s="206">
        <v>0</v>
      </c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</row>
    <row r="204" spans="1:60" outlineLevel="1">
      <c r="A204" s="213"/>
      <c r="B204" s="214"/>
      <c r="C204" s="254" t="s">
        <v>540</v>
      </c>
      <c r="D204" s="247"/>
      <c r="E204" s="248">
        <v>13.62</v>
      </c>
      <c r="F204" s="215"/>
      <c r="G204" s="215"/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5"/>
      <c r="V204" s="215"/>
      <c r="W204" s="215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 t="s">
        <v>327</v>
      </c>
      <c r="AH204" s="206">
        <v>0</v>
      </c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</row>
    <row r="205" spans="1:60" outlineLevel="1">
      <c r="A205" s="213"/>
      <c r="B205" s="214"/>
      <c r="C205" s="254" t="s">
        <v>541</v>
      </c>
      <c r="D205" s="247"/>
      <c r="E205" s="248">
        <v>-3.79</v>
      </c>
      <c r="F205" s="215"/>
      <c r="G205" s="215"/>
      <c r="H205" s="215"/>
      <c r="I205" s="215"/>
      <c r="J205" s="215"/>
      <c r="K205" s="215"/>
      <c r="L205" s="215"/>
      <c r="M205" s="215"/>
      <c r="N205" s="215"/>
      <c r="O205" s="215"/>
      <c r="P205" s="215"/>
      <c r="Q205" s="215"/>
      <c r="R205" s="215"/>
      <c r="S205" s="215"/>
      <c r="T205" s="215"/>
      <c r="U205" s="215"/>
      <c r="V205" s="215"/>
      <c r="W205" s="215"/>
      <c r="X205" s="206"/>
      <c r="Y205" s="206"/>
      <c r="Z205" s="206"/>
      <c r="AA205" s="206"/>
      <c r="AB205" s="206"/>
      <c r="AC205" s="206"/>
      <c r="AD205" s="206"/>
      <c r="AE205" s="206"/>
      <c r="AF205" s="206"/>
      <c r="AG205" s="206" t="s">
        <v>327</v>
      </c>
      <c r="AH205" s="206">
        <v>0</v>
      </c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</row>
    <row r="206" spans="1:60" outlineLevel="1">
      <c r="A206" s="213"/>
      <c r="B206" s="214"/>
      <c r="C206" s="254" t="s">
        <v>542</v>
      </c>
      <c r="D206" s="247"/>
      <c r="E206" s="248">
        <v>33.32</v>
      </c>
      <c r="F206" s="215"/>
      <c r="G206" s="215"/>
      <c r="H206" s="215"/>
      <c r="I206" s="215"/>
      <c r="J206" s="215"/>
      <c r="K206" s="215"/>
      <c r="L206" s="215"/>
      <c r="M206" s="215"/>
      <c r="N206" s="215"/>
      <c r="O206" s="215"/>
      <c r="P206" s="215"/>
      <c r="Q206" s="215"/>
      <c r="R206" s="215"/>
      <c r="S206" s="215"/>
      <c r="T206" s="215"/>
      <c r="U206" s="215"/>
      <c r="V206" s="215"/>
      <c r="W206" s="215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 t="s">
        <v>327</v>
      </c>
      <c r="AH206" s="206">
        <v>0</v>
      </c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</row>
    <row r="207" spans="1:60" outlineLevel="1">
      <c r="A207" s="213"/>
      <c r="B207" s="214"/>
      <c r="C207" s="254" t="s">
        <v>534</v>
      </c>
      <c r="D207" s="247"/>
      <c r="E207" s="248">
        <v>-3.42</v>
      </c>
      <c r="F207" s="215"/>
      <c r="G207" s="215"/>
      <c r="H207" s="215"/>
      <c r="I207" s="215"/>
      <c r="J207" s="215"/>
      <c r="K207" s="215"/>
      <c r="L207" s="215"/>
      <c r="M207" s="215"/>
      <c r="N207" s="215"/>
      <c r="O207" s="215"/>
      <c r="P207" s="215"/>
      <c r="Q207" s="215"/>
      <c r="R207" s="215"/>
      <c r="S207" s="215"/>
      <c r="T207" s="215"/>
      <c r="U207" s="215"/>
      <c r="V207" s="215"/>
      <c r="W207" s="215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 t="s">
        <v>327</v>
      </c>
      <c r="AH207" s="206">
        <v>0</v>
      </c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</row>
    <row r="208" spans="1:60" outlineLevel="1">
      <c r="A208" s="213"/>
      <c r="B208" s="214"/>
      <c r="C208" s="254" t="s">
        <v>524</v>
      </c>
      <c r="D208" s="247"/>
      <c r="E208" s="248">
        <v>-1.93</v>
      </c>
      <c r="F208" s="215"/>
      <c r="G208" s="215"/>
      <c r="H208" s="215"/>
      <c r="I208" s="215"/>
      <c r="J208" s="215"/>
      <c r="K208" s="215"/>
      <c r="L208" s="215"/>
      <c r="M208" s="215"/>
      <c r="N208" s="215"/>
      <c r="O208" s="215"/>
      <c r="P208" s="215"/>
      <c r="Q208" s="215"/>
      <c r="R208" s="215"/>
      <c r="S208" s="215"/>
      <c r="T208" s="215"/>
      <c r="U208" s="215"/>
      <c r="V208" s="215"/>
      <c r="W208" s="215"/>
      <c r="X208" s="206"/>
      <c r="Y208" s="206"/>
      <c r="Z208" s="206"/>
      <c r="AA208" s="206"/>
      <c r="AB208" s="206"/>
      <c r="AC208" s="206"/>
      <c r="AD208" s="206"/>
      <c r="AE208" s="206"/>
      <c r="AF208" s="206"/>
      <c r="AG208" s="206" t="s">
        <v>327</v>
      </c>
      <c r="AH208" s="206">
        <v>0</v>
      </c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</row>
    <row r="209" spans="1:60" outlineLevel="1">
      <c r="A209" s="213"/>
      <c r="B209" s="214"/>
      <c r="C209" s="254" t="s">
        <v>543</v>
      </c>
      <c r="D209" s="247"/>
      <c r="E209" s="248">
        <v>7.69</v>
      </c>
      <c r="F209" s="215"/>
      <c r="G209" s="215"/>
      <c r="H209" s="215"/>
      <c r="I209" s="215"/>
      <c r="J209" s="215"/>
      <c r="K209" s="215"/>
      <c r="L209" s="215"/>
      <c r="M209" s="215"/>
      <c r="N209" s="215"/>
      <c r="O209" s="215"/>
      <c r="P209" s="215"/>
      <c r="Q209" s="215"/>
      <c r="R209" s="215"/>
      <c r="S209" s="215"/>
      <c r="T209" s="215"/>
      <c r="U209" s="215"/>
      <c r="V209" s="215"/>
      <c r="W209" s="215"/>
      <c r="X209" s="206"/>
      <c r="Y209" s="206"/>
      <c r="Z209" s="206"/>
      <c r="AA209" s="206"/>
      <c r="AB209" s="206"/>
      <c r="AC209" s="206"/>
      <c r="AD209" s="206"/>
      <c r="AE209" s="206"/>
      <c r="AF209" s="206"/>
      <c r="AG209" s="206" t="s">
        <v>327</v>
      </c>
      <c r="AH209" s="206">
        <v>0</v>
      </c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</row>
    <row r="210" spans="1:60" outlineLevel="1">
      <c r="A210" s="213"/>
      <c r="B210" s="214"/>
      <c r="C210" s="254" t="s">
        <v>544</v>
      </c>
      <c r="D210" s="247"/>
      <c r="E210" s="248">
        <v>-3.32</v>
      </c>
      <c r="F210" s="215"/>
      <c r="G210" s="215"/>
      <c r="H210" s="215"/>
      <c r="I210" s="215"/>
      <c r="J210" s="215"/>
      <c r="K210" s="215"/>
      <c r="L210" s="215"/>
      <c r="M210" s="215"/>
      <c r="N210" s="215"/>
      <c r="O210" s="215"/>
      <c r="P210" s="215"/>
      <c r="Q210" s="215"/>
      <c r="R210" s="215"/>
      <c r="S210" s="215"/>
      <c r="T210" s="215"/>
      <c r="U210" s="215"/>
      <c r="V210" s="215"/>
      <c r="W210" s="215"/>
      <c r="X210" s="206"/>
      <c r="Y210" s="206"/>
      <c r="Z210" s="206"/>
      <c r="AA210" s="206"/>
      <c r="AB210" s="206"/>
      <c r="AC210" s="206"/>
      <c r="AD210" s="206"/>
      <c r="AE210" s="206"/>
      <c r="AF210" s="206"/>
      <c r="AG210" s="206" t="s">
        <v>327</v>
      </c>
      <c r="AH210" s="206">
        <v>0</v>
      </c>
      <c r="AI210" s="206"/>
      <c r="AJ210" s="206"/>
      <c r="AK210" s="206"/>
      <c r="AL210" s="206"/>
      <c r="AM210" s="206"/>
      <c r="AN210" s="206"/>
      <c r="AO210" s="206"/>
      <c r="AP210" s="206"/>
      <c r="AQ210" s="206"/>
      <c r="AR210" s="206"/>
      <c r="AS210" s="206"/>
      <c r="AT210" s="206"/>
      <c r="AU210" s="206"/>
      <c r="AV210" s="206"/>
      <c r="AW210" s="206"/>
      <c r="AX210" s="206"/>
      <c r="AY210" s="206"/>
      <c r="AZ210" s="206"/>
      <c r="BA210" s="206"/>
      <c r="BB210" s="206"/>
      <c r="BC210" s="206"/>
      <c r="BD210" s="206"/>
      <c r="BE210" s="206"/>
      <c r="BF210" s="206"/>
      <c r="BG210" s="206"/>
      <c r="BH210" s="206"/>
    </row>
    <row r="211" spans="1:60" ht="22.5" outlineLevel="1">
      <c r="A211" s="223">
        <v>36</v>
      </c>
      <c r="B211" s="224" t="s">
        <v>545</v>
      </c>
      <c r="C211" s="241" t="s">
        <v>546</v>
      </c>
      <c r="D211" s="225" t="s">
        <v>437</v>
      </c>
      <c r="E211" s="226">
        <v>2</v>
      </c>
      <c r="F211" s="227"/>
      <c r="G211" s="228">
        <f>ROUND(E211*F211,2)</f>
        <v>0</v>
      </c>
      <c r="H211" s="227"/>
      <c r="I211" s="228">
        <f>ROUND(E211*H211,2)</f>
        <v>0</v>
      </c>
      <c r="J211" s="227"/>
      <c r="K211" s="228">
        <f>ROUND(E211*J211,2)</f>
        <v>0</v>
      </c>
      <c r="L211" s="228">
        <v>21</v>
      </c>
      <c r="M211" s="228">
        <f>G211*(1+L211/100)</f>
        <v>0</v>
      </c>
      <c r="N211" s="228">
        <v>1.354E-2</v>
      </c>
      <c r="O211" s="228">
        <f>ROUND(E211*N211,2)</f>
        <v>0.03</v>
      </c>
      <c r="P211" s="228">
        <v>0</v>
      </c>
      <c r="Q211" s="228">
        <f>ROUND(E211*P211,2)</f>
        <v>0</v>
      </c>
      <c r="R211" s="228" t="s">
        <v>394</v>
      </c>
      <c r="S211" s="228" t="s">
        <v>285</v>
      </c>
      <c r="T211" s="229" t="s">
        <v>322</v>
      </c>
      <c r="U211" s="215">
        <v>1.79</v>
      </c>
      <c r="V211" s="215">
        <f>ROUND(E211*U211,2)</f>
        <v>3.58</v>
      </c>
      <c r="W211" s="215"/>
      <c r="X211" s="206"/>
      <c r="Y211" s="206"/>
      <c r="Z211" s="206"/>
      <c r="AA211" s="206"/>
      <c r="AB211" s="206"/>
      <c r="AC211" s="206"/>
      <c r="AD211" s="206"/>
      <c r="AE211" s="206"/>
      <c r="AF211" s="206"/>
      <c r="AG211" s="206" t="s">
        <v>369</v>
      </c>
      <c r="AH211" s="206"/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206"/>
      <c r="AT211" s="206"/>
      <c r="AU211" s="206"/>
      <c r="AV211" s="206"/>
      <c r="AW211" s="206"/>
      <c r="AX211" s="206"/>
      <c r="AY211" s="206"/>
      <c r="AZ211" s="206"/>
      <c r="BA211" s="206"/>
      <c r="BB211" s="206"/>
      <c r="BC211" s="206"/>
      <c r="BD211" s="206"/>
      <c r="BE211" s="206"/>
      <c r="BF211" s="206"/>
      <c r="BG211" s="206"/>
      <c r="BH211" s="206"/>
    </row>
    <row r="212" spans="1:60" outlineLevel="1">
      <c r="A212" s="213"/>
      <c r="B212" s="214"/>
      <c r="C212" s="254" t="s">
        <v>547</v>
      </c>
      <c r="D212" s="247"/>
      <c r="E212" s="248">
        <v>1</v>
      </c>
      <c r="F212" s="215"/>
      <c r="G212" s="215"/>
      <c r="H212" s="215"/>
      <c r="I212" s="215"/>
      <c r="J212" s="215"/>
      <c r="K212" s="215"/>
      <c r="L212" s="215"/>
      <c r="M212" s="215"/>
      <c r="N212" s="215"/>
      <c r="O212" s="215"/>
      <c r="P212" s="215"/>
      <c r="Q212" s="215"/>
      <c r="R212" s="215"/>
      <c r="S212" s="215"/>
      <c r="T212" s="215"/>
      <c r="U212" s="215"/>
      <c r="V212" s="215"/>
      <c r="W212" s="215"/>
      <c r="X212" s="206"/>
      <c r="Y212" s="206"/>
      <c r="Z212" s="206"/>
      <c r="AA212" s="206"/>
      <c r="AB212" s="206"/>
      <c r="AC212" s="206"/>
      <c r="AD212" s="206"/>
      <c r="AE212" s="206"/>
      <c r="AF212" s="206"/>
      <c r="AG212" s="206" t="s">
        <v>327</v>
      </c>
      <c r="AH212" s="206">
        <v>0</v>
      </c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206"/>
      <c r="AT212" s="206"/>
      <c r="AU212" s="206"/>
      <c r="AV212" s="206"/>
      <c r="AW212" s="206"/>
      <c r="AX212" s="206"/>
      <c r="AY212" s="206"/>
      <c r="AZ212" s="206"/>
      <c r="BA212" s="206"/>
      <c r="BB212" s="206"/>
      <c r="BC212" s="206"/>
      <c r="BD212" s="206"/>
      <c r="BE212" s="206"/>
      <c r="BF212" s="206"/>
      <c r="BG212" s="206"/>
      <c r="BH212" s="206"/>
    </row>
    <row r="213" spans="1:60" outlineLevel="1">
      <c r="A213" s="213"/>
      <c r="B213" s="214"/>
      <c r="C213" s="254" t="s">
        <v>548</v>
      </c>
      <c r="D213" s="247"/>
      <c r="E213" s="248">
        <v>1</v>
      </c>
      <c r="F213" s="215"/>
      <c r="G213" s="215"/>
      <c r="H213" s="215"/>
      <c r="I213" s="215"/>
      <c r="J213" s="215"/>
      <c r="K213" s="215"/>
      <c r="L213" s="215"/>
      <c r="M213" s="215"/>
      <c r="N213" s="215"/>
      <c r="O213" s="215"/>
      <c r="P213" s="215"/>
      <c r="Q213" s="215"/>
      <c r="R213" s="215"/>
      <c r="S213" s="215"/>
      <c r="T213" s="215"/>
      <c r="U213" s="215"/>
      <c r="V213" s="215"/>
      <c r="W213" s="215"/>
      <c r="X213" s="206"/>
      <c r="Y213" s="206"/>
      <c r="Z213" s="206"/>
      <c r="AA213" s="206"/>
      <c r="AB213" s="206"/>
      <c r="AC213" s="206"/>
      <c r="AD213" s="206"/>
      <c r="AE213" s="206"/>
      <c r="AF213" s="206"/>
      <c r="AG213" s="206" t="s">
        <v>327</v>
      </c>
      <c r="AH213" s="206">
        <v>0</v>
      </c>
      <c r="AI213" s="206"/>
      <c r="AJ213" s="206"/>
      <c r="AK213" s="206"/>
      <c r="AL213" s="206"/>
      <c r="AM213" s="206"/>
      <c r="AN213" s="206"/>
      <c r="AO213" s="206"/>
      <c r="AP213" s="206"/>
      <c r="AQ213" s="206"/>
      <c r="AR213" s="206"/>
      <c r="AS213" s="206"/>
      <c r="AT213" s="206"/>
      <c r="AU213" s="206"/>
      <c r="AV213" s="206"/>
      <c r="AW213" s="206"/>
      <c r="AX213" s="206"/>
      <c r="AY213" s="206"/>
      <c r="AZ213" s="206"/>
      <c r="BA213" s="206"/>
      <c r="BB213" s="206"/>
      <c r="BC213" s="206"/>
      <c r="BD213" s="206"/>
      <c r="BE213" s="206"/>
      <c r="BF213" s="206"/>
      <c r="BG213" s="206"/>
      <c r="BH213" s="206"/>
    </row>
    <row r="214" spans="1:60" outlineLevel="1">
      <c r="A214" s="223">
        <v>37</v>
      </c>
      <c r="B214" s="224" t="s">
        <v>549</v>
      </c>
      <c r="C214" s="241" t="s">
        <v>550</v>
      </c>
      <c r="D214" s="225" t="s">
        <v>368</v>
      </c>
      <c r="E214" s="226">
        <v>18.1419</v>
      </c>
      <c r="F214" s="227"/>
      <c r="G214" s="228">
        <f>ROUND(E214*F214,2)</f>
        <v>0</v>
      </c>
      <c r="H214" s="227"/>
      <c r="I214" s="228">
        <f>ROUND(E214*H214,2)</f>
        <v>0</v>
      </c>
      <c r="J214" s="227"/>
      <c r="K214" s="228">
        <f>ROUND(E214*J214,2)</f>
        <v>0</v>
      </c>
      <c r="L214" s="228">
        <v>21</v>
      </c>
      <c r="M214" s="228">
        <f>G214*(1+L214/100)</f>
        <v>0</v>
      </c>
      <c r="N214" s="228">
        <v>0.1055</v>
      </c>
      <c r="O214" s="228">
        <f>ROUND(E214*N214,2)</f>
        <v>1.91</v>
      </c>
      <c r="P214" s="228">
        <v>0</v>
      </c>
      <c r="Q214" s="228">
        <f>ROUND(E214*P214,2)</f>
        <v>0</v>
      </c>
      <c r="R214" s="228" t="s">
        <v>394</v>
      </c>
      <c r="S214" s="228" t="s">
        <v>285</v>
      </c>
      <c r="T214" s="229" t="s">
        <v>322</v>
      </c>
      <c r="U214" s="215">
        <v>0.55488999999999999</v>
      </c>
      <c r="V214" s="215">
        <f>ROUND(E214*U214,2)</f>
        <v>10.07</v>
      </c>
      <c r="W214" s="215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 t="s">
        <v>323</v>
      </c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</row>
    <row r="215" spans="1:60" outlineLevel="1">
      <c r="A215" s="213"/>
      <c r="B215" s="214"/>
      <c r="C215" s="253" t="s">
        <v>551</v>
      </c>
      <c r="D215" s="251"/>
      <c r="E215" s="251"/>
      <c r="F215" s="251"/>
      <c r="G215" s="251"/>
      <c r="H215" s="215"/>
      <c r="I215" s="215"/>
      <c r="J215" s="215"/>
      <c r="K215" s="215"/>
      <c r="L215" s="215"/>
      <c r="M215" s="215"/>
      <c r="N215" s="215"/>
      <c r="O215" s="215"/>
      <c r="P215" s="215"/>
      <c r="Q215" s="215"/>
      <c r="R215" s="215"/>
      <c r="S215" s="215"/>
      <c r="T215" s="215"/>
      <c r="U215" s="215"/>
      <c r="V215" s="215"/>
      <c r="W215" s="215"/>
      <c r="X215" s="206"/>
      <c r="Y215" s="206"/>
      <c r="Z215" s="206"/>
      <c r="AA215" s="206"/>
      <c r="AB215" s="206"/>
      <c r="AC215" s="206"/>
      <c r="AD215" s="206"/>
      <c r="AE215" s="206"/>
      <c r="AF215" s="206"/>
      <c r="AG215" s="206" t="s">
        <v>325</v>
      </c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</row>
    <row r="216" spans="1:60" outlineLevel="1">
      <c r="A216" s="213"/>
      <c r="B216" s="214"/>
      <c r="C216" s="254" t="s">
        <v>552</v>
      </c>
      <c r="D216" s="247"/>
      <c r="E216" s="248">
        <v>3.6044999999999998</v>
      </c>
      <c r="F216" s="215"/>
      <c r="G216" s="215"/>
      <c r="H216" s="215"/>
      <c r="I216" s="215"/>
      <c r="J216" s="215"/>
      <c r="K216" s="215"/>
      <c r="L216" s="215"/>
      <c r="M216" s="215"/>
      <c r="N216" s="215"/>
      <c r="O216" s="215"/>
      <c r="P216" s="215"/>
      <c r="Q216" s="215"/>
      <c r="R216" s="215"/>
      <c r="S216" s="215"/>
      <c r="T216" s="215"/>
      <c r="U216" s="215"/>
      <c r="V216" s="215"/>
      <c r="W216" s="215"/>
      <c r="X216" s="206"/>
      <c r="Y216" s="206"/>
      <c r="Z216" s="206"/>
      <c r="AA216" s="206"/>
      <c r="AB216" s="206"/>
      <c r="AC216" s="206"/>
      <c r="AD216" s="206"/>
      <c r="AE216" s="206"/>
      <c r="AF216" s="206"/>
      <c r="AG216" s="206" t="s">
        <v>327</v>
      </c>
      <c r="AH216" s="206">
        <v>0</v>
      </c>
      <c r="AI216" s="206"/>
      <c r="AJ216" s="206"/>
      <c r="AK216" s="206"/>
      <c r="AL216" s="206"/>
      <c r="AM216" s="206"/>
      <c r="AN216" s="206"/>
      <c r="AO216" s="206"/>
      <c r="AP216" s="206"/>
      <c r="AQ216" s="206"/>
      <c r="AR216" s="206"/>
      <c r="AS216" s="206"/>
      <c r="AT216" s="206"/>
      <c r="AU216" s="206"/>
      <c r="AV216" s="206"/>
      <c r="AW216" s="206"/>
      <c r="AX216" s="206"/>
      <c r="AY216" s="206"/>
      <c r="AZ216" s="206"/>
      <c r="BA216" s="206"/>
      <c r="BB216" s="206"/>
      <c r="BC216" s="206"/>
      <c r="BD216" s="206"/>
      <c r="BE216" s="206"/>
      <c r="BF216" s="206"/>
      <c r="BG216" s="206"/>
      <c r="BH216" s="206"/>
    </row>
    <row r="217" spans="1:60" outlineLevel="1">
      <c r="A217" s="213"/>
      <c r="B217" s="214"/>
      <c r="C217" s="254" t="s">
        <v>553</v>
      </c>
      <c r="D217" s="247"/>
      <c r="E217" s="248">
        <v>2.67</v>
      </c>
      <c r="F217" s="215"/>
      <c r="G217" s="215"/>
      <c r="H217" s="215"/>
      <c r="I217" s="215"/>
      <c r="J217" s="215"/>
      <c r="K217" s="215"/>
      <c r="L217" s="215"/>
      <c r="M217" s="215"/>
      <c r="N217" s="215"/>
      <c r="O217" s="215"/>
      <c r="P217" s="215"/>
      <c r="Q217" s="215"/>
      <c r="R217" s="215"/>
      <c r="S217" s="215"/>
      <c r="T217" s="215"/>
      <c r="U217" s="215"/>
      <c r="V217" s="215"/>
      <c r="W217" s="215"/>
      <c r="X217" s="206"/>
      <c r="Y217" s="206"/>
      <c r="Z217" s="206"/>
      <c r="AA217" s="206"/>
      <c r="AB217" s="206"/>
      <c r="AC217" s="206"/>
      <c r="AD217" s="206"/>
      <c r="AE217" s="206"/>
      <c r="AF217" s="206"/>
      <c r="AG217" s="206" t="s">
        <v>327</v>
      </c>
      <c r="AH217" s="206">
        <v>0</v>
      </c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</row>
    <row r="218" spans="1:60" outlineLevel="1">
      <c r="A218" s="213"/>
      <c r="B218" s="214"/>
      <c r="C218" s="254" t="s">
        <v>554</v>
      </c>
      <c r="D218" s="247"/>
      <c r="E218" s="248">
        <v>11.8674</v>
      </c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5"/>
      <c r="V218" s="215"/>
      <c r="W218" s="215"/>
      <c r="X218" s="206"/>
      <c r="Y218" s="206"/>
      <c r="Z218" s="206"/>
      <c r="AA218" s="206"/>
      <c r="AB218" s="206"/>
      <c r="AC218" s="206"/>
      <c r="AD218" s="206"/>
      <c r="AE218" s="206"/>
      <c r="AF218" s="206"/>
      <c r="AG218" s="206" t="s">
        <v>327</v>
      </c>
      <c r="AH218" s="206">
        <v>0</v>
      </c>
      <c r="AI218" s="206"/>
      <c r="AJ218" s="206"/>
      <c r="AK218" s="206"/>
      <c r="AL218" s="206"/>
      <c r="AM218" s="206"/>
      <c r="AN218" s="206"/>
      <c r="AO218" s="206"/>
      <c r="AP218" s="206"/>
      <c r="AQ218" s="206"/>
      <c r="AR218" s="206"/>
      <c r="AS218" s="206"/>
      <c r="AT218" s="206"/>
      <c r="AU218" s="206"/>
      <c r="AV218" s="206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  <c r="BH218" s="206"/>
    </row>
    <row r="219" spans="1:60" ht="22.5" outlineLevel="1">
      <c r="A219" s="223">
        <v>38</v>
      </c>
      <c r="B219" s="224" t="s">
        <v>555</v>
      </c>
      <c r="C219" s="241" t="s">
        <v>556</v>
      </c>
      <c r="D219" s="225" t="s">
        <v>557</v>
      </c>
      <c r="E219" s="226">
        <v>10.199999999999999</v>
      </c>
      <c r="F219" s="227"/>
      <c r="G219" s="228">
        <f>ROUND(E219*F219,2)</f>
        <v>0</v>
      </c>
      <c r="H219" s="227"/>
      <c r="I219" s="228">
        <f>ROUND(E219*H219,2)</f>
        <v>0</v>
      </c>
      <c r="J219" s="227"/>
      <c r="K219" s="228">
        <f>ROUND(E219*J219,2)</f>
        <v>0</v>
      </c>
      <c r="L219" s="228">
        <v>21</v>
      </c>
      <c r="M219" s="228">
        <f>G219*(1+L219/100)</f>
        <v>0</v>
      </c>
      <c r="N219" s="228">
        <v>0.13714999999999999</v>
      </c>
      <c r="O219" s="228">
        <f>ROUND(E219*N219,2)</f>
        <v>1.4</v>
      </c>
      <c r="P219" s="228">
        <v>0</v>
      </c>
      <c r="Q219" s="228">
        <f>ROUND(E219*P219,2)</f>
        <v>0</v>
      </c>
      <c r="R219" s="228" t="s">
        <v>438</v>
      </c>
      <c r="S219" s="228" t="s">
        <v>285</v>
      </c>
      <c r="T219" s="229" t="s">
        <v>322</v>
      </c>
      <c r="U219" s="215">
        <v>0.84099999999999997</v>
      </c>
      <c r="V219" s="215">
        <f>ROUND(E219*U219,2)</f>
        <v>8.58</v>
      </c>
      <c r="W219" s="215"/>
      <c r="X219" s="206"/>
      <c r="Y219" s="206"/>
      <c r="Z219" s="206"/>
      <c r="AA219" s="206"/>
      <c r="AB219" s="206"/>
      <c r="AC219" s="206"/>
      <c r="AD219" s="206"/>
      <c r="AE219" s="206"/>
      <c r="AF219" s="206"/>
      <c r="AG219" s="206" t="s">
        <v>369</v>
      </c>
      <c r="AH219" s="206"/>
      <c r="AI219" s="206"/>
      <c r="AJ219" s="206"/>
      <c r="AK219" s="206"/>
      <c r="AL219" s="206"/>
      <c r="AM219" s="206"/>
      <c r="AN219" s="206"/>
      <c r="AO219" s="206"/>
      <c r="AP219" s="206"/>
      <c r="AQ219" s="206"/>
      <c r="AR219" s="206"/>
      <c r="AS219" s="206"/>
      <c r="AT219" s="206"/>
      <c r="AU219" s="206"/>
      <c r="AV219" s="206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</row>
    <row r="220" spans="1:60" outlineLevel="1">
      <c r="A220" s="213"/>
      <c r="B220" s="214"/>
      <c r="C220" s="253" t="s">
        <v>558</v>
      </c>
      <c r="D220" s="251"/>
      <c r="E220" s="251"/>
      <c r="F220" s="251"/>
      <c r="G220" s="251"/>
      <c r="H220" s="215"/>
      <c r="I220" s="215"/>
      <c r="J220" s="215"/>
      <c r="K220" s="215"/>
      <c r="L220" s="215"/>
      <c r="M220" s="215"/>
      <c r="N220" s="215"/>
      <c r="O220" s="215"/>
      <c r="P220" s="215"/>
      <c r="Q220" s="215"/>
      <c r="R220" s="215"/>
      <c r="S220" s="215"/>
      <c r="T220" s="215"/>
      <c r="U220" s="215"/>
      <c r="V220" s="215"/>
      <c r="W220" s="215"/>
      <c r="X220" s="206"/>
      <c r="Y220" s="206"/>
      <c r="Z220" s="206"/>
      <c r="AA220" s="206"/>
      <c r="AB220" s="206"/>
      <c r="AC220" s="206"/>
      <c r="AD220" s="206"/>
      <c r="AE220" s="206"/>
      <c r="AF220" s="206"/>
      <c r="AG220" s="206" t="s">
        <v>325</v>
      </c>
      <c r="AH220" s="206"/>
      <c r="AI220" s="206"/>
      <c r="AJ220" s="206"/>
      <c r="AK220" s="206"/>
      <c r="AL220" s="206"/>
      <c r="AM220" s="206"/>
      <c r="AN220" s="206"/>
      <c r="AO220" s="206"/>
      <c r="AP220" s="206"/>
      <c r="AQ220" s="206"/>
      <c r="AR220" s="206"/>
      <c r="AS220" s="206"/>
      <c r="AT220" s="206"/>
      <c r="AU220" s="206"/>
      <c r="AV220" s="206"/>
      <c r="AW220" s="206"/>
      <c r="AX220" s="206"/>
      <c r="AY220" s="206"/>
      <c r="AZ220" s="206"/>
      <c r="BA220" s="206"/>
      <c r="BB220" s="206"/>
      <c r="BC220" s="206"/>
      <c r="BD220" s="206"/>
      <c r="BE220" s="206"/>
      <c r="BF220" s="206"/>
      <c r="BG220" s="206"/>
      <c r="BH220" s="206"/>
    </row>
    <row r="221" spans="1:60" outlineLevel="1">
      <c r="A221" s="213"/>
      <c r="B221" s="214"/>
      <c r="C221" s="254" t="s">
        <v>559</v>
      </c>
      <c r="D221" s="247"/>
      <c r="E221" s="248">
        <v>10.199999999999999</v>
      </c>
      <c r="F221" s="215"/>
      <c r="G221" s="215"/>
      <c r="H221" s="215"/>
      <c r="I221" s="215"/>
      <c r="J221" s="215"/>
      <c r="K221" s="215"/>
      <c r="L221" s="215"/>
      <c r="M221" s="215"/>
      <c r="N221" s="215"/>
      <c r="O221" s="215"/>
      <c r="P221" s="215"/>
      <c r="Q221" s="215"/>
      <c r="R221" s="215"/>
      <c r="S221" s="215"/>
      <c r="T221" s="215"/>
      <c r="U221" s="215"/>
      <c r="V221" s="215"/>
      <c r="W221" s="215"/>
      <c r="X221" s="206"/>
      <c r="Y221" s="206"/>
      <c r="Z221" s="206"/>
      <c r="AA221" s="206"/>
      <c r="AB221" s="206"/>
      <c r="AC221" s="206"/>
      <c r="AD221" s="206"/>
      <c r="AE221" s="206"/>
      <c r="AF221" s="206"/>
      <c r="AG221" s="206" t="s">
        <v>327</v>
      </c>
      <c r="AH221" s="206">
        <v>0</v>
      </c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</row>
    <row r="222" spans="1:60" outlineLevel="1">
      <c r="A222" s="223">
        <v>39</v>
      </c>
      <c r="B222" s="224" t="s">
        <v>560</v>
      </c>
      <c r="C222" s="241" t="s">
        <v>561</v>
      </c>
      <c r="D222" s="225" t="s">
        <v>368</v>
      </c>
      <c r="E222" s="226">
        <v>4.9829999999999997</v>
      </c>
      <c r="F222" s="227"/>
      <c r="G222" s="228">
        <f>ROUND(E222*F222,2)</f>
        <v>0</v>
      </c>
      <c r="H222" s="227"/>
      <c r="I222" s="228">
        <f>ROUND(E222*H222,2)</f>
        <v>0</v>
      </c>
      <c r="J222" s="227"/>
      <c r="K222" s="228">
        <f>ROUND(E222*J222,2)</f>
        <v>0</v>
      </c>
      <c r="L222" s="228">
        <v>21</v>
      </c>
      <c r="M222" s="228">
        <f>G222*(1+L222/100)</f>
        <v>0</v>
      </c>
      <c r="N222" s="228">
        <v>0.1656</v>
      </c>
      <c r="O222" s="228">
        <f>ROUND(E222*N222,2)</f>
        <v>0.83</v>
      </c>
      <c r="P222" s="228">
        <v>0</v>
      </c>
      <c r="Q222" s="228">
        <f>ROUND(E222*P222,2)</f>
        <v>0</v>
      </c>
      <c r="R222" s="228" t="s">
        <v>394</v>
      </c>
      <c r="S222" s="228" t="s">
        <v>285</v>
      </c>
      <c r="T222" s="229" t="s">
        <v>322</v>
      </c>
      <c r="U222" s="215">
        <v>1.2225999999999999</v>
      </c>
      <c r="V222" s="215">
        <f>ROUND(E222*U222,2)</f>
        <v>6.09</v>
      </c>
      <c r="W222" s="215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 t="s">
        <v>323</v>
      </c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6"/>
      <c r="AT222" s="206"/>
      <c r="AU222" s="206"/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</row>
    <row r="223" spans="1:60" outlineLevel="1">
      <c r="A223" s="213"/>
      <c r="B223" s="214"/>
      <c r="C223" s="253" t="s">
        <v>562</v>
      </c>
      <c r="D223" s="251"/>
      <c r="E223" s="251"/>
      <c r="F223" s="251"/>
      <c r="G223" s="251"/>
      <c r="H223" s="215"/>
      <c r="I223" s="215"/>
      <c r="J223" s="215"/>
      <c r="K223" s="215"/>
      <c r="L223" s="215"/>
      <c r="M223" s="215"/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06"/>
      <c r="Y223" s="206"/>
      <c r="Z223" s="206"/>
      <c r="AA223" s="206"/>
      <c r="AB223" s="206"/>
      <c r="AC223" s="206"/>
      <c r="AD223" s="206"/>
      <c r="AE223" s="206"/>
      <c r="AF223" s="206"/>
      <c r="AG223" s="206" t="s">
        <v>325</v>
      </c>
      <c r="AH223" s="206"/>
      <c r="AI223" s="206"/>
      <c r="AJ223" s="206"/>
      <c r="AK223" s="206"/>
      <c r="AL223" s="206"/>
      <c r="AM223" s="206"/>
      <c r="AN223" s="206"/>
      <c r="AO223" s="206"/>
      <c r="AP223" s="206"/>
      <c r="AQ223" s="206"/>
      <c r="AR223" s="206"/>
      <c r="AS223" s="206"/>
      <c r="AT223" s="206"/>
      <c r="AU223" s="206"/>
      <c r="AV223" s="206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  <c r="BH223" s="206"/>
    </row>
    <row r="224" spans="1:60" outlineLevel="1">
      <c r="A224" s="213"/>
      <c r="B224" s="214"/>
      <c r="C224" s="254" t="s">
        <v>563</v>
      </c>
      <c r="D224" s="247"/>
      <c r="E224" s="248">
        <v>0.312</v>
      </c>
      <c r="F224" s="215"/>
      <c r="G224" s="215"/>
      <c r="H224" s="215"/>
      <c r="I224" s="215"/>
      <c r="J224" s="215"/>
      <c r="K224" s="215"/>
      <c r="L224" s="215"/>
      <c r="M224" s="215"/>
      <c r="N224" s="215"/>
      <c r="O224" s="215"/>
      <c r="P224" s="215"/>
      <c r="Q224" s="215"/>
      <c r="R224" s="215"/>
      <c r="S224" s="215"/>
      <c r="T224" s="215"/>
      <c r="U224" s="215"/>
      <c r="V224" s="215"/>
      <c r="W224" s="215"/>
      <c r="X224" s="206"/>
      <c r="Y224" s="206"/>
      <c r="Z224" s="206"/>
      <c r="AA224" s="206"/>
      <c r="AB224" s="206"/>
      <c r="AC224" s="206"/>
      <c r="AD224" s="206"/>
      <c r="AE224" s="206"/>
      <c r="AF224" s="206"/>
      <c r="AG224" s="206" t="s">
        <v>327</v>
      </c>
      <c r="AH224" s="206">
        <v>0</v>
      </c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206"/>
      <c r="AT224" s="206"/>
      <c r="AU224" s="206"/>
      <c r="AV224" s="206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</row>
    <row r="225" spans="1:60" outlineLevel="1">
      <c r="A225" s="213"/>
      <c r="B225" s="214"/>
      <c r="C225" s="254" t="s">
        <v>564</v>
      </c>
      <c r="D225" s="247"/>
      <c r="E225" s="248">
        <v>0.45</v>
      </c>
      <c r="F225" s="215"/>
      <c r="G225" s="215"/>
      <c r="H225" s="215"/>
      <c r="I225" s="215"/>
      <c r="J225" s="215"/>
      <c r="K225" s="215"/>
      <c r="L225" s="215"/>
      <c r="M225" s="215"/>
      <c r="N225" s="215"/>
      <c r="O225" s="215"/>
      <c r="P225" s="215"/>
      <c r="Q225" s="215"/>
      <c r="R225" s="215"/>
      <c r="S225" s="215"/>
      <c r="T225" s="215"/>
      <c r="U225" s="215"/>
      <c r="V225" s="215"/>
      <c r="W225" s="215"/>
      <c r="X225" s="206"/>
      <c r="Y225" s="206"/>
      <c r="Z225" s="206"/>
      <c r="AA225" s="206"/>
      <c r="AB225" s="206"/>
      <c r="AC225" s="206"/>
      <c r="AD225" s="206"/>
      <c r="AE225" s="206"/>
      <c r="AF225" s="206"/>
      <c r="AG225" s="206" t="s">
        <v>327</v>
      </c>
      <c r="AH225" s="206">
        <v>0</v>
      </c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206"/>
      <c r="AT225" s="206"/>
      <c r="AU225" s="206"/>
      <c r="AV225" s="206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</row>
    <row r="226" spans="1:60" outlineLevel="1">
      <c r="A226" s="213"/>
      <c r="B226" s="214"/>
      <c r="C226" s="254" t="s">
        <v>565</v>
      </c>
      <c r="D226" s="247"/>
      <c r="E226" s="248">
        <v>0.28000000000000003</v>
      </c>
      <c r="F226" s="215"/>
      <c r="G226" s="215"/>
      <c r="H226" s="215"/>
      <c r="I226" s="215"/>
      <c r="J226" s="215"/>
      <c r="K226" s="215"/>
      <c r="L226" s="215"/>
      <c r="M226" s="215"/>
      <c r="N226" s="215"/>
      <c r="O226" s="215"/>
      <c r="P226" s="215"/>
      <c r="Q226" s="215"/>
      <c r="R226" s="215"/>
      <c r="S226" s="215"/>
      <c r="T226" s="215"/>
      <c r="U226" s="215"/>
      <c r="V226" s="215"/>
      <c r="W226" s="215"/>
      <c r="X226" s="206"/>
      <c r="Y226" s="206"/>
      <c r="Z226" s="206"/>
      <c r="AA226" s="206"/>
      <c r="AB226" s="206"/>
      <c r="AC226" s="206"/>
      <c r="AD226" s="206"/>
      <c r="AE226" s="206"/>
      <c r="AF226" s="206"/>
      <c r="AG226" s="206" t="s">
        <v>327</v>
      </c>
      <c r="AH226" s="206">
        <v>0</v>
      </c>
      <c r="AI226" s="206"/>
      <c r="AJ226" s="206"/>
      <c r="AK226" s="206"/>
      <c r="AL226" s="206"/>
      <c r="AM226" s="206"/>
      <c r="AN226" s="206"/>
      <c r="AO226" s="206"/>
      <c r="AP226" s="206"/>
      <c r="AQ226" s="206"/>
      <c r="AR226" s="206"/>
      <c r="AS226" s="206"/>
      <c r="AT226" s="206"/>
      <c r="AU226" s="206"/>
      <c r="AV226" s="206"/>
      <c r="AW226" s="206"/>
      <c r="AX226" s="206"/>
      <c r="AY226" s="206"/>
      <c r="AZ226" s="206"/>
      <c r="BA226" s="206"/>
      <c r="BB226" s="206"/>
      <c r="BC226" s="206"/>
      <c r="BD226" s="206"/>
      <c r="BE226" s="206"/>
      <c r="BF226" s="206"/>
      <c r="BG226" s="206"/>
      <c r="BH226" s="206"/>
    </row>
    <row r="227" spans="1:60" outlineLevel="1">
      <c r="A227" s="213"/>
      <c r="B227" s="214"/>
      <c r="C227" s="254" t="s">
        <v>566</v>
      </c>
      <c r="D227" s="247"/>
      <c r="E227" s="248">
        <v>0.5</v>
      </c>
      <c r="F227" s="215"/>
      <c r="G227" s="215"/>
      <c r="H227" s="215"/>
      <c r="I227" s="215"/>
      <c r="J227" s="215"/>
      <c r="K227" s="215"/>
      <c r="L227" s="215"/>
      <c r="M227" s="215"/>
      <c r="N227" s="215"/>
      <c r="O227" s="215"/>
      <c r="P227" s="215"/>
      <c r="Q227" s="215"/>
      <c r="R227" s="215"/>
      <c r="S227" s="215"/>
      <c r="T227" s="215"/>
      <c r="U227" s="215"/>
      <c r="V227" s="215"/>
      <c r="W227" s="215"/>
      <c r="X227" s="206"/>
      <c r="Y227" s="206"/>
      <c r="Z227" s="206"/>
      <c r="AA227" s="206"/>
      <c r="AB227" s="206"/>
      <c r="AC227" s="206"/>
      <c r="AD227" s="206"/>
      <c r="AE227" s="206"/>
      <c r="AF227" s="206"/>
      <c r="AG227" s="206" t="s">
        <v>327</v>
      </c>
      <c r="AH227" s="206">
        <v>0</v>
      </c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206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</row>
    <row r="228" spans="1:60" outlineLevel="1">
      <c r="A228" s="213"/>
      <c r="B228" s="214"/>
      <c r="C228" s="254" t="s">
        <v>567</v>
      </c>
      <c r="D228" s="247"/>
      <c r="E228" s="248">
        <v>0.24</v>
      </c>
      <c r="F228" s="215"/>
      <c r="G228" s="215"/>
      <c r="H228" s="215"/>
      <c r="I228" s="215"/>
      <c r="J228" s="215"/>
      <c r="K228" s="215"/>
      <c r="L228" s="215"/>
      <c r="M228" s="215"/>
      <c r="N228" s="215"/>
      <c r="O228" s="215"/>
      <c r="P228" s="215"/>
      <c r="Q228" s="215"/>
      <c r="R228" s="215"/>
      <c r="S228" s="215"/>
      <c r="T228" s="215"/>
      <c r="U228" s="215"/>
      <c r="V228" s="215"/>
      <c r="W228" s="215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 t="s">
        <v>327</v>
      </c>
      <c r="AH228" s="206">
        <v>0</v>
      </c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</row>
    <row r="229" spans="1:60" outlineLevel="1">
      <c r="A229" s="213"/>
      <c r="B229" s="214"/>
      <c r="C229" s="254" t="s">
        <v>568</v>
      </c>
      <c r="D229" s="247"/>
      <c r="E229" s="248">
        <v>0.48</v>
      </c>
      <c r="F229" s="215"/>
      <c r="G229" s="215"/>
      <c r="H229" s="215"/>
      <c r="I229" s="215"/>
      <c r="J229" s="215"/>
      <c r="K229" s="215"/>
      <c r="L229" s="215"/>
      <c r="M229" s="215"/>
      <c r="N229" s="215"/>
      <c r="O229" s="215"/>
      <c r="P229" s="215"/>
      <c r="Q229" s="215"/>
      <c r="R229" s="215"/>
      <c r="S229" s="215"/>
      <c r="T229" s="215"/>
      <c r="U229" s="215"/>
      <c r="V229" s="215"/>
      <c r="W229" s="215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 t="s">
        <v>327</v>
      </c>
      <c r="AH229" s="206">
        <v>0</v>
      </c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</row>
    <row r="230" spans="1:60" outlineLevel="1">
      <c r="A230" s="213"/>
      <c r="B230" s="214"/>
      <c r="C230" s="254" t="s">
        <v>569</v>
      </c>
      <c r="D230" s="247"/>
      <c r="E230" s="248">
        <v>0.16</v>
      </c>
      <c r="F230" s="215"/>
      <c r="G230" s="215"/>
      <c r="H230" s="215"/>
      <c r="I230" s="215"/>
      <c r="J230" s="215"/>
      <c r="K230" s="215"/>
      <c r="L230" s="215"/>
      <c r="M230" s="215"/>
      <c r="N230" s="215"/>
      <c r="O230" s="215"/>
      <c r="P230" s="215"/>
      <c r="Q230" s="215"/>
      <c r="R230" s="215"/>
      <c r="S230" s="215"/>
      <c r="T230" s="215"/>
      <c r="U230" s="215"/>
      <c r="V230" s="215"/>
      <c r="W230" s="215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 t="s">
        <v>327</v>
      </c>
      <c r="AH230" s="206">
        <v>0</v>
      </c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</row>
    <row r="231" spans="1:60" outlineLevel="1">
      <c r="A231" s="213"/>
      <c r="B231" s="214"/>
      <c r="C231" s="254" t="s">
        <v>570</v>
      </c>
      <c r="D231" s="247"/>
      <c r="E231" s="248">
        <v>0.13500000000000001</v>
      </c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 t="s">
        <v>327</v>
      </c>
      <c r="AH231" s="206">
        <v>0</v>
      </c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</row>
    <row r="232" spans="1:60" outlineLevel="1">
      <c r="A232" s="213"/>
      <c r="B232" s="214"/>
      <c r="C232" s="254" t="s">
        <v>571</v>
      </c>
      <c r="D232" s="247"/>
      <c r="E232" s="248">
        <v>0.27</v>
      </c>
      <c r="F232" s="215"/>
      <c r="G232" s="215"/>
      <c r="H232" s="215"/>
      <c r="I232" s="215"/>
      <c r="J232" s="215"/>
      <c r="K232" s="215"/>
      <c r="L232" s="215"/>
      <c r="M232" s="215"/>
      <c r="N232" s="215"/>
      <c r="O232" s="215"/>
      <c r="P232" s="215"/>
      <c r="Q232" s="215"/>
      <c r="R232" s="215"/>
      <c r="S232" s="215"/>
      <c r="T232" s="215"/>
      <c r="U232" s="215"/>
      <c r="V232" s="215"/>
      <c r="W232" s="215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 t="s">
        <v>327</v>
      </c>
      <c r="AH232" s="206">
        <v>0</v>
      </c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</row>
    <row r="233" spans="1:60" outlineLevel="1">
      <c r="A233" s="213"/>
      <c r="B233" s="214"/>
      <c r="C233" s="254" t="s">
        <v>572</v>
      </c>
      <c r="D233" s="247"/>
      <c r="E233" s="248">
        <v>0.78400000000000003</v>
      </c>
      <c r="F233" s="215"/>
      <c r="G233" s="215"/>
      <c r="H233" s="215"/>
      <c r="I233" s="215"/>
      <c r="J233" s="215"/>
      <c r="K233" s="215"/>
      <c r="L233" s="215"/>
      <c r="M233" s="215"/>
      <c r="N233" s="215"/>
      <c r="O233" s="215"/>
      <c r="P233" s="215"/>
      <c r="Q233" s="215"/>
      <c r="R233" s="215"/>
      <c r="S233" s="215"/>
      <c r="T233" s="215"/>
      <c r="U233" s="215"/>
      <c r="V233" s="215"/>
      <c r="W233" s="215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 t="s">
        <v>327</v>
      </c>
      <c r="AH233" s="206">
        <v>0</v>
      </c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</row>
    <row r="234" spans="1:60" outlineLevel="1">
      <c r="A234" s="213"/>
      <c r="B234" s="214"/>
      <c r="C234" s="254" t="s">
        <v>573</v>
      </c>
      <c r="D234" s="247"/>
      <c r="E234" s="248">
        <v>0.86799999999999999</v>
      </c>
      <c r="F234" s="215"/>
      <c r="G234" s="215"/>
      <c r="H234" s="215"/>
      <c r="I234" s="215"/>
      <c r="J234" s="215"/>
      <c r="K234" s="215"/>
      <c r="L234" s="215"/>
      <c r="M234" s="215"/>
      <c r="N234" s="215"/>
      <c r="O234" s="215"/>
      <c r="P234" s="215"/>
      <c r="Q234" s="215"/>
      <c r="R234" s="215"/>
      <c r="S234" s="215"/>
      <c r="T234" s="215"/>
      <c r="U234" s="215"/>
      <c r="V234" s="215"/>
      <c r="W234" s="21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 t="s">
        <v>327</v>
      </c>
      <c r="AH234" s="206">
        <v>0</v>
      </c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</row>
    <row r="235" spans="1:60" outlineLevel="1">
      <c r="A235" s="213"/>
      <c r="B235" s="214"/>
      <c r="C235" s="254" t="s">
        <v>574</v>
      </c>
      <c r="D235" s="247"/>
      <c r="E235" s="248">
        <v>0.504</v>
      </c>
      <c r="F235" s="215"/>
      <c r="G235" s="215"/>
      <c r="H235" s="215"/>
      <c r="I235" s="215"/>
      <c r="J235" s="215"/>
      <c r="K235" s="215"/>
      <c r="L235" s="215"/>
      <c r="M235" s="215"/>
      <c r="N235" s="215"/>
      <c r="O235" s="215"/>
      <c r="P235" s="215"/>
      <c r="Q235" s="215"/>
      <c r="R235" s="215"/>
      <c r="S235" s="215"/>
      <c r="T235" s="215"/>
      <c r="U235" s="215"/>
      <c r="V235" s="215"/>
      <c r="W235" s="21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 t="s">
        <v>327</v>
      </c>
      <c r="AH235" s="206">
        <v>0</v>
      </c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</row>
    <row r="236" spans="1:60" outlineLevel="1">
      <c r="A236" s="223">
        <v>40</v>
      </c>
      <c r="B236" s="224" t="s">
        <v>575</v>
      </c>
      <c r="C236" s="241" t="s">
        <v>576</v>
      </c>
      <c r="D236" s="225" t="s">
        <v>368</v>
      </c>
      <c r="E236" s="226">
        <v>199.40100000000001</v>
      </c>
      <c r="F236" s="227"/>
      <c r="G236" s="228">
        <f>ROUND(E236*F236,2)</f>
        <v>0</v>
      </c>
      <c r="H236" s="227"/>
      <c r="I236" s="228">
        <f>ROUND(E236*H236,2)</f>
        <v>0</v>
      </c>
      <c r="J236" s="227"/>
      <c r="K236" s="228">
        <f>ROUND(E236*J236,2)</f>
        <v>0</v>
      </c>
      <c r="L236" s="228">
        <v>21</v>
      </c>
      <c r="M236" s="228">
        <f>G236*(1+L236/100)</f>
        <v>0</v>
      </c>
      <c r="N236" s="228">
        <v>0.21656</v>
      </c>
      <c r="O236" s="228">
        <f>ROUND(E236*N236,2)</f>
        <v>43.18</v>
      </c>
      <c r="P236" s="228">
        <v>0</v>
      </c>
      <c r="Q236" s="228">
        <f>ROUND(E236*P236,2)</f>
        <v>0</v>
      </c>
      <c r="R236" s="228" t="s">
        <v>394</v>
      </c>
      <c r="S236" s="228" t="s">
        <v>285</v>
      </c>
      <c r="T236" s="229" t="s">
        <v>322</v>
      </c>
      <c r="U236" s="215">
        <v>0.90100000000000002</v>
      </c>
      <c r="V236" s="215">
        <f>ROUND(E236*U236,2)</f>
        <v>179.66</v>
      </c>
      <c r="W236" s="215"/>
      <c r="X236" s="206"/>
      <c r="Y236" s="206"/>
      <c r="Z236" s="206"/>
      <c r="AA236" s="206"/>
      <c r="AB236" s="206"/>
      <c r="AC236" s="206"/>
      <c r="AD236" s="206"/>
      <c r="AE236" s="206"/>
      <c r="AF236" s="206"/>
      <c r="AG236" s="206" t="s">
        <v>323</v>
      </c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</row>
    <row r="237" spans="1:60" ht="22.5" outlineLevel="1">
      <c r="A237" s="213"/>
      <c r="B237" s="214"/>
      <c r="C237" s="253" t="s">
        <v>577</v>
      </c>
      <c r="D237" s="251"/>
      <c r="E237" s="251"/>
      <c r="F237" s="251"/>
      <c r="G237" s="251"/>
      <c r="H237" s="215"/>
      <c r="I237" s="215"/>
      <c r="J237" s="215"/>
      <c r="K237" s="215"/>
      <c r="L237" s="215"/>
      <c r="M237" s="215"/>
      <c r="N237" s="215"/>
      <c r="O237" s="215"/>
      <c r="P237" s="215"/>
      <c r="Q237" s="215"/>
      <c r="R237" s="215"/>
      <c r="S237" s="215"/>
      <c r="T237" s="215"/>
      <c r="U237" s="215"/>
      <c r="V237" s="215"/>
      <c r="W237" s="215"/>
      <c r="X237" s="206"/>
      <c r="Y237" s="206"/>
      <c r="Z237" s="206"/>
      <c r="AA237" s="206"/>
      <c r="AB237" s="206"/>
      <c r="AC237" s="206"/>
      <c r="AD237" s="206"/>
      <c r="AE237" s="206"/>
      <c r="AF237" s="206"/>
      <c r="AG237" s="206" t="s">
        <v>325</v>
      </c>
      <c r="AH237" s="206"/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206"/>
      <c r="AT237" s="206"/>
      <c r="AU237" s="206"/>
      <c r="AV237" s="206"/>
      <c r="AW237" s="206"/>
      <c r="AX237" s="206"/>
      <c r="AY237" s="206"/>
      <c r="AZ237" s="206"/>
      <c r="BA237" s="230" t="str">
        <f>C237</f>
        <v>pálených, příčně děrovaných CDm 240 x 115 x 113 mm P10 až P15 na maltu MC 10 včetně vytvoření požlábku v ohybu izolace vodorovné na svislou, se zatřenou cementovou omítkou z malty min. MC 10 v tl. 20 mm pod izolaci,</v>
      </c>
      <c r="BB237" s="206"/>
      <c r="BC237" s="206"/>
      <c r="BD237" s="206"/>
      <c r="BE237" s="206"/>
      <c r="BF237" s="206"/>
      <c r="BG237" s="206"/>
      <c r="BH237" s="206"/>
    </row>
    <row r="238" spans="1:60" outlineLevel="1">
      <c r="A238" s="213"/>
      <c r="B238" s="214"/>
      <c r="C238" s="254" t="s">
        <v>578</v>
      </c>
      <c r="D238" s="247"/>
      <c r="E238" s="248">
        <v>57.63</v>
      </c>
      <c r="F238" s="215"/>
      <c r="G238" s="215"/>
      <c r="H238" s="215"/>
      <c r="I238" s="215"/>
      <c r="J238" s="215"/>
      <c r="K238" s="215"/>
      <c r="L238" s="215"/>
      <c r="M238" s="215"/>
      <c r="N238" s="215"/>
      <c r="O238" s="215"/>
      <c r="P238" s="215"/>
      <c r="Q238" s="215"/>
      <c r="R238" s="215"/>
      <c r="S238" s="215"/>
      <c r="T238" s="215"/>
      <c r="U238" s="215"/>
      <c r="V238" s="215"/>
      <c r="W238" s="215"/>
      <c r="X238" s="206"/>
      <c r="Y238" s="206"/>
      <c r="Z238" s="206"/>
      <c r="AA238" s="206"/>
      <c r="AB238" s="206"/>
      <c r="AC238" s="206"/>
      <c r="AD238" s="206"/>
      <c r="AE238" s="206"/>
      <c r="AF238" s="206"/>
      <c r="AG238" s="206" t="s">
        <v>327</v>
      </c>
      <c r="AH238" s="206">
        <v>0</v>
      </c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206"/>
      <c r="AT238" s="206"/>
      <c r="AU238" s="206"/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</row>
    <row r="239" spans="1:60" outlineLevel="1">
      <c r="A239" s="213"/>
      <c r="B239" s="214"/>
      <c r="C239" s="254" t="s">
        <v>579</v>
      </c>
      <c r="D239" s="247"/>
      <c r="E239" s="248">
        <v>133.45500000000001</v>
      </c>
      <c r="F239" s="215"/>
      <c r="G239" s="215"/>
      <c r="H239" s="215"/>
      <c r="I239" s="215"/>
      <c r="J239" s="215"/>
      <c r="K239" s="215"/>
      <c r="L239" s="215"/>
      <c r="M239" s="215"/>
      <c r="N239" s="215"/>
      <c r="O239" s="215"/>
      <c r="P239" s="215"/>
      <c r="Q239" s="215"/>
      <c r="R239" s="215"/>
      <c r="S239" s="215"/>
      <c r="T239" s="215"/>
      <c r="U239" s="215"/>
      <c r="V239" s="215"/>
      <c r="W239" s="215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6" t="s">
        <v>327</v>
      </c>
      <c r="AH239" s="206">
        <v>0</v>
      </c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</row>
    <row r="240" spans="1:60" outlineLevel="1">
      <c r="A240" s="213"/>
      <c r="B240" s="214"/>
      <c r="C240" s="254" t="s">
        <v>580</v>
      </c>
      <c r="D240" s="247"/>
      <c r="E240" s="248">
        <v>8.3160000000000007</v>
      </c>
      <c r="F240" s="215"/>
      <c r="G240" s="215"/>
      <c r="H240" s="215"/>
      <c r="I240" s="215"/>
      <c r="J240" s="215"/>
      <c r="K240" s="215"/>
      <c r="L240" s="215"/>
      <c r="M240" s="215"/>
      <c r="N240" s="215"/>
      <c r="O240" s="215"/>
      <c r="P240" s="215"/>
      <c r="Q240" s="215"/>
      <c r="R240" s="215"/>
      <c r="S240" s="215"/>
      <c r="T240" s="215"/>
      <c r="U240" s="215"/>
      <c r="V240" s="215"/>
      <c r="W240" s="215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 t="s">
        <v>327</v>
      </c>
      <c r="AH240" s="206">
        <v>0</v>
      </c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</row>
    <row r="241" spans="1:60" ht="22.5" outlineLevel="1">
      <c r="A241" s="223">
        <v>41</v>
      </c>
      <c r="B241" s="224" t="s">
        <v>581</v>
      </c>
      <c r="C241" s="241" t="s">
        <v>582</v>
      </c>
      <c r="D241" s="225" t="s">
        <v>368</v>
      </c>
      <c r="E241" s="226">
        <v>7.1227999999999998</v>
      </c>
      <c r="F241" s="227"/>
      <c r="G241" s="228">
        <f>ROUND(E241*F241,2)</f>
        <v>0</v>
      </c>
      <c r="H241" s="227"/>
      <c r="I241" s="228">
        <f>ROUND(E241*H241,2)</f>
        <v>0</v>
      </c>
      <c r="J241" s="227"/>
      <c r="K241" s="228">
        <f>ROUND(E241*J241,2)</f>
        <v>0</v>
      </c>
      <c r="L241" s="228">
        <v>21</v>
      </c>
      <c r="M241" s="228">
        <f>G241*(1+L241/100)</f>
        <v>0</v>
      </c>
      <c r="N241" s="228">
        <v>2.5090000000000001E-2</v>
      </c>
      <c r="O241" s="228">
        <f>ROUND(E241*N241,2)</f>
        <v>0.18</v>
      </c>
      <c r="P241" s="228">
        <v>0</v>
      </c>
      <c r="Q241" s="228">
        <f>ROUND(E241*P241,2)</f>
        <v>0</v>
      </c>
      <c r="R241" s="228" t="s">
        <v>394</v>
      </c>
      <c r="S241" s="228" t="s">
        <v>285</v>
      </c>
      <c r="T241" s="229" t="s">
        <v>322</v>
      </c>
      <c r="U241" s="215">
        <v>0.95799999999999996</v>
      </c>
      <c r="V241" s="215">
        <f>ROUND(E241*U241,2)</f>
        <v>6.82</v>
      </c>
      <c r="W241" s="215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 t="s">
        <v>369</v>
      </c>
      <c r="AH241" s="206"/>
      <c r="AI241" s="206"/>
      <c r="AJ241" s="206"/>
      <c r="AK241" s="206"/>
      <c r="AL241" s="206"/>
      <c r="AM241" s="206"/>
      <c r="AN241" s="206"/>
      <c r="AO241" s="206"/>
      <c r="AP241" s="206"/>
      <c r="AQ241" s="206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</row>
    <row r="242" spans="1:60" outlineLevel="1">
      <c r="A242" s="213"/>
      <c r="B242" s="214"/>
      <c r="C242" s="254" t="s">
        <v>583</v>
      </c>
      <c r="D242" s="247"/>
      <c r="E242" s="248">
        <v>2.5381999999999998</v>
      </c>
      <c r="F242" s="215"/>
      <c r="G242" s="215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5"/>
      <c r="V242" s="215"/>
      <c r="W242" s="215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 t="s">
        <v>327</v>
      </c>
      <c r="AH242" s="206">
        <v>0</v>
      </c>
      <c r="AI242" s="206"/>
      <c r="AJ242" s="206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</row>
    <row r="243" spans="1:60" outlineLevel="1">
      <c r="A243" s="213"/>
      <c r="B243" s="214"/>
      <c r="C243" s="254" t="s">
        <v>584</v>
      </c>
      <c r="D243" s="247"/>
      <c r="E243" s="248">
        <v>2.1756000000000002</v>
      </c>
      <c r="F243" s="215"/>
      <c r="G243" s="215"/>
      <c r="H243" s="215"/>
      <c r="I243" s="215"/>
      <c r="J243" s="215"/>
      <c r="K243" s="215"/>
      <c r="L243" s="215"/>
      <c r="M243" s="215"/>
      <c r="N243" s="215"/>
      <c r="O243" s="215"/>
      <c r="P243" s="215"/>
      <c r="Q243" s="215"/>
      <c r="R243" s="215"/>
      <c r="S243" s="215"/>
      <c r="T243" s="215"/>
      <c r="U243" s="215"/>
      <c r="V243" s="215"/>
      <c r="W243" s="215"/>
      <c r="X243" s="206"/>
      <c r="Y243" s="206"/>
      <c r="Z243" s="206"/>
      <c r="AA243" s="206"/>
      <c r="AB243" s="206"/>
      <c r="AC243" s="206"/>
      <c r="AD243" s="206"/>
      <c r="AE243" s="206"/>
      <c r="AF243" s="206"/>
      <c r="AG243" s="206" t="s">
        <v>327</v>
      </c>
      <c r="AH243" s="206">
        <v>0</v>
      </c>
      <c r="AI243" s="206"/>
      <c r="AJ243" s="206"/>
      <c r="AK243" s="206"/>
      <c r="AL243" s="206"/>
      <c r="AM243" s="206"/>
      <c r="AN243" s="206"/>
      <c r="AO243" s="206"/>
      <c r="AP243" s="206"/>
      <c r="AQ243" s="206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206"/>
      <c r="BB243" s="206"/>
      <c r="BC243" s="206"/>
      <c r="BD243" s="206"/>
      <c r="BE243" s="206"/>
      <c r="BF243" s="206"/>
      <c r="BG243" s="206"/>
      <c r="BH243" s="206"/>
    </row>
    <row r="244" spans="1:60" outlineLevel="1">
      <c r="A244" s="213"/>
      <c r="B244" s="214"/>
      <c r="C244" s="254" t="s">
        <v>585</v>
      </c>
      <c r="D244" s="247"/>
      <c r="E244" s="248">
        <v>1.8431999999999999</v>
      </c>
      <c r="F244" s="215"/>
      <c r="G244" s="215"/>
      <c r="H244" s="215"/>
      <c r="I244" s="215"/>
      <c r="J244" s="215"/>
      <c r="K244" s="215"/>
      <c r="L244" s="215"/>
      <c r="M244" s="215"/>
      <c r="N244" s="215"/>
      <c r="O244" s="215"/>
      <c r="P244" s="215"/>
      <c r="Q244" s="215"/>
      <c r="R244" s="215"/>
      <c r="S244" s="215"/>
      <c r="T244" s="215"/>
      <c r="U244" s="215"/>
      <c r="V244" s="215"/>
      <c r="W244" s="215"/>
      <c r="X244" s="206"/>
      <c r="Y244" s="206"/>
      <c r="Z244" s="206"/>
      <c r="AA244" s="206"/>
      <c r="AB244" s="206"/>
      <c r="AC244" s="206"/>
      <c r="AD244" s="206"/>
      <c r="AE244" s="206"/>
      <c r="AF244" s="206"/>
      <c r="AG244" s="206" t="s">
        <v>327</v>
      </c>
      <c r="AH244" s="206">
        <v>0</v>
      </c>
      <c r="AI244" s="206"/>
      <c r="AJ244" s="206"/>
      <c r="AK244" s="206"/>
      <c r="AL244" s="206"/>
      <c r="AM244" s="206"/>
      <c r="AN244" s="206"/>
      <c r="AO244" s="206"/>
      <c r="AP244" s="206"/>
      <c r="AQ244" s="206"/>
      <c r="AR244" s="206"/>
      <c r="AS244" s="206"/>
      <c r="AT244" s="206"/>
      <c r="AU244" s="206"/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  <c r="BH244" s="206"/>
    </row>
    <row r="245" spans="1:60" outlineLevel="1">
      <c r="A245" s="213"/>
      <c r="B245" s="214"/>
      <c r="C245" s="254" t="s">
        <v>586</v>
      </c>
      <c r="D245" s="247"/>
      <c r="E245" s="248">
        <v>0.56579999999999997</v>
      </c>
      <c r="F245" s="215"/>
      <c r="G245" s="215"/>
      <c r="H245" s="215"/>
      <c r="I245" s="215"/>
      <c r="J245" s="215"/>
      <c r="K245" s="215"/>
      <c r="L245" s="215"/>
      <c r="M245" s="215"/>
      <c r="N245" s="215"/>
      <c r="O245" s="215"/>
      <c r="P245" s="215"/>
      <c r="Q245" s="215"/>
      <c r="R245" s="215"/>
      <c r="S245" s="215"/>
      <c r="T245" s="215"/>
      <c r="U245" s="215"/>
      <c r="V245" s="215"/>
      <c r="W245" s="215"/>
      <c r="X245" s="206"/>
      <c r="Y245" s="206"/>
      <c r="Z245" s="206"/>
      <c r="AA245" s="206"/>
      <c r="AB245" s="206"/>
      <c r="AC245" s="206"/>
      <c r="AD245" s="206"/>
      <c r="AE245" s="206"/>
      <c r="AF245" s="206"/>
      <c r="AG245" s="206" t="s">
        <v>327</v>
      </c>
      <c r="AH245" s="206">
        <v>0</v>
      </c>
      <c r="AI245" s="206"/>
      <c r="AJ245" s="206"/>
      <c r="AK245" s="206"/>
      <c r="AL245" s="206"/>
      <c r="AM245" s="206"/>
      <c r="AN245" s="206"/>
      <c r="AO245" s="206"/>
      <c r="AP245" s="206"/>
      <c r="AQ245" s="206"/>
      <c r="AR245" s="206"/>
      <c r="AS245" s="206"/>
      <c r="AT245" s="206"/>
      <c r="AU245" s="206"/>
      <c r="AV245" s="206"/>
      <c r="AW245" s="206"/>
      <c r="AX245" s="206"/>
      <c r="AY245" s="206"/>
      <c r="AZ245" s="206"/>
      <c r="BA245" s="206"/>
      <c r="BB245" s="206"/>
      <c r="BC245" s="206"/>
      <c r="BD245" s="206"/>
      <c r="BE245" s="206"/>
      <c r="BF245" s="206"/>
      <c r="BG245" s="206"/>
      <c r="BH245" s="206"/>
    </row>
    <row r="246" spans="1:60" outlineLevel="1">
      <c r="A246" s="223">
        <v>42</v>
      </c>
      <c r="B246" s="224" t="s">
        <v>587</v>
      </c>
      <c r="C246" s="241" t="s">
        <v>588</v>
      </c>
      <c r="D246" s="225" t="s">
        <v>368</v>
      </c>
      <c r="E246" s="226">
        <v>34.347000000000001</v>
      </c>
      <c r="F246" s="227"/>
      <c r="G246" s="228">
        <f>ROUND(E246*F246,2)</f>
        <v>0</v>
      </c>
      <c r="H246" s="227"/>
      <c r="I246" s="228">
        <f>ROUND(E246*H246,2)</f>
        <v>0</v>
      </c>
      <c r="J246" s="227"/>
      <c r="K246" s="228">
        <f>ROUND(E246*J246,2)</f>
        <v>0</v>
      </c>
      <c r="L246" s="228">
        <v>21</v>
      </c>
      <c r="M246" s="228">
        <f>G246*(1+L246/100)</f>
        <v>0</v>
      </c>
      <c r="N246" s="228">
        <v>0.29836000000000001</v>
      </c>
      <c r="O246" s="228">
        <f>ROUND(E246*N246,2)</f>
        <v>10.25</v>
      </c>
      <c r="P246" s="228">
        <v>0</v>
      </c>
      <c r="Q246" s="228">
        <f>ROUND(E246*P246,2)</f>
        <v>0</v>
      </c>
      <c r="R246" s="228" t="s">
        <v>438</v>
      </c>
      <c r="S246" s="228" t="s">
        <v>285</v>
      </c>
      <c r="T246" s="229" t="s">
        <v>322</v>
      </c>
      <c r="U246" s="215">
        <v>1.6060000000000001</v>
      </c>
      <c r="V246" s="215">
        <f>ROUND(E246*U246,2)</f>
        <v>55.16</v>
      </c>
      <c r="W246" s="215"/>
      <c r="X246" s="206"/>
      <c r="Y246" s="206"/>
      <c r="Z246" s="206"/>
      <c r="AA246" s="206"/>
      <c r="AB246" s="206"/>
      <c r="AC246" s="206"/>
      <c r="AD246" s="206"/>
      <c r="AE246" s="206"/>
      <c r="AF246" s="206"/>
      <c r="AG246" s="206" t="s">
        <v>323</v>
      </c>
      <c r="AH246" s="206"/>
      <c r="AI246" s="206"/>
      <c r="AJ246" s="206"/>
      <c r="AK246" s="206"/>
      <c r="AL246" s="206"/>
      <c r="AM246" s="206"/>
      <c r="AN246" s="206"/>
      <c r="AO246" s="206"/>
      <c r="AP246" s="206"/>
      <c r="AQ246" s="206"/>
      <c r="AR246" s="206"/>
      <c r="AS246" s="206"/>
      <c r="AT246" s="206"/>
      <c r="AU246" s="206"/>
      <c r="AV246" s="206"/>
      <c r="AW246" s="206"/>
      <c r="AX246" s="206"/>
      <c r="AY246" s="206"/>
      <c r="AZ246" s="206"/>
      <c r="BA246" s="206"/>
      <c r="BB246" s="206"/>
      <c r="BC246" s="206"/>
      <c r="BD246" s="206"/>
      <c r="BE246" s="206"/>
      <c r="BF246" s="206"/>
      <c r="BG246" s="206"/>
      <c r="BH246" s="206"/>
    </row>
    <row r="247" spans="1:60" ht="22.5" outlineLevel="1">
      <c r="A247" s="213"/>
      <c r="B247" s="214"/>
      <c r="C247" s="253" t="s">
        <v>589</v>
      </c>
      <c r="D247" s="251"/>
      <c r="E247" s="251"/>
      <c r="F247" s="251"/>
      <c r="G247" s="251"/>
      <c r="H247" s="215"/>
      <c r="I247" s="215"/>
      <c r="J247" s="215"/>
      <c r="K247" s="215"/>
      <c r="L247" s="215"/>
      <c r="M247" s="215"/>
      <c r="N247" s="215"/>
      <c r="O247" s="215"/>
      <c r="P247" s="215"/>
      <c r="Q247" s="215"/>
      <c r="R247" s="215"/>
      <c r="S247" s="215"/>
      <c r="T247" s="215"/>
      <c r="U247" s="215"/>
      <c r="V247" s="215"/>
      <c r="W247" s="215"/>
      <c r="X247" s="206"/>
      <c r="Y247" s="206"/>
      <c r="Z247" s="206"/>
      <c r="AA247" s="206"/>
      <c r="AB247" s="206"/>
      <c r="AC247" s="206"/>
      <c r="AD247" s="206"/>
      <c r="AE247" s="206"/>
      <c r="AF247" s="206"/>
      <c r="AG247" s="206" t="s">
        <v>325</v>
      </c>
      <c r="AH247" s="206"/>
      <c r="AI247" s="206"/>
      <c r="AJ247" s="206"/>
      <c r="AK247" s="206"/>
      <c r="AL247" s="206"/>
      <c r="AM247" s="206"/>
      <c r="AN247" s="206"/>
      <c r="AO247" s="206"/>
      <c r="AP247" s="206"/>
      <c r="AQ247" s="206"/>
      <c r="AR247" s="206"/>
      <c r="AS247" s="206"/>
      <c r="AT247" s="206"/>
      <c r="AU247" s="206"/>
      <c r="AV247" s="206"/>
      <c r="AW247" s="206"/>
      <c r="AX247" s="206"/>
      <c r="AY247" s="206"/>
      <c r="AZ247" s="206"/>
      <c r="BA247" s="230" t="str">
        <f>C247</f>
        <v>ve vybouraných otvorech, s vysekáním kapes pro zavázání, z jakýchkoliv cihel, z pomocného pracovního lešení o výšce podlahy do 1900 mm a pro zatížení do 1,5 kPa,</v>
      </c>
      <c r="BB247" s="206"/>
      <c r="BC247" s="206"/>
      <c r="BD247" s="206"/>
      <c r="BE247" s="206"/>
      <c r="BF247" s="206"/>
      <c r="BG247" s="206"/>
      <c r="BH247" s="206"/>
    </row>
    <row r="248" spans="1:60" outlineLevel="1">
      <c r="A248" s="213"/>
      <c r="B248" s="214"/>
      <c r="C248" s="254" t="s">
        <v>590</v>
      </c>
      <c r="D248" s="247"/>
      <c r="E248" s="248">
        <v>12.24</v>
      </c>
      <c r="F248" s="215"/>
      <c r="G248" s="215"/>
      <c r="H248" s="215"/>
      <c r="I248" s="215"/>
      <c r="J248" s="215"/>
      <c r="K248" s="215"/>
      <c r="L248" s="215"/>
      <c r="M248" s="215"/>
      <c r="N248" s="215"/>
      <c r="O248" s="215"/>
      <c r="P248" s="215"/>
      <c r="Q248" s="215"/>
      <c r="R248" s="215"/>
      <c r="S248" s="215"/>
      <c r="T248" s="215"/>
      <c r="U248" s="215"/>
      <c r="V248" s="215"/>
      <c r="W248" s="215"/>
      <c r="X248" s="206"/>
      <c r="Y248" s="206"/>
      <c r="Z248" s="206"/>
      <c r="AA248" s="206"/>
      <c r="AB248" s="206"/>
      <c r="AC248" s="206"/>
      <c r="AD248" s="206"/>
      <c r="AE248" s="206"/>
      <c r="AF248" s="206"/>
      <c r="AG248" s="206" t="s">
        <v>327</v>
      </c>
      <c r="AH248" s="206">
        <v>0</v>
      </c>
      <c r="AI248" s="206"/>
      <c r="AJ248" s="206"/>
      <c r="AK248" s="206"/>
      <c r="AL248" s="206"/>
      <c r="AM248" s="206"/>
      <c r="AN248" s="206"/>
      <c r="AO248" s="206"/>
      <c r="AP248" s="206"/>
      <c r="AQ248" s="206"/>
      <c r="AR248" s="206"/>
      <c r="AS248" s="206"/>
      <c r="AT248" s="206"/>
      <c r="AU248" s="206"/>
      <c r="AV248" s="206"/>
      <c r="AW248" s="206"/>
      <c r="AX248" s="206"/>
      <c r="AY248" s="206"/>
      <c r="AZ248" s="206"/>
      <c r="BA248" s="206"/>
      <c r="BB248" s="206"/>
      <c r="BC248" s="206"/>
      <c r="BD248" s="206"/>
      <c r="BE248" s="206"/>
      <c r="BF248" s="206"/>
      <c r="BG248" s="206"/>
      <c r="BH248" s="206"/>
    </row>
    <row r="249" spans="1:60" outlineLevel="1">
      <c r="A249" s="213"/>
      <c r="B249" s="214"/>
      <c r="C249" s="254" t="s">
        <v>591</v>
      </c>
      <c r="D249" s="247"/>
      <c r="E249" s="248">
        <v>0.66600000000000004</v>
      </c>
      <c r="F249" s="215"/>
      <c r="G249" s="215"/>
      <c r="H249" s="215"/>
      <c r="I249" s="215"/>
      <c r="J249" s="215"/>
      <c r="K249" s="215"/>
      <c r="L249" s="215"/>
      <c r="M249" s="215"/>
      <c r="N249" s="215"/>
      <c r="O249" s="215"/>
      <c r="P249" s="215"/>
      <c r="Q249" s="215"/>
      <c r="R249" s="215"/>
      <c r="S249" s="215"/>
      <c r="T249" s="215"/>
      <c r="U249" s="215"/>
      <c r="V249" s="215"/>
      <c r="W249" s="215"/>
      <c r="X249" s="206"/>
      <c r="Y249" s="206"/>
      <c r="Z249" s="206"/>
      <c r="AA249" s="206"/>
      <c r="AB249" s="206"/>
      <c r="AC249" s="206"/>
      <c r="AD249" s="206"/>
      <c r="AE249" s="206"/>
      <c r="AF249" s="206"/>
      <c r="AG249" s="206" t="s">
        <v>327</v>
      </c>
      <c r="AH249" s="206">
        <v>0</v>
      </c>
      <c r="AI249" s="206"/>
      <c r="AJ249" s="206"/>
      <c r="AK249" s="206"/>
      <c r="AL249" s="206"/>
      <c r="AM249" s="206"/>
      <c r="AN249" s="206"/>
      <c r="AO249" s="206"/>
      <c r="AP249" s="206"/>
      <c r="AQ249" s="206"/>
      <c r="AR249" s="206"/>
      <c r="AS249" s="206"/>
      <c r="AT249" s="206"/>
      <c r="AU249" s="206"/>
      <c r="AV249" s="206"/>
      <c r="AW249" s="206"/>
      <c r="AX249" s="206"/>
      <c r="AY249" s="206"/>
      <c r="AZ249" s="206"/>
      <c r="BA249" s="206"/>
      <c r="BB249" s="206"/>
      <c r="BC249" s="206"/>
      <c r="BD249" s="206"/>
      <c r="BE249" s="206"/>
      <c r="BF249" s="206"/>
      <c r="BG249" s="206"/>
      <c r="BH249" s="206"/>
    </row>
    <row r="250" spans="1:60" outlineLevel="1">
      <c r="A250" s="213"/>
      <c r="B250" s="214"/>
      <c r="C250" s="254" t="s">
        <v>592</v>
      </c>
      <c r="D250" s="247"/>
      <c r="E250" s="248">
        <v>0.86099999999999999</v>
      </c>
      <c r="F250" s="215"/>
      <c r="G250" s="215"/>
      <c r="H250" s="215"/>
      <c r="I250" s="215"/>
      <c r="J250" s="215"/>
      <c r="K250" s="215"/>
      <c r="L250" s="215"/>
      <c r="M250" s="215"/>
      <c r="N250" s="215"/>
      <c r="O250" s="215"/>
      <c r="P250" s="215"/>
      <c r="Q250" s="215"/>
      <c r="R250" s="215"/>
      <c r="S250" s="215"/>
      <c r="T250" s="215"/>
      <c r="U250" s="215"/>
      <c r="V250" s="215"/>
      <c r="W250" s="215"/>
      <c r="X250" s="206"/>
      <c r="Y250" s="206"/>
      <c r="Z250" s="206"/>
      <c r="AA250" s="206"/>
      <c r="AB250" s="206"/>
      <c r="AC250" s="206"/>
      <c r="AD250" s="206"/>
      <c r="AE250" s="206"/>
      <c r="AF250" s="206"/>
      <c r="AG250" s="206" t="s">
        <v>327</v>
      </c>
      <c r="AH250" s="206">
        <v>0</v>
      </c>
      <c r="AI250" s="206"/>
      <c r="AJ250" s="206"/>
      <c r="AK250" s="206"/>
      <c r="AL250" s="206"/>
      <c r="AM250" s="206"/>
      <c r="AN250" s="206"/>
      <c r="AO250" s="206"/>
      <c r="AP250" s="206"/>
      <c r="AQ250" s="206"/>
      <c r="AR250" s="206"/>
      <c r="AS250" s="206"/>
      <c r="AT250" s="206"/>
      <c r="AU250" s="206"/>
      <c r="AV250" s="206"/>
      <c r="AW250" s="206"/>
      <c r="AX250" s="206"/>
      <c r="AY250" s="206"/>
      <c r="AZ250" s="206"/>
      <c r="BA250" s="206"/>
      <c r="BB250" s="206"/>
      <c r="BC250" s="206"/>
      <c r="BD250" s="206"/>
      <c r="BE250" s="206"/>
      <c r="BF250" s="206"/>
      <c r="BG250" s="206"/>
      <c r="BH250" s="206"/>
    </row>
    <row r="251" spans="1:60" outlineLevel="1">
      <c r="A251" s="213"/>
      <c r="B251" s="214"/>
      <c r="C251" s="254" t="s">
        <v>593</v>
      </c>
      <c r="D251" s="247"/>
      <c r="E251" s="248">
        <v>0.80700000000000005</v>
      </c>
      <c r="F251" s="215"/>
      <c r="G251" s="215"/>
      <c r="H251" s="215"/>
      <c r="I251" s="215"/>
      <c r="J251" s="215"/>
      <c r="K251" s="215"/>
      <c r="L251" s="215"/>
      <c r="M251" s="215"/>
      <c r="N251" s="215"/>
      <c r="O251" s="215"/>
      <c r="P251" s="215"/>
      <c r="Q251" s="215"/>
      <c r="R251" s="215"/>
      <c r="S251" s="215"/>
      <c r="T251" s="215"/>
      <c r="U251" s="215"/>
      <c r="V251" s="215"/>
      <c r="W251" s="215"/>
      <c r="X251" s="206"/>
      <c r="Y251" s="206"/>
      <c r="Z251" s="206"/>
      <c r="AA251" s="206"/>
      <c r="AB251" s="206"/>
      <c r="AC251" s="206"/>
      <c r="AD251" s="206"/>
      <c r="AE251" s="206"/>
      <c r="AF251" s="206"/>
      <c r="AG251" s="206" t="s">
        <v>327</v>
      </c>
      <c r="AH251" s="206">
        <v>0</v>
      </c>
      <c r="AI251" s="206"/>
      <c r="AJ251" s="206"/>
      <c r="AK251" s="206"/>
      <c r="AL251" s="206"/>
      <c r="AM251" s="206"/>
      <c r="AN251" s="206"/>
      <c r="AO251" s="206"/>
      <c r="AP251" s="206"/>
      <c r="AQ251" s="206"/>
      <c r="AR251" s="206"/>
      <c r="AS251" s="206"/>
      <c r="AT251" s="206"/>
      <c r="AU251" s="206"/>
      <c r="AV251" s="206"/>
      <c r="AW251" s="206"/>
      <c r="AX251" s="206"/>
      <c r="AY251" s="206"/>
      <c r="AZ251" s="206"/>
      <c r="BA251" s="206"/>
      <c r="BB251" s="206"/>
      <c r="BC251" s="206"/>
      <c r="BD251" s="206"/>
      <c r="BE251" s="206"/>
      <c r="BF251" s="206"/>
      <c r="BG251" s="206"/>
      <c r="BH251" s="206"/>
    </row>
    <row r="252" spans="1:60" outlineLevel="1">
      <c r="A252" s="213"/>
      <c r="B252" s="214"/>
      <c r="C252" s="254" t="s">
        <v>594</v>
      </c>
      <c r="D252" s="247"/>
      <c r="E252" s="248">
        <v>0.49</v>
      </c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215"/>
      <c r="Q252" s="215"/>
      <c r="R252" s="215"/>
      <c r="S252" s="215"/>
      <c r="T252" s="215"/>
      <c r="U252" s="215"/>
      <c r="V252" s="215"/>
      <c r="W252" s="215"/>
      <c r="X252" s="206"/>
      <c r="Y252" s="206"/>
      <c r="Z252" s="206"/>
      <c r="AA252" s="206"/>
      <c r="AB252" s="206"/>
      <c r="AC252" s="206"/>
      <c r="AD252" s="206"/>
      <c r="AE252" s="206"/>
      <c r="AF252" s="206"/>
      <c r="AG252" s="206" t="s">
        <v>327</v>
      </c>
      <c r="AH252" s="206">
        <v>0</v>
      </c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</row>
    <row r="253" spans="1:60" outlineLevel="1">
      <c r="A253" s="213"/>
      <c r="B253" s="214"/>
      <c r="C253" s="254" t="s">
        <v>595</v>
      </c>
      <c r="D253" s="247"/>
      <c r="E253" s="248">
        <v>0.63</v>
      </c>
      <c r="F253" s="215"/>
      <c r="G253" s="215"/>
      <c r="H253" s="215"/>
      <c r="I253" s="215"/>
      <c r="J253" s="215"/>
      <c r="K253" s="215"/>
      <c r="L253" s="215"/>
      <c r="M253" s="215"/>
      <c r="N253" s="215"/>
      <c r="O253" s="215"/>
      <c r="P253" s="215"/>
      <c r="Q253" s="215"/>
      <c r="R253" s="215"/>
      <c r="S253" s="215"/>
      <c r="T253" s="215"/>
      <c r="U253" s="215"/>
      <c r="V253" s="215"/>
      <c r="W253" s="215"/>
      <c r="X253" s="206"/>
      <c r="Y253" s="206"/>
      <c r="Z253" s="206"/>
      <c r="AA253" s="206"/>
      <c r="AB253" s="206"/>
      <c r="AC253" s="206"/>
      <c r="AD253" s="206"/>
      <c r="AE253" s="206"/>
      <c r="AF253" s="206"/>
      <c r="AG253" s="206" t="s">
        <v>327</v>
      </c>
      <c r="AH253" s="206">
        <v>0</v>
      </c>
      <c r="AI253" s="206"/>
      <c r="AJ253" s="206"/>
      <c r="AK253" s="206"/>
      <c r="AL253" s="206"/>
      <c r="AM253" s="206"/>
      <c r="AN253" s="206"/>
      <c r="AO253" s="206"/>
      <c r="AP253" s="206"/>
      <c r="AQ253" s="206"/>
      <c r="AR253" s="206"/>
      <c r="AS253" s="206"/>
      <c r="AT253" s="206"/>
      <c r="AU253" s="206"/>
      <c r="AV253" s="206"/>
      <c r="AW253" s="206"/>
      <c r="AX253" s="206"/>
      <c r="AY253" s="206"/>
      <c r="AZ253" s="206"/>
      <c r="BA253" s="206"/>
      <c r="BB253" s="206"/>
      <c r="BC253" s="206"/>
      <c r="BD253" s="206"/>
      <c r="BE253" s="206"/>
      <c r="BF253" s="206"/>
      <c r="BG253" s="206"/>
      <c r="BH253" s="206"/>
    </row>
    <row r="254" spans="1:60" outlineLevel="1">
      <c r="A254" s="213"/>
      <c r="B254" s="214"/>
      <c r="C254" s="254" t="s">
        <v>596</v>
      </c>
      <c r="D254" s="247"/>
      <c r="E254" s="248">
        <v>1.6020000000000001</v>
      </c>
      <c r="F254" s="215"/>
      <c r="G254" s="215"/>
      <c r="H254" s="215"/>
      <c r="I254" s="215"/>
      <c r="J254" s="215"/>
      <c r="K254" s="215"/>
      <c r="L254" s="215"/>
      <c r="M254" s="215"/>
      <c r="N254" s="215"/>
      <c r="O254" s="215"/>
      <c r="P254" s="215"/>
      <c r="Q254" s="215"/>
      <c r="R254" s="215"/>
      <c r="S254" s="215"/>
      <c r="T254" s="215"/>
      <c r="U254" s="215"/>
      <c r="V254" s="215"/>
      <c r="W254" s="215"/>
      <c r="X254" s="206"/>
      <c r="Y254" s="206"/>
      <c r="Z254" s="206"/>
      <c r="AA254" s="206"/>
      <c r="AB254" s="206"/>
      <c r="AC254" s="206"/>
      <c r="AD254" s="206"/>
      <c r="AE254" s="206"/>
      <c r="AF254" s="206"/>
      <c r="AG254" s="206" t="s">
        <v>327</v>
      </c>
      <c r="AH254" s="206">
        <v>0</v>
      </c>
      <c r="AI254" s="206"/>
      <c r="AJ254" s="206"/>
      <c r="AK254" s="206"/>
      <c r="AL254" s="206"/>
      <c r="AM254" s="206"/>
      <c r="AN254" s="206"/>
      <c r="AO254" s="206"/>
      <c r="AP254" s="206"/>
      <c r="AQ254" s="206"/>
      <c r="AR254" s="206"/>
      <c r="AS254" s="206"/>
      <c r="AT254" s="206"/>
      <c r="AU254" s="206"/>
      <c r="AV254" s="206"/>
      <c r="AW254" s="206"/>
      <c r="AX254" s="206"/>
      <c r="AY254" s="206"/>
      <c r="AZ254" s="206"/>
      <c r="BA254" s="206"/>
      <c r="BB254" s="206"/>
      <c r="BC254" s="206"/>
      <c r="BD254" s="206"/>
      <c r="BE254" s="206"/>
      <c r="BF254" s="206"/>
      <c r="BG254" s="206"/>
      <c r="BH254" s="206"/>
    </row>
    <row r="255" spans="1:60" outlineLevel="1">
      <c r="A255" s="213"/>
      <c r="B255" s="214"/>
      <c r="C255" s="254" t="s">
        <v>597</v>
      </c>
      <c r="D255" s="247"/>
      <c r="E255" s="248">
        <v>0.49</v>
      </c>
      <c r="F255" s="215"/>
      <c r="G255" s="215"/>
      <c r="H255" s="215"/>
      <c r="I255" s="215"/>
      <c r="J255" s="215"/>
      <c r="K255" s="215"/>
      <c r="L255" s="215"/>
      <c r="M255" s="215"/>
      <c r="N255" s="215"/>
      <c r="O255" s="215"/>
      <c r="P255" s="215"/>
      <c r="Q255" s="215"/>
      <c r="R255" s="215"/>
      <c r="S255" s="215"/>
      <c r="T255" s="215"/>
      <c r="U255" s="215"/>
      <c r="V255" s="215"/>
      <c r="W255" s="215"/>
      <c r="X255" s="206"/>
      <c r="Y255" s="206"/>
      <c r="Z255" s="206"/>
      <c r="AA255" s="206"/>
      <c r="AB255" s="206"/>
      <c r="AC255" s="206"/>
      <c r="AD255" s="206"/>
      <c r="AE255" s="206"/>
      <c r="AF255" s="206"/>
      <c r="AG255" s="206" t="s">
        <v>327</v>
      </c>
      <c r="AH255" s="206">
        <v>0</v>
      </c>
      <c r="AI255" s="206"/>
      <c r="AJ255" s="206"/>
      <c r="AK255" s="206"/>
      <c r="AL255" s="206"/>
      <c r="AM255" s="206"/>
      <c r="AN255" s="206"/>
      <c r="AO255" s="206"/>
      <c r="AP255" s="206"/>
      <c r="AQ255" s="206"/>
      <c r="AR255" s="206"/>
      <c r="AS255" s="206"/>
      <c r="AT255" s="206"/>
      <c r="AU255" s="206"/>
      <c r="AV255" s="206"/>
      <c r="AW255" s="206"/>
      <c r="AX255" s="206"/>
      <c r="AY255" s="206"/>
      <c r="AZ255" s="206"/>
      <c r="BA255" s="206"/>
      <c r="BB255" s="206"/>
      <c r="BC255" s="206"/>
      <c r="BD255" s="206"/>
      <c r="BE255" s="206"/>
      <c r="BF255" s="206"/>
      <c r="BG255" s="206"/>
      <c r="BH255" s="206"/>
    </row>
    <row r="256" spans="1:60" outlineLevel="1">
      <c r="A256" s="213"/>
      <c r="B256" s="214"/>
      <c r="C256" s="254" t="s">
        <v>595</v>
      </c>
      <c r="D256" s="247"/>
      <c r="E256" s="248">
        <v>0.63</v>
      </c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215"/>
      <c r="Q256" s="215"/>
      <c r="R256" s="215"/>
      <c r="S256" s="215"/>
      <c r="T256" s="215"/>
      <c r="U256" s="215"/>
      <c r="V256" s="215"/>
      <c r="W256" s="215"/>
      <c r="X256" s="206"/>
      <c r="Y256" s="206"/>
      <c r="Z256" s="206"/>
      <c r="AA256" s="206"/>
      <c r="AB256" s="206"/>
      <c r="AC256" s="206"/>
      <c r="AD256" s="206"/>
      <c r="AE256" s="206"/>
      <c r="AF256" s="206"/>
      <c r="AG256" s="206" t="s">
        <v>327</v>
      </c>
      <c r="AH256" s="206">
        <v>0</v>
      </c>
      <c r="AI256" s="206"/>
      <c r="AJ256" s="206"/>
      <c r="AK256" s="206"/>
      <c r="AL256" s="206"/>
      <c r="AM256" s="206"/>
      <c r="AN256" s="206"/>
      <c r="AO256" s="206"/>
      <c r="AP256" s="206"/>
      <c r="AQ256" s="206"/>
      <c r="AR256" s="206"/>
      <c r="AS256" s="206"/>
      <c r="AT256" s="206"/>
      <c r="AU256" s="206"/>
      <c r="AV256" s="206"/>
      <c r="AW256" s="206"/>
      <c r="AX256" s="206"/>
      <c r="AY256" s="206"/>
      <c r="AZ256" s="206"/>
      <c r="BA256" s="206"/>
      <c r="BB256" s="206"/>
      <c r="BC256" s="206"/>
      <c r="BD256" s="206"/>
      <c r="BE256" s="206"/>
      <c r="BF256" s="206"/>
      <c r="BG256" s="206"/>
      <c r="BH256" s="206"/>
    </row>
    <row r="257" spans="1:60" outlineLevel="1">
      <c r="A257" s="213"/>
      <c r="B257" s="214"/>
      <c r="C257" s="254" t="s">
        <v>598</v>
      </c>
      <c r="D257" s="247"/>
      <c r="E257" s="248">
        <v>1.3859999999999999</v>
      </c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215"/>
      <c r="Q257" s="215"/>
      <c r="R257" s="215"/>
      <c r="S257" s="215"/>
      <c r="T257" s="215"/>
      <c r="U257" s="215"/>
      <c r="V257" s="215"/>
      <c r="W257" s="215"/>
      <c r="X257" s="206"/>
      <c r="Y257" s="206"/>
      <c r="Z257" s="206"/>
      <c r="AA257" s="206"/>
      <c r="AB257" s="206"/>
      <c r="AC257" s="206"/>
      <c r="AD257" s="206"/>
      <c r="AE257" s="206"/>
      <c r="AF257" s="206"/>
      <c r="AG257" s="206" t="s">
        <v>327</v>
      </c>
      <c r="AH257" s="206">
        <v>0</v>
      </c>
      <c r="AI257" s="206"/>
      <c r="AJ257" s="206"/>
      <c r="AK257" s="206"/>
      <c r="AL257" s="206"/>
      <c r="AM257" s="206"/>
      <c r="AN257" s="206"/>
      <c r="AO257" s="206"/>
      <c r="AP257" s="206"/>
      <c r="AQ257" s="206"/>
      <c r="AR257" s="206"/>
      <c r="AS257" s="206"/>
      <c r="AT257" s="206"/>
      <c r="AU257" s="206"/>
      <c r="AV257" s="206"/>
      <c r="AW257" s="206"/>
      <c r="AX257" s="206"/>
      <c r="AY257" s="206"/>
      <c r="AZ257" s="206"/>
      <c r="BA257" s="206"/>
      <c r="BB257" s="206"/>
      <c r="BC257" s="206"/>
      <c r="BD257" s="206"/>
      <c r="BE257" s="206"/>
      <c r="BF257" s="206"/>
      <c r="BG257" s="206"/>
      <c r="BH257" s="206"/>
    </row>
    <row r="258" spans="1:60" outlineLevel="1">
      <c r="A258" s="213"/>
      <c r="B258" s="214"/>
      <c r="C258" s="254" t="s">
        <v>599</v>
      </c>
      <c r="D258" s="247"/>
      <c r="E258" s="248">
        <v>0.12</v>
      </c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215"/>
      <c r="Q258" s="215"/>
      <c r="R258" s="215"/>
      <c r="S258" s="215"/>
      <c r="T258" s="215"/>
      <c r="U258" s="215"/>
      <c r="V258" s="215"/>
      <c r="W258" s="215"/>
      <c r="X258" s="206"/>
      <c r="Y258" s="206"/>
      <c r="Z258" s="206"/>
      <c r="AA258" s="206"/>
      <c r="AB258" s="206"/>
      <c r="AC258" s="206"/>
      <c r="AD258" s="206"/>
      <c r="AE258" s="206"/>
      <c r="AF258" s="206"/>
      <c r="AG258" s="206" t="s">
        <v>327</v>
      </c>
      <c r="AH258" s="206">
        <v>0</v>
      </c>
      <c r="AI258" s="206"/>
      <c r="AJ258" s="206"/>
      <c r="AK258" s="206"/>
      <c r="AL258" s="206"/>
      <c r="AM258" s="206"/>
      <c r="AN258" s="206"/>
      <c r="AO258" s="206"/>
      <c r="AP258" s="206"/>
      <c r="AQ258" s="206"/>
      <c r="AR258" s="206"/>
      <c r="AS258" s="206"/>
      <c r="AT258" s="206"/>
      <c r="AU258" s="206"/>
      <c r="AV258" s="206"/>
      <c r="AW258" s="206"/>
      <c r="AX258" s="206"/>
      <c r="AY258" s="206"/>
      <c r="AZ258" s="206"/>
      <c r="BA258" s="206"/>
      <c r="BB258" s="206"/>
      <c r="BC258" s="206"/>
      <c r="BD258" s="206"/>
      <c r="BE258" s="206"/>
      <c r="BF258" s="206"/>
      <c r="BG258" s="206"/>
      <c r="BH258" s="206"/>
    </row>
    <row r="259" spans="1:60" outlineLevel="1">
      <c r="A259" s="213"/>
      <c r="B259" s="214"/>
      <c r="C259" s="254" t="s">
        <v>600</v>
      </c>
      <c r="D259" s="247"/>
      <c r="E259" s="248">
        <v>11.425000000000001</v>
      </c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215"/>
      <c r="Q259" s="215"/>
      <c r="R259" s="215"/>
      <c r="S259" s="215"/>
      <c r="T259" s="215"/>
      <c r="U259" s="215"/>
      <c r="V259" s="215"/>
      <c r="W259" s="215"/>
      <c r="X259" s="206"/>
      <c r="Y259" s="206"/>
      <c r="Z259" s="206"/>
      <c r="AA259" s="206"/>
      <c r="AB259" s="206"/>
      <c r="AC259" s="206"/>
      <c r="AD259" s="206"/>
      <c r="AE259" s="206"/>
      <c r="AF259" s="206"/>
      <c r="AG259" s="206" t="s">
        <v>327</v>
      </c>
      <c r="AH259" s="206">
        <v>0</v>
      </c>
      <c r="AI259" s="206"/>
      <c r="AJ259" s="206"/>
      <c r="AK259" s="206"/>
      <c r="AL259" s="206"/>
      <c r="AM259" s="206"/>
      <c r="AN259" s="206"/>
      <c r="AO259" s="206"/>
      <c r="AP259" s="206"/>
      <c r="AQ259" s="206"/>
      <c r="AR259" s="206"/>
      <c r="AS259" s="206"/>
      <c r="AT259" s="206"/>
      <c r="AU259" s="206"/>
      <c r="AV259" s="206"/>
      <c r="AW259" s="206"/>
      <c r="AX259" s="206"/>
      <c r="AY259" s="206"/>
      <c r="AZ259" s="206"/>
      <c r="BA259" s="206"/>
      <c r="BB259" s="206"/>
      <c r="BC259" s="206"/>
      <c r="BD259" s="206"/>
      <c r="BE259" s="206"/>
      <c r="BF259" s="206"/>
      <c r="BG259" s="206"/>
      <c r="BH259" s="206"/>
    </row>
    <row r="260" spans="1:60" outlineLevel="1">
      <c r="A260" s="213"/>
      <c r="B260" s="214"/>
      <c r="C260" s="254" t="s">
        <v>601</v>
      </c>
      <c r="D260" s="247"/>
      <c r="E260" s="248">
        <v>3</v>
      </c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215"/>
      <c r="Q260" s="215"/>
      <c r="R260" s="215"/>
      <c r="S260" s="215"/>
      <c r="T260" s="215"/>
      <c r="U260" s="215"/>
      <c r="V260" s="215"/>
      <c r="W260" s="215"/>
      <c r="X260" s="206"/>
      <c r="Y260" s="206"/>
      <c r="Z260" s="206"/>
      <c r="AA260" s="206"/>
      <c r="AB260" s="206"/>
      <c r="AC260" s="206"/>
      <c r="AD260" s="206"/>
      <c r="AE260" s="206"/>
      <c r="AF260" s="206"/>
      <c r="AG260" s="206" t="s">
        <v>327</v>
      </c>
      <c r="AH260" s="206">
        <v>0</v>
      </c>
      <c r="AI260" s="206"/>
      <c r="AJ260" s="206"/>
      <c r="AK260" s="206"/>
      <c r="AL260" s="206"/>
      <c r="AM260" s="206"/>
      <c r="AN260" s="206"/>
      <c r="AO260" s="206"/>
      <c r="AP260" s="206"/>
      <c r="AQ260" s="206"/>
      <c r="AR260" s="206"/>
      <c r="AS260" s="206"/>
      <c r="AT260" s="206"/>
      <c r="AU260" s="206"/>
      <c r="AV260" s="206"/>
      <c r="AW260" s="206"/>
      <c r="AX260" s="206"/>
      <c r="AY260" s="206"/>
      <c r="AZ260" s="206"/>
      <c r="BA260" s="206"/>
      <c r="BB260" s="206"/>
      <c r="BC260" s="206"/>
      <c r="BD260" s="206"/>
      <c r="BE260" s="206"/>
      <c r="BF260" s="206"/>
      <c r="BG260" s="206"/>
      <c r="BH260" s="206"/>
    </row>
    <row r="261" spans="1:60" outlineLevel="1">
      <c r="A261" s="223">
        <v>43</v>
      </c>
      <c r="B261" s="224" t="s">
        <v>602</v>
      </c>
      <c r="C261" s="241" t="s">
        <v>603</v>
      </c>
      <c r="D261" s="225" t="s">
        <v>368</v>
      </c>
      <c r="E261" s="226">
        <v>24.073399999999999</v>
      </c>
      <c r="F261" s="227"/>
      <c r="G261" s="228">
        <f>ROUND(E261*F261,2)</f>
        <v>0</v>
      </c>
      <c r="H261" s="227"/>
      <c r="I261" s="228">
        <f>ROUND(E261*H261,2)</f>
        <v>0</v>
      </c>
      <c r="J261" s="227"/>
      <c r="K261" s="228">
        <f>ROUND(E261*J261,2)</f>
        <v>0</v>
      </c>
      <c r="L261" s="228">
        <v>21</v>
      </c>
      <c r="M261" s="228">
        <f>G261*(1+L261/100)</f>
        <v>0</v>
      </c>
      <c r="N261" s="228">
        <v>0.50617999999999996</v>
      </c>
      <c r="O261" s="228">
        <f>ROUND(E261*N261,2)</f>
        <v>12.19</v>
      </c>
      <c r="P261" s="228">
        <v>0</v>
      </c>
      <c r="Q261" s="228">
        <f>ROUND(E261*P261,2)</f>
        <v>0</v>
      </c>
      <c r="R261" s="228" t="s">
        <v>438</v>
      </c>
      <c r="S261" s="228" t="s">
        <v>285</v>
      </c>
      <c r="T261" s="229" t="s">
        <v>322</v>
      </c>
      <c r="U261" s="215">
        <v>2.2360000000000002</v>
      </c>
      <c r="V261" s="215">
        <f>ROUND(E261*U261,2)</f>
        <v>53.83</v>
      </c>
      <c r="W261" s="215"/>
      <c r="X261" s="206"/>
      <c r="Y261" s="206"/>
      <c r="Z261" s="206"/>
      <c r="AA261" s="206"/>
      <c r="AB261" s="206"/>
      <c r="AC261" s="206"/>
      <c r="AD261" s="206"/>
      <c r="AE261" s="206"/>
      <c r="AF261" s="206"/>
      <c r="AG261" s="206" t="s">
        <v>323</v>
      </c>
      <c r="AH261" s="206"/>
      <c r="AI261" s="206"/>
      <c r="AJ261" s="206"/>
      <c r="AK261" s="206"/>
      <c r="AL261" s="206"/>
      <c r="AM261" s="206"/>
      <c r="AN261" s="206"/>
      <c r="AO261" s="206"/>
      <c r="AP261" s="206"/>
      <c r="AQ261" s="206"/>
      <c r="AR261" s="206"/>
      <c r="AS261" s="206"/>
      <c r="AT261" s="206"/>
      <c r="AU261" s="206"/>
      <c r="AV261" s="206"/>
      <c r="AW261" s="206"/>
      <c r="AX261" s="206"/>
      <c r="AY261" s="206"/>
      <c r="AZ261" s="206"/>
      <c r="BA261" s="206"/>
      <c r="BB261" s="206"/>
      <c r="BC261" s="206"/>
      <c r="BD261" s="206"/>
      <c r="BE261" s="206"/>
      <c r="BF261" s="206"/>
      <c r="BG261" s="206"/>
      <c r="BH261" s="206"/>
    </row>
    <row r="262" spans="1:60" ht="22.5" outlineLevel="1">
      <c r="A262" s="213"/>
      <c r="B262" s="214"/>
      <c r="C262" s="253" t="s">
        <v>589</v>
      </c>
      <c r="D262" s="251"/>
      <c r="E262" s="251"/>
      <c r="F262" s="251"/>
      <c r="G262" s="251"/>
      <c r="H262" s="215"/>
      <c r="I262" s="215"/>
      <c r="J262" s="215"/>
      <c r="K262" s="215"/>
      <c r="L262" s="215"/>
      <c r="M262" s="215"/>
      <c r="N262" s="215"/>
      <c r="O262" s="215"/>
      <c r="P262" s="215"/>
      <c r="Q262" s="215"/>
      <c r="R262" s="215"/>
      <c r="S262" s="215"/>
      <c r="T262" s="215"/>
      <c r="U262" s="215"/>
      <c r="V262" s="215"/>
      <c r="W262" s="215"/>
      <c r="X262" s="206"/>
      <c r="Y262" s="206"/>
      <c r="Z262" s="206"/>
      <c r="AA262" s="206"/>
      <c r="AB262" s="206"/>
      <c r="AC262" s="206"/>
      <c r="AD262" s="206"/>
      <c r="AE262" s="206"/>
      <c r="AF262" s="206"/>
      <c r="AG262" s="206" t="s">
        <v>325</v>
      </c>
      <c r="AH262" s="206"/>
      <c r="AI262" s="206"/>
      <c r="AJ262" s="206"/>
      <c r="AK262" s="206"/>
      <c r="AL262" s="206"/>
      <c r="AM262" s="206"/>
      <c r="AN262" s="206"/>
      <c r="AO262" s="206"/>
      <c r="AP262" s="206"/>
      <c r="AQ262" s="206"/>
      <c r="AR262" s="206"/>
      <c r="AS262" s="206"/>
      <c r="AT262" s="206"/>
      <c r="AU262" s="206"/>
      <c r="AV262" s="206"/>
      <c r="AW262" s="206"/>
      <c r="AX262" s="206"/>
      <c r="AY262" s="206"/>
      <c r="AZ262" s="206"/>
      <c r="BA262" s="230" t="str">
        <f>C262</f>
        <v>ve vybouraných otvorech, s vysekáním kapes pro zavázání, z jakýchkoliv cihel, z pomocného pracovního lešení o výšce podlahy do 1900 mm a pro zatížení do 1,5 kPa,</v>
      </c>
      <c r="BB262" s="206"/>
      <c r="BC262" s="206"/>
      <c r="BD262" s="206"/>
      <c r="BE262" s="206"/>
      <c r="BF262" s="206"/>
      <c r="BG262" s="206"/>
      <c r="BH262" s="206"/>
    </row>
    <row r="263" spans="1:60" outlineLevel="1">
      <c r="A263" s="213"/>
      <c r="B263" s="214"/>
      <c r="C263" s="254" t="s">
        <v>604</v>
      </c>
      <c r="D263" s="247"/>
      <c r="E263" s="248">
        <v>7.35</v>
      </c>
      <c r="F263" s="215"/>
      <c r="G263" s="215"/>
      <c r="H263" s="215"/>
      <c r="I263" s="215"/>
      <c r="J263" s="215"/>
      <c r="K263" s="215"/>
      <c r="L263" s="215"/>
      <c r="M263" s="215"/>
      <c r="N263" s="215"/>
      <c r="O263" s="215"/>
      <c r="P263" s="215"/>
      <c r="Q263" s="215"/>
      <c r="R263" s="215"/>
      <c r="S263" s="215"/>
      <c r="T263" s="215"/>
      <c r="U263" s="215"/>
      <c r="V263" s="215"/>
      <c r="W263" s="215"/>
      <c r="X263" s="206"/>
      <c r="Y263" s="206"/>
      <c r="Z263" s="206"/>
      <c r="AA263" s="206"/>
      <c r="AB263" s="206"/>
      <c r="AC263" s="206"/>
      <c r="AD263" s="206"/>
      <c r="AE263" s="206"/>
      <c r="AF263" s="206"/>
      <c r="AG263" s="206" t="s">
        <v>327</v>
      </c>
      <c r="AH263" s="206">
        <v>0</v>
      </c>
      <c r="AI263" s="206"/>
      <c r="AJ263" s="206"/>
      <c r="AK263" s="206"/>
      <c r="AL263" s="206"/>
      <c r="AM263" s="206"/>
      <c r="AN263" s="206"/>
      <c r="AO263" s="206"/>
      <c r="AP263" s="206"/>
      <c r="AQ263" s="206"/>
      <c r="AR263" s="206"/>
      <c r="AS263" s="206"/>
      <c r="AT263" s="206"/>
      <c r="AU263" s="206"/>
      <c r="AV263" s="206"/>
      <c r="AW263" s="206"/>
      <c r="AX263" s="206"/>
      <c r="AY263" s="206"/>
      <c r="AZ263" s="206"/>
      <c r="BA263" s="206"/>
      <c r="BB263" s="206"/>
      <c r="BC263" s="206"/>
      <c r="BD263" s="206"/>
      <c r="BE263" s="206"/>
      <c r="BF263" s="206"/>
      <c r="BG263" s="206"/>
      <c r="BH263" s="206"/>
    </row>
    <row r="264" spans="1:60" outlineLevel="1">
      <c r="A264" s="213"/>
      <c r="B264" s="214"/>
      <c r="C264" s="254" t="s">
        <v>605</v>
      </c>
      <c r="D264" s="247"/>
      <c r="E264" s="248">
        <v>8</v>
      </c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06"/>
      <c r="Y264" s="206"/>
      <c r="Z264" s="206"/>
      <c r="AA264" s="206"/>
      <c r="AB264" s="206"/>
      <c r="AC264" s="206"/>
      <c r="AD264" s="206"/>
      <c r="AE264" s="206"/>
      <c r="AF264" s="206"/>
      <c r="AG264" s="206" t="s">
        <v>327</v>
      </c>
      <c r="AH264" s="206">
        <v>0</v>
      </c>
      <c r="AI264" s="206"/>
      <c r="AJ264" s="206"/>
      <c r="AK264" s="206"/>
      <c r="AL264" s="206"/>
      <c r="AM264" s="206"/>
      <c r="AN264" s="206"/>
      <c r="AO264" s="206"/>
      <c r="AP264" s="206"/>
      <c r="AQ264" s="206"/>
      <c r="AR264" s="206"/>
      <c r="AS264" s="206"/>
      <c r="AT264" s="206"/>
      <c r="AU264" s="206"/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  <c r="BH264" s="206"/>
    </row>
    <row r="265" spans="1:60" outlineLevel="1">
      <c r="A265" s="213"/>
      <c r="B265" s="214"/>
      <c r="C265" s="254" t="s">
        <v>606</v>
      </c>
      <c r="D265" s="247"/>
      <c r="E265" s="248">
        <v>8</v>
      </c>
      <c r="F265" s="215"/>
      <c r="G265" s="215"/>
      <c r="H265" s="215"/>
      <c r="I265" s="215"/>
      <c r="J265" s="215"/>
      <c r="K265" s="215"/>
      <c r="L265" s="215"/>
      <c r="M265" s="215"/>
      <c r="N265" s="215"/>
      <c r="O265" s="215"/>
      <c r="P265" s="215"/>
      <c r="Q265" s="215"/>
      <c r="R265" s="215"/>
      <c r="S265" s="215"/>
      <c r="T265" s="215"/>
      <c r="U265" s="215"/>
      <c r="V265" s="215"/>
      <c r="W265" s="215"/>
      <c r="X265" s="206"/>
      <c r="Y265" s="206"/>
      <c r="Z265" s="206"/>
      <c r="AA265" s="206"/>
      <c r="AB265" s="206"/>
      <c r="AC265" s="206"/>
      <c r="AD265" s="206"/>
      <c r="AE265" s="206"/>
      <c r="AF265" s="206"/>
      <c r="AG265" s="206" t="s">
        <v>327</v>
      </c>
      <c r="AH265" s="206">
        <v>0</v>
      </c>
      <c r="AI265" s="206"/>
      <c r="AJ265" s="206"/>
      <c r="AK265" s="206"/>
      <c r="AL265" s="206"/>
      <c r="AM265" s="206"/>
      <c r="AN265" s="206"/>
      <c r="AO265" s="206"/>
      <c r="AP265" s="206"/>
      <c r="AQ265" s="206"/>
      <c r="AR265" s="206"/>
      <c r="AS265" s="206"/>
      <c r="AT265" s="206"/>
      <c r="AU265" s="206"/>
      <c r="AV265" s="206"/>
      <c r="AW265" s="206"/>
      <c r="AX265" s="206"/>
      <c r="AY265" s="206"/>
      <c r="AZ265" s="206"/>
      <c r="BA265" s="206"/>
      <c r="BB265" s="206"/>
      <c r="BC265" s="206"/>
      <c r="BD265" s="206"/>
      <c r="BE265" s="206"/>
      <c r="BF265" s="206"/>
      <c r="BG265" s="206"/>
      <c r="BH265" s="206"/>
    </row>
    <row r="266" spans="1:60" outlineLevel="1">
      <c r="A266" s="213"/>
      <c r="B266" s="214"/>
      <c r="C266" s="254" t="s">
        <v>607</v>
      </c>
      <c r="D266" s="247"/>
      <c r="E266" s="248">
        <v>0.73</v>
      </c>
      <c r="F266" s="215"/>
      <c r="G266" s="215"/>
      <c r="H266" s="215"/>
      <c r="I266" s="215"/>
      <c r="J266" s="215"/>
      <c r="K266" s="215"/>
      <c r="L266" s="215"/>
      <c r="M266" s="215"/>
      <c r="N266" s="215"/>
      <c r="O266" s="215"/>
      <c r="P266" s="215"/>
      <c r="Q266" s="215"/>
      <c r="R266" s="215"/>
      <c r="S266" s="215"/>
      <c r="T266" s="215"/>
      <c r="U266" s="215"/>
      <c r="V266" s="215"/>
      <c r="W266" s="215"/>
      <c r="X266" s="206"/>
      <c r="Y266" s="206"/>
      <c r="Z266" s="206"/>
      <c r="AA266" s="206"/>
      <c r="AB266" s="206"/>
      <c r="AC266" s="206"/>
      <c r="AD266" s="206"/>
      <c r="AE266" s="206"/>
      <c r="AF266" s="206"/>
      <c r="AG266" s="206" t="s">
        <v>327</v>
      </c>
      <c r="AH266" s="206">
        <v>0</v>
      </c>
      <c r="AI266" s="206"/>
      <c r="AJ266" s="206"/>
      <c r="AK266" s="206"/>
      <c r="AL266" s="206"/>
      <c r="AM266" s="206"/>
      <c r="AN266" s="206"/>
      <c r="AO266" s="206"/>
      <c r="AP266" s="206"/>
      <c r="AQ266" s="206"/>
      <c r="AR266" s="206"/>
      <c r="AS266" s="206"/>
      <c r="AT266" s="206"/>
      <c r="AU266" s="206"/>
      <c r="AV266" s="206"/>
      <c r="AW266" s="206"/>
      <c r="AX266" s="206"/>
      <c r="AY266" s="206"/>
      <c r="AZ266" s="206"/>
      <c r="BA266" s="206"/>
      <c r="BB266" s="206"/>
      <c r="BC266" s="206"/>
      <c r="BD266" s="206"/>
      <c r="BE266" s="206"/>
      <c r="BF266" s="206"/>
      <c r="BG266" s="206"/>
      <c r="BH266" s="206"/>
    </row>
    <row r="267" spans="1:60" ht="22.5" outlineLevel="1">
      <c r="A267" s="223">
        <v>44</v>
      </c>
      <c r="B267" s="224" t="s">
        <v>608</v>
      </c>
      <c r="C267" s="241" t="s">
        <v>609</v>
      </c>
      <c r="D267" s="225" t="s">
        <v>557</v>
      </c>
      <c r="E267" s="226">
        <v>33.9</v>
      </c>
      <c r="F267" s="227"/>
      <c r="G267" s="228">
        <f>ROUND(E267*F267,2)</f>
        <v>0</v>
      </c>
      <c r="H267" s="227"/>
      <c r="I267" s="228">
        <f>ROUND(E267*H267,2)</f>
        <v>0</v>
      </c>
      <c r="J267" s="227"/>
      <c r="K267" s="228">
        <f>ROUND(E267*J267,2)</f>
        <v>0</v>
      </c>
      <c r="L267" s="228">
        <v>21</v>
      </c>
      <c r="M267" s="228">
        <f>G267*(1+L267/100)</f>
        <v>0</v>
      </c>
      <c r="N267" s="228">
        <v>2.1016499999999998</v>
      </c>
      <c r="O267" s="228">
        <f>ROUND(E267*N267,2)</f>
        <v>71.25</v>
      </c>
      <c r="P267" s="228">
        <v>0</v>
      </c>
      <c r="Q267" s="228">
        <f>ROUND(E267*P267,2)</f>
        <v>0</v>
      </c>
      <c r="R267" s="228" t="s">
        <v>394</v>
      </c>
      <c r="S267" s="228" t="s">
        <v>285</v>
      </c>
      <c r="T267" s="229" t="s">
        <v>322</v>
      </c>
      <c r="U267" s="215">
        <v>2.8769999999999998</v>
      </c>
      <c r="V267" s="215">
        <f>ROUND(E267*U267,2)</f>
        <v>97.53</v>
      </c>
      <c r="W267" s="215"/>
      <c r="X267" s="206"/>
      <c r="Y267" s="206"/>
      <c r="Z267" s="206"/>
      <c r="AA267" s="206"/>
      <c r="AB267" s="206"/>
      <c r="AC267" s="206"/>
      <c r="AD267" s="206"/>
      <c r="AE267" s="206"/>
      <c r="AF267" s="206"/>
      <c r="AG267" s="206" t="s">
        <v>323</v>
      </c>
      <c r="AH267" s="206"/>
      <c r="AI267" s="206"/>
      <c r="AJ267" s="206"/>
      <c r="AK267" s="206"/>
      <c r="AL267" s="206"/>
      <c r="AM267" s="206"/>
      <c r="AN267" s="206"/>
      <c r="AO267" s="206"/>
      <c r="AP267" s="206"/>
      <c r="AQ267" s="206"/>
      <c r="AR267" s="206"/>
      <c r="AS267" s="206"/>
      <c r="AT267" s="206"/>
      <c r="AU267" s="206"/>
      <c r="AV267" s="206"/>
      <c r="AW267" s="206"/>
      <c r="AX267" s="206"/>
      <c r="AY267" s="206"/>
      <c r="AZ267" s="206"/>
      <c r="BA267" s="206"/>
      <c r="BB267" s="206"/>
      <c r="BC267" s="206"/>
      <c r="BD267" s="206"/>
      <c r="BE267" s="206"/>
      <c r="BF267" s="206"/>
      <c r="BG267" s="206"/>
      <c r="BH267" s="206"/>
    </row>
    <row r="268" spans="1:60" ht="33.75" outlineLevel="1">
      <c r="A268" s="213"/>
      <c r="B268" s="214"/>
      <c r="C268" s="253" t="s">
        <v>610</v>
      </c>
      <c r="D268" s="251"/>
      <c r="E268" s="251"/>
      <c r="F268" s="251"/>
      <c r="G268" s="251"/>
      <c r="H268" s="215"/>
      <c r="I268" s="215"/>
      <c r="J268" s="215"/>
      <c r="K268" s="215"/>
      <c r="L268" s="215"/>
      <c r="M268" s="215"/>
      <c r="N268" s="215"/>
      <c r="O268" s="215"/>
      <c r="P268" s="215"/>
      <c r="Q268" s="215"/>
      <c r="R268" s="215"/>
      <c r="S268" s="215"/>
      <c r="T268" s="215"/>
      <c r="U268" s="215"/>
      <c r="V268" s="215"/>
      <c r="W268" s="215"/>
      <c r="X268" s="206"/>
      <c r="Y268" s="206"/>
      <c r="Z268" s="206"/>
      <c r="AA268" s="206"/>
      <c r="AB268" s="206"/>
      <c r="AC268" s="206"/>
      <c r="AD268" s="206"/>
      <c r="AE268" s="206"/>
      <c r="AF268" s="206"/>
      <c r="AG268" s="206" t="s">
        <v>325</v>
      </c>
      <c r="AH268" s="206"/>
      <c r="AI268" s="206"/>
      <c r="AJ268" s="206"/>
      <c r="AK268" s="206"/>
      <c r="AL268" s="206"/>
      <c r="AM268" s="206"/>
      <c r="AN268" s="206"/>
      <c r="AO268" s="206"/>
      <c r="AP268" s="206"/>
      <c r="AQ268" s="206"/>
      <c r="AR268" s="206"/>
      <c r="AS268" s="206"/>
      <c r="AT268" s="206"/>
      <c r="AU268" s="206"/>
      <c r="AV268" s="206"/>
      <c r="AW268" s="206"/>
      <c r="AX268" s="206"/>
      <c r="AY268" s="206"/>
      <c r="AZ268" s="206"/>
      <c r="BA268" s="230" t="str">
        <f>C268</f>
        <v>pro rozvody inženýrských sítí (suché) z betonových nebo vápenopískových cihel na cementovou maltu, s betonovou základovou deskou a se zatřením dna, se zatřením spár do roviny zdiva nebo s omítnutím vnitřních stěn zatřenou omítkou. Bez úpravy vnějších stěn, bez zemních prací, izolace a bez zakrytí.</v>
      </c>
      <c r="BB268" s="206"/>
      <c r="BC268" s="206"/>
      <c r="BD268" s="206"/>
      <c r="BE268" s="206"/>
      <c r="BF268" s="206"/>
      <c r="BG268" s="206"/>
      <c r="BH268" s="206"/>
    </row>
    <row r="269" spans="1:60" outlineLevel="1">
      <c r="A269" s="213"/>
      <c r="B269" s="214"/>
      <c r="C269" s="254" t="s">
        <v>611</v>
      </c>
      <c r="D269" s="247"/>
      <c r="E269" s="248">
        <v>7.2</v>
      </c>
      <c r="F269" s="215"/>
      <c r="G269" s="215"/>
      <c r="H269" s="215"/>
      <c r="I269" s="215"/>
      <c r="J269" s="215"/>
      <c r="K269" s="215"/>
      <c r="L269" s="215"/>
      <c r="M269" s="215"/>
      <c r="N269" s="215"/>
      <c r="O269" s="215"/>
      <c r="P269" s="215"/>
      <c r="Q269" s="215"/>
      <c r="R269" s="215"/>
      <c r="S269" s="215"/>
      <c r="T269" s="215"/>
      <c r="U269" s="215"/>
      <c r="V269" s="215"/>
      <c r="W269" s="215"/>
      <c r="X269" s="206"/>
      <c r="Y269" s="206"/>
      <c r="Z269" s="206"/>
      <c r="AA269" s="206"/>
      <c r="AB269" s="206"/>
      <c r="AC269" s="206"/>
      <c r="AD269" s="206"/>
      <c r="AE269" s="206"/>
      <c r="AF269" s="206"/>
      <c r="AG269" s="206" t="s">
        <v>327</v>
      </c>
      <c r="AH269" s="206">
        <v>0</v>
      </c>
      <c r="AI269" s="206"/>
      <c r="AJ269" s="206"/>
      <c r="AK269" s="206"/>
      <c r="AL269" s="206"/>
      <c r="AM269" s="206"/>
      <c r="AN269" s="206"/>
      <c r="AO269" s="206"/>
      <c r="AP269" s="206"/>
      <c r="AQ269" s="206"/>
      <c r="AR269" s="206"/>
      <c r="AS269" s="206"/>
      <c r="AT269" s="206"/>
      <c r="AU269" s="206"/>
      <c r="AV269" s="206"/>
      <c r="AW269" s="206"/>
      <c r="AX269" s="206"/>
      <c r="AY269" s="206"/>
      <c r="AZ269" s="206"/>
      <c r="BA269" s="206"/>
      <c r="BB269" s="206"/>
      <c r="BC269" s="206"/>
      <c r="BD269" s="206"/>
      <c r="BE269" s="206"/>
      <c r="BF269" s="206"/>
      <c r="BG269" s="206"/>
      <c r="BH269" s="206"/>
    </row>
    <row r="270" spans="1:60" outlineLevel="1">
      <c r="A270" s="213"/>
      <c r="B270" s="214"/>
      <c r="C270" s="254" t="s">
        <v>612</v>
      </c>
      <c r="D270" s="247"/>
      <c r="E270" s="248">
        <v>6.8</v>
      </c>
      <c r="F270" s="215"/>
      <c r="G270" s="215"/>
      <c r="H270" s="215"/>
      <c r="I270" s="215"/>
      <c r="J270" s="215"/>
      <c r="K270" s="215"/>
      <c r="L270" s="215"/>
      <c r="M270" s="215"/>
      <c r="N270" s="215"/>
      <c r="O270" s="215"/>
      <c r="P270" s="215"/>
      <c r="Q270" s="215"/>
      <c r="R270" s="215"/>
      <c r="S270" s="215"/>
      <c r="T270" s="215"/>
      <c r="U270" s="215"/>
      <c r="V270" s="215"/>
      <c r="W270" s="215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 t="s">
        <v>327</v>
      </c>
      <c r="AH270" s="206">
        <v>0</v>
      </c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</row>
    <row r="271" spans="1:60" outlineLevel="1">
      <c r="A271" s="213"/>
      <c r="B271" s="214"/>
      <c r="C271" s="254" t="s">
        <v>613</v>
      </c>
      <c r="D271" s="247"/>
      <c r="E271" s="248">
        <v>6.2</v>
      </c>
      <c r="F271" s="215"/>
      <c r="G271" s="215"/>
      <c r="H271" s="215"/>
      <c r="I271" s="215"/>
      <c r="J271" s="215"/>
      <c r="K271" s="215"/>
      <c r="L271" s="215"/>
      <c r="M271" s="215"/>
      <c r="N271" s="215"/>
      <c r="O271" s="215"/>
      <c r="P271" s="215"/>
      <c r="Q271" s="215"/>
      <c r="R271" s="215"/>
      <c r="S271" s="215"/>
      <c r="T271" s="215"/>
      <c r="U271" s="215"/>
      <c r="V271" s="215"/>
      <c r="W271" s="215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 t="s">
        <v>327</v>
      </c>
      <c r="AH271" s="206">
        <v>0</v>
      </c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</row>
    <row r="272" spans="1:60" outlineLevel="1">
      <c r="A272" s="213"/>
      <c r="B272" s="214"/>
      <c r="C272" s="254" t="s">
        <v>614</v>
      </c>
      <c r="D272" s="247"/>
      <c r="E272" s="248">
        <v>13.7</v>
      </c>
      <c r="F272" s="215"/>
      <c r="G272" s="215"/>
      <c r="H272" s="215"/>
      <c r="I272" s="215"/>
      <c r="J272" s="215"/>
      <c r="K272" s="215"/>
      <c r="L272" s="215"/>
      <c r="M272" s="215"/>
      <c r="N272" s="215"/>
      <c r="O272" s="215"/>
      <c r="P272" s="215"/>
      <c r="Q272" s="215"/>
      <c r="R272" s="215"/>
      <c r="S272" s="215"/>
      <c r="T272" s="215"/>
      <c r="U272" s="215"/>
      <c r="V272" s="215"/>
      <c r="W272" s="215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 t="s">
        <v>327</v>
      </c>
      <c r="AH272" s="206">
        <v>0</v>
      </c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</row>
    <row r="273" spans="1:60" ht="22.5" outlineLevel="1">
      <c r="A273" s="223">
        <v>45</v>
      </c>
      <c r="B273" s="224" t="s">
        <v>615</v>
      </c>
      <c r="C273" s="241" t="s">
        <v>616</v>
      </c>
      <c r="D273" s="225" t="s">
        <v>557</v>
      </c>
      <c r="E273" s="226">
        <v>63.55</v>
      </c>
      <c r="F273" s="227"/>
      <c r="G273" s="228">
        <f>ROUND(E273*F273,2)</f>
        <v>0</v>
      </c>
      <c r="H273" s="227"/>
      <c r="I273" s="228">
        <f>ROUND(E273*H273,2)</f>
        <v>0</v>
      </c>
      <c r="J273" s="227"/>
      <c r="K273" s="228">
        <f>ROUND(E273*J273,2)</f>
        <v>0</v>
      </c>
      <c r="L273" s="228">
        <v>21</v>
      </c>
      <c r="M273" s="228">
        <f>G273*(1+L273/100)</f>
        <v>0</v>
      </c>
      <c r="N273" s="228">
        <v>2.2034500000000001</v>
      </c>
      <c r="O273" s="228">
        <f>ROUND(E273*N273,2)</f>
        <v>140.03</v>
      </c>
      <c r="P273" s="228">
        <v>0</v>
      </c>
      <c r="Q273" s="228">
        <f>ROUND(E273*P273,2)</f>
        <v>0</v>
      </c>
      <c r="R273" s="228" t="s">
        <v>394</v>
      </c>
      <c r="S273" s="228" t="s">
        <v>285</v>
      </c>
      <c r="T273" s="229" t="s">
        <v>322</v>
      </c>
      <c r="U273" s="215">
        <v>2.9740000000000002</v>
      </c>
      <c r="V273" s="215">
        <f>ROUND(E273*U273,2)</f>
        <v>189</v>
      </c>
      <c r="W273" s="215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 t="s">
        <v>323</v>
      </c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</row>
    <row r="274" spans="1:60" ht="33.75" outlineLevel="1">
      <c r="A274" s="213"/>
      <c r="B274" s="214"/>
      <c r="C274" s="253" t="s">
        <v>610</v>
      </c>
      <c r="D274" s="251"/>
      <c r="E274" s="251"/>
      <c r="F274" s="251"/>
      <c r="G274" s="251"/>
      <c r="H274" s="215"/>
      <c r="I274" s="215"/>
      <c r="J274" s="215"/>
      <c r="K274" s="215"/>
      <c r="L274" s="215"/>
      <c r="M274" s="215"/>
      <c r="N274" s="215"/>
      <c r="O274" s="215"/>
      <c r="P274" s="215"/>
      <c r="Q274" s="215"/>
      <c r="R274" s="215"/>
      <c r="S274" s="215"/>
      <c r="T274" s="215"/>
      <c r="U274" s="215"/>
      <c r="V274" s="215"/>
      <c r="W274" s="215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 t="s">
        <v>325</v>
      </c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30" t="str">
        <f>C274</f>
        <v>pro rozvody inženýrských sítí (suché) z betonových nebo vápenopískových cihel na cementovou maltu, s betonovou základovou deskou a se zatřením dna, se zatřením spár do roviny zdiva nebo s omítnutím vnitřních stěn zatřenou omítkou. Bez úpravy vnějších stěn, bez zemních prací, izolace a bez zakrytí.</v>
      </c>
      <c r="BB274" s="206"/>
      <c r="BC274" s="206"/>
      <c r="BD274" s="206"/>
      <c r="BE274" s="206"/>
      <c r="BF274" s="206"/>
      <c r="BG274" s="206"/>
      <c r="BH274" s="206"/>
    </row>
    <row r="275" spans="1:60" outlineLevel="1">
      <c r="A275" s="213"/>
      <c r="B275" s="214"/>
      <c r="C275" s="254" t="s">
        <v>617</v>
      </c>
      <c r="D275" s="247"/>
      <c r="E275" s="248">
        <v>2.7</v>
      </c>
      <c r="F275" s="215"/>
      <c r="G275" s="215"/>
      <c r="H275" s="215"/>
      <c r="I275" s="215"/>
      <c r="J275" s="215"/>
      <c r="K275" s="215"/>
      <c r="L275" s="215"/>
      <c r="M275" s="215"/>
      <c r="N275" s="215"/>
      <c r="O275" s="215"/>
      <c r="P275" s="215"/>
      <c r="Q275" s="215"/>
      <c r="R275" s="215"/>
      <c r="S275" s="215"/>
      <c r="T275" s="215"/>
      <c r="U275" s="215"/>
      <c r="V275" s="215"/>
      <c r="W275" s="215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 t="s">
        <v>327</v>
      </c>
      <c r="AH275" s="206">
        <v>0</v>
      </c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</row>
    <row r="276" spans="1:60" outlineLevel="1">
      <c r="A276" s="213"/>
      <c r="B276" s="214"/>
      <c r="C276" s="254" t="s">
        <v>618</v>
      </c>
      <c r="D276" s="247"/>
      <c r="E276" s="248">
        <v>10.35</v>
      </c>
      <c r="F276" s="215"/>
      <c r="G276" s="215"/>
      <c r="H276" s="215"/>
      <c r="I276" s="215"/>
      <c r="J276" s="215"/>
      <c r="K276" s="215"/>
      <c r="L276" s="215"/>
      <c r="M276" s="215"/>
      <c r="N276" s="215"/>
      <c r="O276" s="215"/>
      <c r="P276" s="215"/>
      <c r="Q276" s="215"/>
      <c r="R276" s="215"/>
      <c r="S276" s="215"/>
      <c r="T276" s="215"/>
      <c r="U276" s="215"/>
      <c r="V276" s="215"/>
      <c r="W276" s="215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 t="s">
        <v>327</v>
      </c>
      <c r="AH276" s="206">
        <v>0</v>
      </c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</row>
    <row r="277" spans="1:60" outlineLevel="1">
      <c r="A277" s="213"/>
      <c r="B277" s="214"/>
      <c r="C277" s="254" t="s">
        <v>619</v>
      </c>
      <c r="D277" s="247"/>
      <c r="E277" s="248">
        <v>0.3</v>
      </c>
      <c r="F277" s="215"/>
      <c r="G277" s="215"/>
      <c r="H277" s="215"/>
      <c r="I277" s="215"/>
      <c r="J277" s="215"/>
      <c r="K277" s="215"/>
      <c r="L277" s="215"/>
      <c r="M277" s="215"/>
      <c r="N277" s="215"/>
      <c r="O277" s="215"/>
      <c r="P277" s="215"/>
      <c r="Q277" s="215"/>
      <c r="R277" s="215"/>
      <c r="S277" s="215"/>
      <c r="T277" s="215"/>
      <c r="U277" s="215"/>
      <c r="V277" s="215"/>
      <c r="W277" s="215"/>
      <c r="X277" s="206"/>
      <c r="Y277" s="206"/>
      <c r="Z277" s="206"/>
      <c r="AA277" s="206"/>
      <c r="AB277" s="206"/>
      <c r="AC277" s="206"/>
      <c r="AD277" s="206"/>
      <c r="AE277" s="206"/>
      <c r="AF277" s="206"/>
      <c r="AG277" s="206" t="s">
        <v>327</v>
      </c>
      <c r="AH277" s="206">
        <v>0</v>
      </c>
      <c r="AI277" s="206"/>
      <c r="AJ277" s="206"/>
      <c r="AK277" s="206"/>
      <c r="AL277" s="206"/>
      <c r="AM277" s="206"/>
      <c r="AN277" s="206"/>
      <c r="AO277" s="206"/>
      <c r="AP277" s="206"/>
      <c r="AQ277" s="206"/>
      <c r="AR277" s="206"/>
      <c r="AS277" s="206"/>
      <c r="AT277" s="206"/>
      <c r="AU277" s="206"/>
      <c r="AV277" s="206"/>
      <c r="AW277" s="206"/>
      <c r="AX277" s="206"/>
      <c r="AY277" s="206"/>
      <c r="AZ277" s="206"/>
      <c r="BA277" s="206"/>
      <c r="BB277" s="206"/>
      <c r="BC277" s="206"/>
      <c r="BD277" s="206"/>
      <c r="BE277" s="206"/>
      <c r="BF277" s="206"/>
      <c r="BG277" s="206"/>
      <c r="BH277" s="206"/>
    </row>
    <row r="278" spans="1:60" outlineLevel="1">
      <c r="A278" s="213"/>
      <c r="B278" s="214"/>
      <c r="C278" s="254" t="s">
        <v>620</v>
      </c>
      <c r="D278" s="247"/>
      <c r="E278" s="248">
        <v>9.6</v>
      </c>
      <c r="F278" s="215"/>
      <c r="G278" s="215"/>
      <c r="H278" s="215"/>
      <c r="I278" s="215"/>
      <c r="J278" s="215"/>
      <c r="K278" s="215"/>
      <c r="L278" s="215"/>
      <c r="M278" s="215"/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06"/>
      <c r="Y278" s="206"/>
      <c r="Z278" s="206"/>
      <c r="AA278" s="206"/>
      <c r="AB278" s="206"/>
      <c r="AC278" s="206"/>
      <c r="AD278" s="206"/>
      <c r="AE278" s="206"/>
      <c r="AF278" s="206"/>
      <c r="AG278" s="206" t="s">
        <v>327</v>
      </c>
      <c r="AH278" s="206">
        <v>0</v>
      </c>
      <c r="AI278" s="206"/>
      <c r="AJ278" s="206"/>
      <c r="AK278" s="206"/>
      <c r="AL278" s="206"/>
      <c r="AM278" s="206"/>
      <c r="AN278" s="206"/>
      <c r="AO278" s="206"/>
      <c r="AP278" s="206"/>
      <c r="AQ278" s="206"/>
      <c r="AR278" s="206"/>
      <c r="AS278" s="206"/>
      <c r="AT278" s="206"/>
      <c r="AU278" s="206"/>
      <c r="AV278" s="206"/>
      <c r="AW278" s="206"/>
      <c r="AX278" s="206"/>
      <c r="AY278" s="206"/>
      <c r="AZ278" s="206"/>
      <c r="BA278" s="206"/>
      <c r="BB278" s="206"/>
      <c r="BC278" s="206"/>
      <c r="BD278" s="206"/>
      <c r="BE278" s="206"/>
      <c r="BF278" s="206"/>
      <c r="BG278" s="206"/>
      <c r="BH278" s="206"/>
    </row>
    <row r="279" spans="1:60" outlineLevel="1">
      <c r="A279" s="213"/>
      <c r="B279" s="214"/>
      <c r="C279" s="254" t="s">
        <v>621</v>
      </c>
      <c r="D279" s="247"/>
      <c r="E279" s="248">
        <v>2</v>
      </c>
      <c r="F279" s="215"/>
      <c r="G279" s="215"/>
      <c r="H279" s="215"/>
      <c r="I279" s="215"/>
      <c r="J279" s="215"/>
      <c r="K279" s="215"/>
      <c r="L279" s="215"/>
      <c r="M279" s="215"/>
      <c r="N279" s="215"/>
      <c r="O279" s="215"/>
      <c r="P279" s="215"/>
      <c r="Q279" s="215"/>
      <c r="R279" s="215"/>
      <c r="S279" s="215"/>
      <c r="T279" s="215"/>
      <c r="U279" s="215"/>
      <c r="V279" s="215"/>
      <c r="W279" s="215"/>
      <c r="X279" s="206"/>
      <c r="Y279" s="206"/>
      <c r="Z279" s="206"/>
      <c r="AA279" s="206"/>
      <c r="AB279" s="206"/>
      <c r="AC279" s="206"/>
      <c r="AD279" s="206"/>
      <c r="AE279" s="206"/>
      <c r="AF279" s="206"/>
      <c r="AG279" s="206" t="s">
        <v>327</v>
      </c>
      <c r="AH279" s="206">
        <v>0</v>
      </c>
      <c r="AI279" s="206"/>
      <c r="AJ279" s="206"/>
      <c r="AK279" s="206"/>
      <c r="AL279" s="206"/>
      <c r="AM279" s="206"/>
      <c r="AN279" s="206"/>
      <c r="AO279" s="206"/>
      <c r="AP279" s="206"/>
      <c r="AQ279" s="206"/>
      <c r="AR279" s="206"/>
      <c r="AS279" s="206"/>
      <c r="AT279" s="206"/>
      <c r="AU279" s="206"/>
      <c r="AV279" s="206"/>
      <c r="AW279" s="206"/>
      <c r="AX279" s="206"/>
      <c r="AY279" s="206"/>
      <c r="AZ279" s="206"/>
      <c r="BA279" s="206"/>
      <c r="BB279" s="206"/>
      <c r="BC279" s="206"/>
      <c r="BD279" s="206"/>
      <c r="BE279" s="206"/>
      <c r="BF279" s="206"/>
      <c r="BG279" s="206"/>
      <c r="BH279" s="206"/>
    </row>
    <row r="280" spans="1:60" outlineLevel="1">
      <c r="A280" s="213"/>
      <c r="B280" s="214"/>
      <c r="C280" s="254" t="s">
        <v>622</v>
      </c>
      <c r="D280" s="247"/>
      <c r="E280" s="248">
        <v>1.8</v>
      </c>
      <c r="F280" s="215"/>
      <c r="G280" s="215"/>
      <c r="H280" s="215"/>
      <c r="I280" s="215"/>
      <c r="J280" s="215"/>
      <c r="K280" s="215"/>
      <c r="L280" s="215"/>
      <c r="M280" s="215"/>
      <c r="N280" s="215"/>
      <c r="O280" s="215"/>
      <c r="P280" s="215"/>
      <c r="Q280" s="215"/>
      <c r="R280" s="215"/>
      <c r="S280" s="215"/>
      <c r="T280" s="215"/>
      <c r="U280" s="215"/>
      <c r="V280" s="215"/>
      <c r="W280" s="215"/>
      <c r="X280" s="206"/>
      <c r="Y280" s="206"/>
      <c r="Z280" s="206"/>
      <c r="AA280" s="206"/>
      <c r="AB280" s="206"/>
      <c r="AC280" s="206"/>
      <c r="AD280" s="206"/>
      <c r="AE280" s="206"/>
      <c r="AF280" s="206"/>
      <c r="AG280" s="206" t="s">
        <v>327</v>
      </c>
      <c r="AH280" s="206">
        <v>0</v>
      </c>
      <c r="AI280" s="206"/>
      <c r="AJ280" s="206"/>
      <c r="AK280" s="206"/>
      <c r="AL280" s="206"/>
      <c r="AM280" s="206"/>
      <c r="AN280" s="206"/>
      <c r="AO280" s="206"/>
      <c r="AP280" s="206"/>
      <c r="AQ280" s="206"/>
      <c r="AR280" s="206"/>
      <c r="AS280" s="206"/>
      <c r="AT280" s="206"/>
      <c r="AU280" s="206"/>
      <c r="AV280" s="206"/>
      <c r="AW280" s="206"/>
      <c r="AX280" s="206"/>
      <c r="AY280" s="206"/>
      <c r="AZ280" s="206"/>
      <c r="BA280" s="206"/>
      <c r="BB280" s="206"/>
      <c r="BC280" s="206"/>
      <c r="BD280" s="206"/>
      <c r="BE280" s="206"/>
      <c r="BF280" s="206"/>
      <c r="BG280" s="206"/>
      <c r="BH280" s="206"/>
    </row>
    <row r="281" spans="1:60" outlineLevel="1">
      <c r="A281" s="213"/>
      <c r="B281" s="214"/>
      <c r="C281" s="254" t="s">
        <v>623</v>
      </c>
      <c r="D281" s="247"/>
      <c r="E281" s="248">
        <v>2.8</v>
      </c>
      <c r="F281" s="215"/>
      <c r="G281" s="215"/>
      <c r="H281" s="215"/>
      <c r="I281" s="215"/>
      <c r="J281" s="215"/>
      <c r="K281" s="215"/>
      <c r="L281" s="215"/>
      <c r="M281" s="215"/>
      <c r="N281" s="215"/>
      <c r="O281" s="215"/>
      <c r="P281" s="215"/>
      <c r="Q281" s="215"/>
      <c r="R281" s="215"/>
      <c r="S281" s="215"/>
      <c r="T281" s="215"/>
      <c r="U281" s="215"/>
      <c r="V281" s="215"/>
      <c r="W281" s="215"/>
      <c r="X281" s="206"/>
      <c r="Y281" s="206"/>
      <c r="Z281" s="206"/>
      <c r="AA281" s="206"/>
      <c r="AB281" s="206"/>
      <c r="AC281" s="206"/>
      <c r="AD281" s="206"/>
      <c r="AE281" s="206"/>
      <c r="AF281" s="206"/>
      <c r="AG281" s="206" t="s">
        <v>327</v>
      </c>
      <c r="AH281" s="206">
        <v>0</v>
      </c>
      <c r="AI281" s="206"/>
      <c r="AJ281" s="206"/>
      <c r="AK281" s="206"/>
      <c r="AL281" s="206"/>
      <c r="AM281" s="206"/>
      <c r="AN281" s="206"/>
      <c r="AO281" s="206"/>
      <c r="AP281" s="206"/>
      <c r="AQ281" s="206"/>
      <c r="AR281" s="206"/>
      <c r="AS281" s="206"/>
      <c r="AT281" s="206"/>
      <c r="AU281" s="206"/>
      <c r="AV281" s="206"/>
      <c r="AW281" s="206"/>
      <c r="AX281" s="206"/>
      <c r="AY281" s="206"/>
      <c r="AZ281" s="206"/>
      <c r="BA281" s="206"/>
      <c r="BB281" s="206"/>
      <c r="BC281" s="206"/>
      <c r="BD281" s="206"/>
      <c r="BE281" s="206"/>
      <c r="BF281" s="206"/>
      <c r="BG281" s="206"/>
      <c r="BH281" s="206"/>
    </row>
    <row r="282" spans="1:60" outlineLevel="1">
      <c r="A282" s="213"/>
      <c r="B282" s="214"/>
      <c r="C282" s="254" t="s">
        <v>618</v>
      </c>
      <c r="D282" s="247"/>
      <c r="E282" s="248">
        <v>10.35</v>
      </c>
      <c r="F282" s="215"/>
      <c r="G282" s="215"/>
      <c r="H282" s="215"/>
      <c r="I282" s="215"/>
      <c r="J282" s="215"/>
      <c r="K282" s="215"/>
      <c r="L282" s="215"/>
      <c r="M282" s="215"/>
      <c r="N282" s="215"/>
      <c r="O282" s="215"/>
      <c r="P282" s="215"/>
      <c r="Q282" s="215"/>
      <c r="R282" s="215"/>
      <c r="S282" s="215"/>
      <c r="T282" s="215"/>
      <c r="U282" s="215"/>
      <c r="V282" s="215"/>
      <c r="W282" s="215"/>
      <c r="X282" s="206"/>
      <c r="Y282" s="206"/>
      <c r="Z282" s="206"/>
      <c r="AA282" s="206"/>
      <c r="AB282" s="206"/>
      <c r="AC282" s="206"/>
      <c r="AD282" s="206"/>
      <c r="AE282" s="206"/>
      <c r="AF282" s="206"/>
      <c r="AG282" s="206" t="s">
        <v>327</v>
      </c>
      <c r="AH282" s="206">
        <v>0</v>
      </c>
      <c r="AI282" s="206"/>
      <c r="AJ282" s="206"/>
      <c r="AK282" s="206"/>
      <c r="AL282" s="206"/>
      <c r="AM282" s="206"/>
      <c r="AN282" s="206"/>
      <c r="AO282" s="206"/>
      <c r="AP282" s="206"/>
      <c r="AQ282" s="206"/>
      <c r="AR282" s="206"/>
      <c r="AS282" s="206"/>
      <c r="AT282" s="206"/>
      <c r="AU282" s="206"/>
      <c r="AV282" s="206"/>
      <c r="AW282" s="206"/>
      <c r="AX282" s="206"/>
      <c r="AY282" s="206"/>
      <c r="AZ282" s="206"/>
      <c r="BA282" s="206"/>
      <c r="BB282" s="206"/>
      <c r="BC282" s="206"/>
      <c r="BD282" s="206"/>
      <c r="BE282" s="206"/>
      <c r="BF282" s="206"/>
      <c r="BG282" s="206"/>
      <c r="BH282" s="206"/>
    </row>
    <row r="283" spans="1:60" outlineLevel="1">
      <c r="A283" s="213"/>
      <c r="B283" s="214"/>
      <c r="C283" s="254" t="s">
        <v>624</v>
      </c>
      <c r="D283" s="247"/>
      <c r="E283" s="248">
        <v>2.2000000000000002</v>
      </c>
      <c r="F283" s="215"/>
      <c r="G283" s="215"/>
      <c r="H283" s="215"/>
      <c r="I283" s="215"/>
      <c r="J283" s="215"/>
      <c r="K283" s="215"/>
      <c r="L283" s="215"/>
      <c r="M283" s="215"/>
      <c r="N283" s="215"/>
      <c r="O283" s="215"/>
      <c r="P283" s="215"/>
      <c r="Q283" s="215"/>
      <c r="R283" s="215"/>
      <c r="S283" s="215"/>
      <c r="T283" s="215"/>
      <c r="U283" s="215"/>
      <c r="V283" s="215"/>
      <c r="W283" s="215"/>
      <c r="X283" s="206"/>
      <c r="Y283" s="206"/>
      <c r="Z283" s="206"/>
      <c r="AA283" s="206"/>
      <c r="AB283" s="206"/>
      <c r="AC283" s="206"/>
      <c r="AD283" s="206"/>
      <c r="AE283" s="206"/>
      <c r="AF283" s="206"/>
      <c r="AG283" s="206" t="s">
        <v>327</v>
      </c>
      <c r="AH283" s="206">
        <v>0</v>
      </c>
      <c r="AI283" s="206"/>
      <c r="AJ283" s="206"/>
      <c r="AK283" s="206"/>
      <c r="AL283" s="206"/>
      <c r="AM283" s="206"/>
      <c r="AN283" s="206"/>
      <c r="AO283" s="206"/>
      <c r="AP283" s="206"/>
      <c r="AQ283" s="206"/>
      <c r="AR283" s="206"/>
      <c r="AS283" s="206"/>
      <c r="AT283" s="206"/>
      <c r="AU283" s="206"/>
      <c r="AV283" s="206"/>
      <c r="AW283" s="206"/>
      <c r="AX283" s="206"/>
      <c r="AY283" s="206"/>
      <c r="AZ283" s="206"/>
      <c r="BA283" s="206"/>
      <c r="BB283" s="206"/>
      <c r="BC283" s="206"/>
      <c r="BD283" s="206"/>
      <c r="BE283" s="206"/>
      <c r="BF283" s="206"/>
      <c r="BG283" s="206"/>
      <c r="BH283" s="206"/>
    </row>
    <row r="284" spans="1:60" outlineLevel="1">
      <c r="A284" s="213"/>
      <c r="B284" s="214"/>
      <c r="C284" s="254" t="s">
        <v>625</v>
      </c>
      <c r="D284" s="247"/>
      <c r="E284" s="248">
        <v>1.4</v>
      </c>
      <c r="F284" s="215"/>
      <c r="G284" s="215"/>
      <c r="H284" s="215"/>
      <c r="I284" s="215"/>
      <c r="J284" s="215"/>
      <c r="K284" s="215"/>
      <c r="L284" s="215"/>
      <c r="M284" s="215"/>
      <c r="N284" s="215"/>
      <c r="O284" s="215"/>
      <c r="P284" s="215"/>
      <c r="Q284" s="215"/>
      <c r="R284" s="215"/>
      <c r="S284" s="215"/>
      <c r="T284" s="215"/>
      <c r="U284" s="215"/>
      <c r="V284" s="215"/>
      <c r="W284" s="215"/>
      <c r="X284" s="206"/>
      <c r="Y284" s="206"/>
      <c r="Z284" s="206"/>
      <c r="AA284" s="206"/>
      <c r="AB284" s="206"/>
      <c r="AC284" s="206"/>
      <c r="AD284" s="206"/>
      <c r="AE284" s="206"/>
      <c r="AF284" s="206"/>
      <c r="AG284" s="206" t="s">
        <v>327</v>
      </c>
      <c r="AH284" s="206">
        <v>0</v>
      </c>
      <c r="AI284" s="206"/>
      <c r="AJ284" s="206"/>
      <c r="AK284" s="206"/>
      <c r="AL284" s="206"/>
      <c r="AM284" s="206"/>
      <c r="AN284" s="206"/>
      <c r="AO284" s="206"/>
      <c r="AP284" s="206"/>
      <c r="AQ284" s="206"/>
      <c r="AR284" s="206"/>
      <c r="AS284" s="206"/>
      <c r="AT284" s="206"/>
      <c r="AU284" s="206"/>
      <c r="AV284" s="206"/>
      <c r="AW284" s="206"/>
      <c r="AX284" s="206"/>
      <c r="AY284" s="206"/>
      <c r="AZ284" s="206"/>
      <c r="BA284" s="206"/>
      <c r="BB284" s="206"/>
      <c r="BC284" s="206"/>
      <c r="BD284" s="206"/>
      <c r="BE284" s="206"/>
      <c r="BF284" s="206"/>
      <c r="BG284" s="206"/>
      <c r="BH284" s="206"/>
    </row>
    <row r="285" spans="1:60" outlineLevel="1">
      <c r="A285" s="213"/>
      <c r="B285" s="214"/>
      <c r="C285" s="254" t="s">
        <v>626</v>
      </c>
      <c r="D285" s="247"/>
      <c r="E285" s="248">
        <v>5.85</v>
      </c>
      <c r="F285" s="215"/>
      <c r="G285" s="215"/>
      <c r="H285" s="215"/>
      <c r="I285" s="215"/>
      <c r="J285" s="215"/>
      <c r="K285" s="215"/>
      <c r="L285" s="215"/>
      <c r="M285" s="215"/>
      <c r="N285" s="215"/>
      <c r="O285" s="215"/>
      <c r="P285" s="215"/>
      <c r="Q285" s="215"/>
      <c r="R285" s="215"/>
      <c r="S285" s="215"/>
      <c r="T285" s="215"/>
      <c r="U285" s="215"/>
      <c r="V285" s="215"/>
      <c r="W285" s="215"/>
      <c r="X285" s="206"/>
      <c r="Y285" s="206"/>
      <c r="Z285" s="206"/>
      <c r="AA285" s="206"/>
      <c r="AB285" s="206"/>
      <c r="AC285" s="206"/>
      <c r="AD285" s="206"/>
      <c r="AE285" s="206"/>
      <c r="AF285" s="206"/>
      <c r="AG285" s="206" t="s">
        <v>327</v>
      </c>
      <c r="AH285" s="206">
        <v>0</v>
      </c>
      <c r="AI285" s="206"/>
      <c r="AJ285" s="206"/>
      <c r="AK285" s="206"/>
      <c r="AL285" s="206"/>
      <c r="AM285" s="206"/>
      <c r="AN285" s="206"/>
      <c r="AO285" s="206"/>
      <c r="AP285" s="206"/>
      <c r="AQ285" s="206"/>
      <c r="AR285" s="206"/>
      <c r="AS285" s="206"/>
      <c r="AT285" s="206"/>
      <c r="AU285" s="206"/>
      <c r="AV285" s="206"/>
      <c r="AW285" s="206"/>
      <c r="AX285" s="206"/>
      <c r="AY285" s="206"/>
      <c r="AZ285" s="206"/>
      <c r="BA285" s="206"/>
      <c r="BB285" s="206"/>
      <c r="BC285" s="206"/>
      <c r="BD285" s="206"/>
      <c r="BE285" s="206"/>
      <c r="BF285" s="206"/>
      <c r="BG285" s="206"/>
      <c r="BH285" s="206"/>
    </row>
    <row r="286" spans="1:60" outlineLevel="1">
      <c r="A286" s="213"/>
      <c r="B286" s="214"/>
      <c r="C286" s="254" t="s">
        <v>627</v>
      </c>
      <c r="D286" s="247"/>
      <c r="E286" s="248">
        <v>1.5</v>
      </c>
      <c r="F286" s="215"/>
      <c r="G286" s="215"/>
      <c r="H286" s="215"/>
      <c r="I286" s="215"/>
      <c r="J286" s="215"/>
      <c r="K286" s="215"/>
      <c r="L286" s="215"/>
      <c r="M286" s="215"/>
      <c r="N286" s="215"/>
      <c r="O286" s="215"/>
      <c r="P286" s="215"/>
      <c r="Q286" s="215"/>
      <c r="R286" s="215"/>
      <c r="S286" s="215"/>
      <c r="T286" s="215"/>
      <c r="U286" s="215"/>
      <c r="V286" s="215"/>
      <c r="W286" s="215"/>
      <c r="X286" s="206"/>
      <c r="Y286" s="206"/>
      <c r="Z286" s="206"/>
      <c r="AA286" s="206"/>
      <c r="AB286" s="206"/>
      <c r="AC286" s="206"/>
      <c r="AD286" s="206"/>
      <c r="AE286" s="206"/>
      <c r="AF286" s="206"/>
      <c r="AG286" s="206" t="s">
        <v>327</v>
      </c>
      <c r="AH286" s="206">
        <v>0</v>
      </c>
      <c r="AI286" s="206"/>
      <c r="AJ286" s="206"/>
      <c r="AK286" s="206"/>
      <c r="AL286" s="206"/>
      <c r="AM286" s="206"/>
      <c r="AN286" s="206"/>
      <c r="AO286" s="206"/>
      <c r="AP286" s="206"/>
      <c r="AQ286" s="206"/>
      <c r="AR286" s="206"/>
      <c r="AS286" s="206"/>
      <c r="AT286" s="206"/>
      <c r="AU286" s="206"/>
      <c r="AV286" s="206"/>
      <c r="AW286" s="206"/>
      <c r="AX286" s="206"/>
      <c r="AY286" s="206"/>
      <c r="AZ286" s="206"/>
      <c r="BA286" s="206"/>
      <c r="BB286" s="206"/>
      <c r="BC286" s="206"/>
      <c r="BD286" s="206"/>
      <c r="BE286" s="206"/>
      <c r="BF286" s="206"/>
      <c r="BG286" s="206"/>
      <c r="BH286" s="206"/>
    </row>
    <row r="287" spans="1:60" outlineLevel="1">
      <c r="A287" s="213"/>
      <c r="B287" s="214"/>
      <c r="C287" s="254" t="s">
        <v>628</v>
      </c>
      <c r="D287" s="247"/>
      <c r="E287" s="248">
        <v>0.8</v>
      </c>
      <c r="F287" s="215"/>
      <c r="G287" s="215"/>
      <c r="H287" s="215"/>
      <c r="I287" s="215"/>
      <c r="J287" s="215"/>
      <c r="K287" s="215"/>
      <c r="L287" s="215"/>
      <c r="M287" s="215"/>
      <c r="N287" s="215"/>
      <c r="O287" s="215"/>
      <c r="P287" s="215"/>
      <c r="Q287" s="215"/>
      <c r="R287" s="215"/>
      <c r="S287" s="215"/>
      <c r="T287" s="215"/>
      <c r="U287" s="215"/>
      <c r="V287" s="215"/>
      <c r="W287" s="215"/>
      <c r="X287" s="206"/>
      <c r="Y287" s="206"/>
      <c r="Z287" s="206"/>
      <c r="AA287" s="206"/>
      <c r="AB287" s="206"/>
      <c r="AC287" s="206"/>
      <c r="AD287" s="206"/>
      <c r="AE287" s="206"/>
      <c r="AF287" s="206"/>
      <c r="AG287" s="206" t="s">
        <v>327</v>
      </c>
      <c r="AH287" s="206">
        <v>0</v>
      </c>
      <c r="AI287" s="206"/>
      <c r="AJ287" s="206"/>
      <c r="AK287" s="206"/>
      <c r="AL287" s="206"/>
      <c r="AM287" s="206"/>
      <c r="AN287" s="206"/>
      <c r="AO287" s="206"/>
      <c r="AP287" s="206"/>
      <c r="AQ287" s="206"/>
      <c r="AR287" s="206"/>
      <c r="AS287" s="206"/>
      <c r="AT287" s="206"/>
      <c r="AU287" s="206"/>
      <c r="AV287" s="206"/>
      <c r="AW287" s="206"/>
      <c r="AX287" s="206"/>
      <c r="AY287" s="206"/>
      <c r="AZ287" s="206"/>
      <c r="BA287" s="206"/>
      <c r="BB287" s="206"/>
      <c r="BC287" s="206"/>
      <c r="BD287" s="206"/>
      <c r="BE287" s="206"/>
      <c r="BF287" s="206"/>
      <c r="BG287" s="206"/>
      <c r="BH287" s="206"/>
    </row>
    <row r="288" spans="1:60" outlineLevel="1">
      <c r="A288" s="213"/>
      <c r="B288" s="214"/>
      <c r="C288" s="254" t="s">
        <v>629</v>
      </c>
      <c r="D288" s="247"/>
      <c r="E288" s="248">
        <v>0.8</v>
      </c>
      <c r="F288" s="215"/>
      <c r="G288" s="215"/>
      <c r="H288" s="215"/>
      <c r="I288" s="215"/>
      <c r="J288" s="215"/>
      <c r="K288" s="215"/>
      <c r="L288" s="215"/>
      <c r="M288" s="215"/>
      <c r="N288" s="215"/>
      <c r="O288" s="215"/>
      <c r="P288" s="215"/>
      <c r="Q288" s="215"/>
      <c r="R288" s="215"/>
      <c r="S288" s="215"/>
      <c r="T288" s="215"/>
      <c r="U288" s="215"/>
      <c r="V288" s="215"/>
      <c r="W288" s="215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 t="s">
        <v>327</v>
      </c>
      <c r="AH288" s="206">
        <v>0</v>
      </c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</row>
    <row r="289" spans="1:60" outlineLevel="1">
      <c r="A289" s="213"/>
      <c r="B289" s="214"/>
      <c r="C289" s="254" t="s">
        <v>630</v>
      </c>
      <c r="D289" s="247"/>
      <c r="E289" s="248">
        <v>4.7</v>
      </c>
      <c r="F289" s="215"/>
      <c r="G289" s="215"/>
      <c r="H289" s="215"/>
      <c r="I289" s="215"/>
      <c r="J289" s="215"/>
      <c r="K289" s="215"/>
      <c r="L289" s="215"/>
      <c r="M289" s="215"/>
      <c r="N289" s="215"/>
      <c r="O289" s="215"/>
      <c r="P289" s="215"/>
      <c r="Q289" s="215"/>
      <c r="R289" s="215"/>
      <c r="S289" s="215"/>
      <c r="T289" s="215"/>
      <c r="U289" s="215"/>
      <c r="V289" s="215"/>
      <c r="W289" s="215"/>
      <c r="X289" s="206"/>
      <c r="Y289" s="206"/>
      <c r="Z289" s="206"/>
      <c r="AA289" s="206"/>
      <c r="AB289" s="206"/>
      <c r="AC289" s="206"/>
      <c r="AD289" s="206"/>
      <c r="AE289" s="206"/>
      <c r="AF289" s="206"/>
      <c r="AG289" s="206" t="s">
        <v>327</v>
      </c>
      <c r="AH289" s="206">
        <v>0</v>
      </c>
      <c r="AI289" s="206"/>
      <c r="AJ289" s="206"/>
      <c r="AK289" s="206"/>
      <c r="AL289" s="206"/>
      <c r="AM289" s="206"/>
      <c r="AN289" s="206"/>
      <c r="AO289" s="206"/>
      <c r="AP289" s="206"/>
      <c r="AQ289" s="206"/>
      <c r="AR289" s="206"/>
      <c r="AS289" s="206"/>
      <c r="AT289" s="206"/>
      <c r="AU289" s="206"/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  <c r="BH289" s="206"/>
    </row>
    <row r="290" spans="1:60" outlineLevel="1">
      <c r="A290" s="213"/>
      <c r="B290" s="214"/>
      <c r="C290" s="254" t="s">
        <v>631</v>
      </c>
      <c r="D290" s="247"/>
      <c r="E290" s="248">
        <v>6.4</v>
      </c>
      <c r="F290" s="215"/>
      <c r="G290" s="215"/>
      <c r="H290" s="215"/>
      <c r="I290" s="215"/>
      <c r="J290" s="215"/>
      <c r="K290" s="215"/>
      <c r="L290" s="215"/>
      <c r="M290" s="215"/>
      <c r="N290" s="215"/>
      <c r="O290" s="215"/>
      <c r="P290" s="215"/>
      <c r="Q290" s="215"/>
      <c r="R290" s="215"/>
      <c r="S290" s="215"/>
      <c r="T290" s="215"/>
      <c r="U290" s="215"/>
      <c r="V290" s="215"/>
      <c r="W290" s="215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 t="s">
        <v>327</v>
      </c>
      <c r="AH290" s="206">
        <v>0</v>
      </c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</row>
    <row r="291" spans="1:60" outlineLevel="1">
      <c r="A291" s="223">
        <v>46</v>
      </c>
      <c r="B291" s="224" t="s">
        <v>632</v>
      </c>
      <c r="C291" s="241" t="s">
        <v>633</v>
      </c>
      <c r="D291" s="225" t="s">
        <v>368</v>
      </c>
      <c r="E291" s="226">
        <v>0.8125</v>
      </c>
      <c r="F291" s="227"/>
      <c r="G291" s="228">
        <f>ROUND(E291*F291,2)</f>
        <v>0</v>
      </c>
      <c r="H291" s="227"/>
      <c r="I291" s="228">
        <f>ROUND(E291*H291,2)</f>
        <v>0</v>
      </c>
      <c r="J291" s="227"/>
      <c r="K291" s="228">
        <f>ROUND(E291*J291,2)</f>
        <v>0</v>
      </c>
      <c r="L291" s="228">
        <v>21</v>
      </c>
      <c r="M291" s="228">
        <f>G291*(1+L291/100)</f>
        <v>0</v>
      </c>
      <c r="N291" s="228">
        <v>0.28533999999999998</v>
      </c>
      <c r="O291" s="228">
        <f>ROUND(E291*N291,2)</f>
        <v>0.23</v>
      </c>
      <c r="P291" s="228">
        <v>0</v>
      </c>
      <c r="Q291" s="228">
        <f>ROUND(E291*P291,2)</f>
        <v>0</v>
      </c>
      <c r="R291" s="228"/>
      <c r="S291" s="228" t="s">
        <v>295</v>
      </c>
      <c r="T291" s="229" t="s">
        <v>286</v>
      </c>
      <c r="U291" s="215">
        <v>4.01</v>
      </c>
      <c r="V291" s="215">
        <f>ROUND(E291*U291,2)</f>
        <v>3.26</v>
      </c>
      <c r="W291" s="215"/>
      <c r="X291" s="206"/>
      <c r="Y291" s="206"/>
      <c r="Z291" s="206"/>
      <c r="AA291" s="206"/>
      <c r="AB291" s="206"/>
      <c r="AC291" s="206"/>
      <c r="AD291" s="206"/>
      <c r="AE291" s="206"/>
      <c r="AF291" s="206"/>
      <c r="AG291" s="206" t="s">
        <v>323</v>
      </c>
      <c r="AH291" s="206"/>
      <c r="AI291" s="206"/>
      <c r="AJ291" s="206"/>
      <c r="AK291" s="206"/>
      <c r="AL291" s="206"/>
      <c r="AM291" s="206"/>
      <c r="AN291" s="206"/>
      <c r="AO291" s="206"/>
      <c r="AP291" s="206"/>
      <c r="AQ291" s="206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</row>
    <row r="292" spans="1:60" outlineLevel="1">
      <c r="A292" s="213"/>
      <c r="B292" s="214"/>
      <c r="C292" s="254" t="s">
        <v>634</v>
      </c>
      <c r="D292" s="247"/>
      <c r="E292" s="248">
        <v>0.8125</v>
      </c>
      <c r="F292" s="215"/>
      <c r="G292" s="215"/>
      <c r="H292" s="215"/>
      <c r="I292" s="215"/>
      <c r="J292" s="215"/>
      <c r="K292" s="215"/>
      <c r="L292" s="215"/>
      <c r="M292" s="215"/>
      <c r="N292" s="215"/>
      <c r="O292" s="215"/>
      <c r="P292" s="215"/>
      <c r="Q292" s="215"/>
      <c r="R292" s="215"/>
      <c r="S292" s="215"/>
      <c r="T292" s="215"/>
      <c r="U292" s="215"/>
      <c r="V292" s="215"/>
      <c r="W292" s="215"/>
      <c r="X292" s="206"/>
      <c r="Y292" s="206"/>
      <c r="Z292" s="206"/>
      <c r="AA292" s="206"/>
      <c r="AB292" s="206"/>
      <c r="AC292" s="206"/>
      <c r="AD292" s="206"/>
      <c r="AE292" s="206"/>
      <c r="AF292" s="206"/>
      <c r="AG292" s="206" t="s">
        <v>327</v>
      </c>
      <c r="AH292" s="206">
        <v>0</v>
      </c>
      <c r="AI292" s="206"/>
      <c r="AJ292" s="206"/>
      <c r="AK292" s="206"/>
      <c r="AL292" s="206"/>
      <c r="AM292" s="206"/>
      <c r="AN292" s="206"/>
      <c r="AO292" s="206"/>
      <c r="AP292" s="206"/>
      <c r="AQ292" s="206"/>
      <c r="AR292" s="206"/>
      <c r="AS292" s="206"/>
      <c r="AT292" s="206"/>
      <c r="AU292" s="206"/>
      <c r="AV292" s="206"/>
      <c r="AW292" s="206"/>
      <c r="AX292" s="206"/>
      <c r="AY292" s="206"/>
      <c r="AZ292" s="206"/>
      <c r="BA292" s="206"/>
      <c r="BB292" s="206"/>
      <c r="BC292" s="206"/>
      <c r="BD292" s="206"/>
      <c r="BE292" s="206"/>
      <c r="BF292" s="206"/>
      <c r="BG292" s="206"/>
      <c r="BH292" s="206"/>
    </row>
    <row r="293" spans="1:60" outlineLevel="1">
      <c r="A293" s="223">
        <v>47</v>
      </c>
      <c r="B293" s="224" t="s">
        <v>635</v>
      </c>
      <c r="C293" s="241" t="s">
        <v>636</v>
      </c>
      <c r="D293" s="225" t="s">
        <v>389</v>
      </c>
      <c r="E293" s="226">
        <v>0.13635</v>
      </c>
      <c r="F293" s="227"/>
      <c r="G293" s="228">
        <f>ROUND(E293*F293,2)</f>
        <v>0</v>
      </c>
      <c r="H293" s="227"/>
      <c r="I293" s="228">
        <f>ROUND(E293*H293,2)</f>
        <v>0</v>
      </c>
      <c r="J293" s="227"/>
      <c r="K293" s="228">
        <f>ROUND(E293*J293,2)</f>
        <v>0</v>
      </c>
      <c r="L293" s="228">
        <v>21</v>
      </c>
      <c r="M293" s="228">
        <f>G293*(1+L293/100)</f>
        <v>0</v>
      </c>
      <c r="N293" s="228">
        <v>1.09954</v>
      </c>
      <c r="O293" s="228">
        <f>ROUND(E293*N293,2)</f>
        <v>0.15</v>
      </c>
      <c r="P293" s="228">
        <v>0</v>
      </c>
      <c r="Q293" s="228">
        <f>ROUND(E293*P293,2)</f>
        <v>0</v>
      </c>
      <c r="R293" s="228"/>
      <c r="S293" s="228" t="s">
        <v>295</v>
      </c>
      <c r="T293" s="229" t="s">
        <v>286</v>
      </c>
      <c r="U293" s="215">
        <v>18.175000000000001</v>
      </c>
      <c r="V293" s="215">
        <f>ROUND(E293*U293,2)</f>
        <v>2.48</v>
      </c>
      <c r="W293" s="215"/>
      <c r="X293" s="206"/>
      <c r="Y293" s="206"/>
      <c r="Z293" s="206"/>
      <c r="AA293" s="206"/>
      <c r="AB293" s="206"/>
      <c r="AC293" s="206"/>
      <c r="AD293" s="206"/>
      <c r="AE293" s="206"/>
      <c r="AF293" s="206"/>
      <c r="AG293" s="206" t="s">
        <v>323</v>
      </c>
      <c r="AH293" s="206"/>
      <c r="AI293" s="206"/>
      <c r="AJ293" s="206"/>
      <c r="AK293" s="206"/>
      <c r="AL293" s="206"/>
      <c r="AM293" s="206"/>
      <c r="AN293" s="206"/>
      <c r="AO293" s="206"/>
      <c r="AP293" s="206"/>
      <c r="AQ293" s="206"/>
      <c r="AR293" s="206"/>
      <c r="AS293" s="206"/>
      <c r="AT293" s="206"/>
      <c r="AU293" s="206"/>
      <c r="AV293" s="206"/>
      <c r="AW293" s="206"/>
      <c r="AX293" s="206"/>
      <c r="AY293" s="206"/>
      <c r="AZ293" s="206"/>
      <c r="BA293" s="206"/>
      <c r="BB293" s="206"/>
      <c r="BC293" s="206"/>
      <c r="BD293" s="206"/>
      <c r="BE293" s="206"/>
      <c r="BF293" s="206"/>
      <c r="BG293" s="206"/>
      <c r="BH293" s="206"/>
    </row>
    <row r="294" spans="1:60" outlineLevel="1">
      <c r="A294" s="213"/>
      <c r="B294" s="214"/>
      <c r="C294" s="254" t="s">
        <v>637</v>
      </c>
      <c r="D294" s="247"/>
      <c r="E294" s="248">
        <v>8.9999999999999993E-3</v>
      </c>
      <c r="F294" s="215"/>
      <c r="G294" s="215"/>
      <c r="H294" s="215"/>
      <c r="I294" s="215"/>
      <c r="J294" s="215"/>
      <c r="K294" s="215"/>
      <c r="L294" s="215"/>
      <c r="M294" s="215"/>
      <c r="N294" s="215"/>
      <c r="O294" s="215"/>
      <c r="P294" s="215"/>
      <c r="Q294" s="215"/>
      <c r="R294" s="215"/>
      <c r="S294" s="215"/>
      <c r="T294" s="215"/>
      <c r="U294" s="215"/>
      <c r="V294" s="215"/>
      <c r="W294" s="215"/>
      <c r="X294" s="206"/>
      <c r="Y294" s="206"/>
      <c r="Z294" s="206"/>
      <c r="AA294" s="206"/>
      <c r="AB294" s="206"/>
      <c r="AC294" s="206"/>
      <c r="AD294" s="206"/>
      <c r="AE294" s="206"/>
      <c r="AF294" s="206"/>
      <c r="AG294" s="206" t="s">
        <v>327</v>
      </c>
      <c r="AH294" s="206">
        <v>0</v>
      </c>
      <c r="AI294" s="206"/>
      <c r="AJ294" s="206"/>
      <c r="AK294" s="206"/>
      <c r="AL294" s="206"/>
      <c r="AM294" s="206"/>
      <c r="AN294" s="206"/>
      <c r="AO294" s="206"/>
      <c r="AP294" s="206"/>
      <c r="AQ294" s="206"/>
      <c r="AR294" s="206"/>
      <c r="AS294" s="206"/>
      <c r="AT294" s="206"/>
      <c r="AU294" s="206"/>
      <c r="AV294" s="206"/>
      <c r="AW294" s="206"/>
      <c r="AX294" s="206"/>
      <c r="AY294" s="206"/>
      <c r="AZ294" s="206"/>
      <c r="BA294" s="206"/>
      <c r="BB294" s="206"/>
      <c r="BC294" s="206"/>
      <c r="BD294" s="206"/>
      <c r="BE294" s="206"/>
      <c r="BF294" s="206"/>
      <c r="BG294" s="206"/>
      <c r="BH294" s="206"/>
    </row>
    <row r="295" spans="1:60" outlineLevel="1">
      <c r="A295" s="213"/>
      <c r="B295" s="214"/>
      <c r="C295" s="254" t="s">
        <v>638</v>
      </c>
      <c r="D295" s="247"/>
      <c r="E295" s="248">
        <v>2.07E-2</v>
      </c>
      <c r="F295" s="215"/>
      <c r="G295" s="215"/>
      <c r="H295" s="215"/>
      <c r="I295" s="215"/>
      <c r="J295" s="215"/>
      <c r="K295" s="215"/>
      <c r="L295" s="215"/>
      <c r="M295" s="215"/>
      <c r="N295" s="215"/>
      <c r="O295" s="215"/>
      <c r="P295" s="215"/>
      <c r="Q295" s="215"/>
      <c r="R295" s="215"/>
      <c r="S295" s="215"/>
      <c r="T295" s="215"/>
      <c r="U295" s="215"/>
      <c r="V295" s="215"/>
      <c r="W295" s="215"/>
      <c r="X295" s="206"/>
      <c r="Y295" s="206"/>
      <c r="Z295" s="206"/>
      <c r="AA295" s="206"/>
      <c r="AB295" s="206"/>
      <c r="AC295" s="206"/>
      <c r="AD295" s="206"/>
      <c r="AE295" s="206"/>
      <c r="AF295" s="206"/>
      <c r="AG295" s="206" t="s">
        <v>327</v>
      </c>
      <c r="AH295" s="206">
        <v>0</v>
      </c>
      <c r="AI295" s="206"/>
      <c r="AJ295" s="206"/>
      <c r="AK295" s="206"/>
      <c r="AL295" s="206"/>
      <c r="AM295" s="206"/>
      <c r="AN295" s="206"/>
      <c r="AO295" s="206"/>
      <c r="AP295" s="206"/>
      <c r="AQ295" s="206"/>
      <c r="AR295" s="206"/>
      <c r="AS295" s="206"/>
      <c r="AT295" s="206"/>
      <c r="AU295" s="206"/>
      <c r="AV295" s="206"/>
      <c r="AW295" s="206"/>
      <c r="AX295" s="206"/>
      <c r="AY295" s="206"/>
      <c r="AZ295" s="206"/>
      <c r="BA295" s="206"/>
      <c r="BB295" s="206"/>
      <c r="BC295" s="206"/>
      <c r="BD295" s="206"/>
      <c r="BE295" s="206"/>
      <c r="BF295" s="206"/>
      <c r="BG295" s="206"/>
      <c r="BH295" s="206"/>
    </row>
    <row r="296" spans="1:60" outlineLevel="1">
      <c r="A296" s="213"/>
      <c r="B296" s="214"/>
      <c r="C296" s="254" t="s">
        <v>639</v>
      </c>
      <c r="D296" s="247"/>
      <c r="E296" s="248">
        <v>1.125E-2</v>
      </c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06"/>
      <c r="Y296" s="206"/>
      <c r="Z296" s="206"/>
      <c r="AA296" s="206"/>
      <c r="AB296" s="206"/>
      <c r="AC296" s="206"/>
      <c r="AD296" s="206"/>
      <c r="AE296" s="206"/>
      <c r="AF296" s="206"/>
      <c r="AG296" s="206" t="s">
        <v>327</v>
      </c>
      <c r="AH296" s="206">
        <v>0</v>
      </c>
      <c r="AI296" s="206"/>
      <c r="AJ296" s="206"/>
      <c r="AK296" s="206"/>
      <c r="AL296" s="206"/>
      <c r="AM296" s="206"/>
      <c r="AN296" s="206"/>
      <c r="AO296" s="206"/>
      <c r="AP296" s="206"/>
      <c r="AQ296" s="206"/>
      <c r="AR296" s="206"/>
      <c r="AS296" s="206"/>
      <c r="AT296" s="206"/>
      <c r="AU296" s="206"/>
      <c r="AV296" s="206"/>
      <c r="AW296" s="206"/>
      <c r="AX296" s="206"/>
      <c r="AY296" s="206"/>
      <c r="AZ296" s="206"/>
      <c r="BA296" s="206"/>
      <c r="BB296" s="206"/>
      <c r="BC296" s="206"/>
      <c r="BD296" s="206"/>
      <c r="BE296" s="206"/>
      <c r="BF296" s="206"/>
      <c r="BG296" s="206"/>
      <c r="BH296" s="206"/>
    </row>
    <row r="297" spans="1:60" outlineLevel="1">
      <c r="A297" s="213"/>
      <c r="B297" s="214"/>
      <c r="C297" s="254" t="s">
        <v>640</v>
      </c>
      <c r="D297" s="247"/>
      <c r="E297" s="248">
        <v>7.1999999999999995E-2</v>
      </c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06"/>
      <c r="Y297" s="206"/>
      <c r="Z297" s="206"/>
      <c r="AA297" s="206"/>
      <c r="AB297" s="206"/>
      <c r="AC297" s="206"/>
      <c r="AD297" s="206"/>
      <c r="AE297" s="206"/>
      <c r="AF297" s="206"/>
      <c r="AG297" s="206" t="s">
        <v>327</v>
      </c>
      <c r="AH297" s="206">
        <v>0</v>
      </c>
      <c r="AI297" s="206"/>
      <c r="AJ297" s="206"/>
      <c r="AK297" s="206"/>
      <c r="AL297" s="206"/>
      <c r="AM297" s="206"/>
      <c r="AN297" s="206"/>
      <c r="AO297" s="206"/>
      <c r="AP297" s="206"/>
      <c r="AQ297" s="206"/>
      <c r="AR297" s="206"/>
      <c r="AS297" s="206"/>
      <c r="AT297" s="206"/>
      <c r="AU297" s="206"/>
      <c r="AV297" s="206"/>
      <c r="AW297" s="206"/>
      <c r="AX297" s="206"/>
      <c r="AY297" s="206"/>
      <c r="AZ297" s="206"/>
      <c r="BA297" s="206"/>
      <c r="BB297" s="206"/>
      <c r="BC297" s="206"/>
      <c r="BD297" s="206"/>
      <c r="BE297" s="206"/>
      <c r="BF297" s="206"/>
      <c r="BG297" s="206"/>
      <c r="BH297" s="206"/>
    </row>
    <row r="298" spans="1:60" outlineLevel="1">
      <c r="A298" s="213"/>
      <c r="B298" s="214"/>
      <c r="C298" s="254" t="s">
        <v>641</v>
      </c>
      <c r="D298" s="247"/>
      <c r="E298" s="248">
        <v>1.7999999999999999E-2</v>
      </c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06"/>
      <c r="Y298" s="206"/>
      <c r="Z298" s="206"/>
      <c r="AA298" s="206"/>
      <c r="AB298" s="206"/>
      <c r="AC298" s="206"/>
      <c r="AD298" s="206"/>
      <c r="AE298" s="206"/>
      <c r="AF298" s="206"/>
      <c r="AG298" s="206" t="s">
        <v>327</v>
      </c>
      <c r="AH298" s="206">
        <v>0</v>
      </c>
      <c r="AI298" s="206"/>
      <c r="AJ298" s="206"/>
      <c r="AK298" s="206"/>
      <c r="AL298" s="206"/>
      <c r="AM298" s="206"/>
      <c r="AN298" s="206"/>
      <c r="AO298" s="206"/>
      <c r="AP298" s="206"/>
      <c r="AQ298" s="206"/>
      <c r="AR298" s="206"/>
      <c r="AS298" s="206"/>
      <c r="AT298" s="206"/>
      <c r="AU298" s="206"/>
      <c r="AV298" s="206"/>
      <c r="AW298" s="206"/>
      <c r="AX298" s="206"/>
      <c r="AY298" s="206"/>
      <c r="AZ298" s="206"/>
      <c r="BA298" s="206"/>
      <c r="BB298" s="206"/>
      <c r="BC298" s="206"/>
      <c r="BD298" s="206"/>
      <c r="BE298" s="206"/>
      <c r="BF298" s="206"/>
      <c r="BG298" s="206"/>
      <c r="BH298" s="206"/>
    </row>
    <row r="299" spans="1:60" outlineLevel="1">
      <c r="A299" s="213"/>
      <c r="B299" s="214"/>
      <c r="C299" s="254" t="s">
        <v>642</v>
      </c>
      <c r="D299" s="247"/>
      <c r="E299" s="248">
        <v>5.4000000000000003E-3</v>
      </c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06"/>
      <c r="Y299" s="206"/>
      <c r="Z299" s="206"/>
      <c r="AA299" s="206"/>
      <c r="AB299" s="206"/>
      <c r="AC299" s="206"/>
      <c r="AD299" s="206"/>
      <c r="AE299" s="206"/>
      <c r="AF299" s="206"/>
      <c r="AG299" s="206" t="s">
        <v>327</v>
      </c>
      <c r="AH299" s="206">
        <v>0</v>
      </c>
      <c r="AI299" s="206"/>
      <c r="AJ299" s="206"/>
      <c r="AK299" s="206"/>
      <c r="AL299" s="206"/>
      <c r="AM299" s="206"/>
      <c r="AN299" s="206"/>
      <c r="AO299" s="206"/>
      <c r="AP299" s="206"/>
      <c r="AQ299" s="206"/>
      <c r="AR299" s="206"/>
      <c r="AS299" s="206"/>
      <c r="AT299" s="206"/>
      <c r="AU299" s="206"/>
      <c r="AV299" s="206"/>
      <c r="AW299" s="206"/>
      <c r="AX299" s="206"/>
      <c r="AY299" s="206"/>
      <c r="AZ299" s="206"/>
      <c r="BA299" s="206"/>
      <c r="BB299" s="206"/>
      <c r="BC299" s="206"/>
      <c r="BD299" s="206"/>
      <c r="BE299" s="206"/>
      <c r="BF299" s="206"/>
      <c r="BG299" s="206"/>
      <c r="BH299" s="206"/>
    </row>
    <row r="300" spans="1:60" ht="22.5" outlineLevel="1">
      <c r="A300" s="223">
        <v>48</v>
      </c>
      <c r="B300" s="224" t="s">
        <v>643</v>
      </c>
      <c r="C300" s="241" t="s">
        <v>644</v>
      </c>
      <c r="D300" s="225" t="s">
        <v>368</v>
      </c>
      <c r="E300" s="226">
        <v>39.228000000000002</v>
      </c>
      <c r="F300" s="227"/>
      <c r="G300" s="228">
        <f>ROUND(E300*F300,2)</f>
        <v>0</v>
      </c>
      <c r="H300" s="227"/>
      <c r="I300" s="228">
        <f>ROUND(E300*H300,2)</f>
        <v>0</v>
      </c>
      <c r="J300" s="227"/>
      <c r="K300" s="228">
        <f>ROUND(E300*J300,2)</f>
        <v>0</v>
      </c>
      <c r="L300" s="228">
        <v>21</v>
      </c>
      <c r="M300" s="228">
        <f>G300*(1+L300/100)</f>
        <v>0</v>
      </c>
      <c r="N300" s="228">
        <v>1.8599999999999998E-2</v>
      </c>
      <c r="O300" s="228">
        <f>ROUND(E300*N300,2)</f>
        <v>0.73</v>
      </c>
      <c r="P300" s="228">
        <v>0</v>
      </c>
      <c r="Q300" s="228">
        <f>ROUND(E300*P300,2)</f>
        <v>0</v>
      </c>
      <c r="R300" s="228"/>
      <c r="S300" s="228" t="s">
        <v>295</v>
      </c>
      <c r="T300" s="229" t="s">
        <v>286</v>
      </c>
      <c r="U300" s="215">
        <v>1.0109999999999999</v>
      </c>
      <c r="V300" s="215">
        <f>ROUND(E300*U300,2)</f>
        <v>39.659999999999997</v>
      </c>
      <c r="W300" s="215"/>
      <c r="X300" s="206"/>
      <c r="Y300" s="206"/>
      <c r="Z300" s="206"/>
      <c r="AA300" s="206"/>
      <c r="AB300" s="206"/>
      <c r="AC300" s="206"/>
      <c r="AD300" s="206"/>
      <c r="AE300" s="206"/>
      <c r="AF300" s="206"/>
      <c r="AG300" s="206" t="s">
        <v>323</v>
      </c>
      <c r="AH300" s="206"/>
      <c r="AI300" s="206"/>
      <c r="AJ300" s="206"/>
      <c r="AK300" s="206"/>
      <c r="AL300" s="206"/>
      <c r="AM300" s="206"/>
      <c r="AN300" s="206"/>
      <c r="AO300" s="206"/>
      <c r="AP300" s="206"/>
      <c r="AQ300" s="206"/>
      <c r="AR300" s="206"/>
      <c r="AS300" s="206"/>
      <c r="AT300" s="206"/>
      <c r="AU300" s="206"/>
      <c r="AV300" s="206"/>
      <c r="AW300" s="206"/>
      <c r="AX300" s="206"/>
      <c r="AY300" s="206"/>
      <c r="AZ300" s="206"/>
      <c r="BA300" s="206"/>
      <c r="BB300" s="206"/>
      <c r="BC300" s="206"/>
      <c r="BD300" s="206"/>
      <c r="BE300" s="206"/>
      <c r="BF300" s="206"/>
      <c r="BG300" s="206"/>
      <c r="BH300" s="206"/>
    </row>
    <row r="301" spans="1:60" outlineLevel="1">
      <c r="A301" s="213"/>
      <c r="B301" s="214"/>
      <c r="C301" s="254" t="s">
        <v>645</v>
      </c>
      <c r="D301" s="247"/>
      <c r="E301" s="248">
        <v>24.03</v>
      </c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06"/>
      <c r="Y301" s="206"/>
      <c r="Z301" s="206"/>
      <c r="AA301" s="206"/>
      <c r="AB301" s="206"/>
      <c r="AC301" s="206"/>
      <c r="AD301" s="206"/>
      <c r="AE301" s="206"/>
      <c r="AF301" s="206"/>
      <c r="AG301" s="206" t="s">
        <v>327</v>
      </c>
      <c r="AH301" s="206">
        <v>0</v>
      </c>
      <c r="AI301" s="206"/>
      <c r="AJ301" s="206"/>
      <c r="AK301" s="206"/>
      <c r="AL301" s="206"/>
      <c r="AM301" s="206"/>
      <c r="AN301" s="206"/>
      <c r="AO301" s="206"/>
      <c r="AP301" s="206"/>
      <c r="AQ301" s="206"/>
      <c r="AR301" s="206"/>
      <c r="AS301" s="206"/>
      <c r="AT301" s="206"/>
      <c r="AU301" s="206"/>
      <c r="AV301" s="206"/>
      <c r="AW301" s="206"/>
      <c r="AX301" s="206"/>
      <c r="AY301" s="206"/>
      <c r="AZ301" s="206"/>
      <c r="BA301" s="206"/>
      <c r="BB301" s="206"/>
      <c r="BC301" s="206"/>
      <c r="BD301" s="206"/>
      <c r="BE301" s="206"/>
      <c r="BF301" s="206"/>
      <c r="BG301" s="206"/>
      <c r="BH301" s="206"/>
    </row>
    <row r="302" spans="1:60" outlineLevel="1">
      <c r="A302" s="213"/>
      <c r="B302" s="214"/>
      <c r="C302" s="254" t="s">
        <v>646</v>
      </c>
      <c r="D302" s="247"/>
      <c r="E302" s="248">
        <v>6.46</v>
      </c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06"/>
      <c r="Y302" s="206"/>
      <c r="Z302" s="206"/>
      <c r="AA302" s="206"/>
      <c r="AB302" s="206"/>
      <c r="AC302" s="206"/>
      <c r="AD302" s="206"/>
      <c r="AE302" s="206"/>
      <c r="AF302" s="206"/>
      <c r="AG302" s="206" t="s">
        <v>327</v>
      </c>
      <c r="AH302" s="206">
        <v>0</v>
      </c>
      <c r="AI302" s="206"/>
      <c r="AJ302" s="206"/>
      <c r="AK302" s="206"/>
      <c r="AL302" s="206"/>
      <c r="AM302" s="206"/>
      <c r="AN302" s="206"/>
      <c r="AO302" s="206"/>
      <c r="AP302" s="206"/>
      <c r="AQ302" s="206"/>
      <c r="AR302" s="206"/>
      <c r="AS302" s="206"/>
      <c r="AT302" s="206"/>
      <c r="AU302" s="206"/>
      <c r="AV302" s="206"/>
      <c r="AW302" s="206"/>
      <c r="AX302" s="206"/>
      <c r="AY302" s="206"/>
      <c r="AZ302" s="206"/>
      <c r="BA302" s="206"/>
      <c r="BB302" s="206"/>
      <c r="BC302" s="206"/>
      <c r="BD302" s="206"/>
      <c r="BE302" s="206"/>
      <c r="BF302" s="206"/>
      <c r="BG302" s="206"/>
      <c r="BH302" s="206"/>
    </row>
    <row r="303" spans="1:60" outlineLevel="1">
      <c r="A303" s="213"/>
      <c r="B303" s="214"/>
      <c r="C303" s="254" t="s">
        <v>647</v>
      </c>
      <c r="D303" s="247"/>
      <c r="E303" s="248">
        <v>8.7379999999999995</v>
      </c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06"/>
      <c r="Y303" s="206"/>
      <c r="Z303" s="206"/>
      <c r="AA303" s="206"/>
      <c r="AB303" s="206"/>
      <c r="AC303" s="206"/>
      <c r="AD303" s="206"/>
      <c r="AE303" s="206"/>
      <c r="AF303" s="206"/>
      <c r="AG303" s="206" t="s">
        <v>327</v>
      </c>
      <c r="AH303" s="206">
        <v>0</v>
      </c>
      <c r="AI303" s="206"/>
      <c r="AJ303" s="206"/>
      <c r="AK303" s="206"/>
      <c r="AL303" s="206"/>
      <c r="AM303" s="206"/>
      <c r="AN303" s="206"/>
      <c r="AO303" s="206"/>
      <c r="AP303" s="206"/>
      <c r="AQ303" s="206"/>
      <c r="AR303" s="206"/>
      <c r="AS303" s="206"/>
      <c r="AT303" s="206"/>
      <c r="AU303" s="206"/>
      <c r="AV303" s="206"/>
      <c r="AW303" s="206"/>
      <c r="AX303" s="206"/>
      <c r="AY303" s="206"/>
      <c r="AZ303" s="206"/>
      <c r="BA303" s="206"/>
      <c r="BB303" s="206"/>
      <c r="BC303" s="206"/>
      <c r="BD303" s="206"/>
      <c r="BE303" s="206"/>
      <c r="BF303" s="206"/>
      <c r="BG303" s="206"/>
      <c r="BH303" s="206"/>
    </row>
    <row r="304" spans="1:60" outlineLevel="1">
      <c r="A304" s="223">
        <v>49</v>
      </c>
      <c r="B304" s="224" t="s">
        <v>648</v>
      </c>
      <c r="C304" s="241" t="s">
        <v>649</v>
      </c>
      <c r="D304" s="225" t="s">
        <v>368</v>
      </c>
      <c r="E304" s="226">
        <v>315.80470000000003</v>
      </c>
      <c r="F304" s="227"/>
      <c r="G304" s="228">
        <f>ROUND(E304*F304,2)</f>
        <v>0</v>
      </c>
      <c r="H304" s="227"/>
      <c r="I304" s="228">
        <f>ROUND(E304*H304,2)</f>
        <v>0</v>
      </c>
      <c r="J304" s="227"/>
      <c r="K304" s="228">
        <f>ROUND(E304*J304,2)</f>
        <v>0</v>
      </c>
      <c r="L304" s="228">
        <v>21</v>
      </c>
      <c r="M304" s="228">
        <f>G304*(1+L304/100)</f>
        <v>0</v>
      </c>
      <c r="N304" s="228">
        <v>5.8500000000000003E-2</v>
      </c>
      <c r="O304" s="228">
        <f>ROUND(E304*N304,2)</f>
        <v>18.47</v>
      </c>
      <c r="P304" s="228">
        <v>0</v>
      </c>
      <c r="Q304" s="228">
        <f>ROUND(E304*P304,2)</f>
        <v>0</v>
      </c>
      <c r="R304" s="228"/>
      <c r="S304" s="228" t="s">
        <v>295</v>
      </c>
      <c r="T304" s="229" t="s">
        <v>322</v>
      </c>
      <c r="U304" s="215">
        <v>0.32</v>
      </c>
      <c r="V304" s="215">
        <f>ROUND(E304*U304,2)</f>
        <v>101.06</v>
      </c>
      <c r="W304" s="215"/>
      <c r="X304" s="206"/>
      <c r="Y304" s="206"/>
      <c r="Z304" s="206"/>
      <c r="AA304" s="206"/>
      <c r="AB304" s="206"/>
      <c r="AC304" s="206"/>
      <c r="AD304" s="206"/>
      <c r="AE304" s="206"/>
      <c r="AF304" s="206"/>
      <c r="AG304" s="206" t="s">
        <v>323</v>
      </c>
      <c r="AH304" s="206"/>
      <c r="AI304" s="206"/>
      <c r="AJ304" s="206"/>
      <c r="AK304" s="206"/>
      <c r="AL304" s="206"/>
      <c r="AM304" s="206"/>
      <c r="AN304" s="206"/>
      <c r="AO304" s="206"/>
      <c r="AP304" s="206"/>
      <c r="AQ304" s="206"/>
      <c r="AR304" s="206"/>
      <c r="AS304" s="206"/>
      <c r="AT304" s="206"/>
      <c r="AU304" s="206"/>
      <c r="AV304" s="206"/>
      <c r="AW304" s="206"/>
      <c r="AX304" s="206"/>
      <c r="AY304" s="206"/>
      <c r="AZ304" s="206"/>
      <c r="BA304" s="206"/>
      <c r="BB304" s="206"/>
      <c r="BC304" s="206"/>
      <c r="BD304" s="206"/>
      <c r="BE304" s="206"/>
      <c r="BF304" s="206"/>
      <c r="BG304" s="206"/>
      <c r="BH304" s="206"/>
    </row>
    <row r="305" spans="1:60" outlineLevel="1">
      <c r="A305" s="213"/>
      <c r="B305" s="214"/>
      <c r="C305" s="254" t="s">
        <v>650</v>
      </c>
      <c r="D305" s="247"/>
      <c r="E305" s="248">
        <v>57.63</v>
      </c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06"/>
      <c r="Y305" s="206"/>
      <c r="Z305" s="206"/>
      <c r="AA305" s="206"/>
      <c r="AB305" s="206"/>
      <c r="AC305" s="206"/>
      <c r="AD305" s="206"/>
      <c r="AE305" s="206"/>
      <c r="AF305" s="206"/>
      <c r="AG305" s="206" t="s">
        <v>327</v>
      </c>
      <c r="AH305" s="206">
        <v>0</v>
      </c>
      <c r="AI305" s="206"/>
      <c r="AJ305" s="206"/>
      <c r="AK305" s="206"/>
      <c r="AL305" s="206"/>
      <c r="AM305" s="206"/>
      <c r="AN305" s="206"/>
      <c r="AO305" s="206"/>
      <c r="AP305" s="206"/>
      <c r="AQ305" s="206"/>
      <c r="AR305" s="206"/>
      <c r="AS305" s="206"/>
      <c r="AT305" s="206"/>
      <c r="AU305" s="206"/>
      <c r="AV305" s="206"/>
      <c r="AW305" s="206"/>
      <c r="AX305" s="206"/>
      <c r="AY305" s="206"/>
      <c r="AZ305" s="206"/>
      <c r="BA305" s="206"/>
      <c r="BB305" s="206"/>
      <c r="BC305" s="206"/>
      <c r="BD305" s="206"/>
      <c r="BE305" s="206"/>
      <c r="BF305" s="206"/>
      <c r="BG305" s="206"/>
      <c r="BH305" s="206"/>
    </row>
    <row r="306" spans="1:60" outlineLevel="1">
      <c r="A306" s="213"/>
      <c r="B306" s="214"/>
      <c r="C306" s="254" t="s">
        <v>579</v>
      </c>
      <c r="D306" s="247"/>
      <c r="E306" s="248">
        <v>133.45500000000001</v>
      </c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06"/>
      <c r="Y306" s="206"/>
      <c r="Z306" s="206"/>
      <c r="AA306" s="206"/>
      <c r="AB306" s="206"/>
      <c r="AC306" s="206"/>
      <c r="AD306" s="206"/>
      <c r="AE306" s="206"/>
      <c r="AF306" s="206"/>
      <c r="AG306" s="206" t="s">
        <v>327</v>
      </c>
      <c r="AH306" s="206">
        <v>0</v>
      </c>
      <c r="AI306" s="206"/>
      <c r="AJ306" s="206"/>
      <c r="AK306" s="206"/>
      <c r="AL306" s="206"/>
      <c r="AM306" s="206"/>
      <c r="AN306" s="206"/>
      <c r="AO306" s="206"/>
      <c r="AP306" s="206"/>
      <c r="AQ306" s="206"/>
      <c r="AR306" s="206"/>
      <c r="AS306" s="206"/>
      <c r="AT306" s="206"/>
      <c r="AU306" s="206"/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  <c r="BH306" s="206"/>
    </row>
    <row r="307" spans="1:60" outlineLevel="1">
      <c r="A307" s="213"/>
      <c r="B307" s="214"/>
      <c r="C307" s="254" t="s">
        <v>580</v>
      </c>
      <c r="D307" s="247"/>
      <c r="E307" s="248">
        <v>8.3160000000000007</v>
      </c>
      <c r="F307" s="215"/>
      <c r="G307" s="215"/>
      <c r="H307" s="215"/>
      <c r="I307" s="215"/>
      <c r="J307" s="215"/>
      <c r="K307" s="215"/>
      <c r="L307" s="215"/>
      <c r="M307" s="215"/>
      <c r="N307" s="215"/>
      <c r="O307" s="215"/>
      <c r="P307" s="215"/>
      <c r="Q307" s="215"/>
      <c r="R307" s="215"/>
      <c r="S307" s="215"/>
      <c r="T307" s="215"/>
      <c r="U307" s="215"/>
      <c r="V307" s="215"/>
      <c r="W307" s="215"/>
      <c r="X307" s="206"/>
      <c r="Y307" s="206"/>
      <c r="Z307" s="206"/>
      <c r="AA307" s="206"/>
      <c r="AB307" s="206"/>
      <c r="AC307" s="206"/>
      <c r="AD307" s="206"/>
      <c r="AE307" s="206"/>
      <c r="AF307" s="206"/>
      <c r="AG307" s="206" t="s">
        <v>327</v>
      </c>
      <c r="AH307" s="206">
        <v>0</v>
      </c>
      <c r="AI307" s="206"/>
      <c r="AJ307" s="206"/>
      <c r="AK307" s="206"/>
      <c r="AL307" s="206"/>
      <c r="AM307" s="206"/>
      <c r="AN307" s="206"/>
      <c r="AO307" s="206"/>
      <c r="AP307" s="206"/>
      <c r="AQ307" s="206"/>
      <c r="AR307" s="206"/>
      <c r="AS307" s="206"/>
      <c r="AT307" s="206"/>
      <c r="AU307" s="206"/>
      <c r="AV307" s="206"/>
      <c r="AW307" s="206"/>
      <c r="AX307" s="206"/>
      <c r="AY307" s="206"/>
      <c r="AZ307" s="206"/>
      <c r="BA307" s="206"/>
      <c r="BB307" s="206"/>
      <c r="BC307" s="206"/>
      <c r="BD307" s="206"/>
      <c r="BE307" s="206"/>
      <c r="BF307" s="206"/>
      <c r="BG307" s="206"/>
      <c r="BH307" s="206"/>
    </row>
    <row r="308" spans="1:60" outlineLevel="1">
      <c r="A308" s="213"/>
      <c r="B308" s="214"/>
      <c r="C308" s="254" t="s">
        <v>651</v>
      </c>
      <c r="D308" s="247"/>
      <c r="E308" s="248"/>
      <c r="F308" s="215"/>
      <c r="G308" s="215"/>
      <c r="H308" s="215"/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215"/>
      <c r="T308" s="215"/>
      <c r="U308" s="215"/>
      <c r="V308" s="215"/>
      <c r="W308" s="215"/>
      <c r="X308" s="206"/>
      <c r="Y308" s="206"/>
      <c r="Z308" s="206"/>
      <c r="AA308" s="206"/>
      <c r="AB308" s="206"/>
      <c r="AC308" s="206"/>
      <c r="AD308" s="206"/>
      <c r="AE308" s="206"/>
      <c r="AF308" s="206"/>
      <c r="AG308" s="206" t="s">
        <v>327</v>
      </c>
      <c r="AH308" s="206">
        <v>0</v>
      </c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</row>
    <row r="309" spans="1:60" outlineLevel="1">
      <c r="A309" s="213"/>
      <c r="B309" s="214"/>
      <c r="C309" s="254" t="s">
        <v>652</v>
      </c>
      <c r="D309" s="247"/>
      <c r="E309" s="248">
        <v>9.4719999999999995</v>
      </c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 t="s">
        <v>327</v>
      </c>
      <c r="AH309" s="206">
        <v>0</v>
      </c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</row>
    <row r="310" spans="1:60" outlineLevel="1">
      <c r="A310" s="213"/>
      <c r="B310" s="214"/>
      <c r="C310" s="254" t="s">
        <v>653</v>
      </c>
      <c r="D310" s="247"/>
      <c r="E310" s="248">
        <v>2.0720000000000001</v>
      </c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06"/>
      <c r="Y310" s="206"/>
      <c r="Z310" s="206"/>
      <c r="AA310" s="206"/>
      <c r="AB310" s="206"/>
      <c r="AC310" s="206"/>
      <c r="AD310" s="206"/>
      <c r="AE310" s="206"/>
      <c r="AF310" s="206"/>
      <c r="AG310" s="206" t="s">
        <v>327</v>
      </c>
      <c r="AH310" s="206">
        <v>0</v>
      </c>
      <c r="AI310" s="206"/>
      <c r="AJ310" s="206"/>
      <c r="AK310" s="206"/>
      <c r="AL310" s="206"/>
      <c r="AM310" s="206"/>
      <c r="AN310" s="206"/>
      <c r="AO310" s="206"/>
      <c r="AP310" s="206"/>
      <c r="AQ310" s="206"/>
      <c r="AR310" s="206"/>
      <c r="AS310" s="206"/>
      <c r="AT310" s="206"/>
      <c r="AU310" s="206"/>
      <c r="AV310" s="206"/>
      <c r="AW310" s="206"/>
      <c r="AX310" s="206"/>
      <c r="AY310" s="206"/>
      <c r="AZ310" s="206"/>
      <c r="BA310" s="206"/>
      <c r="BB310" s="206"/>
      <c r="BC310" s="206"/>
      <c r="BD310" s="206"/>
      <c r="BE310" s="206"/>
      <c r="BF310" s="206"/>
      <c r="BG310" s="206"/>
      <c r="BH310" s="206"/>
    </row>
    <row r="311" spans="1:60" outlineLevel="1">
      <c r="A311" s="213"/>
      <c r="B311" s="214"/>
      <c r="C311" s="254" t="s">
        <v>654</v>
      </c>
      <c r="D311" s="247"/>
      <c r="E311" s="248">
        <v>-0.7</v>
      </c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06"/>
      <c r="Y311" s="206"/>
      <c r="Z311" s="206"/>
      <c r="AA311" s="206"/>
      <c r="AB311" s="206"/>
      <c r="AC311" s="206"/>
      <c r="AD311" s="206"/>
      <c r="AE311" s="206"/>
      <c r="AF311" s="206"/>
      <c r="AG311" s="206" t="s">
        <v>327</v>
      </c>
      <c r="AH311" s="206">
        <v>0</v>
      </c>
      <c r="AI311" s="206"/>
      <c r="AJ311" s="206"/>
      <c r="AK311" s="206"/>
      <c r="AL311" s="206"/>
      <c r="AM311" s="206"/>
      <c r="AN311" s="206"/>
      <c r="AO311" s="206"/>
      <c r="AP311" s="206"/>
      <c r="AQ311" s="206"/>
      <c r="AR311" s="206"/>
      <c r="AS311" s="206"/>
      <c r="AT311" s="206"/>
      <c r="AU311" s="206"/>
      <c r="AV311" s="206"/>
      <c r="AW311" s="206"/>
      <c r="AX311" s="206"/>
      <c r="AY311" s="206"/>
      <c r="AZ311" s="206"/>
      <c r="BA311" s="206"/>
      <c r="BB311" s="206"/>
      <c r="BC311" s="206"/>
      <c r="BD311" s="206"/>
      <c r="BE311" s="206"/>
      <c r="BF311" s="206"/>
      <c r="BG311" s="206"/>
      <c r="BH311" s="206"/>
    </row>
    <row r="312" spans="1:60" outlineLevel="1">
      <c r="A312" s="213"/>
      <c r="B312" s="214"/>
      <c r="C312" s="254" t="s">
        <v>655</v>
      </c>
      <c r="D312" s="247"/>
      <c r="E312" s="248">
        <v>6.8</v>
      </c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06"/>
      <c r="Y312" s="206"/>
      <c r="Z312" s="206"/>
      <c r="AA312" s="206"/>
      <c r="AB312" s="206"/>
      <c r="AC312" s="206"/>
      <c r="AD312" s="206"/>
      <c r="AE312" s="206"/>
      <c r="AF312" s="206"/>
      <c r="AG312" s="206" t="s">
        <v>327</v>
      </c>
      <c r="AH312" s="206">
        <v>0</v>
      </c>
      <c r="AI312" s="206"/>
      <c r="AJ312" s="206"/>
      <c r="AK312" s="206"/>
      <c r="AL312" s="206"/>
      <c r="AM312" s="206"/>
      <c r="AN312" s="206"/>
      <c r="AO312" s="206"/>
      <c r="AP312" s="206"/>
      <c r="AQ312" s="206"/>
      <c r="AR312" s="206"/>
      <c r="AS312" s="206"/>
      <c r="AT312" s="206"/>
      <c r="AU312" s="206"/>
      <c r="AV312" s="206"/>
      <c r="AW312" s="206"/>
      <c r="AX312" s="206"/>
      <c r="AY312" s="206"/>
      <c r="AZ312" s="206"/>
      <c r="BA312" s="206"/>
      <c r="BB312" s="206"/>
      <c r="BC312" s="206"/>
      <c r="BD312" s="206"/>
      <c r="BE312" s="206"/>
      <c r="BF312" s="206"/>
      <c r="BG312" s="206"/>
      <c r="BH312" s="206"/>
    </row>
    <row r="313" spans="1:60" outlineLevel="1">
      <c r="A313" s="213"/>
      <c r="B313" s="214"/>
      <c r="C313" s="254" t="s">
        <v>656</v>
      </c>
      <c r="D313" s="247"/>
      <c r="E313" s="248">
        <v>6.2679999999999998</v>
      </c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06"/>
      <c r="Y313" s="206"/>
      <c r="Z313" s="206"/>
      <c r="AA313" s="206"/>
      <c r="AB313" s="206"/>
      <c r="AC313" s="206"/>
      <c r="AD313" s="206"/>
      <c r="AE313" s="206"/>
      <c r="AF313" s="206"/>
      <c r="AG313" s="206" t="s">
        <v>327</v>
      </c>
      <c r="AH313" s="206">
        <v>0</v>
      </c>
      <c r="AI313" s="206"/>
      <c r="AJ313" s="206"/>
      <c r="AK313" s="206"/>
      <c r="AL313" s="206"/>
      <c r="AM313" s="206"/>
      <c r="AN313" s="206"/>
      <c r="AO313" s="206"/>
      <c r="AP313" s="206"/>
      <c r="AQ313" s="206"/>
      <c r="AR313" s="206"/>
      <c r="AS313" s="206"/>
      <c r="AT313" s="206"/>
      <c r="AU313" s="206"/>
      <c r="AV313" s="206"/>
      <c r="AW313" s="206"/>
      <c r="AX313" s="206"/>
      <c r="AY313" s="206"/>
      <c r="AZ313" s="206"/>
      <c r="BA313" s="206"/>
      <c r="BB313" s="206"/>
      <c r="BC313" s="206"/>
      <c r="BD313" s="206"/>
      <c r="BE313" s="206"/>
      <c r="BF313" s="206"/>
      <c r="BG313" s="206"/>
      <c r="BH313" s="206"/>
    </row>
    <row r="314" spans="1:60" outlineLevel="1">
      <c r="A314" s="213"/>
      <c r="B314" s="214"/>
      <c r="C314" s="254" t="s">
        <v>657</v>
      </c>
      <c r="D314" s="247"/>
      <c r="E314" s="248">
        <v>14.603</v>
      </c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 t="s">
        <v>327</v>
      </c>
      <c r="AH314" s="206">
        <v>0</v>
      </c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</row>
    <row r="315" spans="1:60" outlineLevel="1">
      <c r="A315" s="213"/>
      <c r="B315" s="214"/>
      <c r="C315" s="254" t="s">
        <v>658</v>
      </c>
      <c r="D315" s="247"/>
      <c r="E315" s="248">
        <v>5.6980000000000004</v>
      </c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 t="s">
        <v>327</v>
      </c>
      <c r="AH315" s="206">
        <v>0</v>
      </c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</row>
    <row r="316" spans="1:60" outlineLevel="1">
      <c r="A316" s="213"/>
      <c r="B316" s="214"/>
      <c r="C316" s="254" t="s">
        <v>659</v>
      </c>
      <c r="D316" s="247"/>
      <c r="E316" s="248">
        <v>0.69</v>
      </c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 t="s">
        <v>327</v>
      </c>
      <c r="AH316" s="206">
        <v>0</v>
      </c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</row>
    <row r="317" spans="1:60" outlineLevel="1">
      <c r="A317" s="213"/>
      <c r="B317" s="214"/>
      <c r="C317" s="254" t="s">
        <v>660</v>
      </c>
      <c r="D317" s="247"/>
      <c r="E317" s="248">
        <v>2.496</v>
      </c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 t="s">
        <v>327</v>
      </c>
      <c r="AH317" s="206">
        <v>0</v>
      </c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</row>
    <row r="318" spans="1:60" outlineLevel="1">
      <c r="A318" s="213"/>
      <c r="B318" s="214"/>
      <c r="C318" s="254" t="s">
        <v>661</v>
      </c>
      <c r="D318" s="247"/>
      <c r="E318" s="248">
        <v>3.452</v>
      </c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 t="s">
        <v>327</v>
      </c>
      <c r="AH318" s="206">
        <v>0</v>
      </c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</row>
    <row r="319" spans="1:60" outlineLevel="1">
      <c r="A319" s="213"/>
      <c r="B319" s="214"/>
      <c r="C319" s="254" t="s">
        <v>662</v>
      </c>
      <c r="D319" s="247"/>
      <c r="E319" s="248">
        <v>0.48</v>
      </c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215"/>
      <c r="T319" s="215"/>
      <c r="U319" s="215"/>
      <c r="V319" s="215"/>
      <c r="W319" s="215"/>
      <c r="X319" s="206"/>
      <c r="Y319" s="206"/>
      <c r="Z319" s="206"/>
      <c r="AA319" s="206"/>
      <c r="AB319" s="206"/>
      <c r="AC319" s="206"/>
      <c r="AD319" s="206"/>
      <c r="AE319" s="206"/>
      <c r="AF319" s="206"/>
      <c r="AG319" s="206" t="s">
        <v>327</v>
      </c>
      <c r="AH319" s="206">
        <v>0</v>
      </c>
      <c r="AI319" s="206"/>
      <c r="AJ319" s="206"/>
      <c r="AK319" s="206"/>
      <c r="AL319" s="206"/>
      <c r="AM319" s="206"/>
      <c r="AN319" s="206"/>
      <c r="AO319" s="206"/>
      <c r="AP319" s="206"/>
      <c r="AQ319" s="206"/>
      <c r="AR319" s="206"/>
      <c r="AS319" s="206"/>
      <c r="AT319" s="206"/>
      <c r="AU319" s="206"/>
      <c r="AV319" s="206"/>
      <c r="AW319" s="206"/>
      <c r="AX319" s="206"/>
      <c r="AY319" s="206"/>
      <c r="AZ319" s="206"/>
      <c r="BA319" s="206"/>
      <c r="BB319" s="206"/>
      <c r="BC319" s="206"/>
      <c r="BD319" s="206"/>
      <c r="BE319" s="206"/>
      <c r="BF319" s="206"/>
      <c r="BG319" s="206"/>
      <c r="BH319" s="206"/>
    </row>
    <row r="320" spans="1:60" outlineLevel="1">
      <c r="A320" s="213"/>
      <c r="B320" s="214"/>
      <c r="C320" s="254" t="s">
        <v>663</v>
      </c>
      <c r="D320" s="247"/>
      <c r="E320" s="248">
        <v>13.73</v>
      </c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06"/>
      <c r="Y320" s="206"/>
      <c r="Z320" s="206"/>
      <c r="AA320" s="206"/>
      <c r="AB320" s="206"/>
      <c r="AC320" s="206"/>
      <c r="AD320" s="206"/>
      <c r="AE320" s="206"/>
      <c r="AF320" s="206"/>
      <c r="AG320" s="206" t="s">
        <v>327</v>
      </c>
      <c r="AH320" s="206">
        <v>0</v>
      </c>
      <c r="AI320" s="206"/>
      <c r="AJ320" s="206"/>
      <c r="AK320" s="206"/>
      <c r="AL320" s="206"/>
      <c r="AM320" s="206"/>
      <c r="AN320" s="206"/>
      <c r="AO320" s="206"/>
      <c r="AP320" s="206"/>
      <c r="AQ320" s="206"/>
      <c r="AR320" s="206"/>
      <c r="AS320" s="206"/>
      <c r="AT320" s="206"/>
      <c r="AU320" s="206"/>
      <c r="AV320" s="206"/>
      <c r="AW320" s="206"/>
      <c r="AX320" s="206"/>
      <c r="AY320" s="206"/>
      <c r="AZ320" s="206"/>
      <c r="BA320" s="206"/>
      <c r="BB320" s="206"/>
      <c r="BC320" s="206"/>
      <c r="BD320" s="206"/>
      <c r="BE320" s="206"/>
      <c r="BF320" s="206"/>
      <c r="BG320" s="206"/>
      <c r="BH320" s="206"/>
    </row>
    <row r="321" spans="1:60" outlineLevel="1">
      <c r="A321" s="213"/>
      <c r="B321" s="214"/>
      <c r="C321" s="254" t="s">
        <v>664</v>
      </c>
      <c r="D321" s="247"/>
      <c r="E321" s="248">
        <v>0.36</v>
      </c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06"/>
      <c r="Y321" s="206"/>
      <c r="Z321" s="206"/>
      <c r="AA321" s="206"/>
      <c r="AB321" s="206"/>
      <c r="AC321" s="206"/>
      <c r="AD321" s="206"/>
      <c r="AE321" s="206"/>
      <c r="AF321" s="206"/>
      <c r="AG321" s="206" t="s">
        <v>327</v>
      </c>
      <c r="AH321" s="206">
        <v>0</v>
      </c>
      <c r="AI321" s="206"/>
      <c r="AJ321" s="206"/>
      <c r="AK321" s="206"/>
      <c r="AL321" s="206"/>
      <c r="AM321" s="206"/>
      <c r="AN321" s="206"/>
      <c r="AO321" s="206"/>
      <c r="AP321" s="206"/>
      <c r="AQ321" s="206"/>
      <c r="AR321" s="206"/>
      <c r="AS321" s="206"/>
      <c r="AT321" s="206"/>
      <c r="AU321" s="206"/>
      <c r="AV321" s="206"/>
      <c r="AW321" s="206"/>
      <c r="AX321" s="206"/>
      <c r="AY321" s="206"/>
      <c r="AZ321" s="206"/>
      <c r="BA321" s="206"/>
      <c r="BB321" s="206"/>
      <c r="BC321" s="206"/>
      <c r="BD321" s="206"/>
      <c r="BE321" s="206"/>
      <c r="BF321" s="206"/>
      <c r="BG321" s="206"/>
      <c r="BH321" s="206"/>
    </row>
    <row r="322" spans="1:60" outlineLevel="1">
      <c r="A322" s="213"/>
      <c r="B322" s="214"/>
      <c r="C322" s="254" t="s">
        <v>665</v>
      </c>
      <c r="D322" s="247"/>
      <c r="E322" s="248">
        <v>-0.55600000000000005</v>
      </c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06"/>
      <c r="Y322" s="206"/>
      <c r="Z322" s="206"/>
      <c r="AA322" s="206"/>
      <c r="AB322" s="206"/>
      <c r="AC322" s="206"/>
      <c r="AD322" s="206"/>
      <c r="AE322" s="206"/>
      <c r="AF322" s="206"/>
      <c r="AG322" s="206" t="s">
        <v>327</v>
      </c>
      <c r="AH322" s="206">
        <v>0</v>
      </c>
      <c r="AI322" s="206"/>
      <c r="AJ322" s="206"/>
      <c r="AK322" s="206"/>
      <c r="AL322" s="206"/>
      <c r="AM322" s="206"/>
      <c r="AN322" s="206"/>
      <c r="AO322" s="206"/>
      <c r="AP322" s="206"/>
      <c r="AQ322" s="206"/>
      <c r="AR322" s="206"/>
      <c r="AS322" s="206"/>
      <c r="AT322" s="206"/>
      <c r="AU322" s="206"/>
      <c r="AV322" s="206"/>
      <c r="AW322" s="206"/>
      <c r="AX322" s="206"/>
      <c r="AY322" s="206"/>
      <c r="AZ322" s="206"/>
      <c r="BA322" s="206"/>
      <c r="BB322" s="206"/>
      <c r="BC322" s="206"/>
      <c r="BD322" s="206"/>
      <c r="BE322" s="206"/>
      <c r="BF322" s="206"/>
      <c r="BG322" s="206"/>
      <c r="BH322" s="206"/>
    </row>
    <row r="323" spans="1:60" outlineLevel="1">
      <c r="A323" s="213"/>
      <c r="B323" s="214"/>
      <c r="C323" s="254" t="s">
        <v>666</v>
      </c>
      <c r="D323" s="247"/>
      <c r="E323" s="248">
        <v>-0.84</v>
      </c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06"/>
      <c r="Y323" s="206"/>
      <c r="Z323" s="206"/>
      <c r="AA323" s="206"/>
      <c r="AB323" s="206"/>
      <c r="AC323" s="206"/>
      <c r="AD323" s="206"/>
      <c r="AE323" s="206"/>
      <c r="AF323" s="206"/>
      <c r="AG323" s="206" t="s">
        <v>327</v>
      </c>
      <c r="AH323" s="206">
        <v>0</v>
      </c>
      <c r="AI323" s="206"/>
      <c r="AJ323" s="206"/>
      <c r="AK323" s="206"/>
      <c r="AL323" s="206"/>
      <c r="AM323" s="206"/>
      <c r="AN323" s="206"/>
      <c r="AO323" s="206"/>
      <c r="AP323" s="206"/>
      <c r="AQ323" s="206"/>
      <c r="AR323" s="206"/>
      <c r="AS323" s="206"/>
      <c r="AT323" s="206"/>
      <c r="AU323" s="206"/>
      <c r="AV323" s="206"/>
      <c r="AW323" s="206"/>
      <c r="AX323" s="206"/>
      <c r="AY323" s="206"/>
      <c r="AZ323" s="206"/>
      <c r="BA323" s="206"/>
      <c r="BB323" s="206"/>
      <c r="BC323" s="206"/>
      <c r="BD323" s="206"/>
      <c r="BE323" s="206"/>
      <c r="BF323" s="206"/>
      <c r="BG323" s="206"/>
      <c r="BH323" s="206"/>
    </row>
    <row r="324" spans="1:60" outlineLevel="1">
      <c r="A324" s="213"/>
      <c r="B324" s="214"/>
      <c r="C324" s="254" t="s">
        <v>667</v>
      </c>
      <c r="D324" s="247"/>
      <c r="E324" s="248">
        <v>0.4</v>
      </c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06"/>
      <c r="Y324" s="206"/>
      <c r="Z324" s="206"/>
      <c r="AA324" s="206"/>
      <c r="AB324" s="206"/>
      <c r="AC324" s="206"/>
      <c r="AD324" s="206"/>
      <c r="AE324" s="206"/>
      <c r="AF324" s="206"/>
      <c r="AG324" s="206" t="s">
        <v>327</v>
      </c>
      <c r="AH324" s="206">
        <v>0</v>
      </c>
      <c r="AI324" s="206"/>
      <c r="AJ324" s="206"/>
      <c r="AK324" s="206"/>
      <c r="AL324" s="206"/>
      <c r="AM324" s="206"/>
      <c r="AN324" s="206"/>
      <c r="AO324" s="206"/>
      <c r="AP324" s="206"/>
      <c r="AQ324" s="206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</row>
    <row r="325" spans="1:60" outlineLevel="1">
      <c r="A325" s="213"/>
      <c r="B325" s="214"/>
      <c r="C325" s="254" t="s">
        <v>668</v>
      </c>
      <c r="D325" s="247"/>
      <c r="E325" s="248">
        <v>29.885999999999999</v>
      </c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06"/>
      <c r="Y325" s="206"/>
      <c r="Z325" s="206"/>
      <c r="AA325" s="206"/>
      <c r="AB325" s="206"/>
      <c r="AC325" s="206"/>
      <c r="AD325" s="206"/>
      <c r="AE325" s="206"/>
      <c r="AF325" s="206"/>
      <c r="AG325" s="206" t="s">
        <v>327</v>
      </c>
      <c r="AH325" s="206">
        <v>0</v>
      </c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</row>
    <row r="326" spans="1:60" outlineLevel="1">
      <c r="A326" s="213"/>
      <c r="B326" s="214"/>
      <c r="C326" s="254" t="s">
        <v>669</v>
      </c>
      <c r="D326" s="247"/>
      <c r="E326" s="248">
        <v>6.12</v>
      </c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06"/>
      <c r="Y326" s="206"/>
      <c r="Z326" s="206"/>
      <c r="AA326" s="206"/>
      <c r="AB326" s="206"/>
      <c r="AC326" s="206"/>
      <c r="AD326" s="206"/>
      <c r="AE326" s="206"/>
      <c r="AF326" s="206"/>
      <c r="AG326" s="206" t="s">
        <v>327</v>
      </c>
      <c r="AH326" s="206">
        <v>0</v>
      </c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</row>
    <row r="327" spans="1:60" outlineLevel="1">
      <c r="A327" s="213"/>
      <c r="B327" s="214"/>
      <c r="C327" s="254" t="s">
        <v>670</v>
      </c>
      <c r="D327" s="247"/>
      <c r="E327" s="248">
        <v>7.23</v>
      </c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06"/>
      <c r="Y327" s="206"/>
      <c r="Z327" s="206"/>
      <c r="AA327" s="206"/>
      <c r="AB327" s="206"/>
      <c r="AC327" s="206"/>
      <c r="AD327" s="206"/>
      <c r="AE327" s="206"/>
      <c r="AF327" s="206"/>
      <c r="AG327" s="206" t="s">
        <v>327</v>
      </c>
      <c r="AH327" s="206">
        <v>0</v>
      </c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</row>
    <row r="328" spans="1:60" outlineLevel="1">
      <c r="A328" s="213"/>
      <c r="B328" s="214"/>
      <c r="C328" s="254" t="s">
        <v>671</v>
      </c>
      <c r="D328" s="247"/>
      <c r="E328" s="248">
        <v>-0.56000000000000005</v>
      </c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06"/>
      <c r="Y328" s="206"/>
      <c r="Z328" s="206"/>
      <c r="AA328" s="206"/>
      <c r="AB328" s="206"/>
      <c r="AC328" s="206"/>
      <c r="AD328" s="206"/>
      <c r="AE328" s="206"/>
      <c r="AF328" s="206"/>
      <c r="AG328" s="206" t="s">
        <v>327</v>
      </c>
      <c r="AH328" s="206">
        <v>0</v>
      </c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</row>
    <row r="329" spans="1:60" outlineLevel="1">
      <c r="A329" s="213"/>
      <c r="B329" s="214"/>
      <c r="C329" s="254" t="s">
        <v>672</v>
      </c>
      <c r="D329" s="247"/>
      <c r="E329" s="248">
        <v>-0.18</v>
      </c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06"/>
      <c r="Y329" s="206"/>
      <c r="Z329" s="206"/>
      <c r="AA329" s="206"/>
      <c r="AB329" s="206"/>
      <c r="AC329" s="206"/>
      <c r="AD329" s="206"/>
      <c r="AE329" s="206"/>
      <c r="AF329" s="206"/>
      <c r="AG329" s="206" t="s">
        <v>327</v>
      </c>
      <c r="AH329" s="206">
        <v>0</v>
      </c>
      <c r="AI329" s="206"/>
      <c r="AJ329" s="206"/>
      <c r="AK329" s="206"/>
      <c r="AL329" s="206"/>
      <c r="AM329" s="206"/>
      <c r="AN329" s="206"/>
      <c r="AO329" s="206"/>
      <c r="AP329" s="206"/>
      <c r="AQ329" s="206"/>
      <c r="AR329" s="206"/>
      <c r="AS329" s="206"/>
      <c r="AT329" s="206"/>
      <c r="AU329" s="206"/>
      <c r="AV329" s="206"/>
      <c r="AW329" s="206"/>
      <c r="AX329" s="206"/>
      <c r="AY329" s="206"/>
      <c r="AZ329" s="206"/>
      <c r="BA329" s="206"/>
      <c r="BB329" s="206"/>
      <c r="BC329" s="206"/>
      <c r="BD329" s="206"/>
      <c r="BE329" s="206"/>
      <c r="BF329" s="206"/>
      <c r="BG329" s="206"/>
      <c r="BH329" s="206"/>
    </row>
    <row r="330" spans="1:60" outlineLevel="1">
      <c r="A330" s="213"/>
      <c r="B330" s="214"/>
      <c r="C330" s="254" t="s">
        <v>673</v>
      </c>
      <c r="D330" s="247"/>
      <c r="E330" s="248">
        <v>-0.52</v>
      </c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06"/>
      <c r="Y330" s="206"/>
      <c r="Z330" s="206"/>
      <c r="AA330" s="206"/>
      <c r="AB330" s="206"/>
      <c r="AC330" s="206"/>
      <c r="AD330" s="206"/>
      <c r="AE330" s="206"/>
      <c r="AF330" s="206"/>
      <c r="AG330" s="206" t="s">
        <v>327</v>
      </c>
      <c r="AH330" s="206">
        <v>0</v>
      </c>
      <c r="AI330" s="206"/>
      <c r="AJ330" s="206"/>
      <c r="AK330" s="206"/>
      <c r="AL330" s="206"/>
      <c r="AM330" s="206"/>
      <c r="AN330" s="206"/>
      <c r="AO330" s="206"/>
      <c r="AP330" s="206"/>
      <c r="AQ330" s="206"/>
      <c r="AR330" s="206"/>
      <c r="AS330" s="206"/>
      <c r="AT330" s="206"/>
      <c r="AU330" s="206"/>
      <c r="AV330" s="206"/>
      <c r="AW330" s="206"/>
      <c r="AX330" s="206"/>
      <c r="AY330" s="206"/>
      <c r="AZ330" s="206"/>
      <c r="BA330" s="206"/>
      <c r="BB330" s="206"/>
      <c r="BC330" s="206"/>
      <c r="BD330" s="206"/>
      <c r="BE330" s="206"/>
      <c r="BF330" s="206"/>
      <c r="BG330" s="206"/>
      <c r="BH330" s="206"/>
    </row>
    <row r="331" spans="1:60" outlineLevel="1">
      <c r="A331" s="213"/>
      <c r="B331" s="214"/>
      <c r="C331" s="254" t="s">
        <v>674</v>
      </c>
      <c r="D331" s="247"/>
      <c r="E331" s="248">
        <v>0.42399999999999999</v>
      </c>
      <c r="F331" s="215"/>
      <c r="G331" s="215"/>
      <c r="H331" s="215"/>
      <c r="I331" s="215"/>
      <c r="J331" s="215"/>
      <c r="K331" s="215"/>
      <c r="L331" s="215"/>
      <c r="M331" s="215"/>
      <c r="N331" s="215"/>
      <c r="O331" s="215"/>
      <c r="P331" s="215"/>
      <c r="Q331" s="215"/>
      <c r="R331" s="215"/>
      <c r="S331" s="215"/>
      <c r="T331" s="215"/>
      <c r="U331" s="215"/>
      <c r="V331" s="215"/>
      <c r="W331" s="215"/>
      <c r="X331" s="206"/>
      <c r="Y331" s="206"/>
      <c r="Z331" s="206"/>
      <c r="AA331" s="206"/>
      <c r="AB331" s="206"/>
      <c r="AC331" s="206"/>
      <c r="AD331" s="206"/>
      <c r="AE331" s="206"/>
      <c r="AF331" s="206"/>
      <c r="AG331" s="206" t="s">
        <v>327</v>
      </c>
      <c r="AH331" s="206">
        <v>0</v>
      </c>
      <c r="AI331" s="206"/>
      <c r="AJ331" s="206"/>
      <c r="AK331" s="206"/>
      <c r="AL331" s="206"/>
      <c r="AM331" s="206"/>
      <c r="AN331" s="206"/>
      <c r="AO331" s="206"/>
      <c r="AP331" s="206"/>
      <c r="AQ331" s="206"/>
      <c r="AR331" s="206"/>
      <c r="AS331" s="206"/>
      <c r="AT331" s="206"/>
      <c r="AU331" s="206"/>
      <c r="AV331" s="206"/>
      <c r="AW331" s="206"/>
      <c r="AX331" s="206"/>
      <c r="AY331" s="206"/>
      <c r="AZ331" s="206"/>
      <c r="BA331" s="206"/>
      <c r="BB331" s="206"/>
      <c r="BC331" s="206"/>
      <c r="BD331" s="206"/>
      <c r="BE331" s="206"/>
      <c r="BF331" s="206"/>
      <c r="BG331" s="206"/>
      <c r="BH331" s="206"/>
    </row>
    <row r="332" spans="1:60" outlineLevel="1">
      <c r="A332" s="213"/>
      <c r="B332" s="214"/>
      <c r="C332" s="254" t="s">
        <v>675</v>
      </c>
      <c r="D332" s="247"/>
      <c r="E332" s="248">
        <v>1.04</v>
      </c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06"/>
      <c r="Y332" s="206"/>
      <c r="Z332" s="206"/>
      <c r="AA332" s="206"/>
      <c r="AB332" s="206"/>
      <c r="AC332" s="206"/>
      <c r="AD332" s="206"/>
      <c r="AE332" s="206"/>
      <c r="AF332" s="206"/>
      <c r="AG332" s="206" t="s">
        <v>327</v>
      </c>
      <c r="AH332" s="206">
        <v>0</v>
      </c>
      <c r="AI332" s="206"/>
      <c r="AJ332" s="206"/>
      <c r="AK332" s="206"/>
      <c r="AL332" s="206"/>
      <c r="AM332" s="206"/>
      <c r="AN332" s="206"/>
      <c r="AO332" s="206"/>
      <c r="AP332" s="206"/>
      <c r="AQ332" s="206"/>
      <c r="AR332" s="206"/>
      <c r="AS332" s="206"/>
      <c r="AT332" s="206"/>
      <c r="AU332" s="206"/>
      <c r="AV332" s="206"/>
      <c r="AW332" s="206"/>
      <c r="AX332" s="206"/>
      <c r="AY332" s="206"/>
      <c r="AZ332" s="206"/>
      <c r="BA332" s="206"/>
      <c r="BB332" s="206"/>
      <c r="BC332" s="206"/>
      <c r="BD332" s="206"/>
      <c r="BE332" s="206"/>
      <c r="BF332" s="206"/>
      <c r="BG332" s="206"/>
      <c r="BH332" s="206"/>
    </row>
    <row r="333" spans="1:60" outlineLevel="1">
      <c r="A333" s="213"/>
      <c r="B333" s="214"/>
      <c r="C333" s="254" t="s">
        <v>676</v>
      </c>
      <c r="D333" s="247"/>
      <c r="E333" s="248">
        <v>2.0007000000000001</v>
      </c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06"/>
      <c r="Y333" s="206"/>
      <c r="Z333" s="206"/>
      <c r="AA333" s="206"/>
      <c r="AB333" s="206"/>
      <c r="AC333" s="206"/>
      <c r="AD333" s="206"/>
      <c r="AE333" s="206"/>
      <c r="AF333" s="206"/>
      <c r="AG333" s="206" t="s">
        <v>327</v>
      </c>
      <c r="AH333" s="206">
        <v>0</v>
      </c>
      <c r="AI333" s="206"/>
      <c r="AJ333" s="206"/>
      <c r="AK333" s="206"/>
      <c r="AL333" s="206"/>
      <c r="AM333" s="206"/>
      <c r="AN333" s="206"/>
      <c r="AO333" s="206"/>
      <c r="AP333" s="206"/>
      <c r="AQ333" s="206"/>
      <c r="AR333" s="206"/>
      <c r="AS333" s="206"/>
      <c r="AT333" s="206"/>
      <c r="AU333" s="206"/>
      <c r="AV333" s="206"/>
      <c r="AW333" s="206"/>
      <c r="AX333" s="206"/>
      <c r="AY333" s="206"/>
      <c r="AZ333" s="206"/>
      <c r="BA333" s="206"/>
      <c r="BB333" s="206"/>
      <c r="BC333" s="206"/>
      <c r="BD333" s="206"/>
      <c r="BE333" s="206"/>
      <c r="BF333" s="206"/>
      <c r="BG333" s="206"/>
      <c r="BH333" s="206"/>
    </row>
    <row r="334" spans="1:60" outlineLevel="1">
      <c r="A334" s="213"/>
      <c r="B334" s="214"/>
      <c r="C334" s="254" t="s">
        <v>677</v>
      </c>
      <c r="D334" s="247"/>
      <c r="E334" s="248">
        <v>3.17</v>
      </c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06"/>
      <c r="Y334" s="206"/>
      <c r="Z334" s="206"/>
      <c r="AA334" s="206"/>
      <c r="AB334" s="206"/>
      <c r="AC334" s="206"/>
      <c r="AD334" s="206"/>
      <c r="AE334" s="206"/>
      <c r="AF334" s="206"/>
      <c r="AG334" s="206" t="s">
        <v>327</v>
      </c>
      <c r="AH334" s="206">
        <v>0</v>
      </c>
      <c r="AI334" s="206"/>
      <c r="AJ334" s="206"/>
      <c r="AK334" s="206"/>
      <c r="AL334" s="206"/>
      <c r="AM334" s="206"/>
      <c r="AN334" s="206"/>
      <c r="AO334" s="206"/>
      <c r="AP334" s="206"/>
      <c r="AQ334" s="206"/>
      <c r="AR334" s="206"/>
      <c r="AS334" s="206"/>
      <c r="AT334" s="206"/>
      <c r="AU334" s="206"/>
      <c r="AV334" s="206"/>
      <c r="AW334" s="206"/>
      <c r="AX334" s="206"/>
      <c r="AY334" s="206"/>
      <c r="AZ334" s="206"/>
      <c r="BA334" s="206"/>
      <c r="BB334" s="206"/>
      <c r="BC334" s="206"/>
      <c r="BD334" s="206"/>
      <c r="BE334" s="206"/>
      <c r="BF334" s="206"/>
      <c r="BG334" s="206"/>
      <c r="BH334" s="206"/>
    </row>
    <row r="335" spans="1:60" outlineLevel="1">
      <c r="A335" s="213"/>
      <c r="B335" s="214"/>
      <c r="C335" s="254" t="s">
        <v>678</v>
      </c>
      <c r="D335" s="247"/>
      <c r="E335" s="248">
        <v>3.3679999999999999</v>
      </c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06"/>
      <c r="Y335" s="206"/>
      <c r="Z335" s="206"/>
      <c r="AA335" s="206"/>
      <c r="AB335" s="206"/>
      <c r="AC335" s="206"/>
      <c r="AD335" s="206"/>
      <c r="AE335" s="206"/>
      <c r="AF335" s="206"/>
      <c r="AG335" s="206" t="s">
        <v>327</v>
      </c>
      <c r="AH335" s="206">
        <v>0</v>
      </c>
      <c r="AI335" s="206"/>
      <c r="AJ335" s="206"/>
      <c r="AK335" s="206"/>
      <c r="AL335" s="206"/>
      <c r="AM335" s="206"/>
      <c r="AN335" s="206"/>
      <c r="AO335" s="206"/>
      <c r="AP335" s="206"/>
      <c r="AQ335" s="206"/>
      <c r="AR335" s="206"/>
      <c r="AS335" s="206"/>
      <c r="AT335" s="206"/>
      <c r="AU335" s="206"/>
      <c r="AV335" s="206"/>
      <c r="AW335" s="206"/>
      <c r="AX335" s="206"/>
      <c r="AY335" s="206"/>
      <c r="AZ335" s="206"/>
      <c r="BA335" s="206"/>
      <c r="BB335" s="206"/>
      <c r="BC335" s="206"/>
      <c r="BD335" s="206"/>
      <c r="BE335" s="206"/>
      <c r="BF335" s="206"/>
      <c r="BG335" s="206"/>
      <c r="BH335" s="206"/>
    </row>
    <row r="336" spans="1:60">
      <c r="A336" s="217" t="s">
        <v>280</v>
      </c>
      <c r="B336" s="218" t="s">
        <v>113</v>
      </c>
      <c r="C336" s="240" t="s">
        <v>114</v>
      </c>
      <c r="D336" s="219"/>
      <c r="E336" s="220"/>
      <c r="F336" s="221"/>
      <c r="G336" s="221">
        <f>SUMIF(AG337:AG351,"&lt;&gt;NOR",G337:G351)</f>
        <v>0</v>
      </c>
      <c r="H336" s="221"/>
      <c r="I336" s="221">
        <f>SUM(I337:I351)</f>
        <v>0</v>
      </c>
      <c r="J336" s="221"/>
      <c r="K336" s="221">
        <f>SUM(K337:K351)</f>
        <v>0</v>
      </c>
      <c r="L336" s="221"/>
      <c r="M336" s="221">
        <f>SUM(M337:M351)</f>
        <v>0</v>
      </c>
      <c r="N336" s="221"/>
      <c r="O336" s="221">
        <f>SUM(O337:O351)</f>
        <v>28.909999999999997</v>
      </c>
      <c r="P336" s="221"/>
      <c r="Q336" s="221">
        <f>SUM(Q337:Q351)</f>
        <v>0</v>
      </c>
      <c r="R336" s="221"/>
      <c r="S336" s="221"/>
      <c r="T336" s="222"/>
      <c r="U336" s="216"/>
      <c r="V336" s="216">
        <f>SUM(V337:V351)</f>
        <v>131.12</v>
      </c>
      <c r="W336" s="216"/>
      <c r="AG336" t="s">
        <v>281</v>
      </c>
    </row>
    <row r="337" spans="1:60" ht="22.5" outlineLevel="1">
      <c r="A337" s="223">
        <v>50</v>
      </c>
      <c r="B337" s="224" t="s">
        <v>679</v>
      </c>
      <c r="C337" s="241" t="s">
        <v>680</v>
      </c>
      <c r="D337" s="225" t="s">
        <v>437</v>
      </c>
      <c r="E337" s="226">
        <v>113</v>
      </c>
      <c r="F337" s="227"/>
      <c r="G337" s="228">
        <f>ROUND(E337*F337,2)</f>
        <v>0</v>
      </c>
      <c r="H337" s="227"/>
      <c r="I337" s="228">
        <f>ROUND(E337*H337,2)</f>
        <v>0</v>
      </c>
      <c r="J337" s="227"/>
      <c r="K337" s="228">
        <f>ROUND(E337*J337,2)</f>
        <v>0</v>
      </c>
      <c r="L337" s="228">
        <v>21</v>
      </c>
      <c r="M337" s="228">
        <f>G337*(1+L337/100)</f>
        <v>0</v>
      </c>
      <c r="N337" s="228">
        <v>3.8739999999999997E-2</v>
      </c>
      <c r="O337" s="228">
        <f>ROUND(E337*N337,2)</f>
        <v>4.38</v>
      </c>
      <c r="P337" s="228">
        <v>0</v>
      </c>
      <c r="Q337" s="228">
        <f>ROUND(E337*P337,2)</f>
        <v>0</v>
      </c>
      <c r="R337" s="228"/>
      <c r="S337" s="228" t="s">
        <v>285</v>
      </c>
      <c r="T337" s="229" t="s">
        <v>322</v>
      </c>
      <c r="U337" s="215">
        <v>0.29299999999999998</v>
      </c>
      <c r="V337" s="215">
        <f>ROUND(E337*U337,2)</f>
        <v>33.11</v>
      </c>
      <c r="W337" s="215"/>
      <c r="X337" s="206"/>
      <c r="Y337" s="206"/>
      <c r="Z337" s="206"/>
      <c r="AA337" s="206"/>
      <c r="AB337" s="206"/>
      <c r="AC337" s="206"/>
      <c r="AD337" s="206"/>
      <c r="AE337" s="206"/>
      <c r="AF337" s="206"/>
      <c r="AG337" s="206" t="s">
        <v>323</v>
      </c>
      <c r="AH337" s="206"/>
      <c r="AI337" s="206"/>
      <c r="AJ337" s="206"/>
      <c r="AK337" s="206"/>
      <c r="AL337" s="206"/>
      <c r="AM337" s="206"/>
      <c r="AN337" s="206"/>
      <c r="AO337" s="206"/>
      <c r="AP337" s="206"/>
      <c r="AQ337" s="206"/>
      <c r="AR337" s="206"/>
      <c r="AS337" s="206"/>
      <c r="AT337" s="206"/>
      <c r="AU337" s="206"/>
      <c r="AV337" s="206"/>
      <c r="AW337" s="206"/>
      <c r="AX337" s="206"/>
      <c r="AY337" s="206"/>
      <c r="AZ337" s="206"/>
      <c r="BA337" s="206"/>
      <c r="BB337" s="206"/>
      <c r="BC337" s="206"/>
      <c r="BD337" s="206"/>
      <c r="BE337" s="206"/>
      <c r="BF337" s="206"/>
      <c r="BG337" s="206"/>
      <c r="BH337" s="206"/>
    </row>
    <row r="338" spans="1:60" outlineLevel="1">
      <c r="A338" s="213"/>
      <c r="B338" s="214"/>
      <c r="C338" s="254" t="s">
        <v>681</v>
      </c>
      <c r="D338" s="247"/>
      <c r="E338" s="248">
        <v>113</v>
      </c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06"/>
      <c r="Y338" s="206"/>
      <c r="Z338" s="206"/>
      <c r="AA338" s="206"/>
      <c r="AB338" s="206"/>
      <c r="AC338" s="206"/>
      <c r="AD338" s="206"/>
      <c r="AE338" s="206"/>
      <c r="AF338" s="206"/>
      <c r="AG338" s="206" t="s">
        <v>327</v>
      </c>
      <c r="AH338" s="206">
        <v>0</v>
      </c>
      <c r="AI338" s="206"/>
      <c r="AJ338" s="206"/>
      <c r="AK338" s="206"/>
      <c r="AL338" s="206"/>
      <c r="AM338" s="206"/>
      <c r="AN338" s="206"/>
      <c r="AO338" s="206"/>
      <c r="AP338" s="206"/>
      <c r="AQ338" s="206"/>
      <c r="AR338" s="206"/>
      <c r="AS338" s="206"/>
      <c r="AT338" s="206"/>
      <c r="AU338" s="206"/>
      <c r="AV338" s="206"/>
      <c r="AW338" s="206"/>
      <c r="AX338" s="206"/>
      <c r="AY338" s="206"/>
      <c r="AZ338" s="206"/>
      <c r="BA338" s="206"/>
      <c r="BB338" s="206"/>
      <c r="BC338" s="206"/>
      <c r="BD338" s="206"/>
      <c r="BE338" s="206"/>
      <c r="BF338" s="206"/>
      <c r="BG338" s="206"/>
      <c r="BH338" s="206"/>
    </row>
    <row r="339" spans="1:60" ht="22.5" outlineLevel="1">
      <c r="A339" s="223">
        <v>51</v>
      </c>
      <c r="B339" s="224" t="s">
        <v>682</v>
      </c>
      <c r="C339" s="241" t="s">
        <v>683</v>
      </c>
      <c r="D339" s="225" t="s">
        <v>437</v>
      </c>
      <c r="E339" s="226">
        <v>211.83332999999999</v>
      </c>
      <c r="F339" s="227"/>
      <c r="G339" s="228">
        <f>ROUND(E339*F339,2)</f>
        <v>0</v>
      </c>
      <c r="H339" s="227"/>
      <c r="I339" s="228">
        <f>ROUND(E339*H339,2)</f>
        <v>0</v>
      </c>
      <c r="J339" s="227"/>
      <c r="K339" s="228">
        <f>ROUND(E339*J339,2)</f>
        <v>0</v>
      </c>
      <c r="L339" s="228">
        <v>21</v>
      </c>
      <c r="M339" s="228">
        <f>G339*(1+L339/100)</f>
        <v>0</v>
      </c>
      <c r="N339" s="228">
        <v>8.0500000000000002E-2</v>
      </c>
      <c r="O339" s="228">
        <f>ROUND(E339*N339,2)</f>
        <v>17.05</v>
      </c>
      <c r="P339" s="228">
        <v>0</v>
      </c>
      <c r="Q339" s="228">
        <f>ROUND(E339*P339,2)</f>
        <v>0</v>
      </c>
      <c r="R339" s="228"/>
      <c r="S339" s="228" t="s">
        <v>285</v>
      </c>
      <c r="T339" s="229" t="s">
        <v>322</v>
      </c>
      <c r="U339" s="215">
        <v>0.35299999999999998</v>
      </c>
      <c r="V339" s="215">
        <f>ROUND(E339*U339,2)</f>
        <v>74.78</v>
      </c>
      <c r="W339" s="215"/>
      <c r="X339" s="206"/>
      <c r="Y339" s="206"/>
      <c r="Z339" s="206"/>
      <c r="AA339" s="206"/>
      <c r="AB339" s="206"/>
      <c r="AC339" s="206"/>
      <c r="AD339" s="206"/>
      <c r="AE339" s="206"/>
      <c r="AF339" s="206"/>
      <c r="AG339" s="206" t="s">
        <v>323</v>
      </c>
      <c r="AH339" s="206"/>
      <c r="AI339" s="206"/>
      <c r="AJ339" s="206"/>
      <c r="AK339" s="206"/>
      <c r="AL339" s="206"/>
      <c r="AM339" s="206"/>
      <c r="AN339" s="206"/>
      <c r="AO339" s="206"/>
      <c r="AP339" s="206"/>
      <c r="AQ339" s="206"/>
      <c r="AR339" s="206"/>
      <c r="AS339" s="206"/>
      <c r="AT339" s="206"/>
      <c r="AU339" s="206"/>
      <c r="AV339" s="206"/>
      <c r="AW339" s="206"/>
      <c r="AX339" s="206"/>
      <c r="AY339" s="206"/>
      <c r="AZ339" s="206"/>
      <c r="BA339" s="206"/>
      <c r="BB339" s="206"/>
      <c r="BC339" s="206"/>
      <c r="BD339" s="206"/>
      <c r="BE339" s="206"/>
      <c r="BF339" s="206"/>
      <c r="BG339" s="206"/>
      <c r="BH339" s="206"/>
    </row>
    <row r="340" spans="1:60" outlineLevel="1">
      <c r="A340" s="213"/>
      <c r="B340" s="214"/>
      <c r="C340" s="254" t="s">
        <v>684</v>
      </c>
      <c r="D340" s="247"/>
      <c r="E340" s="248">
        <v>211.83332999999999</v>
      </c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06"/>
      <c r="Y340" s="206"/>
      <c r="Z340" s="206"/>
      <c r="AA340" s="206"/>
      <c r="AB340" s="206"/>
      <c r="AC340" s="206"/>
      <c r="AD340" s="206"/>
      <c r="AE340" s="206"/>
      <c r="AF340" s="206"/>
      <c r="AG340" s="206" t="s">
        <v>327</v>
      </c>
      <c r="AH340" s="206">
        <v>0</v>
      </c>
      <c r="AI340" s="206"/>
      <c r="AJ340" s="206"/>
      <c r="AK340" s="206"/>
      <c r="AL340" s="206"/>
      <c r="AM340" s="206"/>
      <c r="AN340" s="206"/>
      <c r="AO340" s="206"/>
      <c r="AP340" s="206"/>
      <c r="AQ340" s="206"/>
      <c r="AR340" s="206"/>
      <c r="AS340" s="206"/>
      <c r="AT340" s="206"/>
      <c r="AU340" s="206"/>
      <c r="AV340" s="206"/>
      <c r="AW340" s="206"/>
      <c r="AX340" s="206"/>
      <c r="AY340" s="206"/>
      <c r="AZ340" s="206"/>
      <c r="BA340" s="206"/>
      <c r="BB340" s="206"/>
      <c r="BC340" s="206"/>
      <c r="BD340" s="206"/>
      <c r="BE340" s="206"/>
      <c r="BF340" s="206"/>
      <c r="BG340" s="206"/>
      <c r="BH340" s="206"/>
    </row>
    <row r="341" spans="1:60" ht="22.5" outlineLevel="1">
      <c r="A341" s="223">
        <v>52</v>
      </c>
      <c r="B341" s="224" t="s">
        <v>685</v>
      </c>
      <c r="C341" s="241" t="s">
        <v>686</v>
      </c>
      <c r="D341" s="225" t="s">
        <v>437</v>
      </c>
      <c r="E341" s="226">
        <v>33</v>
      </c>
      <c r="F341" s="227"/>
      <c r="G341" s="228">
        <f>ROUND(E341*F341,2)</f>
        <v>0</v>
      </c>
      <c r="H341" s="227"/>
      <c r="I341" s="228">
        <f>ROUND(E341*H341,2)</f>
        <v>0</v>
      </c>
      <c r="J341" s="227"/>
      <c r="K341" s="228">
        <f>ROUND(E341*J341,2)</f>
        <v>0</v>
      </c>
      <c r="L341" s="228">
        <v>21</v>
      </c>
      <c r="M341" s="228">
        <f>G341*(1+L341/100)</f>
        <v>0</v>
      </c>
      <c r="N341" s="228">
        <v>9.8680000000000004E-2</v>
      </c>
      <c r="O341" s="228">
        <f>ROUND(E341*N341,2)</f>
        <v>3.26</v>
      </c>
      <c r="P341" s="228">
        <v>0</v>
      </c>
      <c r="Q341" s="228">
        <f>ROUND(E341*P341,2)</f>
        <v>0</v>
      </c>
      <c r="R341" s="228"/>
      <c r="S341" s="228" t="s">
        <v>285</v>
      </c>
      <c r="T341" s="229" t="s">
        <v>322</v>
      </c>
      <c r="U341" s="215">
        <v>0.35299999999999998</v>
      </c>
      <c r="V341" s="215">
        <f>ROUND(E341*U341,2)</f>
        <v>11.65</v>
      </c>
      <c r="W341" s="215"/>
      <c r="X341" s="206"/>
      <c r="Y341" s="206"/>
      <c r="Z341" s="206"/>
      <c r="AA341" s="206"/>
      <c r="AB341" s="206"/>
      <c r="AC341" s="206"/>
      <c r="AD341" s="206"/>
      <c r="AE341" s="206"/>
      <c r="AF341" s="206"/>
      <c r="AG341" s="206" t="s">
        <v>323</v>
      </c>
      <c r="AH341" s="206"/>
      <c r="AI341" s="206"/>
      <c r="AJ341" s="206"/>
      <c r="AK341" s="206"/>
      <c r="AL341" s="206"/>
      <c r="AM341" s="206"/>
      <c r="AN341" s="206"/>
      <c r="AO341" s="206"/>
      <c r="AP341" s="206"/>
      <c r="AQ341" s="206"/>
      <c r="AR341" s="206"/>
      <c r="AS341" s="206"/>
      <c r="AT341" s="206"/>
      <c r="AU341" s="206"/>
      <c r="AV341" s="206"/>
      <c r="AW341" s="206"/>
      <c r="AX341" s="206"/>
      <c r="AY341" s="206"/>
      <c r="AZ341" s="206"/>
      <c r="BA341" s="206"/>
      <c r="BB341" s="206"/>
      <c r="BC341" s="206"/>
      <c r="BD341" s="206"/>
      <c r="BE341" s="206"/>
      <c r="BF341" s="206"/>
      <c r="BG341" s="206"/>
      <c r="BH341" s="206"/>
    </row>
    <row r="342" spans="1:60" outlineLevel="1">
      <c r="A342" s="213"/>
      <c r="B342" s="214"/>
      <c r="C342" s="254" t="s">
        <v>687</v>
      </c>
      <c r="D342" s="247"/>
      <c r="E342" s="248">
        <v>25</v>
      </c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06"/>
      <c r="Y342" s="206"/>
      <c r="Z342" s="206"/>
      <c r="AA342" s="206"/>
      <c r="AB342" s="206"/>
      <c r="AC342" s="206"/>
      <c r="AD342" s="206"/>
      <c r="AE342" s="206"/>
      <c r="AF342" s="206"/>
      <c r="AG342" s="206" t="s">
        <v>327</v>
      </c>
      <c r="AH342" s="206">
        <v>0</v>
      </c>
      <c r="AI342" s="206"/>
      <c r="AJ342" s="206"/>
      <c r="AK342" s="206"/>
      <c r="AL342" s="206"/>
      <c r="AM342" s="206"/>
      <c r="AN342" s="206"/>
      <c r="AO342" s="206"/>
      <c r="AP342" s="206"/>
      <c r="AQ342" s="206"/>
      <c r="AR342" s="206"/>
      <c r="AS342" s="206"/>
      <c r="AT342" s="206"/>
      <c r="AU342" s="206"/>
      <c r="AV342" s="206"/>
      <c r="AW342" s="206"/>
      <c r="AX342" s="206"/>
      <c r="AY342" s="206"/>
      <c r="AZ342" s="206"/>
      <c r="BA342" s="206"/>
      <c r="BB342" s="206"/>
      <c r="BC342" s="206"/>
      <c r="BD342" s="206"/>
      <c r="BE342" s="206"/>
      <c r="BF342" s="206"/>
      <c r="BG342" s="206"/>
      <c r="BH342" s="206"/>
    </row>
    <row r="343" spans="1:60" outlineLevel="1">
      <c r="A343" s="213"/>
      <c r="B343" s="214"/>
      <c r="C343" s="254" t="s">
        <v>688</v>
      </c>
      <c r="D343" s="247"/>
      <c r="E343" s="248">
        <v>8</v>
      </c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  <c r="V343" s="215"/>
      <c r="W343" s="215"/>
      <c r="X343" s="206"/>
      <c r="Y343" s="206"/>
      <c r="Z343" s="206"/>
      <c r="AA343" s="206"/>
      <c r="AB343" s="206"/>
      <c r="AC343" s="206"/>
      <c r="AD343" s="206"/>
      <c r="AE343" s="206"/>
      <c r="AF343" s="206"/>
      <c r="AG343" s="206" t="s">
        <v>327</v>
      </c>
      <c r="AH343" s="206">
        <v>0</v>
      </c>
      <c r="AI343" s="206"/>
      <c r="AJ343" s="206"/>
      <c r="AK343" s="206"/>
      <c r="AL343" s="206"/>
      <c r="AM343" s="206"/>
      <c r="AN343" s="206"/>
      <c r="AO343" s="206"/>
      <c r="AP343" s="206"/>
      <c r="AQ343" s="206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</row>
    <row r="344" spans="1:60" outlineLevel="1">
      <c r="A344" s="223">
        <v>53</v>
      </c>
      <c r="B344" s="224" t="s">
        <v>689</v>
      </c>
      <c r="C344" s="241" t="s">
        <v>690</v>
      </c>
      <c r="D344" s="225" t="s">
        <v>437</v>
      </c>
      <c r="E344" s="226">
        <v>2</v>
      </c>
      <c r="F344" s="227"/>
      <c r="G344" s="228">
        <f>ROUND(E344*F344,2)</f>
        <v>0</v>
      </c>
      <c r="H344" s="227"/>
      <c r="I344" s="228">
        <f>ROUND(E344*H344,2)</f>
        <v>0</v>
      </c>
      <c r="J344" s="227"/>
      <c r="K344" s="228">
        <f>ROUND(E344*J344,2)</f>
        <v>0</v>
      </c>
      <c r="L344" s="228">
        <v>21</v>
      </c>
      <c r="M344" s="228">
        <f>G344*(1+L344/100)</f>
        <v>0</v>
      </c>
      <c r="N344" s="228">
        <v>2.23E-2</v>
      </c>
      <c r="O344" s="228">
        <f>ROUND(E344*N344,2)</f>
        <v>0.04</v>
      </c>
      <c r="P344" s="228">
        <v>0</v>
      </c>
      <c r="Q344" s="228">
        <f>ROUND(E344*P344,2)</f>
        <v>0</v>
      </c>
      <c r="R344" s="228" t="s">
        <v>438</v>
      </c>
      <c r="S344" s="228" t="s">
        <v>285</v>
      </c>
      <c r="T344" s="229" t="s">
        <v>322</v>
      </c>
      <c r="U344" s="215">
        <v>0.2014</v>
      </c>
      <c r="V344" s="215">
        <f>ROUND(E344*U344,2)</f>
        <v>0.4</v>
      </c>
      <c r="W344" s="215"/>
      <c r="X344" s="206"/>
      <c r="Y344" s="206"/>
      <c r="Z344" s="206"/>
      <c r="AA344" s="206"/>
      <c r="AB344" s="206"/>
      <c r="AC344" s="206"/>
      <c r="AD344" s="206"/>
      <c r="AE344" s="206"/>
      <c r="AF344" s="206"/>
      <c r="AG344" s="206" t="s">
        <v>369</v>
      </c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</row>
    <row r="345" spans="1:60" outlineLevel="1">
      <c r="A345" s="213"/>
      <c r="B345" s="214"/>
      <c r="C345" s="254" t="s">
        <v>691</v>
      </c>
      <c r="D345" s="247"/>
      <c r="E345" s="248">
        <v>2</v>
      </c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06"/>
      <c r="Y345" s="206"/>
      <c r="Z345" s="206"/>
      <c r="AA345" s="206"/>
      <c r="AB345" s="206"/>
      <c r="AC345" s="206"/>
      <c r="AD345" s="206"/>
      <c r="AE345" s="206"/>
      <c r="AF345" s="206"/>
      <c r="AG345" s="206" t="s">
        <v>327</v>
      </c>
      <c r="AH345" s="206">
        <v>0</v>
      </c>
      <c r="AI345" s="206"/>
      <c r="AJ345" s="206"/>
      <c r="AK345" s="206"/>
      <c r="AL345" s="206"/>
      <c r="AM345" s="206"/>
      <c r="AN345" s="206"/>
      <c r="AO345" s="206"/>
      <c r="AP345" s="206"/>
      <c r="AQ345" s="206"/>
      <c r="AR345" s="206"/>
      <c r="AS345" s="206"/>
      <c r="AT345" s="206"/>
      <c r="AU345" s="206"/>
      <c r="AV345" s="206"/>
      <c r="AW345" s="206"/>
      <c r="AX345" s="206"/>
      <c r="AY345" s="206"/>
      <c r="AZ345" s="206"/>
      <c r="BA345" s="206"/>
      <c r="BB345" s="206"/>
      <c r="BC345" s="206"/>
      <c r="BD345" s="206"/>
      <c r="BE345" s="206"/>
      <c r="BF345" s="206"/>
      <c r="BG345" s="206"/>
      <c r="BH345" s="206"/>
    </row>
    <row r="346" spans="1:60" ht="22.5" outlineLevel="1">
      <c r="A346" s="223">
        <v>54</v>
      </c>
      <c r="B346" s="224" t="s">
        <v>692</v>
      </c>
      <c r="C346" s="241" t="s">
        <v>693</v>
      </c>
      <c r="D346" s="225" t="s">
        <v>368</v>
      </c>
      <c r="E346" s="226">
        <v>14.644</v>
      </c>
      <c r="F346" s="227"/>
      <c r="G346" s="228">
        <f>ROUND(E346*F346,2)</f>
        <v>0</v>
      </c>
      <c r="H346" s="227"/>
      <c r="I346" s="228">
        <f>ROUND(E346*H346,2)</f>
        <v>0</v>
      </c>
      <c r="J346" s="227"/>
      <c r="K346" s="228">
        <f>ROUND(E346*J346,2)</f>
        <v>0</v>
      </c>
      <c r="L346" s="228">
        <v>21</v>
      </c>
      <c r="M346" s="228">
        <f>G346*(1+L346/100)</f>
        <v>0</v>
      </c>
      <c r="N346" s="228">
        <v>0.28547</v>
      </c>
      <c r="O346" s="228">
        <f>ROUND(E346*N346,2)</f>
        <v>4.18</v>
      </c>
      <c r="P346" s="228">
        <v>0</v>
      </c>
      <c r="Q346" s="228">
        <f>ROUND(E346*P346,2)</f>
        <v>0</v>
      </c>
      <c r="R346" s="228" t="s">
        <v>694</v>
      </c>
      <c r="S346" s="228" t="s">
        <v>285</v>
      </c>
      <c r="T346" s="229" t="s">
        <v>322</v>
      </c>
      <c r="U346" s="215">
        <v>0.76363999999999999</v>
      </c>
      <c r="V346" s="215">
        <f>ROUND(E346*U346,2)</f>
        <v>11.18</v>
      </c>
      <c r="W346" s="215"/>
      <c r="X346" s="206"/>
      <c r="Y346" s="206"/>
      <c r="Z346" s="206"/>
      <c r="AA346" s="206"/>
      <c r="AB346" s="206"/>
      <c r="AC346" s="206"/>
      <c r="AD346" s="206"/>
      <c r="AE346" s="206"/>
      <c r="AF346" s="206"/>
      <c r="AG346" s="206" t="s">
        <v>695</v>
      </c>
      <c r="AH346" s="206"/>
      <c r="AI346" s="206"/>
      <c r="AJ346" s="206"/>
      <c r="AK346" s="206"/>
      <c r="AL346" s="206"/>
      <c r="AM346" s="206"/>
      <c r="AN346" s="206"/>
      <c r="AO346" s="206"/>
      <c r="AP346" s="206"/>
      <c r="AQ346" s="206"/>
      <c r="AR346" s="206"/>
      <c r="AS346" s="206"/>
      <c r="AT346" s="206"/>
      <c r="AU346" s="206"/>
      <c r="AV346" s="206"/>
      <c r="AW346" s="206"/>
      <c r="AX346" s="206"/>
      <c r="AY346" s="206"/>
      <c r="AZ346" s="206"/>
      <c r="BA346" s="206"/>
      <c r="BB346" s="206"/>
      <c r="BC346" s="206"/>
      <c r="BD346" s="206"/>
      <c r="BE346" s="206"/>
      <c r="BF346" s="206"/>
      <c r="BG346" s="206"/>
      <c r="BH346" s="206"/>
    </row>
    <row r="347" spans="1:60" ht="22.5" outlineLevel="1">
      <c r="A347" s="213"/>
      <c r="B347" s="214"/>
      <c r="C347" s="253" t="s">
        <v>696</v>
      </c>
      <c r="D347" s="251"/>
      <c r="E347" s="251"/>
      <c r="F347" s="251"/>
      <c r="G347" s="251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06"/>
      <c r="Y347" s="206"/>
      <c r="Z347" s="206"/>
      <c r="AA347" s="206"/>
      <c r="AB347" s="206"/>
      <c r="AC347" s="206"/>
      <c r="AD347" s="206"/>
      <c r="AE347" s="206"/>
      <c r="AF347" s="206"/>
      <c r="AG347" s="206" t="s">
        <v>325</v>
      </c>
      <c r="AH347" s="206"/>
      <c r="AI347" s="206"/>
      <c r="AJ347" s="206"/>
      <c r="AK347" s="206"/>
      <c r="AL347" s="206"/>
      <c r="AM347" s="206"/>
      <c r="AN347" s="206"/>
      <c r="AO347" s="206"/>
      <c r="AP347" s="206"/>
      <c r="AQ347" s="206"/>
      <c r="AR347" s="206"/>
      <c r="AS347" s="206"/>
      <c r="AT347" s="206"/>
      <c r="AU347" s="206"/>
      <c r="AV347" s="206"/>
      <c r="AW347" s="206"/>
      <c r="AX347" s="206"/>
      <c r="AY347" s="206"/>
      <c r="AZ347" s="206"/>
      <c r="BA347" s="230" t="str">
        <f>C347</f>
        <v>beton stropů se zabudovaným bedněním, výztuž z betonářské oceli 11 375, ztracené bednění z pozinkovaného plechu tloušťky 0,8 mm a výšky vlny 50 mm včetně lože z malty, podpěrná konstrukce stropů výšky do 6 m.</v>
      </c>
      <c r="BB347" s="206"/>
      <c r="BC347" s="206"/>
      <c r="BD347" s="206"/>
      <c r="BE347" s="206"/>
      <c r="BF347" s="206"/>
      <c r="BG347" s="206"/>
      <c r="BH347" s="206"/>
    </row>
    <row r="348" spans="1:60" outlineLevel="1">
      <c r="A348" s="213"/>
      <c r="B348" s="214"/>
      <c r="C348" s="254" t="s">
        <v>697</v>
      </c>
      <c r="D348" s="247"/>
      <c r="E348" s="248">
        <v>4.34</v>
      </c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06"/>
      <c r="Y348" s="206"/>
      <c r="Z348" s="206"/>
      <c r="AA348" s="206"/>
      <c r="AB348" s="206"/>
      <c r="AC348" s="206"/>
      <c r="AD348" s="206"/>
      <c r="AE348" s="206"/>
      <c r="AF348" s="206"/>
      <c r="AG348" s="206" t="s">
        <v>327</v>
      </c>
      <c r="AH348" s="206">
        <v>0</v>
      </c>
      <c r="AI348" s="206"/>
      <c r="AJ348" s="206"/>
      <c r="AK348" s="206"/>
      <c r="AL348" s="206"/>
      <c r="AM348" s="206"/>
      <c r="AN348" s="206"/>
      <c r="AO348" s="206"/>
      <c r="AP348" s="206"/>
      <c r="AQ348" s="206"/>
      <c r="AR348" s="206"/>
      <c r="AS348" s="206"/>
      <c r="AT348" s="206"/>
      <c r="AU348" s="206"/>
      <c r="AV348" s="206"/>
      <c r="AW348" s="206"/>
      <c r="AX348" s="206"/>
      <c r="AY348" s="206"/>
      <c r="AZ348" s="206"/>
      <c r="BA348" s="206"/>
      <c r="BB348" s="206"/>
      <c r="BC348" s="206"/>
      <c r="BD348" s="206"/>
      <c r="BE348" s="206"/>
      <c r="BF348" s="206"/>
      <c r="BG348" s="206"/>
      <c r="BH348" s="206"/>
    </row>
    <row r="349" spans="1:60" outlineLevel="1">
      <c r="A349" s="213"/>
      <c r="B349" s="214"/>
      <c r="C349" s="254" t="s">
        <v>698</v>
      </c>
      <c r="D349" s="247"/>
      <c r="E349" s="248">
        <v>5.6639999999999997</v>
      </c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06"/>
      <c r="Y349" s="206"/>
      <c r="Z349" s="206"/>
      <c r="AA349" s="206"/>
      <c r="AB349" s="206"/>
      <c r="AC349" s="206"/>
      <c r="AD349" s="206"/>
      <c r="AE349" s="206"/>
      <c r="AF349" s="206"/>
      <c r="AG349" s="206" t="s">
        <v>327</v>
      </c>
      <c r="AH349" s="206">
        <v>0</v>
      </c>
      <c r="AI349" s="206"/>
      <c r="AJ349" s="206"/>
      <c r="AK349" s="206"/>
      <c r="AL349" s="206"/>
      <c r="AM349" s="206"/>
      <c r="AN349" s="206"/>
      <c r="AO349" s="206"/>
      <c r="AP349" s="206"/>
      <c r="AQ349" s="206"/>
      <c r="AR349" s="206"/>
      <c r="AS349" s="206"/>
      <c r="AT349" s="206"/>
      <c r="AU349" s="206"/>
      <c r="AV349" s="206"/>
      <c r="AW349" s="206"/>
      <c r="AX349" s="206"/>
      <c r="AY349" s="206"/>
      <c r="AZ349" s="206"/>
      <c r="BA349" s="206"/>
      <c r="BB349" s="206"/>
      <c r="BC349" s="206"/>
      <c r="BD349" s="206"/>
      <c r="BE349" s="206"/>
      <c r="BF349" s="206"/>
      <c r="BG349" s="206"/>
      <c r="BH349" s="206"/>
    </row>
    <row r="350" spans="1:60" outlineLevel="1">
      <c r="A350" s="213"/>
      <c r="B350" s="214"/>
      <c r="C350" s="254" t="s">
        <v>699</v>
      </c>
      <c r="D350" s="247"/>
      <c r="E350" s="248">
        <v>2.64</v>
      </c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06"/>
      <c r="Y350" s="206"/>
      <c r="Z350" s="206"/>
      <c r="AA350" s="206"/>
      <c r="AB350" s="206"/>
      <c r="AC350" s="206"/>
      <c r="AD350" s="206"/>
      <c r="AE350" s="206"/>
      <c r="AF350" s="206"/>
      <c r="AG350" s="206" t="s">
        <v>327</v>
      </c>
      <c r="AH350" s="206">
        <v>0</v>
      </c>
      <c r="AI350" s="206"/>
      <c r="AJ350" s="206"/>
      <c r="AK350" s="206"/>
      <c r="AL350" s="206"/>
      <c r="AM350" s="206"/>
      <c r="AN350" s="206"/>
      <c r="AO350" s="206"/>
      <c r="AP350" s="206"/>
      <c r="AQ350" s="206"/>
      <c r="AR350" s="206"/>
      <c r="AS350" s="206"/>
      <c r="AT350" s="206"/>
      <c r="AU350" s="206"/>
      <c r="AV350" s="206"/>
      <c r="AW350" s="206"/>
      <c r="AX350" s="206"/>
      <c r="AY350" s="206"/>
      <c r="AZ350" s="206"/>
      <c r="BA350" s="206"/>
      <c r="BB350" s="206"/>
      <c r="BC350" s="206"/>
      <c r="BD350" s="206"/>
      <c r="BE350" s="206"/>
      <c r="BF350" s="206"/>
      <c r="BG350" s="206"/>
      <c r="BH350" s="206"/>
    </row>
    <row r="351" spans="1:60" outlineLevel="1">
      <c r="A351" s="213"/>
      <c r="B351" s="214"/>
      <c r="C351" s="254" t="s">
        <v>621</v>
      </c>
      <c r="D351" s="247"/>
      <c r="E351" s="248">
        <v>2</v>
      </c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06"/>
      <c r="Y351" s="206"/>
      <c r="Z351" s="206"/>
      <c r="AA351" s="206"/>
      <c r="AB351" s="206"/>
      <c r="AC351" s="206"/>
      <c r="AD351" s="206"/>
      <c r="AE351" s="206"/>
      <c r="AF351" s="206"/>
      <c r="AG351" s="206" t="s">
        <v>327</v>
      </c>
      <c r="AH351" s="206">
        <v>0</v>
      </c>
      <c r="AI351" s="206"/>
      <c r="AJ351" s="206"/>
      <c r="AK351" s="206"/>
      <c r="AL351" s="206"/>
      <c r="AM351" s="206"/>
      <c r="AN351" s="206"/>
      <c r="AO351" s="206"/>
      <c r="AP351" s="206"/>
      <c r="AQ351" s="206"/>
      <c r="AR351" s="206"/>
      <c r="AS351" s="206"/>
      <c r="AT351" s="206"/>
      <c r="AU351" s="206"/>
      <c r="AV351" s="206"/>
      <c r="AW351" s="206"/>
      <c r="AX351" s="206"/>
      <c r="AY351" s="206"/>
      <c r="AZ351" s="206"/>
      <c r="BA351" s="206"/>
      <c r="BB351" s="206"/>
      <c r="BC351" s="206"/>
      <c r="BD351" s="206"/>
      <c r="BE351" s="206"/>
      <c r="BF351" s="206"/>
      <c r="BG351" s="206"/>
      <c r="BH351" s="206"/>
    </row>
    <row r="352" spans="1:60">
      <c r="A352" s="217" t="s">
        <v>280</v>
      </c>
      <c r="B352" s="218" t="s">
        <v>115</v>
      </c>
      <c r="C352" s="240" t="s">
        <v>116</v>
      </c>
      <c r="D352" s="219"/>
      <c r="E352" s="220"/>
      <c r="F352" s="221"/>
      <c r="G352" s="221">
        <f>SUMIF(AG353:AG362,"&lt;&gt;NOR",G353:G362)</f>
        <v>0</v>
      </c>
      <c r="H352" s="221"/>
      <c r="I352" s="221">
        <f>SUM(I353:I362)</f>
        <v>0</v>
      </c>
      <c r="J352" s="221"/>
      <c r="K352" s="221">
        <f>SUM(K353:K362)</f>
        <v>0</v>
      </c>
      <c r="L352" s="221"/>
      <c r="M352" s="221">
        <f>SUM(M353:M362)</f>
        <v>0</v>
      </c>
      <c r="N352" s="221"/>
      <c r="O352" s="221">
        <f>SUM(O353:O362)</f>
        <v>5.56</v>
      </c>
      <c r="P352" s="221"/>
      <c r="Q352" s="221">
        <f>SUM(Q353:Q362)</f>
        <v>0</v>
      </c>
      <c r="R352" s="221"/>
      <c r="S352" s="221"/>
      <c r="T352" s="222"/>
      <c r="U352" s="216"/>
      <c r="V352" s="216">
        <f>SUM(V353:V362)</f>
        <v>69.08</v>
      </c>
      <c r="W352" s="216"/>
      <c r="AG352" t="s">
        <v>281</v>
      </c>
    </row>
    <row r="353" spans="1:60" outlineLevel="1">
      <c r="A353" s="223">
        <v>55</v>
      </c>
      <c r="B353" s="224" t="s">
        <v>700</v>
      </c>
      <c r="C353" s="241" t="s">
        <v>701</v>
      </c>
      <c r="D353" s="225" t="s">
        <v>557</v>
      </c>
      <c r="E353" s="226">
        <v>39.869999999999997</v>
      </c>
      <c r="F353" s="227"/>
      <c r="G353" s="228">
        <f>ROUND(E353*F353,2)</f>
        <v>0</v>
      </c>
      <c r="H353" s="227"/>
      <c r="I353" s="228">
        <f>ROUND(E353*H353,2)</f>
        <v>0</v>
      </c>
      <c r="J353" s="227"/>
      <c r="K353" s="228">
        <f>ROUND(E353*J353,2)</f>
        <v>0</v>
      </c>
      <c r="L353" s="228">
        <v>21</v>
      </c>
      <c r="M353" s="228">
        <f>G353*(1+L353/100)</f>
        <v>0</v>
      </c>
      <c r="N353" s="228">
        <v>0.12274</v>
      </c>
      <c r="O353" s="228">
        <f>ROUND(E353*N353,2)</f>
        <v>4.8899999999999997</v>
      </c>
      <c r="P353" s="228">
        <v>0</v>
      </c>
      <c r="Q353" s="228">
        <f>ROUND(E353*P353,2)</f>
        <v>0</v>
      </c>
      <c r="R353" s="228" t="s">
        <v>694</v>
      </c>
      <c r="S353" s="228" t="s">
        <v>285</v>
      </c>
      <c r="T353" s="229" t="s">
        <v>322</v>
      </c>
      <c r="U353" s="215">
        <v>1.48289</v>
      </c>
      <c r="V353" s="215">
        <f>ROUND(E353*U353,2)</f>
        <v>59.12</v>
      </c>
      <c r="W353" s="215"/>
      <c r="X353" s="206"/>
      <c r="Y353" s="206"/>
      <c r="Z353" s="206"/>
      <c r="AA353" s="206"/>
      <c r="AB353" s="206"/>
      <c r="AC353" s="206"/>
      <c r="AD353" s="206"/>
      <c r="AE353" s="206"/>
      <c r="AF353" s="206"/>
      <c r="AG353" s="206" t="s">
        <v>695</v>
      </c>
      <c r="AH353" s="206"/>
      <c r="AI353" s="206"/>
      <c r="AJ353" s="206"/>
      <c r="AK353" s="206"/>
      <c r="AL353" s="206"/>
      <c r="AM353" s="206"/>
      <c r="AN353" s="206"/>
      <c r="AO353" s="206"/>
      <c r="AP353" s="206"/>
      <c r="AQ353" s="206"/>
      <c r="AR353" s="206"/>
      <c r="AS353" s="206"/>
      <c r="AT353" s="206"/>
      <c r="AU353" s="206"/>
      <c r="AV353" s="206"/>
      <c r="AW353" s="206"/>
      <c r="AX353" s="206"/>
      <c r="AY353" s="206"/>
      <c r="AZ353" s="206"/>
      <c r="BA353" s="206"/>
      <c r="BB353" s="206"/>
      <c r="BC353" s="206"/>
      <c r="BD353" s="206"/>
      <c r="BE353" s="206"/>
      <c r="BF353" s="206"/>
      <c r="BG353" s="206"/>
      <c r="BH353" s="206"/>
    </row>
    <row r="354" spans="1:60" outlineLevel="1">
      <c r="A354" s="213"/>
      <c r="B354" s="214"/>
      <c r="C354" s="253" t="s">
        <v>702</v>
      </c>
      <c r="D354" s="251"/>
      <c r="E354" s="251"/>
      <c r="F354" s="251"/>
      <c r="G354" s="251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06"/>
      <c r="Y354" s="206"/>
      <c r="Z354" s="206"/>
      <c r="AA354" s="206"/>
      <c r="AB354" s="206"/>
      <c r="AC354" s="206"/>
      <c r="AD354" s="206"/>
      <c r="AE354" s="206"/>
      <c r="AF354" s="206"/>
      <c r="AG354" s="206" t="s">
        <v>325</v>
      </c>
      <c r="AH354" s="206"/>
      <c r="AI354" s="206"/>
      <c r="AJ354" s="206"/>
      <c r="AK354" s="206"/>
      <c r="AL354" s="206"/>
      <c r="AM354" s="206"/>
      <c r="AN354" s="206"/>
      <c r="AO354" s="206"/>
      <c r="AP354" s="206"/>
      <c r="AQ354" s="206"/>
      <c r="AR354" s="206"/>
      <c r="AS354" s="206"/>
      <c r="AT354" s="206"/>
      <c r="AU354" s="206"/>
      <c r="AV354" s="206"/>
      <c r="AW354" s="206"/>
      <c r="AX354" s="206"/>
      <c r="AY354" s="206"/>
      <c r="AZ354" s="206"/>
      <c r="BA354" s="206"/>
      <c r="BB354" s="206"/>
      <c r="BC354" s="206"/>
      <c r="BD354" s="206"/>
      <c r="BE354" s="206"/>
      <c r="BF354" s="206"/>
      <c r="BG354" s="206"/>
      <c r="BH354" s="206"/>
    </row>
    <row r="355" spans="1:60" outlineLevel="1">
      <c r="A355" s="213"/>
      <c r="B355" s="214"/>
      <c r="C355" s="254" t="s">
        <v>703</v>
      </c>
      <c r="D355" s="247"/>
      <c r="E355" s="248">
        <v>10.94</v>
      </c>
      <c r="F355" s="215"/>
      <c r="G355" s="215"/>
      <c r="H355" s="215"/>
      <c r="I355" s="215"/>
      <c r="J355" s="215"/>
      <c r="K355" s="215"/>
      <c r="L355" s="215"/>
      <c r="M355" s="215"/>
      <c r="N355" s="215"/>
      <c r="O355" s="215"/>
      <c r="P355" s="215"/>
      <c r="Q355" s="215"/>
      <c r="R355" s="215"/>
      <c r="S355" s="215"/>
      <c r="T355" s="215"/>
      <c r="U355" s="215"/>
      <c r="V355" s="215"/>
      <c r="W355" s="215"/>
      <c r="X355" s="206"/>
      <c r="Y355" s="206"/>
      <c r="Z355" s="206"/>
      <c r="AA355" s="206"/>
      <c r="AB355" s="206"/>
      <c r="AC355" s="206"/>
      <c r="AD355" s="206"/>
      <c r="AE355" s="206"/>
      <c r="AF355" s="206"/>
      <c r="AG355" s="206" t="s">
        <v>327</v>
      </c>
      <c r="AH355" s="206">
        <v>0</v>
      </c>
      <c r="AI355" s="206"/>
      <c r="AJ355" s="206"/>
      <c r="AK355" s="206"/>
      <c r="AL355" s="206"/>
      <c r="AM355" s="206"/>
      <c r="AN355" s="206"/>
      <c r="AO355" s="206"/>
      <c r="AP355" s="206"/>
      <c r="AQ355" s="206"/>
      <c r="AR355" s="206"/>
      <c r="AS355" s="206"/>
      <c r="AT355" s="206"/>
      <c r="AU355" s="206"/>
      <c r="AV355" s="206"/>
      <c r="AW355" s="206"/>
      <c r="AX355" s="206"/>
      <c r="AY355" s="206"/>
      <c r="AZ355" s="206"/>
      <c r="BA355" s="206"/>
      <c r="BB355" s="206"/>
      <c r="BC355" s="206"/>
      <c r="BD355" s="206"/>
      <c r="BE355" s="206"/>
      <c r="BF355" s="206"/>
      <c r="BG355" s="206"/>
      <c r="BH355" s="206"/>
    </row>
    <row r="356" spans="1:60" outlineLevel="1">
      <c r="A356" s="213"/>
      <c r="B356" s="214"/>
      <c r="C356" s="254" t="s">
        <v>704</v>
      </c>
      <c r="D356" s="247"/>
      <c r="E356" s="248">
        <v>10.5</v>
      </c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06"/>
      <c r="Y356" s="206"/>
      <c r="Z356" s="206"/>
      <c r="AA356" s="206"/>
      <c r="AB356" s="206"/>
      <c r="AC356" s="206"/>
      <c r="AD356" s="206"/>
      <c r="AE356" s="206"/>
      <c r="AF356" s="206"/>
      <c r="AG356" s="206" t="s">
        <v>327</v>
      </c>
      <c r="AH356" s="206">
        <v>0</v>
      </c>
      <c r="AI356" s="206"/>
      <c r="AJ356" s="206"/>
      <c r="AK356" s="206"/>
      <c r="AL356" s="206"/>
      <c r="AM356" s="206"/>
      <c r="AN356" s="206"/>
      <c r="AO356" s="206"/>
      <c r="AP356" s="206"/>
      <c r="AQ356" s="206"/>
      <c r="AR356" s="206"/>
      <c r="AS356" s="206"/>
      <c r="AT356" s="206"/>
      <c r="AU356" s="206"/>
      <c r="AV356" s="206"/>
      <c r="AW356" s="206"/>
      <c r="AX356" s="206"/>
      <c r="AY356" s="206"/>
      <c r="AZ356" s="206"/>
      <c r="BA356" s="206"/>
      <c r="BB356" s="206"/>
      <c r="BC356" s="206"/>
      <c r="BD356" s="206"/>
      <c r="BE356" s="206"/>
      <c r="BF356" s="206"/>
      <c r="BG356" s="206"/>
      <c r="BH356" s="206"/>
    </row>
    <row r="357" spans="1:60" outlineLevel="1">
      <c r="A357" s="213"/>
      <c r="B357" s="214"/>
      <c r="C357" s="254" t="s">
        <v>705</v>
      </c>
      <c r="D357" s="247"/>
      <c r="E357" s="248">
        <v>14.4</v>
      </c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06"/>
      <c r="Y357" s="206"/>
      <c r="Z357" s="206"/>
      <c r="AA357" s="206"/>
      <c r="AB357" s="206"/>
      <c r="AC357" s="206"/>
      <c r="AD357" s="206"/>
      <c r="AE357" s="206"/>
      <c r="AF357" s="206"/>
      <c r="AG357" s="206" t="s">
        <v>327</v>
      </c>
      <c r="AH357" s="206">
        <v>0</v>
      </c>
      <c r="AI357" s="206"/>
      <c r="AJ357" s="206"/>
      <c r="AK357" s="206"/>
      <c r="AL357" s="206"/>
      <c r="AM357" s="206"/>
      <c r="AN357" s="206"/>
      <c r="AO357" s="206"/>
      <c r="AP357" s="206"/>
      <c r="AQ357" s="206"/>
      <c r="AR357" s="206"/>
      <c r="AS357" s="206"/>
      <c r="AT357" s="206"/>
      <c r="AU357" s="206"/>
      <c r="AV357" s="206"/>
      <c r="AW357" s="206"/>
      <c r="AX357" s="206"/>
      <c r="AY357" s="206"/>
      <c r="AZ357" s="206"/>
      <c r="BA357" s="206"/>
      <c r="BB357" s="206"/>
      <c r="BC357" s="206"/>
      <c r="BD357" s="206"/>
      <c r="BE357" s="206"/>
      <c r="BF357" s="206"/>
      <c r="BG357" s="206"/>
      <c r="BH357" s="206"/>
    </row>
    <row r="358" spans="1:60" outlineLevel="1">
      <c r="A358" s="213"/>
      <c r="B358" s="214"/>
      <c r="C358" s="254" t="s">
        <v>706</v>
      </c>
      <c r="D358" s="247"/>
      <c r="E358" s="248">
        <v>1.98</v>
      </c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06"/>
      <c r="Y358" s="206"/>
      <c r="Z358" s="206"/>
      <c r="AA358" s="206"/>
      <c r="AB358" s="206"/>
      <c r="AC358" s="206"/>
      <c r="AD358" s="206"/>
      <c r="AE358" s="206"/>
      <c r="AF358" s="206"/>
      <c r="AG358" s="206" t="s">
        <v>327</v>
      </c>
      <c r="AH358" s="206">
        <v>0</v>
      </c>
      <c r="AI358" s="206"/>
      <c r="AJ358" s="206"/>
      <c r="AK358" s="206"/>
      <c r="AL358" s="206"/>
      <c r="AM358" s="206"/>
      <c r="AN358" s="206"/>
      <c r="AO358" s="206"/>
      <c r="AP358" s="206"/>
      <c r="AQ358" s="206"/>
      <c r="AR358" s="206"/>
      <c r="AS358" s="206"/>
      <c r="AT358" s="206"/>
      <c r="AU358" s="206"/>
      <c r="AV358" s="206"/>
      <c r="AW358" s="206"/>
      <c r="AX358" s="206"/>
      <c r="AY358" s="206"/>
      <c r="AZ358" s="206"/>
      <c r="BA358" s="206"/>
      <c r="BB358" s="206"/>
      <c r="BC358" s="206"/>
      <c r="BD358" s="206"/>
      <c r="BE358" s="206"/>
      <c r="BF358" s="206"/>
      <c r="BG358" s="206"/>
      <c r="BH358" s="206"/>
    </row>
    <row r="359" spans="1:60" outlineLevel="1">
      <c r="A359" s="213"/>
      <c r="B359" s="214"/>
      <c r="C359" s="254" t="s">
        <v>707</v>
      </c>
      <c r="D359" s="247"/>
      <c r="E359" s="248">
        <v>2.0499999999999998</v>
      </c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06"/>
      <c r="Y359" s="206"/>
      <c r="Z359" s="206"/>
      <c r="AA359" s="206"/>
      <c r="AB359" s="206"/>
      <c r="AC359" s="206"/>
      <c r="AD359" s="206"/>
      <c r="AE359" s="206"/>
      <c r="AF359" s="206"/>
      <c r="AG359" s="206" t="s">
        <v>327</v>
      </c>
      <c r="AH359" s="206">
        <v>0</v>
      </c>
      <c r="AI359" s="206"/>
      <c r="AJ359" s="206"/>
      <c r="AK359" s="206"/>
      <c r="AL359" s="206"/>
      <c r="AM359" s="206"/>
      <c r="AN359" s="206"/>
      <c r="AO359" s="206"/>
      <c r="AP359" s="206"/>
      <c r="AQ359" s="206"/>
      <c r="AR359" s="206"/>
      <c r="AS359" s="206"/>
      <c r="AT359" s="206"/>
      <c r="AU359" s="206"/>
      <c r="AV359" s="206"/>
      <c r="AW359" s="206"/>
      <c r="AX359" s="206"/>
      <c r="AY359" s="206"/>
      <c r="AZ359" s="206"/>
      <c r="BA359" s="206"/>
      <c r="BB359" s="206"/>
      <c r="BC359" s="206"/>
      <c r="BD359" s="206"/>
      <c r="BE359" s="206"/>
      <c r="BF359" s="206"/>
      <c r="BG359" s="206"/>
      <c r="BH359" s="206"/>
    </row>
    <row r="360" spans="1:60" outlineLevel="1">
      <c r="A360" s="223">
        <v>56</v>
      </c>
      <c r="B360" s="224" t="s">
        <v>708</v>
      </c>
      <c r="C360" s="241" t="s">
        <v>709</v>
      </c>
      <c r="D360" s="225" t="s">
        <v>557</v>
      </c>
      <c r="E360" s="226">
        <v>5.4</v>
      </c>
      <c r="F360" s="227"/>
      <c r="G360" s="228">
        <f>ROUND(E360*F360,2)</f>
        <v>0</v>
      </c>
      <c r="H360" s="227"/>
      <c r="I360" s="228">
        <f>ROUND(E360*H360,2)</f>
        <v>0</v>
      </c>
      <c r="J360" s="227"/>
      <c r="K360" s="228">
        <f>ROUND(E360*J360,2)</f>
        <v>0</v>
      </c>
      <c r="L360" s="228">
        <v>21</v>
      </c>
      <c r="M360" s="228">
        <f>G360*(1+L360/100)</f>
        <v>0</v>
      </c>
      <c r="N360" s="228">
        <v>0.12354999999999999</v>
      </c>
      <c r="O360" s="228">
        <f>ROUND(E360*N360,2)</f>
        <v>0.67</v>
      </c>
      <c r="P360" s="228">
        <v>0</v>
      </c>
      <c r="Q360" s="228">
        <f>ROUND(E360*P360,2)</f>
        <v>0</v>
      </c>
      <c r="R360" s="228" t="s">
        <v>694</v>
      </c>
      <c r="S360" s="228" t="s">
        <v>285</v>
      </c>
      <c r="T360" s="229" t="s">
        <v>322</v>
      </c>
      <c r="U360" s="215">
        <v>1.8447499999999999</v>
      </c>
      <c r="V360" s="215">
        <f>ROUND(E360*U360,2)</f>
        <v>9.9600000000000009</v>
      </c>
      <c r="W360" s="215"/>
      <c r="X360" s="206"/>
      <c r="Y360" s="206"/>
      <c r="Z360" s="206"/>
      <c r="AA360" s="206"/>
      <c r="AB360" s="206"/>
      <c r="AC360" s="206"/>
      <c r="AD360" s="206"/>
      <c r="AE360" s="206"/>
      <c r="AF360" s="206"/>
      <c r="AG360" s="206" t="s">
        <v>695</v>
      </c>
      <c r="AH360" s="206"/>
      <c r="AI360" s="206"/>
      <c r="AJ360" s="206"/>
      <c r="AK360" s="206"/>
      <c r="AL360" s="206"/>
      <c r="AM360" s="206"/>
      <c r="AN360" s="206"/>
      <c r="AO360" s="206"/>
      <c r="AP360" s="206"/>
      <c r="AQ360" s="206"/>
      <c r="AR360" s="206"/>
      <c r="AS360" s="206"/>
      <c r="AT360" s="206"/>
      <c r="AU360" s="206"/>
      <c r="AV360" s="206"/>
      <c r="AW360" s="206"/>
      <c r="AX360" s="206"/>
      <c r="AY360" s="206"/>
      <c r="AZ360" s="206"/>
      <c r="BA360" s="206"/>
      <c r="BB360" s="206"/>
      <c r="BC360" s="206"/>
      <c r="BD360" s="206"/>
      <c r="BE360" s="206"/>
      <c r="BF360" s="206"/>
      <c r="BG360" s="206"/>
      <c r="BH360" s="206"/>
    </row>
    <row r="361" spans="1:60" outlineLevel="1">
      <c r="A361" s="213"/>
      <c r="B361" s="214"/>
      <c r="C361" s="253" t="s">
        <v>702</v>
      </c>
      <c r="D361" s="251"/>
      <c r="E361" s="251"/>
      <c r="F361" s="251"/>
      <c r="G361" s="251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06"/>
      <c r="Y361" s="206"/>
      <c r="Z361" s="206"/>
      <c r="AA361" s="206"/>
      <c r="AB361" s="206"/>
      <c r="AC361" s="206"/>
      <c r="AD361" s="206"/>
      <c r="AE361" s="206"/>
      <c r="AF361" s="206"/>
      <c r="AG361" s="206" t="s">
        <v>325</v>
      </c>
      <c r="AH361" s="206"/>
      <c r="AI361" s="206"/>
      <c r="AJ361" s="206"/>
      <c r="AK361" s="206"/>
      <c r="AL361" s="206"/>
      <c r="AM361" s="206"/>
      <c r="AN361" s="206"/>
      <c r="AO361" s="206"/>
      <c r="AP361" s="206"/>
      <c r="AQ361" s="206"/>
      <c r="AR361" s="206"/>
      <c r="AS361" s="206"/>
      <c r="AT361" s="206"/>
      <c r="AU361" s="206"/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  <c r="BH361" s="206"/>
    </row>
    <row r="362" spans="1:60" outlineLevel="1">
      <c r="A362" s="213"/>
      <c r="B362" s="214"/>
      <c r="C362" s="254" t="s">
        <v>710</v>
      </c>
      <c r="D362" s="247"/>
      <c r="E362" s="248">
        <v>5.4</v>
      </c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06"/>
      <c r="Y362" s="206"/>
      <c r="Z362" s="206"/>
      <c r="AA362" s="206"/>
      <c r="AB362" s="206"/>
      <c r="AC362" s="206"/>
      <c r="AD362" s="206"/>
      <c r="AE362" s="206"/>
      <c r="AF362" s="206"/>
      <c r="AG362" s="206" t="s">
        <v>327</v>
      </c>
      <c r="AH362" s="206">
        <v>0</v>
      </c>
      <c r="AI362" s="206"/>
      <c r="AJ362" s="206"/>
      <c r="AK362" s="206"/>
      <c r="AL362" s="206"/>
      <c r="AM362" s="206"/>
      <c r="AN362" s="206"/>
      <c r="AO362" s="206"/>
      <c r="AP362" s="206"/>
      <c r="AQ362" s="206"/>
      <c r="AR362" s="206"/>
      <c r="AS362" s="206"/>
      <c r="AT362" s="206"/>
      <c r="AU362" s="206"/>
      <c r="AV362" s="206"/>
      <c r="AW362" s="206"/>
      <c r="AX362" s="206"/>
      <c r="AY362" s="206"/>
      <c r="AZ362" s="206"/>
      <c r="BA362" s="206"/>
      <c r="BB362" s="206"/>
      <c r="BC362" s="206"/>
      <c r="BD362" s="206"/>
      <c r="BE362" s="206"/>
      <c r="BF362" s="206"/>
      <c r="BG362" s="206"/>
      <c r="BH362" s="206"/>
    </row>
    <row r="363" spans="1:60">
      <c r="A363" s="217" t="s">
        <v>280</v>
      </c>
      <c r="B363" s="218" t="s">
        <v>117</v>
      </c>
      <c r="C363" s="240" t="s">
        <v>118</v>
      </c>
      <c r="D363" s="219"/>
      <c r="E363" s="220"/>
      <c r="F363" s="221"/>
      <c r="G363" s="221">
        <f>SUMIF(AG364:AG525,"&lt;&gt;NOR",G364:G525)</f>
        <v>0</v>
      </c>
      <c r="H363" s="221"/>
      <c r="I363" s="221">
        <f>SUM(I364:I525)</f>
        <v>0</v>
      </c>
      <c r="J363" s="221"/>
      <c r="K363" s="221">
        <f>SUM(K364:K525)</f>
        <v>0</v>
      </c>
      <c r="L363" s="221"/>
      <c r="M363" s="221">
        <f>SUM(M364:M525)</f>
        <v>0</v>
      </c>
      <c r="N363" s="221"/>
      <c r="O363" s="221">
        <f>SUM(O364:O525)</f>
        <v>92.3</v>
      </c>
      <c r="P363" s="221"/>
      <c r="Q363" s="221">
        <f>SUM(Q364:Q525)</f>
        <v>0</v>
      </c>
      <c r="R363" s="221"/>
      <c r="S363" s="221"/>
      <c r="T363" s="222"/>
      <c r="U363" s="216"/>
      <c r="V363" s="216">
        <f>SUM(V364:V525)</f>
        <v>1376.5</v>
      </c>
      <c r="W363" s="216"/>
      <c r="AG363" t="s">
        <v>281</v>
      </c>
    </row>
    <row r="364" spans="1:60" ht="22.5" outlineLevel="1">
      <c r="A364" s="223">
        <v>57</v>
      </c>
      <c r="B364" s="224" t="s">
        <v>711</v>
      </c>
      <c r="C364" s="241" t="s">
        <v>712</v>
      </c>
      <c r="D364" s="225" t="s">
        <v>368</v>
      </c>
      <c r="E364" s="226">
        <v>1007.3748000000001</v>
      </c>
      <c r="F364" s="227"/>
      <c r="G364" s="228">
        <f>ROUND(E364*F364,2)</f>
        <v>0</v>
      </c>
      <c r="H364" s="227"/>
      <c r="I364" s="228">
        <f>ROUND(E364*H364,2)</f>
        <v>0</v>
      </c>
      <c r="J364" s="227"/>
      <c r="K364" s="228">
        <f>ROUND(E364*J364,2)</f>
        <v>0</v>
      </c>
      <c r="L364" s="228">
        <v>21</v>
      </c>
      <c r="M364" s="228">
        <f>G364*(1+L364/100)</f>
        <v>0</v>
      </c>
      <c r="N364" s="228">
        <v>2.9999999999999997E-4</v>
      </c>
      <c r="O364" s="228">
        <f>ROUND(E364*N364,2)</f>
        <v>0.3</v>
      </c>
      <c r="P364" s="228">
        <v>0</v>
      </c>
      <c r="Q364" s="228">
        <f>ROUND(E364*P364,2)</f>
        <v>0</v>
      </c>
      <c r="R364" s="228" t="s">
        <v>394</v>
      </c>
      <c r="S364" s="228" t="s">
        <v>285</v>
      </c>
      <c r="T364" s="229" t="s">
        <v>322</v>
      </c>
      <c r="U364" s="215">
        <v>8.8999999999999996E-2</v>
      </c>
      <c r="V364" s="215">
        <f>ROUND(E364*U364,2)</f>
        <v>89.66</v>
      </c>
      <c r="W364" s="215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 t="s">
        <v>369</v>
      </c>
      <c r="AH364" s="206"/>
      <c r="AI364" s="206"/>
      <c r="AJ364" s="206"/>
      <c r="AK364" s="206"/>
      <c r="AL364" s="206"/>
      <c r="AM364" s="206"/>
      <c r="AN364" s="206"/>
      <c r="AO364" s="206"/>
      <c r="AP364" s="206"/>
      <c r="AQ364" s="206"/>
      <c r="AR364" s="206"/>
      <c r="AS364" s="206"/>
      <c r="AT364" s="206"/>
      <c r="AU364" s="206"/>
      <c r="AV364" s="206"/>
      <c r="AW364" s="206"/>
      <c r="AX364" s="206"/>
      <c r="AY364" s="206"/>
      <c r="AZ364" s="206"/>
      <c r="BA364" s="206"/>
      <c r="BB364" s="206"/>
      <c r="BC364" s="206"/>
      <c r="BD364" s="206"/>
      <c r="BE364" s="206"/>
      <c r="BF364" s="206"/>
      <c r="BG364" s="206"/>
      <c r="BH364" s="206"/>
    </row>
    <row r="365" spans="1:60" outlineLevel="1">
      <c r="A365" s="213"/>
      <c r="B365" s="214"/>
      <c r="C365" s="253" t="s">
        <v>713</v>
      </c>
      <c r="D365" s="251"/>
      <c r="E365" s="251"/>
      <c r="F365" s="251"/>
      <c r="G365" s="251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 t="s">
        <v>325</v>
      </c>
      <c r="AH365" s="206"/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</row>
    <row r="366" spans="1:60" ht="22.5" outlineLevel="1">
      <c r="A366" s="223">
        <v>58</v>
      </c>
      <c r="B366" s="224" t="s">
        <v>714</v>
      </c>
      <c r="C366" s="241" t="s">
        <v>715</v>
      </c>
      <c r="D366" s="225" t="s">
        <v>368</v>
      </c>
      <c r="E366" s="226">
        <v>462.87540000000001</v>
      </c>
      <c r="F366" s="227"/>
      <c r="G366" s="228">
        <f>ROUND(E366*F366,2)</f>
        <v>0</v>
      </c>
      <c r="H366" s="227"/>
      <c r="I366" s="228">
        <f>ROUND(E366*H366,2)</f>
        <v>0</v>
      </c>
      <c r="J366" s="227"/>
      <c r="K366" s="228">
        <f>ROUND(E366*J366,2)</f>
        <v>0</v>
      </c>
      <c r="L366" s="228">
        <v>21</v>
      </c>
      <c r="M366" s="228">
        <f>G366*(1+L366/100)</f>
        <v>0</v>
      </c>
      <c r="N366" s="228">
        <v>2.9999999999999997E-4</v>
      </c>
      <c r="O366" s="228">
        <f>ROUND(E366*N366,2)</f>
        <v>0.14000000000000001</v>
      </c>
      <c r="P366" s="228">
        <v>0</v>
      </c>
      <c r="Q366" s="228">
        <f>ROUND(E366*P366,2)</f>
        <v>0</v>
      </c>
      <c r="R366" s="228" t="s">
        <v>394</v>
      </c>
      <c r="S366" s="228" t="s">
        <v>285</v>
      </c>
      <c r="T366" s="229" t="s">
        <v>322</v>
      </c>
      <c r="U366" s="215">
        <v>7.0000000000000007E-2</v>
      </c>
      <c r="V366" s="215">
        <f>ROUND(E366*U366,2)</f>
        <v>32.4</v>
      </c>
      <c r="W366" s="215"/>
      <c r="X366" s="206"/>
      <c r="Y366" s="206"/>
      <c r="Z366" s="206"/>
      <c r="AA366" s="206"/>
      <c r="AB366" s="206"/>
      <c r="AC366" s="206"/>
      <c r="AD366" s="206"/>
      <c r="AE366" s="206"/>
      <c r="AF366" s="206"/>
      <c r="AG366" s="206" t="s">
        <v>369</v>
      </c>
      <c r="AH366" s="206"/>
      <c r="AI366" s="206"/>
      <c r="AJ366" s="206"/>
      <c r="AK366" s="206"/>
      <c r="AL366" s="206"/>
      <c r="AM366" s="206"/>
      <c r="AN366" s="206"/>
      <c r="AO366" s="206"/>
      <c r="AP366" s="206"/>
      <c r="AQ366" s="206"/>
      <c r="AR366" s="206"/>
      <c r="AS366" s="206"/>
      <c r="AT366" s="206"/>
      <c r="AU366" s="206"/>
      <c r="AV366" s="206"/>
      <c r="AW366" s="206"/>
      <c r="AX366" s="206"/>
      <c r="AY366" s="206"/>
      <c r="AZ366" s="206"/>
      <c r="BA366" s="206"/>
      <c r="BB366" s="206"/>
      <c r="BC366" s="206"/>
      <c r="BD366" s="206"/>
      <c r="BE366" s="206"/>
      <c r="BF366" s="206"/>
      <c r="BG366" s="206"/>
      <c r="BH366" s="206"/>
    </row>
    <row r="367" spans="1:60" outlineLevel="1">
      <c r="A367" s="213"/>
      <c r="B367" s="214"/>
      <c r="C367" s="253" t="s">
        <v>713</v>
      </c>
      <c r="D367" s="251"/>
      <c r="E367" s="251"/>
      <c r="F367" s="251"/>
      <c r="G367" s="251"/>
      <c r="H367" s="215"/>
      <c r="I367" s="215"/>
      <c r="J367" s="215"/>
      <c r="K367" s="215"/>
      <c r="L367" s="215"/>
      <c r="M367" s="215"/>
      <c r="N367" s="215"/>
      <c r="O367" s="215"/>
      <c r="P367" s="215"/>
      <c r="Q367" s="215"/>
      <c r="R367" s="215"/>
      <c r="S367" s="215"/>
      <c r="T367" s="215"/>
      <c r="U367" s="215"/>
      <c r="V367" s="215"/>
      <c r="W367" s="215"/>
      <c r="X367" s="206"/>
      <c r="Y367" s="206"/>
      <c r="Z367" s="206"/>
      <c r="AA367" s="206"/>
      <c r="AB367" s="206"/>
      <c r="AC367" s="206"/>
      <c r="AD367" s="206"/>
      <c r="AE367" s="206"/>
      <c r="AF367" s="206"/>
      <c r="AG367" s="206" t="s">
        <v>325</v>
      </c>
      <c r="AH367" s="206"/>
      <c r="AI367" s="206"/>
      <c r="AJ367" s="206"/>
      <c r="AK367" s="206"/>
      <c r="AL367" s="206"/>
      <c r="AM367" s="206"/>
      <c r="AN367" s="206"/>
      <c r="AO367" s="206"/>
      <c r="AP367" s="206"/>
      <c r="AQ367" s="206"/>
      <c r="AR367" s="206"/>
      <c r="AS367" s="206"/>
      <c r="AT367" s="206"/>
      <c r="AU367" s="206"/>
      <c r="AV367" s="206"/>
      <c r="AW367" s="206"/>
      <c r="AX367" s="206"/>
      <c r="AY367" s="206"/>
      <c r="AZ367" s="206"/>
      <c r="BA367" s="206"/>
      <c r="BB367" s="206"/>
      <c r="BC367" s="206"/>
      <c r="BD367" s="206"/>
      <c r="BE367" s="206"/>
      <c r="BF367" s="206"/>
      <c r="BG367" s="206"/>
      <c r="BH367" s="206"/>
    </row>
    <row r="368" spans="1:60" outlineLevel="1">
      <c r="A368" s="213"/>
      <c r="B368" s="214"/>
      <c r="C368" s="254" t="s">
        <v>716</v>
      </c>
      <c r="D368" s="247"/>
      <c r="E368" s="248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06"/>
      <c r="Y368" s="206"/>
      <c r="Z368" s="206"/>
      <c r="AA368" s="206"/>
      <c r="AB368" s="206"/>
      <c r="AC368" s="206"/>
      <c r="AD368" s="206"/>
      <c r="AE368" s="206"/>
      <c r="AF368" s="206"/>
      <c r="AG368" s="206" t="s">
        <v>327</v>
      </c>
      <c r="AH368" s="206">
        <v>0</v>
      </c>
      <c r="AI368" s="206"/>
      <c r="AJ368" s="206"/>
      <c r="AK368" s="206"/>
      <c r="AL368" s="206"/>
      <c r="AM368" s="206"/>
      <c r="AN368" s="206"/>
      <c r="AO368" s="206"/>
      <c r="AP368" s="206"/>
      <c r="AQ368" s="206"/>
      <c r="AR368" s="206"/>
      <c r="AS368" s="206"/>
      <c r="AT368" s="206"/>
      <c r="AU368" s="206"/>
      <c r="AV368" s="206"/>
      <c r="AW368" s="206"/>
      <c r="AX368" s="206"/>
      <c r="AY368" s="206"/>
      <c r="AZ368" s="206"/>
      <c r="BA368" s="206"/>
      <c r="BB368" s="206"/>
      <c r="BC368" s="206"/>
      <c r="BD368" s="206"/>
      <c r="BE368" s="206"/>
      <c r="BF368" s="206"/>
      <c r="BG368" s="206"/>
      <c r="BH368" s="206"/>
    </row>
    <row r="369" spans="1:60" outlineLevel="1">
      <c r="A369" s="213"/>
      <c r="B369" s="214"/>
      <c r="C369" s="254" t="s">
        <v>717</v>
      </c>
      <c r="D369" s="247"/>
      <c r="E369" s="248">
        <v>51.853999999999999</v>
      </c>
      <c r="F369" s="215"/>
      <c r="G369" s="215"/>
      <c r="H369" s="215"/>
      <c r="I369" s="215"/>
      <c r="J369" s="215"/>
      <c r="K369" s="215"/>
      <c r="L369" s="215"/>
      <c r="M369" s="215"/>
      <c r="N369" s="215"/>
      <c r="O369" s="215"/>
      <c r="P369" s="215"/>
      <c r="Q369" s="215"/>
      <c r="R369" s="215"/>
      <c r="S369" s="215"/>
      <c r="T369" s="215"/>
      <c r="U369" s="215"/>
      <c r="V369" s="215"/>
      <c r="W369" s="215"/>
      <c r="X369" s="206"/>
      <c r="Y369" s="206"/>
      <c r="Z369" s="206"/>
      <c r="AA369" s="206"/>
      <c r="AB369" s="206"/>
      <c r="AC369" s="206"/>
      <c r="AD369" s="206"/>
      <c r="AE369" s="206"/>
      <c r="AF369" s="206"/>
      <c r="AG369" s="206" t="s">
        <v>327</v>
      </c>
      <c r="AH369" s="206">
        <v>0</v>
      </c>
      <c r="AI369" s="206"/>
      <c r="AJ369" s="206"/>
      <c r="AK369" s="206"/>
      <c r="AL369" s="206"/>
      <c r="AM369" s="206"/>
      <c r="AN369" s="206"/>
      <c r="AO369" s="206"/>
      <c r="AP369" s="206"/>
      <c r="AQ369" s="206"/>
      <c r="AR369" s="206"/>
      <c r="AS369" s="206"/>
      <c r="AT369" s="206"/>
      <c r="AU369" s="206"/>
      <c r="AV369" s="206"/>
      <c r="AW369" s="206"/>
      <c r="AX369" s="206"/>
      <c r="AY369" s="206"/>
      <c r="AZ369" s="206"/>
      <c r="BA369" s="206"/>
      <c r="BB369" s="206"/>
      <c r="BC369" s="206"/>
      <c r="BD369" s="206"/>
      <c r="BE369" s="206"/>
      <c r="BF369" s="206"/>
      <c r="BG369" s="206"/>
      <c r="BH369" s="206"/>
    </row>
    <row r="370" spans="1:60" outlineLevel="1">
      <c r="A370" s="213"/>
      <c r="B370" s="214"/>
      <c r="C370" s="254" t="s">
        <v>718</v>
      </c>
      <c r="D370" s="247"/>
      <c r="E370" s="248">
        <v>11.6</v>
      </c>
      <c r="F370" s="215"/>
      <c r="G370" s="215"/>
      <c r="H370" s="215"/>
      <c r="I370" s="215"/>
      <c r="J370" s="215"/>
      <c r="K370" s="215"/>
      <c r="L370" s="215"/>
      <c r="M370" s="215"/>
      <c r="N370" s="215"/>
      <c r="O370" s="215"/>
      <c r="P370" s="215"/>
      <c r="Q370" s="215"/>
      <c r="R370" s="215"/>
      <c r="S370" s="215"/>
      <c r="T370" s="215"/>
      <c r="U370" s="215"/>
      <c r="V370" s="215"/>
      <c r="W370" s="215"/>
      <c r="X370" s="206"/>
      <c r="Y370" s="206"/>
      <c r="Z370" s="206"/>
      <c r="AA370" s="206"/>
      <c r="AB370" s="206"/>
      <c r="AC370" s="206"/>
      <c r="AD370" s="206"/>
      <c r="AE370" s="206"/>
      <c r="AF370" s="206"/>
      <c r="AG370" s="206" t="s">
        <v>327</v>
      </c>
      <c r="AH370" s="206">
        <v>0</v>
      </c>
      <c r="AI370" s="206"/>
      <c r="AJ370" s="206"/>
      <c r="AK370" s="206"/>
      <c r="AL370" s="206"/>
      <c r="AM370" s="206"/>
      <c r="AN370" s="206"/>
      <c r="AO370" s="206"/>
      <c r="AP370" s="206"/>
      <c r="AQ370" s="206"/>
      <c r="AR370" s="206"/>
      <c r="AS370" s="206"/>
      <c r="AT370" s="206"/>
      <c r="AU370" s="206"/>
      <c r="AV370" s="206"/>
      <c r="AW370" s="206"/>
      <c r="AX370" s="206"/>
      <c r="AY370" s="206"/>
      <c r="AZ370" s="206"/>
      <c r="BA370" s="206"/>
      <c r="BB370" s="206"/>
      <c r="BC370" s="206"/>
      <c r="BD370" s="206"/>
      <c r="BE370" s="206"/>
      <c r="BF370" s="206"/>
      <c r="BG370" s="206"/>
      <c r="BH370" s="206"/>
    </row>
    <row r="371" spans="1:60" outlineLevel="1">
      <c r="A371" s="213"/>
      <c r="B371" s="214"/>
      <c r="C371" s="254" t="s">
        <v>719</v>
      </c>
      <c r="D371" s="247"/>
      <c r="E371" s="248">
        <v>27.808</v>
      </c>
      <c r="F371" s="215"/>
      <c r="G371" s="215"/>
      <c r="H371" s="215"/>
      <c r="I371" s="215"/>
      <c r="J371" s="215"/>
      <c r="K371" s="215"/>
      <c r="L371" s="215"/>
      <c r="M371" s="215"/>
      <c r="N371" s="215"/>
      <c r="O371" s="215"/>
      <c r="P371" s="215"/>
      <c r="Q371" s="215"/>
      <c r="R371" s="215"/>
      <c r="S371" s="215"/>
      <c r="T371" s="215"/>
      <c r="U371" s="215"/>
      <c r="V371" s="215"/>
      <c r="W371" s="215"/>
      <c r="X371" s="206"/>
      <c r="Y371" s="206"/>
      <c r="Z371" s="206"/>
      <c r="AA371" s="206"/>
      <c r="AB371" s="206"/>
      <c r="AC371" s="206"/>
      <c r="AD371" s="206"/>
      <c r="AE371" s="206"/>
      <c r="AF371" s="206"/>
      <c r="AG371" s="206" t="s">
        <v>327</v>
      </c>
      <c r="AH371" s="206">
        <v>0</v>
      </c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  <c r="BH371" s="206"/>
    </row>
    <row r="372" spans="1:60" outlineLevel="1">
      <c r="A372" s="213"/>
      <c r="B372" s="214"/>
      <c r="C372" s="254" t="s">
        <v>720</v>
      </c>
      <c r="D372" s="247"/>
      <c r="E372" s="248">
        <v>37.927999999999997</v>
      </c>
      <c r="F372" s="215"/>
      <c r="G372" s="215"/>
      <c r="H372" s="215"/>
      <c r="I372" s="215"/>
      <c r="J372" s="215"/>
      <c r="K372" s="215"/>
      <c r="L372" s="215"/>
      <c r="M372" s="215"/>
      <c r="N372" s="215"/>
      <c r="O372" s="215"/>
      <c r="P372" s="215"/>
      <c r="Q372" s="215"/>
      <c r="R372" s="215"/>
      <c r="S372" s="215"/>
      <c r="T372" s="215"/>
      <c r="U372" s="215"/>
      <c r="V372" s="215"/>
      <c r="W372" s="215"/>
      <c r="X372" s="206"/>
      <c r="Y372" s="206"/>
      <c r="Z372" s="206"/>
      <c r="AA372" s="206"/>
      <c r="AB372" s="206"/>
      <c r="AC372" s="206"/>
      <c r="AD372" s="206"/>
      <c r="AE372" s="206"/>
      <c r="AF372" s="206"/>
      <c r="AG372" s="206" t="s">
        <v>327</v>
      </c>
      <c r="AH372" s="206">
        <v>0</v>
      </c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  <c r="BH372" s="206"/>
    </row>
    <row r="373" spans="1:60" outlineLevel="1">
      <c r="A373" s="213"/>
      <c r="B373" s="214"/>
      <c r="C373" s="254" t="s">
        <v>721</v>
      </c>
      <c r="D373" s="247"/>
      <c r="E373" s="248">
        <v>118.152</v>
      </c>
      <c r="F373" s="215"/>
      <c r="G373" s="215"/>
      <c r="H373" s="215"/>
      <c r="I373" s="215"/>
      <c r="J373" s="215"/>
      <c r="K373" s="215"/>
      <c r="L373" s="215"/>
      <c r="M373" s="215"/>
      <c r="N373" s="215"/>
      <c r="O373" s="215"/>
      <c r="P373" s="215"/>
      <c r="Q373" s="215"/>
      <c r="R373" s="215"/>
      <c r="S373" s="215"/>
      <c r="T373" s="215"/>
      <c r="U373" s="215"/>
      <c r="V373" s="215"/>
      <c r="W373" s="215"/>
      <c r="X373" s="206"/>
      <c r="Y373" s="206"/>
      <c r="Z373" s="206"/>
      <c r="AA373" s="206"/>
      <c r="AB373" s="206"/>
      <c r="AC373" s="206"/>
      <c r="AD373" s="206"/>
      <c r="AE373" s="206"/>
      <c r="AF373" s="206"/>
      <c r="AG373" s="206" t="s">
        <v>327</v>
      </c>
      <c r="AH373" s="206">
        <v>0</v>
      </c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</row>
    <row r="374" spans="1:60" outlineLevel="1">
      <c r="A374" s="213"/>
      <c r="B374" s="214"/>
      <c r="C374" s="254" t="s">
        <v>722</v>
      </c>
      <c r="D374" s="247"/>
      <c r="E374" s="248">
        <v>12.082000000000001</v>
      </c>
      <c r="F374" s="215"/>
      <c r="G374" s="215"/>
      <c r="H374" s="215"/>
      <c r="I374" s="215"/>
      <c r="J374" s="215"/>
      <c r="K374" s="215"/>
      <c r="L374" s="215"/>
      <c r="M374" s="215"/>
      <c r="N374" s="215"/>
      <c r="O374" s="215"/>
      <c r="P374" s="215"/>
      <c r="Q374" s="215"/>
      <c r="R374" s="215"/>
      <c r="S374" s="215"/>
      <c r="T374" s="215"/>
      <c r="U374" s="215"/>
      <c r="V374" s="215"/>
      <c r="W374" s="215"/>
      <c r="X374" s="206"/>
      <c r="Y374" s="206"/>
      <c r="Z374" s="206"/>
      <c r="AA374" s="206"/>
      <c r="AB374" s="206"/>
      <c r="AC374" s="206"/>
      <c r="AD374" s="206"/>
      <c r="AE374" s="206"/>
      <c r="AF374" s="206"/>
      <c r="AG374" s="206" t="s">
        <v>327</v>
      </c>
      <c r="AH374" s="206">
        <v>0</v>
      </c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</row>
    <row r="375" spans="1:60" outlineLevel="1">
      <c r="A375" s="213"/>
      <c r="B375" s="214"/>
      <c r="C375" s="254" t="s">
        <v>723</v>
      </c>
      <c r="D375" s="247"/>
      <c r="E375" s="248">
        <v>2.52</v>
      </c>
      <c r="F375" s="215"/>
      <c r="G375" s="215"/>
      <c r="H375" s="215"/>
      <c r="I375" s="215"/>
      <c r="J375" s="215"/>
      <c r="K375" s="215"/>
      <c r="L375" s="215"/>
      <c r="M375" s="215"/>
      <c r="N375" s="215"/>
      <c r="O375" s="215"/>
      <c r="P375" s="215"/>
      <c r="Q375" s="215"/>
      <c r="R375" s="215"/>
      <c r="S375" s="215"/>
      <c r="T375" s="215"/>
      <c r="U375" s="215"/>
      <c r="V375" s="215"/>
      <c r="W375" s="215"/>
      <c r="X375" s="206"/>
      <c r="Y375" s="206"/>
      <c r="Z375" s="206"/>
      <c r="AA375" s="206"/>
      <c r="AB375" s="206"/>
      <c r="AC375" s="206"/>
      <c r="AD375" s="206"/>
      <c r="AE375" s="206"/>
      <c r="AF375" s="206"/>
      <c r="AG375" s="206" t="s">
        <v>327</v>
      </c>
      <c r="AH375" s="206">
        <v>0</v>
      </c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</row>
    <row r="376" spans="1:60" outlineLevel="1">
      <c r="A376" s="213"/>
      <c r="B376" s="214"/>
      <c r="C376" s="254" t="s">
        <v>724</v>
      </c>
      <c r="D376" s="247"/>
      <c r="E376" s="248">
        <v>94.536000000000001</v>
      </c>
      <c r="F376" s="215"/>
      <c r="G376" s="215"/>
      <c r="H376" s="215"/>
      <c r="I376" s="215"/>
      <c r="J376" s="215"/>
      <c r="K376" s="215"/>
      <c r="L376" s="215"/>
      <c r="M376" s="215"/>
      <c r="N376" s="215"/>
      <c r="O376" s="215"/>
      <c r="P376" s="215"/>
      <c r="Q376" s="215"/>
      <c r="R376" s="215"/>
      <c r="S376" s="215"/>
      <c r="T376" s="215"/>
      <c r="U376" s="215"/>
      <c r="V376" s="215"/>
      <c r="W376" s="215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206" t="s">
        <v>327</v>
      </c>
      <c r="AH376" s="206">
        <v>0</v>
      </c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</row>
    <row r="377" spans="1:60" outlineLevel="1">
      <c r="A377" s="213"/>
      <c r="B377" s="214"/>
      <c r="C377" s="254" t="s">
        <v>725</v>
      </c>
      <c r="D377" s="247"/>
      <c r="E377" s="248">
        <v>9.234</v>
      </c>
      <c r="F377" s="215"/>
      <c r="G377" s="215"/>
      <c r="H377" s="215"/>
      <c r="I377" s="215"/>
      <c r="J377" s="215"/>
      <c r="K377" s="215"/>
      <c r="L377" s="215"/>
      <c r="M377" s="215"/>
      <c r="N377" s="215"/>
      <c r="O377" s="215"/>
      <c r="P377" s="215"/>
      <c r="Q377" s="215"/>
      <c r="R377" s="215"/>
      <c r="S377" s="215"/>
      <c r="T377" s="215"/>
      <c r="U377" s="215"/>
      <c r="V377" s="215"/>
      <c r="W377" s="215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 t="s">
        <v>327</v>
      </c>
      <c r="AH377" s="206">
        <v>0</v>
      </c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</row>
    <row r="378" spans="1:60" outlineLevel="1">
      <c r="A378" s="213"/>
      <c r="B378" s="214"/>
      <c r="C378" s="254" t="s">
        <v>726</v>
      </c>
      <c r="D378" s="247"/>
      <c r="E378" s="248">
        <v>52.211399999999998</v>
      </c>
      <c r="F378" s="215"/>
      <c r="G378" s="215"/>
      <c r="H378" s="215"/>
      <c r="I378" s="215"/>
      <c r="J378" s="215"/>
      <c r="K378" s="215"/>
      <c r="L378" s="215"/>
      <c r="M378" s="215"/>
      <c r="N378" s="215"/>
      <c r="O378" s="215"/>
      <c r="P378" s="215"/>
      <c r="Q378" s="215"/>
      <c r="R378" s="215"/>
      <c r="S378" s="215"/>
      <c r="T378" s="215"/>
      <c r="U378" s="215"/>
      <c r="V378" s="215"/>
      <c r="W378" s="215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 t="s">
        <v>327</v>
      </c>
      <c r="AH378" s="206">
        <v>0</v>
      </c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</row>
    <row r="379" spans="1:60" outlineLevel="1">
      <c r="A379" s="213"/>
      <c r="B379" s="214"/>
      <c r="C379" s="254" t="s">
        <v>727</v>
      </c>
      <c r="D379" s="247"/>
      <c r="E379" s="248">
        <v>44.95</v>
      </c>
      <c r="F379" s="215"/>
      <c r="G379" s="215"/>
      <c r="H379" s="215"/>
      <c r="I379" s="215"/>
      <c r="J379" s="215"/>
      <c r="K379" s="215"/>
      <c r="L379" s="215"/>
      <c r="M379" s="215"/>
      <c r="N379" s="215"/>
      <c r="O379" s="215"/>
      <c r="P379" s="215"/>
      <c r="Q379" s="215"/>
      <c r="R379" s="215"/>
      <c r="S379" s="215"/>
      <c r="T379" s="215"/>
      <c r="U379" s="215"/>
      <c r="V379" s="215"/>
      <c r="W379" s="215"/>
      <c r="X379" s="206"/>
      <c r="Y379" s="206"/>
      <c r="Z379" s="206"/>
      <c r="AA379" s="206"/>
      <c r="AB379" s="206"/>
      <c r="AC379" s="206"/>
      <c r="AD379" s="206"/>
      <c r="AE379" s="206"/>
      <c r="AF379" s="206"/>
      <c r="AG379" s="206" t="s">
        <v>327</v>
      </c>
      <c r="AH379" s="206">
        <v>0</v>
      </c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</row>
    <row r="380" spans="1:60" outlineLevel="1">
      <c r="A380" s="223">
        <v>59</v>
      </c>
      <c r="B380" s="224" t="s">
        <v>728</v>
      </c>
      <c r="C380" s="241" t="s">
        <v>729</v>
      </c>
      <c r="D380" s="225" t="s">
        <v>368</v>
      </c>
      <c r="E380" s="226">
        <v>40.869300000000003</v>
      </c>
      <c r="F380" s="227"/>
      <c r="G380" s="228">
        <f>ROUND(E380*F380,2)</f>
        <v>0</v>
      </c>
      <c r="H380" s="227"/>
      <c r="I380" s="228">
        <f>ROUND(E380*H380,2)</f>
        <v>0</v>
      </c>
      <c r="J380" s="227"/>
      <c r="K380" s="228">
        <f>ROUND(E380*J380,2)</f>
        <v>0</v>
      </c>
      <c r="L380" s="228">
        <v>21</v>
      </c>
      <c r="M380" s="228">
        <f>G380*(1+L380/100)</f>
        <v>0</v>
      </c>
      <c r="N380" s="228">
        <v>4.0000000000000003E-5</v>
      </c>
      <c r="O380" s="228">
        <f>ROUND(E380*N380,2)</f>
        <v>0</v>
      </c>
      <c r="P380" s="228">
        <v>0</v>
      </c>
      <c r="Q380" s="228">
        <f>ROUND(E380*P380,2)</f>
        <v>0</v>
      </c>
      <c r="R380" s="228" t="s">
        <v>394</v>
      </c>
      <c r="S380" s="228" t="s">
        <v>285</v>
      </c>
      <c r="T380" s="229" t="s">
        <v>322</v>
      </c>
      <c r="U380" s="215">
        <v>7.8E-2</v>
      </c>
      <c r="V380" s="215">
        <f>ROUND(E380*U380,2)</f>
        <v>3.19</v>
      </c>
      <c r="W380" s="215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 t="s">
        <v>369</v>
      </c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</row>
    <row r="381" spans="1:60" ht="22.5" outlineLevel="1">
      <c r="A381" s="213"/>
      <c r="B381" s="214"/>
      <c r="C381" s="253" t="s">
        <v>730</v>
      </c>
      <c r="D381" s="251"/>
      <c r="E381" s="251"/>
      <c r="F381" s="251"/>
      <c r="G381" s="251"/>
      <c r="H381" s="215"/>
      <c r="I381" s="215"/>
      <c r="J381" s="215"/>
      <c r="K381" s="215"/>
      <c r="L381" s="215"/>
      <c r="M381" s="215"/>
      <c r="N381" s="215"/>
      <c r="O381" s="215"/>
      <c r="P381" s="215"/>
      <c r="Q381" s="215"/>
      <c r="R381" s="215"/>
      <c r="S381" s="215"/>
      <c r="T381" s="215"/>
      <c r="U381" s="215"/>
      <c r="V381" s="215"/>
      <c r="W381" s="215"/>
      <c r="X381" s="206"/>
      <c r="Y381" s="206"/>
      <c r="Z381" s="206"/>
      <c r="AA381" s="206"/>
      <c r="AB381" s="206"/>
      <c r="AC381" s="206"/>
      <c r="AD381" s="206"/>
      <c r="AE381" s="206"/>
      <c r="AF381" s="206"/>
      <c r="AG381" s="206" t="s">
        <v>325</v>
      </c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30" t="str">
        <f>C381</f>
        <v>které se zřizují před úpravami povrchu, a obalení osazených dveřních zárubní před znečištěním při úpravách povrchu nástřikem plastických maltovin včetně pozdějšího odkrytí,</v>
      </c>
      <c r="BB381" s="206"/>
      <c r="BC381" s="206"/>
      <c r="BD381" s="206"/>
      <c r="BE381" s="206"/>
      <c r="BF381" s="206"/>
      <c r="BG381" s="206"/>
      <c r="BH381" s="206"/>
    </row>
    <row r="382" spans="1:60" outlineLevel="1">
      <c r="A382" s="213"/>
      <c r="B382" s="214"/>
      <c r="C382" s="254" t="s">
        <v>731</v>
      </c>
      <c r="D382" s="247"/>
      <c r="E382" s="248">
        <v>0.93930000000000002</v>
      </c>
      <c r="F382" s="215"/>
      <c r="G382" s="215"/>
      <c r="H382" s="215"/>
      <c r="I382" s="215"/>
      <c r="J382" s="215"/>
      <c r="K382" s="215"/>
      <c r="L382" s="215"/>
      <c r="M382" s="215"/>
      <c r="N382" s="215"/>
      <c r="O382" s="215"/>
      <c r="P382" s="215"/>
      <c r="Q382" s="215"/>
      <c r="R382" s="215"/>
      <c r="S382" s="215"/>
      <c r="T382" s="215"/>
      <c r="U382" s="215"/>
      <c r="V382" s="215"/>
      <c r="W382" s="215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 t="s">
        <v>327</v>
      </c>
      <c r="AH382" s="206">
        <v>0</v>
      </c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</row>
    <row r="383" spans="1:60" outlineLevel="1">
      <c r="A383" s="213"/>
      <c r="B383" s="214"/>
      <c r="C383" s="254" t="s">
        <v>732</v>
      </c>
      <c r="D383" s="247"/>
      <c r="E383" s="248">
        <v>1.2</v>
      </c>
      <c r="F383" s="215"/>
      <c r="G383" s="215"/>
      <c r="H383" s="215"/>
      <c r="I383" s="215"/>
      <c r="J383" s="215"/>
      <c r="K383" s="215"/>
      <c r="L383" s="215"/>
      <c r="M383" s="215"/>
      <c r="N383" s="215"/>
      <c r="O383" s="215"/>
      <c r="P383" s="215"/>
      <c r="Q383" s="215"/>
      <c r="R383" s="215"/>
      <c r="S383" s="215"/>
      <c r="T383" s="215"/>
      <c r="U383" s="215"/>
      <c r="V383" s="215"/>
      <c r="W383" s="215"/>
      <c r="X383" s="206"/>
      <c r="Y383" s="206"/>
      <c r="Z383" s="206"/>
      <c r="AA383" s="206"/>
      <c r="AB383" s="206"/>
      <c r="AC383" s="206"/>
      <c r="AD383" s="206"/>
      <c r="AE383" s="206"/>
      <c r="AF383" s="206"/>
      <c r="AG383" s="206" t="s">
        <v>327</v>
      </c>
      <c r="AH383" s="206">
        <v>0</v>
      </c>
      <c r="AI383" s="206"/>
      <c r="AJ383" s="206"/>
      <c r="AK383" s="206"/>
      <c r="AL383" s="206"/>
      <c r="AM383" s="206"/>
      <c r="AN383" s="206"/>
      <c r="AO383" s="206"/>
      <c r="AP383" s="206"/>
      <c r="AQ383" s="206"/>
      <c r="AR383" s="206"/>
      <c r="AS383" s="206"/>
      <c r="AT383" s="206"/>
      <c r="AU383" s="206"/>
      <c r="AV383" s="206"/>
      <c r="AW383" s="206"/>
      <c r="AX383" s="206"/>
      <c r="AY383" s="206"/>
      <c r="AZ383" s="206"/>
      <c r="BA383" s="206"/>
      <c r="BB383" s="206"/>
      <c r="BC383" s="206"/>
      <c r="BD383" s="206"/>
      <c r="BE383" s="206"/>
      <c r="BF383" s="206"/>
      <c r="BG383" s="206"/>
      <c r="BH383" s="206"/>
    </row>
    <row r="384" spans="1:60" outlineLevel="1">
      <c r="A384" s="213"/>
      <c r="B384" s="214"/>
      <c r="C384" s="254" t="s">
        <v>733</v>
      </c>
      <c r="D384" s="247"/>
      <c r="E384" s="248">
        <v>2.35</v>
      </c>
      <c r="F384" s="215"/>
      <c r="G384" s="215"/>
      <c r="H384" s="215"/>
      <c r="I384" s="215"/>
      <c r="J384" s="215"/>
      <c r="K384" s="215"/>
      <c r="L384" s="215"/>
      <c r="M384" s="215"/>
      <c r="N384" s="215"/>
      <c r="O384" s="215"/>
      <c r="P384" s="215"/>
      <c r="Q384" s="215"/>
      <c r="R384" s="215"/>
      <c r="S384" s="215"/>
      <c r="T384" s="215"/>
      <c r="U384" s="215"/>
      <c r="V384" s="215"/>
      <c r="W384" s="215"/>
      <c r="X384" s="206"/>
      <c r="Y384" s="206"/>
      <c r="Z384" s="206"/>
      <c r="AA384" s="206"/>
      <c r="AB384" s="206"/>
      <c r="AC384" s="206"/>
      <c r="AD384" s="206"/>
      <c r="AE384" s="206"/>
      <c r="AF384" s="206"/>
      <c r="AG384" s="206" t="s">
        <v>327</v>
      </c>
      <c r="AH384" s="206">
        <v>0</v>
      </c>
      <c r="AI384" s="206"/>
      <c r="AJ384" s="206"/>
      <c r="AK384" s="206"/>
      <c r="AL384" s="206"/>
      <c r="AM384" s="206"/>
      <c r="AN384" s="206"/>
      <c r="AO384" s="206"/>
      <c r="AP384" s="206"/>
      <c r="AQ384" s="206"/>
      <c r="AR384" s="206"/>
      <c r="AS384" s="206"/>
      <c r="AT384" s="206"/>
      <c r="AU384" s="206"/>
      <c r="AV384" s="206"/>
      <c r="AW384" s="206"/>
      <c r="AX384" s="206"/>
      <c r="AY384" s="206"/>
      <c r="AZ384" s="206"/>
      <c r="BA384" s="206"/>
      <c r="BB384" s="206"/>
      <c r="BC384" s="206"/>
      <c r="BD384" s="206"/>
      <c r="BE384" s="206"/>
      <c r="BF384" s="206"/>
      <c r="BG384" s="206"/>
      <c r="BH384" s="206"/>
    </row>
    <row r="385" spans="1:60" outlineLevel="1">
      <c r="A385" s="213"/>
      <c r="B385" s="214"/>
      <c r="C385" s="254" t="s">
        <v>734</v>
      </c>
      <c r="D385" s="247"/>
      <c r="E385" s="248">
        <v>4.1100000000000003</v>
      </c>
      <c r="F385" s="215"/>
      <c r="G385" s="215"/>
      <c r="H385" s="215"/>
      <c r="I385" s="215"/>
      <c r="J385" s="215"/>
      <c r="K385" s="215"/>
      <c r="L385" s="215"/>
      <c r="M385" s="215"/>
      <c r="N385" s="215"/>
      <c r="O385" s="215"/>
      <c r="P385" s="215"/>
      <c r="Q385" s="215"/>
      <c r="R385" s="215"/>
      <c r="S385" s="215"/>
      <c r="T385" s="215"/>
      <c r="U385" s="215"/>
      <c r="V385" s="215"/>
      <c r="W385" s="215"/>
      <c r="X385" s="206"/>
      <c r="Y385" s="206"/>
      <c r="Z385" s="206"/>
      <c r="AA385" s="206"/>
      <c r="AB385" s="206"/>
      <c r="AC385" s="206"/>
      <c r="AD385" s="206"/>
      <c r="AE385" s="206"/>
      <c r="AF385" s="206"/>
      <c r="AG385" s="206" t="s">
        <v>327</v>
      </c>
      <c r="AH385" s="206">
        <v>0</v>
      </c>
      <c r="AI385" s="206"/>
      <c r="AJ385" s="206"/>
      <c r="AK385" s="206"/>
      <c r="AL385" s="206"/>
      <c r="AM385" s="206"/>
      <c r="AN385" s="206"/>
      <c r="AO385" s="206"/>
      <c r="AP385" s="206"/>
      <c r="AQ385" s="206"/>
      <c r="AR385" s="206"/>
      <c r="AS385" s="206"/>
      <c r="AT385" s="206"/>
      <c r="AU385" s="206"/>
      <c r="AV385" s="206"/>
      <c r="AW385" s="206"/>
      <c r="AX385" s="206"/>
      <c r="AY385" s="206"/>
      <c r="AZ385" s="206"/>
      <c r="BA385" s="206"/>
      <c r="BB385" s="206"/>
      <c r="BC385" s="206"/>
      <c r="BD385" s="206"/>
      <c r="BE385" s="206"/>
      <c r="BF385" s="206"/>
      <c r="BG385" s="206"/>
      <c r="BH385" s="206"/>
    </row>
    <row r="386" spans="1:60" outlineLevel="1">
      <c r="A386" s="213"/>
      <c r="B386" s="214"/>
      <c r="C386" s="254" t="s">
        <v>735</v>
      </c>
      <c r="D386" s="247"/>
      <c r="E386" s="248">
        <v>20.149999999999999</v>
      </c>
      <c r="F386" s="215"/>
      <c r="G386" s="215"/>
      <c r="H386" s="215"/>
      <c r="I386" s="215"/>
      <c r="J386" s="215"/>
      <c r="K386" s="215"/>
      <c r="L386" s="215"/>
      <c r="M386" s="215"/>
      <c r="N386" s="215"/>
      <c r="O386" s="215"/>
      <c r="P386" s="215"/>
      <c r="Q386" s="215"/>
      <c r="R386" s="215"/>
      <c r="S386" s="215"/>
      <c r="T386" s="215"/>
      <c r="U386" s="215"/>
      <c r="V386" s="215"/>
      <c r="W386" s="215"/>
      <c r="X386" s="206"/>
      <c r="Y386" s="206"/>
      <c r="Z386" s="206"/>
      <c r="AA386" s="206"/>
      <c r="AB386" s="206"/>
      <c r="AC386" s="206"/>
      <c r="AD386" s="206"/>
      <c r="AE386" s="206"/>
      <c r="AF386" s="206"/>
      <c r="AG386" s="206" t="s">
        <v>327</v>
      </c>
      <c r="AH386" s="206">
        <v>0</v>
      </c>
      <c r="AI386" s="206"/>
      <c r="AJ386" s="206"/>
      <c r="AK386" s="206"/>
      <c r="AL386" s="206"/>
      <c r="AM386" s="206"/>
      <c r="AN386" s="206"/>
      <c r="AO386" s="206"/>
      <c r="AP386" s="206"/>
      <c r="AQ386" s="206"/>
      <c r="AR386" s="206"/>
      <c r="AS386" s="206"/>
      <c r="AT386" s="206"/>
      <c r="AU386" s="206"/>
      <c r="AV386" s="206"/>
      <c r="AW386" s="206"/>
      <c r="AX386" s="206"/>
      <c r="AY386" s="206"/>
      <c r="AZ386" s="206"/>
      <c r="BA386" s="206"/>
      <c r="BB386" s="206"/>
      <c r="BC386" s="206"/>
      <c r="BD386" s="206"/>
      <c r="BE386" s="206"/>
      <c r="BF386" s="206"/>
      <c r="BG386" s="206"/>
      <c r="BH386" s="206"/>
    </row>
    <row r="387" spans="1:60" outlineLevel="1">
      <c r="A387" s="213"/>
      <c r="B387" s="214"/>
      <c r="C387" s="254" t="s">
        <v>736</v>
      </c>
      <c r="D387" s="247"/>
      <c r="E387" s="248">
        <v>9.6959999999999997</v>
      </c>
      <c r="F387" s="215"/>
      <c r="G387" s="215"/>
      <c r="H387" s="215"/>
      <c r="I387" s="215"/>
      <c r="J387" s="215"/>
      <c r="K387" s="215"/>
      <c r="L387" s="215"/>
      <c r="M387" s="215"/>
      <c r="N387" s="215"/>
      <c r="O387" s="215"/>
      <c r="P387" s="215"/>
      <c r="Q387" s="215"/>
      <c r="R387" s="215"/>
      <c r="S387" s="215"/>
      <c r="T387" s="215"/>
      <c r="U387" s="215"/>
      <c r="V387" s="215"/>
      <c r="W387" s="215"/>
      <c r="X387" s="206"/>
      <c r="Y387" s="206"/>
      <c r="Z387" s="206"/>
      <c r="AA387" s="206"/>
      <c r="AB387" s="206"/>
      <c r="AC387" s="206"/>
      <c r="AD387" s="206"/>
      <c r="AE387" s="206"/>
      <c r="AF387" s="206"/>
      <c r="AG387" s="206" t="s">
        <v>327</v>
      </c>
      <c r="AH387" s="206">
        <v>0</v>
      </c>
      <c r="AI387" s="206"/>
      <c r="AJ387" s="206"/>
      <c r="AK387" s="206"/>
      <c r="AL387" s="206"/>
      <c r="AM387" s="206"/>
      <c r="AN387" s="206"/>
      <c r="AO387" s="206"/>
      <c r="AP387" s="206"/>
      <c r="AQ387" s="206"/>
      <c r="AR387" s="206"/>
      <c r="AS387" s="206"/>
      <c r="AT387" s="206"/>
      <c r="AU387" s="206"/>
      <c r="AV387" s="206"/>
      <c r="AW387" s="206"/>
      <c r="AX387" s="206"/>
      <c r="AY387" s="206"/>
      <c r="AZ387" s="206"/>
      <c r="BA387" s="206"/>
      <c r="BB387" s="206"/>
      <c r="BC387" s="206"/>
      <c r="BD387" s="206"/>
      <c r="BE387" s="206"/>
      <c r="BF387" s="206"/>
      <c r="BG387" s="206"/>
      <c r="BH387" s="206"/>
    </row>
    <row r="388" spans="1:60" outlineLevel="1">
      <c r="A388" s="213"/>
      <c r="B388" s="214"/>
      <c r="C388" s="254" t="s">
        <v>737</v>
      </c>
      <c r="D388" s="247"/>
      <c r="E388" s="248">
        <v>2.4239999999999999</v>
      </c>
      <c r="F388" s="215"/>
      <c r="G388" s="215"/>
      <c r="H388" s="215"/>
      <c r="I388" s="215"/>
      <c r="J388" s="215"/>
      <c r="K388" s="215"/>
      <c r="L388" s="215"/>
      <c r="M388" s="215"/>
      <c r="N388" s="215"/>
      <c r="O388" s="215"/>
      <c r="P388" s="215"/>
      <c r="Q388" s="215"/>
      <c r="R388" s="215"/>
      <c r="S388" s="215"/>
      <c r="T388" s="215"/>
      <c r="U388" s="215"/>
      <c r="V388" s="215"/>
      <c r="W388" s="215"/>
      <c r="X388" s="206"/>
      <c r="Y388" s="206"/>
      <c r="Z388" s="206"/>
      <c r="AA388" s="206"/>
      <c r="AB388" s="206"/>
      <c r="AC388" s="206"/>
      <c r="AD388" s="206"/>
      <c r="AE388" s="206"/>
      <c r="AF388" s="206"/>
      <c r="AG388" s="206" t="s">
        <v>327</v>
      </c>
      <c r="AH388" s="206">
        <v>0</v>
      </c>
      <c r="AI388" s="206"/>
      <c r="AJ388" s="206"/>
      <c r="AK388" s="206"/>
      <c r="AL388" s="206"/>
      <c r="AM388" s="206"/>
      <c r="AN388" s="206"/>
      <c r="AO388" s="206"/>
      <c r="AP388" s="206"/>
      <c r="AQ388" s="206"/>
      <c r="AR388" s="206"/>
      <c r="AS388" s="206"/>
      <c r="AT388" s="206"/>
      <c r="AU388" s="206"/>
      <c r="AV388" s="206"/>
      <c r="AW388" s="206"/>
      <c r="AX388" s="206"/>
      <c r="AY388" s="206"/>
      <c r="AZ388" s="206"/>
      <c r="BA388" s="206"/>
      <c r="BB388" s="206"/>
      <c r="BC388" s="206"/>
      <c r="BD388" s="206"/>
      <c r="BE388" s="206"/>
      <c r="BF388" s="206"/>
      <c r="BG388" s="206"/>
      <c r="BH388" s="206"/>
    </row>
    <row r="389" spans="1:60" ht="33.75" outlineLevel="1">
      <c r="A389" s="223">
        <v>60</v>
      </c>
      <c r="B389" s="224" t="s">
        <v>738</v>
      </c>
      <c r="C389" s="241" t="s">
        <v>739</v>
      </c>
      <c r="D389" s="225" t="s">
        <v>368</v>
      </c>
      <c r="E389" s="226">
        <v>1007.3748000000001</v>
      </c>
      <c r="F389" s="227"/>
      <c r="G389" s="228">
        <f>ROUND(E389*F389,2)</f>
        <v>0</v>
      </c>
      <c r="H389" s="227"/>
      <c r="I389" s="228">
        <f>ROUND(E389*H389,2)</f>
        <v>0</v>
      </c>
      <c r="J389" s="227"/>
      <c r="K389" s="228">
        <f>ROUND(E389*J389,2)</f>
        <v>0</v>
      </c>
      <c r="L389" s="228">
        <v>21</v>
      </c>
      <c r="M389" s="228">
        <f>G389*(1+L389/100)</f>
        <v>0</v>
      </c>
      <c r="N389" s="228">
        <v>1.5610000000000001E-2</v>
      </c>
      <c r="O389" s="228">
        <f>ROUND(E389*N389,2)</f>
        <v>15.73</v>
      </c>
      <c r="P389" s="228">
        <v>0</v>
      </c>
      <c r="Q389" s="228">
        <f>ROUND(E389*P389,2)</f>
        <v>0</v>
      </c>
      <c r="R389" s="228" t="s">
        <v>438</v>
      </c>
      <c r="S389" s="228" t="s">
        <v>285</v>
      </c>
      <c r="T389" s="229" t="s">
        <v>322</v>
      </c>
      <c r="U389" s="215">
        <v>0.29075000000000001</v>
      </c>
      <c r="V389" s="215">
        <f>ROUND(E389*U389,2)</f>
        <v>292.89</v>
      </c>
      <c r="W389" s="215"/>
      <c r="X389" s="206"/>
      <c r="Y389" s="206"/>
      <c r="Z389" s="206"/>
      <c r="AA389" s="206"/>
      <c r="AB389" s="206"/>
      <c r="AC389" s="206"/>
      <c r="AD389" s="206"/>
      <c r="AE389" s="206"/>
      <c r="AF389" s="206"/>
      <c r="AG389" s="206" t="s">
        <v>323</v>
      </c>
      <c r="AH389" s="206"/>
      <c r="AI389" s="206"/>
      <c r="AJ389" s="206"/>
      <c r="AK389" s="206"/>
      <c r="AL389" s="206"/>
      <c r="AM389" s="206"/>
      <c r="AN389" s="206"/>
      <c r="AO389" s="206"/>
      <c r="AP389" s="206"/>
      <c r="AQ389" s="206"/>
      <c r="AR389" s="206"/>
      <c r="AS389" s="206"/>
      <c r="AT389" s="206"/>
      <c r="AU389" s="206"/>
      <c r="AV389" s="206"/>
      <c r="AW389" s="206"/>
      <c r="AX389" s="206"/>
      <c r="AY389" s="206"/>
      <c r="AZ389" s="206"/>
      <c r="BA389" s="206"/>
      <c r="BB389" s="206"/>
      <c r="BC389" s="206"/>
      <c r="BD389" s="206"/>
      <c r="BE389" s="206"/>
      <c r="BF389" s="206"/>
      <c r="BG389" s="206"/>
      <c r="BH389" s="206"/>
    </row>
    <row r="390" spans="1:60" outlineLevel="1">
      <c r="A390" s="213"/>
      <c r="B390" s="214"/>
      <c r="C390" s="242" t="s">
        <v>740</v>
      </c>
      <c r="D390" s="231"/>
      <c r="E390" s="231"/>
      <c r="F390" s="231"/>
      <c r="G390" s="231"/>
      <c r="H390" s="215"/>
      <c r="I390" s="215"/>
      <c r="J390" s="215"/>
      <c r="K390" s="215"/>
      <c r="L390" s="215"/>
      <c r="M390" s="215"/>
      <c r="N390" s="215"/>
      <c r="O390" s="215"/>
      <c r="P390" s="215"/>
      <c r="Q390" s="215"/>
      <c r="R390" s="215"/>
      <c r="S390" s="215"/>
      <c r="T390" s="215"/>
      <c r="U390" s="215"/>
      <c r="V390" s="215"/>
      <c r="W390" s="215"/>
      <c r="X390" s="206"/>
      <c r="Y390" s="206"/>
      <c r="Z390" s="206"/>
      <c r="AA390" s="206"/>
      <c r="AB390" s="206"/>
      <c r="AC390" s="206"/>
      <c r="AD390" s="206"/>
      <c r="AE390" s="206"/>
      <c r="AF390" s="206"/>
      <c r="AG390" s="206" t="s">
        <v>289</v>
      </c>
      <c r="AH390" s="206"/>
      <c r="AI390" s="206"/>
      <c r="AJ390" s="206"/>
      <c r="AK390" s="206"/>
      <c r="AL390" s="206"/>
      <c r="AM390" s="206"/>
      <c r="AN390" s="206"/>
      <c r="AO390" s="206"/>
      <c r="AP390" s="206"/>
      <c r="AQ390" s="206"/>
      <c r="AR390" s="206"/>
      <c r="AS390" s="206"/>
      <c r="AT390" s="206"/>
      <c r="AU390" s="206"/>
      <c r="AV390" s="206"/>
      <c r="AW390" s="206"/>
      <c r="AX390" s="206"/>
      <c r="AY390" s="206"/>
      <c r="AZ390" s="206"/>
      <c r="BA390" s="206"/>
      <c r="BB390" s="206"/>
      <c r="BC390" s="206"/>
      <c r="BD390" s="206"/>
      <c r="BE390" s="206"/>
      <c r="BF390" s="206"/>
      <c r="BG390" s="206"/>
      <c r="BH390" s="206"/>
    </row>
    <row r="391" spans="1:60" outlineLevel="1">
      <c r="A391" s="213"/>
      <c r="B391" s="214"/>
      <c r="C391" s="254" t="s">
        <v>741</v>
      </c>
      <c r="D391" s="247"/>
      <c r="E391" s="248">
        <v>286.36799999999999</v>
      </c>
      <c r="F391" s="215"/>
      <c r="G391" s="215"/>
      <c r="H391" s="215"/>
      <c r="I391" s="215"/>
      <c r="J391" s="215"/>
      <c r="K391" s="215"/>
      <c r="L391" s="215"/>
      <c r="M391" s="215"/>
      <c r="N391" s="215"/>
      <c r="O391" s="215"/>
      <c r="P391" s="215"/>
      <c r="Q391" s="215"/>
      <c r="R391" s="215"/>
      <c r="S391" s="215"/>
      <c r="T391" s="215"/>
      <c r="U391" s="215"/>
      <c r="V391" s="215"/>
      <c r="W391" s="215"/>
      <c r="X391" s="206"/>
      <c r="Y391" s="206"/>
      <c r="Z391" s="206"/>
      <c r="AA391" s="206"/>
      <c r="AB391" s="206"/>
      <c r="AC391" s="206"/>
      <c r="AD391" s="206"/>
      <c r="AE391" s="206"/>
      <c r="AF391" s="206"/>
      <c r="AG391" s="206" t="s">
        <v>327</v>
      </c>
      <c r="AH391" s="206">
        <v>0</v>
      </c>
      <c r="AI391" s="206"/>
      <c r="AJ391" s="206"/>
      <c r="AK391" s="206"/>
      <c r="AL391" s="206"/>
      <c r="AM391" s="206"/>
      <c r="AN391" s="206"/>
      <c r="AO391" s="206"/>
      <c r="AP391" s="206"/>
      <c r="AQ391" s="206"/>
      <c r="AR391" s="206"/>
      <c r="AS391" s="206"/>
      <c r="AT391" s="206"/>
      <c r="AU391" s="206"/>
      <c r="AV391" s="206"/>
      <c r="AW391" s="206"/>
      <c r="AX391" s="206"/>
      <c r="AY391" s="206"/>
      <c r="AZ391" s="206"/>
      <c r="BA391" s="206"/>
      <c r="BB391" s="206"/>
      <c r="BC391" s="206"/>
      <c r="BD391" s="206"/>
      <c r="BE391" s="206"/>
      <c r="BF391" s="206"/>
      <c r="BG391" s="206"/>
      <c r="BH391" s="206"/>
    </row>
    <row r="392" spans="1:60" outlineLevel="1">
      <c r="A392" s="213"/>
      <c r="B392" s="214"/>
      <c r="C392" s="254" t="s">
        <v>742</v>
      </c>
      <c r="D392" s="247"/>
      <c r="E392" s="248">
        <v>650.07420000000002</v>
      </c>
      <c r="F392" s="215"/>
      <c r="G392" s="215"/>
      <c r="H392" s="215"/>
      <c r="I392" s="215"/>
      <c r="J392" s="215"/>
      <c r="K392" s="215"/>
      <c r="L392" s="215"/>
      <c r="M392" s="215"/>
      <c r="N392" s="215"/>
      <c r="O392" s="215"/>
      <c r="P392" s="215"/>
      <c r="Q392" s="215"/>
      <c r="R392" s="215"/>
      <c r="S392" s="215"/>
      <c r="T392" s="215"/>
      <c r="U392" s="215"/>
      <c r="V392" s="215"/>
      <c r="W392" s="215"/>
      <c r="X392" s="206"/>
      <c r="Y392" s="206"/>
      <c r="Z392" s="206"/>
      <c r="AA392" s="206"/>
      <c r="AB392" s="206"/>
      <c r="AC392" s="206"/>
      <c r="AD392" s="206"/>
      <c r="AE392" s="206"/>
      <c r="AF392" s="206"/>
      <c r="AG392" s="206" t="s">
        <v>327</v>
      </c>
      <c r="AH392" s="206">
        <v>0</v>
      </c>
      <c r="AI392" s="206"/>
      <c r="AJ392" s="206"/>
      <c r="AK392" s="206"/>
      <c r="AL392" s="206"/>
      <c r="AM392" s="206"/>
      <c r="AN392" s="206"/>
      <c r="AO392" s="206"/>
      <c r="AP392" s="206"/>
      <c r="AQ392" s="206"/>
      <c r="AR392" s="206"/>
      <c r="AS392" s="206"/>
      <c r="AT392" s="206"/>
      <c r="AU392" s="206"/>
      <c r="AV392" s="206"/>
      <c r="AW392" s="206"/>
      <c r="AX392" s="206"/>
      <c r="AY392" s="206"/>
      <c r="AZ392" s="206"/>
      <c r="BA392" s="206"/>
      <c r="BB392" s="206"/>
      <c r="BC392" s="206"/>
      <c r="BD392" s="206"/>
      <c r="BE392" s="206"/>
      <c r="BF392" s="206"/>
      <c r="BG392" s="206"/>
      <c r="BH392" s="206"/>
    </row>
    <row r="393" spans="1:60" outlineLevel="1">
      <c r="A393" s="213"/>
      <c r="B393" s="214"/>
      <c r="C393" s="254" t="s">
        <v>743</v>
      </c>
      <c r="D393" s="247"/>
      <c r="E393" s="248">
        <v>70.932599999999994</v>
      </c>
      <c r="F393" s="215"/>
      <c r="G393" s="215"/>
      <c r="H393" s="215"/>
      <c r="I393" s="215"/>
      <c r="J393" s="215"/>
      <c r="K393" s="215"/>
      <c r="L393" s="215"/>
      <c r="M393" s="215"/>
      <c r="N393" s="215"/>
      <c r="O393" s="215"/>
      <c r="P393" s="215"/>
      <c r="Q393" s="215"/>
      <c r="R393" s="215"/>
      <c r="S393" s="215"/>
      <c r="T393" s="215"/>
      <c r="U393" s="215"/>
      <c r="V393" s="215"/>
      <c r="W393" s="215"/>
      <c r="X393" s="206"/>
      <c r="Y393" s="206"/>
      <c r="Z393" s="206"/>
      <c r="AA393" s="206"/>
      <c r="AB393" s="206"/>
      <c r="AC393" s="206"/>
      <c r="AD393" s="206"/>
      <c r="AE393" s="206"/>
      <c r="AF393" s="206"/>
      <c r="AG393" s="206" t="s">
        <v>327</v>
      </c>
      <c r="AH393" s="206">
        <v>0</v>
      </c>
      <c r="AI393" s="206"/>
      <c r="AJ393" s="206"/>
      <c r="AK393" s="206"/>
      <c r="AL393" s="206"/>
      <c r="AM393" s="206"/>
      <c r="AN393" s="206"/>
      <c r="AO393" s="206"/>
      <c r="AP393" s="206"/>
      <c r="AQ393" s="206"/>
      <c r="AR393" s="206"/>
      <c r="AS393" s="206"/>
      <c r="AT393" s="206"/>
      <c r="AU393" s="206"/>
      <c r="AV393" s="206"/>
      <c r="AW393" s="206"/>
      <c r="AX393" s="206"/>
      <c r="AY393" s="206"/>
      <c r="AZ393" s="206"/>
      <c r="BA393" s="206"/>
      <c r="BB393" s="206"/>
      <c r="BC393" s="206"/>
      <c r="BD393" s="206"/>
      <c r="BE393" s="206"/>
      <c r="BF393" s="206"/>
      <c r="BG393" s="206"/>
      <c r="BH393" s="206"/>
    </row>
    <row r="394" spans="1:60" ht="22.5" outlineLevel="1">
      <c r="A394" s="223">
        <v>61</v>
      </c>
      <c r="B394" s="224" t="s">
        <v>744</v>
      </c>
      <c r="C394" s="241" t="s">
        <v>745</v>
      </c>
      <c r="D394" s="225" t="s">
        <v>368</v>
      </c>
      <c r="E394" s="226">
        <v>1007.3748000000001</v>
      </c>
      <c r="F394" s="227"/>
      <c r="G394" s="228">
        <f>ROUND(E394*F394,2)</f>
        <v>0</v>
      </c>
      <c r="H394" s="227"/>
      <c r="I394" s="228">
        <f>ROUND(E394*H394,2)</f>
        <v>0</v>
      </c>
      <c r="J394" s="227"/>
      <c r="K394" s="228">
        <f>ROUND(E394*J394,2)</f>
        <v>0</v>
      </c>
      <c r="L394" s="228">
        <v>21</v>
      </c>
      <c r="M394" s="228">
        <f>G394*(1+L394/100)</f>
        <v>0</v>
      </c>
      <c r="N394" s="228">
        <v>7.9100000000000004E-3</v>
      </c>
      <c r="O394" s="228">
        <f>ROUND(E394*N394,2)</f>
        <v>7.97</v>
      </c>
      <c r="P394" s="228">
        <v>0</v>
      </c>
      <c r="Q394" s="228">
        <f>ROUND(E394*P394,2)</f>
        <v>0</v>
      </c>
      <c r="R394" s="228" t="s">
        <v>394</v>
      </c>
      <c r="S394" s="228" t="s">
        <v>285</v>
      </c>
      <c r="T394" s="229" t="s">
        <v>322</v>
      </c>
      <c r="U394" s="215">
        <v>0.38100000000000001</v>
      </c>
      <c r="V394" s="215">
        <f>ROUND(E394*U394,2)</f>
        <v>383.81</v>
      </c>
      <c r="W394" s="215"/>
      <c r="X394" s="206"/>
      <c r="Y394" s="206"/>
      <c r="Z394" s="206"/>
      <c r="AA394" s="206"/>
      <c r="AB394" s="206"/>
      <c r="AC394" s="206"/>
      <c r="AD394" s="206"/>
      <c r="AE394" s="206"/>
      <c r="AF394" s="206"/>
      <c r="AG394" s="206" t="s">
        <v>323</v>
      </c>
      <c r="AH394" s="206"/>
      <c r="AI394" s="206"/>
      <c r="AJ394" s="206"/>
      <c r="AK394" s="206"/>
      <c r="AL394" s="206"/>
      <c r="AM394" s="206"/>
      <c r="AN394" s="206"/>
      <c r="AO394" s="206"/>
      <c r="AP394" s="206"/>
      <c r="AQ394" s="206"/>
      <c r="AR394" s="206"/>
      <c r="AS394" s="206"/>
      <c r="AT394" s="206"/>
      <c r="AU394" s="206"/>
      <c r="AV394" s="206"/>
      <c r="AW394" s="206"/>
      <c r="AX394" s="206"/>
      <c r="AY394" s="206"/>
      <c r="AZ394" s="206"/>
      <c r="BA394" s="206"/>
      <c r="BB394" s="206"/>
      <c r="BC394" s="206"/>
      <c r="BD394" s="206"/>
      <c r="BE394" s="206"/>
      <c r="BF394" s="206"/>
      <c r="BG394" s="206"/>
      <c r="BH394" s="206"/>
    </row>
    <row r="395" spans="1:60" ht="22.5" outlineLevel="1">
      <c r="A395" s="213"/>
      <c r="B395" s="214"/>
      <c r="C395" s="253" t="s">
        <v>746</v>
      </c>
      <c r="D395" s="251"/>
      <c r="E395" s="251"/>
      <c r="F395" s="251"/>
      <c r="G395" s="251"/>
      <c r="H395" s="215"/>
      <c r="I395" s="215"/>
      <c r="J395" s="215"/>
      <c r="K395" s="215"/>
      <c r="L395" s="215"/>
      <c r="M395" s="215"/>
      <c r="N395" s="215"/>
      <c r="O395" s="215"/>
      <c r="P395" s="215"/>
      <c r="Q395" s="215"/>
      <c r="R395" s="215"/>
      <c r="S395" s="215"/>
      <c r="T395" s="215"/>
      <c r="U395" s="215"/>
      <c r="V395" s="215"/>
      <c r="W395" s="215"/>
      <c r="X395" s="206"/>
      <c r="Y395" s="206"/>
      <c r="Z395" s="206"/>
      <c r="AA395" s="206"/>
      <c r="AB395" s="206"/>
      <c r="AC395" s="206"/>
      <c r="AD395" s="206"/>
      <c r="AE395" s="206"/>
      <c r="AF395" s="206"/>
      <c r="AG395" s="206" t="s">
        <v>325</v>
      </c>
      <c r="AH395" s="206"/>
      <c r="AI395" s="206"/>
      <c r="AJ395" s="206"/>
      <c r="AK395" s="206"/>
      <c r="AL395" s="206"/>
      <c r="AM395" s="206"/>
      <c r="AN395" s="206"/>
      <c r="AO395" s="206"/>
      <c r="AP395" s="206"/>
      <c r="AQ395" s="206"/>
      <c r="AR395" s="206"/>
      <c r="AS395" s="206"/>
      <c r="AT395" s="206"/>
      <c r="AU395" s="206"/>
      <c r="AV395" s="206"/>
      <c r="AW395" s="206"/>
      <c r="AX395" s="206"/>
      <c r="AY395" s="206"/>
      <c r="AZ395" s="206"/>
      <c r="BA395" s="230" t="str">
        <f>C395</f>
        <v>vodorovných, šikmých, žebrových a klenutých a schodišťových konstrukcí, s nejnutnějším obroušením podkladu (pemzou apod.) a oprášením, s pomocným lešením o výšce podlahy do 1900 mm a pro zatížení do 1,5 kPa,</v>
      </c>
      <c r="BB395" s="206"/>
      <c r="BC395" s="206"/>
      <c r="BD395" s="206"/>
      <c r="BE395" s="206"/>
      <c r="BF395" s="206"/>
      <c r="BG395" s="206"/>
      <c r="BH395" s="206"/>
    </row>
    <row r="396" spans="1:60" ht="22.5" outlineLevel="1">
      <c r="A396" s="223">
        <v>62</v>
      </c>
      <c r="B396" s="224" t="s">
        <v>747</v>
      </c>
      <c r="C396" s="241" t="s">
        <v>748</v>
      </c>
      <c r="D396" s="225" t="s">
        <v>368</v>
      </c>
      <c r="E396" s="226">
        <v>61.948</v>
      </c>
      <c r="F396" s="227"/>
      <c r="G396" s="228">
        <f>ROUND(E396*F396,2)</f>
        <v>0</v>
      </c>
      <c r="H396" s="227"/>
      <c r="I396" s="228">
        <f>ROUND(E396*H396,2)</f>
        <v>0</v>
      </c>
      <c r="J396" s="227"/>
      <c r="K396" s="228">
        <f>ROUND(E396*J396,2)</f>
        <v>0</v>
      </c>
      <c r="L396" s="228">
        <v>21</v>
      </c>
      <c r="M396" s="228">
        <f>G396*(1+L396/100)</f>
        <v>0</v>
      </c>
      <c r="N396" s="228">
        <v>3.9210000000000002E-2</v>
      </c>
      <c r="O396" s="228">
        <f>ROUND(E396*N396,2)</f>
        <v>2.4300000000000002</v>
      </c>
      <c r="P396" s="228">
        <v>0</v>
      </c>
      <c r="Q396" s="228">
        <f>ROUND(E396*P396,2)</f>
        <v>0</v>
      </c>
      <c r="R396" s="228" t="s">
        <v>394</v>
      </c>
      <c r="S396" s="228" t="s">
        <v>285</v>
      </c>
      <c r="T396" s="229" t="s">
        <v>322</v>
      </c>
      <c r="U396" s="215">
        <v>0.39600000000000002</v>
      </c>
      <c r="V396" s="215">
        <f>ROUND(E396*U396,2)</f>
        <v>24.53</v>
      </c>
      <c r="W396" s="215"/>
      <c r="X396" s="206"/>
      <c r="Y396" s="206"/>
      <c r="Z396" s="206"/>
      <c r="AA396" s="206"/>
      <c r="AB396" s="206"/>
      <c r="AC396" s="206"/>
      <c r="AD396" s="206"/>
      <c r="AE396" s="206"/>
      <c r="AF396" s="206"/>
      <c r="AG396" s="206" t="s">
        <v>323</v>
      </c>
      <c r="AH396" s="206"/>
      <c r="AI396" s="206"/>
      <c r="AJ396" s="206"/>
      <c r="AK396" s="206"/>
      <c r="AL396" s="206"/>
      <c r="AM396" s="206"/>
      <c r="AN396" s="206"/>
      <c r="AO396" s="206"/>
      <c r="AP396" s="206"/>
      <c r="AQ396" s="206"/>
      <c r="AR396" s="206"/>
      <c r="AS396" s="206"/>
      <c r="AT396" s="206"/>
      <c r="AU396" s="206"/>
      <c r="AV396" s="206"/>
      <c r="AW396" s="206"/>
      <c r="AX396" s="206"/>
      <c r="AY396" s="206"/>
      <c r="AZ396" s="206"/>
      <c r="BA396" s="206"/>
      <c r="BB396" s="206"/>
      <c r="BC396" s="206"/>
      <c r="BD396" s="206"/>
      <c r="BE396" s="206"/>
      <c r="BF396" s="206"/>
      <c r="BG396" s="206"/>
      <c r="BH396" s="206"/>
    </row>
    <row r="397" spans="1:60" outlineLevel="1">
      <c r="A397" s="213"/>
      <c r="B397" s="214"/>
      <c r="C397" s="254" t="s">
        <v>749</v>
      </c>
      <c r="D397" s="247"/>
      <c r="E397" s="248"/>
      <c r="F397" s="215"/>
      <c r="G397" s="215"/>
      <c r="H397" s="215"/>
      <c r="I397" s="215"/>
      <c r="J397" s="215"/>
      <c r="K397" s="215"/>
      <c r="L397" s="215"/>
      <c r="M397" s="215"/>
      <c r="N397" s="215"/>
      <c r="O397" s="215"/>
      <c r="P397" s="215"/>
      <c r="Q397" s="215"/>
      <c r="R397" s="215"/>
      <c r="S397" s="215"/>
      <c r="T397" s="215"/>
      <c r="U397" s="215"/>
      <c r="V397" s="215"/>
      <c r="W397" s="215"/>
      <c r="X397" s="206"/>
      <c r="Y397" s="206"/>
      <c r="Z397" s="206"/>
      <c r="AA397" s="206"/>
      <c r="AB397" s="206"/>
      <c r="AC397" s="206"/>
      <c r="AD397" s="206"/>
      <c r="AE397" s="206"/>
      <c r="AF397" s="206"/>
      <c r="AG397" s="206" t="s">
        <v>327</v>
      </c>
      <c r="AH397" s="206">
        <v>0</v>
      </c>
      <c r="AI397" s="206"/>
      <c r="AJ397" s="206"/>
      <c r="AK397" s="206"/>
      <c r="AL397" s="206"/>
      <c r="AM397" s="206"/>
      <c r="AN397" s="206"/>
      <c r="AO397" s="206"/>
      <c r="AP397" s="206"/>
      <c r="AQ397" s="206"/>
      <c r="AR397" s="206"/>
      <c r="AS397" s="206"/>
      <c r="AT397" s="206"/>
      <c r="AU397" s="206"/>
      <c r="AV397" s="206"/>
      <c r="AW397" s="206"/>
      <c r="AX397" s="206"/>
      <c r="AY397" s="206"/>
      <c r="AZ397" s="206"/>
      <c r="BA397" s="206"/>
      <c r="BB397" s="206"/>
      <c r="BC397" s="206"/>
      <c r="BD397" s="206"/>
      <c r="BE397" s="206"/>
      <c r="BF397" s="206"/>
      <c r="BG397" s="206"/>
      <c r="BH397" s="206"/>
    </row>
    <row r="398" spans="1:60" outlineLevel="1">
      <c r="A398" s="213"/>
      <c r="B398" s="214"/>
      <c r="C398" s="254" t="s">
        <v>750</v>
      </c>
      <c r="D398" s="247"/>
      <c r="E398" s="248"/>
      <c r="F398" s="215"/>
      <c r="G398" s="215"/>
      <c r="H398" s="215"/>
      <c r="I398" s="215"/>
      <c r="J398" s="215"/>
      <c r="K398" s="215"/>
      <c r="L398" s="215"/>
      <c r="M398" s="215"/>
      <c r="N398" s="215"/>
      <c r="O398" s="215"/>
      <c r="P398" s="215"/>
      <c r="Q398" s="215"/>
      <c r="R398" s="215"/>
      <c r="S398" s="215"/>
      <c r="T398" s="215"/>
      <c r="U398" s="215"/>
      <c r="V398" s="215"/>
      <c r="W398" s="215"/>
      <c r="X398" s="206"/>
      <c r="Y398" s="206"/>
      <c r="Z398" s="206"/>
      <c r="AA398" s="206"/>
      <c r="AB398" s="206"/>
      <c r="AC398" s="206"/>
      <c r="AD398" s="206"/>
      <c r="AE398" s="206"/>
      <c r="AF398" s="206"/>
      <c r="AG398" s="206" t="s">
        <v>327</v>
      </c>
      <c r="AH398" s="206">
        <v>0</v>
      </c>
      <c r="AI398" s="206"/>
      <c r="AJ398" s="206"/>
      <c r="AK398" s="206"/>
      <c r="AL398" s="206"/>
      <c r="AM398" s="206"/>
      <c r="AN398" s="206"/>
      <c r="AO398" s="206"/>
      <c r="AP398" s="206"/>
      <c r="AQ398" s="206"/>
      <c r="AR398" s="206"/>
      <c r="AS398" s="206"/>
      <c r="AT398" s="206"/>
      <c r="AU398" s="206"/>
      <c r="AV398" s="206"/>
      <c r="AW398" s="206"/>
      <c r="AX398" s="206"/>
      <c r="AY398" s="206"/>
      <c r="AZ398" s="206"/>
      <c r="BA398" s="206"/>
      <c r="BB398" s="206"/>
      <c r="BC398" s="206"/>
      <c r="BD398" s="206"/>
      <c r="BE398" s="206"/>
      <c r="BF398" s="206"/>
      <c r="BG398" s="206"/>
      <c r="BH398" s="206"/>
    </row>
    <row r="399" spans="1:60" outlineLevel="1">
      <c r="A399" s="213"/>
      <c r="B399" s="214"/>
      <c r="C399" s="254" t="s">
        <v>751</v>
      </c>
      <c r="D399" s="247"/>
      <c r="E399" s="248">
        <v>18.690000000000001</v>
      </c>
      <c r="F399" s="215"/>
      <c r="G399" s="215"/>
      <c r="H399" s="215"/>
      <c r="I399" s="215"/>
      <c r="J399" s="215"/>
      <c r="K399" s="215"/>
      <c r="L399" s="215"/>
      <c r="M399" s="215"/>
      <c r="N399" s="215"/>
      <c r="O399" s="215"/>
      <c r="P399" s="215"/>
      <c r="Q399" s="215"/>
      <c r="R399" s="215"/>
      <c r="S399" s="215"/>
      <c r="T399" s="215"/>
      <c r="U399" s="215"/>
      <c r="V399" s="215"/>
      <c r="W399" s="215"/>
      <c r="X399" s="206"/>
      <c r="Y399" s="206"/>
      <c r="Z399" s="206"/>
      <c r="AA399" s="206"/>
      <c r="AB399" s="206"/>
      <c r="AC399" s="206"/>
      <c r="AD399" s="206"/>
      <c r="AE399" s="206"/>
      <c r="AF399" s="206"/>
      <c r="AG399" s="206" t="s">
        <v>327</v>
      </c>
      <c r="AH399" s="206">
        <v>0</v>
      </c>
      <c r="AI399" s="206"/>
      <c r="AJ399" s="206"/>
      <c r="AK399" s="206"/>
      <c r="AL399" s="206"/>
      <c r="AM399" s="206"/>
      <c r="AN399" s="206"/>
      <c r="AO399" s="206"/>
      <c r="AP399" s="206"/>
      <c r="AQ399" s="206"/>
      <c r="AR399" s="206"/>
      <c r="AS399" s="206"/>
      <c r="AT399" s="206"/>
      <c r="AU399" s="206"/>
      <c r="AV399" s="206"/>
      <c r="AW399" s="206"/>
      <c r="AX399" s="206"/>
      <c r="AY399" s="206"/>
      <c r="AZ399" s="206"/>
      <c r="BA399" s="206"/>
      <c r="BB399" s="206"/>
      <c r="BC399" s="206"/>
      <c r="BD399" s="206"/>
      <c r="BE399" s="206"/>
      <c r="BF399" s="206"/>
      <c r="BG399" s="206"/>
      <c r="BH399" s="206"/>
    </row>
    <row r="400" spans="1:60" outlineLevel="1">
      <c r="A400" s="213"/>
      <c r="B400" s="214"/>
      <c r="C400" s="254" t="s">
        <v>752</v>
      </c>
      <c r="D400" s="247"/>
      <c r="E400" s="248">
        <v>-1.7729999999999999</v>
      </c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215"/>
      <c r="Q400" s="215"/>
      <c r="R400" s="215"/>
      <c r="S400" s="215"/>
      <c r="T400" s="215"/>
      <c r="U400" s="215"/>
      <c r="V400" s="215"/>
      <c r="W400" s="215"/>
      <c r="X400" s="206"/>
      <c r="Y400" s="206"/>
      <c r="Z400" s="206"/>
      <c r="AA400" s="206"/>
      <c r="AB400" s="206"/>
      <c r="AC400" s="206"/>
      <c r="AD400" s="206"/>
      <c r="AE400" s="206"/>
      <c r="AF400" s="206"/>
      <c r="AG400" s="206" t="s">
        <v>327</v>
      </c>
      <c r="AH400" s="206">
        <v>0</v>
      </c>
      <c r="AI400" s="206"/>
      <c r="AJ400" s="206"/>
      <c r="AK400" s="206"/>
      <c r="AL400" s="206"/>
      <c r="AM400" s="206"/>
      <c r="AN400" s="206"/>
      <c r="AO400" s="206"/>
      <c r="AP400" s="206"/>
      <c r="AQ400" s="206"/>
      <c r="AR400" s="206"/>
      <c r="AS400" s="206"/>
      <c r="AT400" s="206"/>
      <c r="AU400" s="206"/>
      <c r="AV400" s="206"/>
      <c r="AW400" s="206"/>
      <c r="AX400" s="206"/>
      <c r="AY400" s="206"/>
      <c r="AZ400" s="206"/>
      <c r="BA400" s="206"/>
      <c r="BB400" s="206"/>
      <c r="BC400" s="206"/>
      <c r="BD400" s="206"/>
      <c r="BE400" s="206"/>
      <c r="BF400" s="206"/>
      <c r="BG400" s="206"/>
      <c r="BH400" s="206"/>
    </row>
    <row r="401" spans="1:60" outlineLevel="1">
      <c r="A401" s="213"/>
      <c r="B401" s="214"/>
      <c r="C401" s="254" t="s">
        <v>753</v>
      </c>
      <c r="D401" s="247"/>
      <c r="E401" s="248">
        <v>1.8</v>
      </c>
      <c r="F401" s="215"/>
      <c r="G401" s="215"/>
      <c r="H401" s="215"/>
      <c r="I401" s="215"/>
      <c r="J401" s="215"/>
      <c r="K401" s="215"/>
      <c r="L401" s="215"/>
      <c r="M401" s="215"/>
      <c r="N401" s="215"/>
      <c r="O401" s="215"/>
      <c r="P401" s="215"/>
      <c r="Q401" s="215"/>
      <c r="R401" s="215"/>
      <c r="S401" s="215"/>
      <c r="T401" s="215"/>
      <c r="U401" s="215"/>
      <c r="V401" s="215"/>
      <c r="W401" s="215"/>
      <c r="X401" s="206"/>
      <c r="Y401" s="206"/>
      <c r="Z401" s="206"/>
      <c r="AA401" s="206"/>
      <c r="AB401" s="206"/>
      <c r="AC401" s="206"/>
      <c r="AD401" s="206"/>
      <c r="AE401" s="206"/>
      <c r="AF401" s="206"/>
      <c r="AG401" s="206" t="s">
        <v>327</v>
      </c>
      <c r="AH401" s="206">
        <v>0</v>
      </c>
      <c r="AI401" s="206"/>
      <c r="AJ401" s="206"/>
      <c r="AK401" s="206"/>
      <c r="AL401" s="206"/>
      <c r="AM401" s="206"/>
      <c r="AN401" s="206"/>
      <c r="AO401" s="206"/>
      <c r="AP401" s="206"/>
      <c r="AQ401" s="206"/>
      <c r="AR401" s="206"/>
      <c r="AS401" s="206"/>
      <c r="AT401" s="206"/>
      <c r="AU401" s="206"/>
      <c r="AV401" s="206"/>
      <c r="AW401" s="206"/>
      <c r="AX401" s="206"/>
      <c r="AY401" s="206"/>
      <c r="AZ401" s="206"/>
      <c r="BA401" s="206"/>
      <c r="BB401" s="206"/>
      <c r="BC401" s="206"/>
      <c r="BD401" s="206"/>
      <c r="BE401" s="206"/>
      <c r="BF401" s="206"/>
      <c r="BG401" s="206"/>
      <c r="BH401" s="206"/>
    </row>
    <row r="402" spans="1:60" outlineLevel="1">
      <c r="A402" s="213"/>
      <c r="B402" s="214"/>
      <c r="C402" s="254" t="s">
        <v>754</v>
      </c>
      <c r="D402" s="247"/>
      <c r="E402" s="248">
        <v>8.82</v>
      </c>
      <c r="F402" s="215"/>
      <c r="G402" s="215"/>
      <c r="H402" s="215"/>
      <c r="I402" s="215"/>
      <c r="J402" s="215"/>
      <c r="K402" s="215"/>
      <c r="L402" s="215"/>
      <c r="M402" s="215"/>
      <c r="N402" s="215"/>
      <c r="O402" s="215"/>
      <c r="P402" s="215"/>
      <c r="Q402" s="215"/>
      <c r="R402" s="215"/>
      <c r="S402" s="215"/>
      <c r="T402" s="215"/>
      <c r="U402" s="215"/>
      <c r="V402" s="215"/>
      <c r="W402" s="215"/>
      <c r="X402" s="206"/>
      <c r="Y402" s="206"/>
      <c r="Z402" s="206"/>
      <c r="AA402" s="206"/>
      <c r="AB402" s="206"/>
      <c r="AC402" s="206"/>
      <c r="AD402" s="206"/>
      <c r="AE402" s="206"/>
      <c r="AF402" s="206"/>
      <c r="AG402" s="206" t="s">
        <v>327</v>
      </c>
      <c r="AH402" s="206">
        <v>0</v>
      </c>
      <c r="AI402" s="206"/>
      <c r="AJ402" s="206"/>
      <c r="AK402" s="206"/>
      <c r="AL402" s="206"/>
      <c r="AM402" s="206"/>
      <c r="AN402" s="206"/>
      <c r="AO402" s="206"/>
      <c r="AP402" s="206"/>
      <c r="AQ402" s="206"/>
      <c r="AR402" s="206"/>
      <c r="AS402" s="206"/>
      <c r="AT402" s="206"/>
      <c r="AU402" s="206"/>
      <c r="AV402" s="206"/>
      <c r="AW402" s="206"/>
      <c r="AX402" s="206"/>
      <c r="AY402" s="206"/>
      <c r="AZ402" s="206"/>
      <c r="BA402" s="206"/>
      <c r="BB402" s="206"/>
      <c r="BC402" s="206"/>
      <c r="BD402" s="206"/>
      <c r="BE402" s="206"/>
      <c r="BF402" s="206"/>
      <c r="BG402" s="206"/>
      <c r="BH402" s="206"/>
    </row>
    <row r="403" spans="1:60" outlineLevel="1">
      <c r="A403" s="213"/>
      <c r="B403" s="214"/>
      <c r="C403" s="254" t="s">
        <v>755</v>
      </c>
      <c r="D403" s="247"/>
      <c r="E403" s="248">
        <v>-1.379</v>
      </c>
      <c r="F403" s="215"/>
      <c r="G403" s="215"/>
      <c r="H403" s="215"/>
      <c r="I403" s="215"/>
      <c r="J403" s="215"/>
      <c r="K403" s="215"/>
      <c r="L403" s="215"/>
      <c r="M403" s="215"/>
      <c r="N403" s="215"/>
      <c r="O403" s="215"/>
      <c r="P403" s="215"/>
      <c r="Q403" s="215"/>
      <c r="R403" s="215"/>
      <c r="S403" s="215"/>
      <c r="T403" s="215"/>
      <c r="U403" s="215"/>
      <c r="V403" s="215"/>
      <c r="W403" s="215"/>
      <c r="X403" s="206"/>
      <c r="Y403" s="206"/>
      <c r="Z403" s="206"/>
      <c r="AA403" s="206"/>
      <c r="AB403" s="206"/>
      <c r="AC403" s="206"/>
      <c r="AD403" s="206"/>
      <c r="AE403" s="206"/>
      <c r="AF403" s="206"/>
      <c r="AG403" s="206" t="s">
        <v>327</v>
      </c>
      <c r="AH403" s="206">
        <v>0</v>
      </c>
      <c r="AI403" s="206"/>
      <c r="AJ403" s="206"/>
      <c r="AK403" s="206"/>
      <c r="AL403" s="206"/>
      <c r="AM403" s="206"/>
      <c r="AN403" s="206"/>
      <c r="AO403" s="206"/>
      <c r="AP403" s="206"/>
      <c r="AQ403" s="206"/>
      <c r="AR403" s="206"/>
      <c r="AS403" s="206"/>
      <c r="AT403" s="206"/>
      <c r="AU403" s="206"/>
      <c r="AV403" s="206"/>
      <c r="AW403" s="206"/>
      <c r="AX403" s="206"/>
      <c r="AY403" s="206"/>
      <c r="AZ403" s="206"/>
      <c r="BA403" s="206"/>
      <c r="BB403" s="206"/>
      <c r="BC403" s="206"/>
      <c r="BD403" s="206"/>
      <c r="BE403" s="206"/>
      <c r="BF403" s="206"/>
      <c r="BG403" s="206"/>
      <c r="BH403" s="206"/>
    </row>
    <row r="404" spans="1:60" outlineLevel="1">
      <c r="A404" s="213"/>
      <c r="B404" s="214"/>
      <c r="C404" s="254" t="s">
        <v>756</v>
      </c>
      <c r="D404" s="247"/>
      <c r="E404" s="248">
        <v>21.713999999999999</v>
      </c>
      <c r="F404" s="215"/>
      <c r="G404" s="215"/>
      <c r="H404" s="215"/>
      <c r="I404" s="215"/>
      <c r="J404" s="215"/>
      <c r="K404" s="215"/>
      <c r="L404" s="215"/>
      <c r="M404" s="215"/>
      <c r="N404" s="215"/>
      <c r="O404" s="215"/>
      <c r="P404" s="215"/>
      <c r="Q404" s="215"/>
      <c r="R404" s="215"/>
      <c r="S404" s="215"/>
      <c r="T404" s="215"/>
      <c r="U404" s="215"/>
      <c r="V404" s="215"/>
      <c r="W404" s="215"/>
      <c r="X404" s="206"/>
      <c r="Y404" s="206"/>
      <c r="Z404" s="206"/>
      <c r="AA404" s="206"/>
      <c r="AB404" s="206"/>
      <c r="AC404" s="206"/>
      <c r="AD404" s="206"/>
      <c r="AE404" s="206"/>
      <c r="AF404" s="206"/>
      <c r="AG404" s="206" t="s">
        <v>327</v>
      </c>
      <c r="AH404" s="206">
        <v>0</v>
      </c>
      <c r="AI404" s="206"/>
      <c r="AJ404" s="206"/>
      <c r="AK404" s="206"/>
      <c r="AL404" s="206"/>
      <c r="AM404" s="206"/>
      <c r="AN404" s="206"/>
      <c r="AO404" s="206"/>
      <c r="AP404" s="206"/>
      <c r="AQ404" s="206"/>
      <c r="AR404" s="206"/>
      <c r="AS404" s="206"/>
      <c r="AT404" s="206"/>
      <c r="AU404" s="206"/>
      <c r="AV404" s="206"/>
      <c r="AW404" s="206"/>
      <c r="AX404" s="206"/>
      <c r="AY404" s="206"/>
      <c r="AZ404" s="206"/>
      <c r="BA404" s="206"/>
      <c r="BB404" s="206"/>
      <c r="BC404" s="206"/>
      <c r="BD404" s="206"/>
      <c r="BE404" s="206"/>
      <c r="BF404" s="206"/>
      <c r="BG404" s="206"/>
      <c r="BH404" s="206"/>
    </row>
    <row r="405" spans="1:60" outlineLevel="1">
      <c r="A405" s="213"/>
      <c r="B405" s="214"/>
      <c r="C405" s="254" t="s">
        <v>757</v>
      </c>
      <c r="D405" s="247"/>
      <c r="E405" s="248">
        <v>14.321999999999999</v>
      </c>
      <c r="F405" s="215"/>
      <c r="G405" s="215"/>
      <c r="H405" s="215"/>
      <c r="I405" s="215"/>
      <c r="J405" s="215"/>
      <c r="K405" s="215"/>
      <c r="L405" s="215"/>
      <c r="M405" s="215"/>
      <c r="N405" s="215"/>
      <c r="O405" s="215"/>
      <c r="P405" s="215"/>
      <c r="Q405" s="215"/>
      <c r="R405" s="215"/>
      <c r="S405" s="215"/>
      <c r="T405" s="215"/>
      <c r="U405" s="215"/>
      <c r="V405" s="215"/>
      <c r="W405" s="215"/>
      <c r="X405" s="206"/>
      <c r="Y405" s="206"/>
      <c r="Z405" s="206"/>
      <c r="AA405" s="206"/>
      <c r="AB405" s="206"/>
      <c r="AC405" s="206"/>
      <c r="AD405" s="206"/>
      <c r="AE405" s="206"/>
      <c r="AF405" s="206"/>
      <c r="AG405" s="206" t="s">
        <v>327</v>
      </c>
      <c r="AH405" s="206">
        <v>0</v>
      </c>
      <c r="AI405" s="206"/>
      <c r="AJ405" s="206"/>
      <c r="AK405" s="206"/>
      <c r="AL405" s="206"/>
      <c r="AM405" s="206"/>
      <c r="AN405" s="206"/>
      <c r="AO405" s="206"/>
      <c r="AP405" s="206"/>
      <c r="AQ405" s="206"/>
      <c r="AR405" s="206"/>
      <c r="AS405" s="206"/>
      <c r="AT405" s="206"/>
      <c r="AU405" s="206"/>
      <c r="AV405" s="206"/>
      <c r="AW405" s="206"/>
      <c r="AX405" s="206"/>
      <c r="AY405" s="206"/>
      <c r="AZ405" s="206"/>
      <c r="BA405" s="206"/>
      <c r="BB405" s="206"/>
      <c r="BC405" s="206"/>
      <c r="BD405" s="206"/>
      <c r="BE405" s="206"/>
      <c r="BF405" s="206"/>
      <c r="BG405" s="206"/>
      <c r="BH405" s="206"/>
    </row>
    <row r="406" spans="1:60" outlineLevel="1">
      <c r="A406" s="213"/>
      <c r="B406" s="214"/>
      <c r="C406" s="254" t="s">
        <v>758</v>
      </c>
      <c r="D406" s="247"/>
      <c r="E406" s="248">
        <v>6.8460000000000001</v>
      </c>
      <c r="F406" s="215"/>
      <c r="G406" s="215"/>
      <c r="H406" s="215"/>
      <c r="I406" s="215"/>
      <c r="J406" s="215"/>
      <c r="K406" s="215"/>
      <c r="L406" s="215"/>
      <c r="M406" s="215"/>
      <c r="N406" s="215"/>
      <c r="O406" s="215"/>
      <c r="P406" s="215"/>
      <c r="Q406" s="215"/>
      <c r="R406" s="215"/>
      <c r="S406" s="215"/>
      <c r="T406" s="215"/>
      <c r="U406" s="215"/>
      <c r="V406" s="215"/>
      <c r="W406" s="215"/>
      <c r="X406" s="206"/>
      <c r="Y406" s="206"/>
      <c r="Z406" s="206"/>
      <c r="AA406" s="206"/>
      <c r="AB406" s="206"/>
      <c r="AC406" s="206"/>
      <c r="AD406" s="206"/>
      <c r="AE406" s="206"/>
      <c r="AF406" s="206"/>
      <c r="AG406" s="206" t="s">
        <v>327</v>
      </c>
      <c r="AH406" s="206">
        <v>0</v>
      </c>
      <c r="AI406" s="206"/>
      <c r="AJ406" s="206"/>
      <c r="AK406" s="206"/>
      <c r="AL406" s="206"/>
      <c r="AM406" s="206"/>
      <c r="AN406" s="206"/>
      <c r="AO406" s="206"/>
      <c r="AP406" s="206"/>
      <c r="AQ406" s="206"/>
      <c r="AR406" s="206"/>
      <c r="AS406" s="206"/>
      <c r="AT406" s="206"/>
      <c r="AU406" s="206"/>
      <c r="AV406" s="206"/>
      <c r="AW406" s="206"/>
      <c r="AX406" s="206"/>
      <c r="AY406" s="206"/>
      <c r="AZ406" s="206"/>
      <c r="BA406" s="206"/>
      <c r="BB406" s="206"/>
      <c r="BC406" s="206"/>
      <c r="BD406" s="206"/>
      <c r="BE406" s="206"/>
      <c r="BF406" s="206"/>
      <c r="BG406" s="206"/>
      <c r="BH406" s="206"/>
    </row>
    <row r="407" spans="1:60" outlineLevel="1">
      <c r="A407" s="213"/>
      <c r="B407" s="214"/>
      <c r="C407" s="254" t="s">
        <v>759</v>
      </c>
      <c r="D407" s="247"/>
      <c r="E407" s="248">
        <v>-1.5760000000000001</v>
      </c>
      <c r="F407" s="215"/>
      <c r="G407" s="215"/>
      <c r="H407" s="215"/>
      <c r="I407" s="215"/>
      <c r="J407" s="215"/>
      <c r="K407" s="215"/>
      <c r="L407" s="215"/>
      <c r="M407" s="215"/>
      <c r="N407" s="215"/>
      <c r="O407" s="215"/>
      <c r="P407" s="215"/>
      <c r="Q407" s="215"/>
      <c r="R407" s="215"/>
      <c r="S407" s="215"/>
      <c r="T407" s="215"/>
      <c r="U407" s="215"/>
      <c r="V407" s="215"/>
      <c r="W407" s="215"/>
      <c r="X407" s="206"/>
      <c r="Y407" s="206"/>
      <c r="Z407" s="206"/>
      <c r="AA407" s="206"/>
      <c r="AB407" s="206"/>
      <c r="AC407" s="206"/>
      <c r="AD407" s="206"/>
      <c r="AE407" s="206"/>
      <c r="AF407" s="206"/>
      <c r="AG407" s="206" t="s">
        <v>327</v>
      </c>
      <c r="AH407" s="206">
        <v>0</v>
      </c>
      <c r="AI407" s="206"/>
      <c r="AJ407" s="206"/>
      <c r="AK407" s="206"/>
      <c r="AL407" s="206"/>
      <c r="AM407" s="206"/>
      <c r="AN407" s="206"/>
      <c r="AO407" s="206"/>
      <c r="AP407" s="206"/>
      <c r="AQ407" s="206"/>
      <c r="AR407" s="206"/>
      <c r="AS407" s="206"/>
      <c r="AT407" s="206"/>
      <c r="AU407" s="206"/>
      <c r="AV407" s="206"/>
      <c r="AW407" s="206"/>
      <c r="AX407" s="206"/>
      <c r="AY407" s="206"/>
      <c r="AZ407" s="206"/>
      <c r="BA407" s="206"/>
      <c r="BB407" s="206"/>
      <c r="BC407" s="206"/>
      <c r="BD407" s="206"/>
      <c r="BE407" s="206"/>
      <c r="BF407" s="206"/>
      <c r="BG407" s="206"/>
      <c r="BH407" s="206"/>
    </row>
    <row r="408" spans="1:60" outlineLevel="1">
      <c r="A408" s="213"/>
      <c r="B408" s="214"/>
      <c r="C408" s="254" t="s">
        <v>760</v>
      </c>
      <c r="D408" s="247"/>
      <c r="E408" s="248">
        <v>-5.516</v>
      </c>
      <c r="F408" s="215"/>
      <c r="G408" s="215"/>
      <c r="H408" s="215"/>
      <c r="I408" s="215"/>
      <c r="J408" s="215"/>
      <c r="K408" s="215"/>
      <c r="L408" s="215"/>
      <c r="M408" s="215"/>
      <c r="N408" s="215"/>
      <c r="O408" s="215"/>
      <c r="P408" s="215"/>
      <c r="Q408" s="215"/>
      <c r="R408" s="215"/>
      <c r="S408" s="215"/>
      <c r="T408" s="215"/>
      <c r="U408" s="215"/>
      <c r="V408" s="215"/>
      <c r="W408" s="215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 t="s">
        <v>327</v>
      </c>
      <c r="AH408" s="206">
        <v>0</v>
      </c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</row>
    <row r="409" spans="1:60" ht="22.5" outlineLevel="1">
      <c r="A409" s="223">
        <v>63</v>
      </c>
      <c r="B409" s="224" t="s">
        <v>761</v>
      </c>
      <c r="C409" s="241" t="s">
        <v>762</v>
      </c>
      <c r="D409" s="225" t="s">
        <v>368</v>
      </c>
      <c r="E409" s="226">
        <v>462.87540000000001</v>
      </c>
      <c r="F409" s="227"/>
      <c r="G409" s="228">
        <f>ROUND(E409*F409,2)</f>
        <v>0</v>
      </c>
      <c r="H409" s="227"/>
      <c r="I409" s="228">
        <f>ROUND(E409*H409,2)</f>
        <v>0</v>
      </c>
      <c r="J409" s="227"/>
      <c r="K409" s="228">
        <f>ROUND(E409*J409,2)</f>
        <v>0</v>
      </c>
      <c r="L409" s="228">
        <v>21</v>
      </c>
      <c r="M409" s="228">
        <f>G409*(1+L409/100)</f>
        <v>0</v>
      </c>
      <c r="N409" s="228">
        <v>2.1919999999999999E-2</v>
      </c>
      <c r="O409" s="228">
        <f>ROUND(E409*N409,2)</f>
        <v>10.15</v>
      </c>
      <c r="P409" s="228">
        <v>0</v>
      </c>
      <c r="Q409" s="228">
        <f>ROUND(E409*P409,2)</f>
        <v>0</v>
      </c>
      <c r="R409" s="228" t="s">
        <v>438</v>
      </c>
      <c r="S409" s="228" t="s">
        <v>285</v>
      </c>
      <c r="T409" s="229" t="s">
        <v>322</v>
      </c>
      <c r="U409" s="215">
        <v>0.377</v>
      </c>
      <c r="V409" s="215">
        <f>ROUND(E409*U409,2)</f>
        <v>174.5</v>
      </c>
      <c r="W409" s="215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 t="s">
        <v>323</v>
      </c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</row>
    <row r="410" spans="1:60" outlineLevel="1">
      <c r="A410" s="213"/>
      <c r="B410" s="214"/>
      <c r="C410" s="242" t="s">
        <v>740</v>
      </c>
      <c r="D410" s="231"/>
      <c r="E410" s="231"/>
      <c r="F410" s="231"/>
      <c r="G410" s="231"/>
      <c r="H410" s="215"/>
      <c r="I410" s="215"/>
      <c r="J410" s="215"/>
      <c r="K410" s="215"/>
      <c r="L410" s="215"/>
      <c r="M410" s="215"/>
      <c r="N410" s="215"/>
      <c r="O410" s="215"/>
      <c r="P410" s="215"/>
      <c r="Q410" s="215"/>
      <c r="R410" s="215"/>
      <c r="S410" s="215"/>
      <c r="T410" s="215"/>
      <c r="U410" s="215"/>
      <c r="V410" s="215"/>
      <c r="W410" s="215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 t="s">
        <v>289</v>
      </c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</row>
    <row r="411" spans="1:60" outlineLevel="1">
      <c r="A411" s="213"/>
      <c r="B411" s="214"/>
      <c r="C411" s="254" t="s">
        <v>716</v>
      </c>
      <c r="D411" s="247"/>
      <c r="E411" s="248"/>
      <c r="F411" s="215"/>
      <c r="G411" s="215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5"/>
      <c r="V411" s="215"/>
      <c r="W411" s="215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 t="s">
        <v>327</v>
      </c>
      <c r="AH411" s="206">
        <v>0</v>
      </c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</row>
    <row r="412" spans="1:60" outlineLevel="1">
      <c r="A412" s="213"/>
      <c r="B412" s="214"/>
      <c r="C412" s="254" t="s">
        <v>717</v>
      </c>
      <c r="D412" s="247"/>
      <c r="E412" s="248">
        <v>51.853999999999999</v>
      </c>
      <c r="F412" s="215"/>
      <c r="G412" s="215"/>
      <c r="H412" s="215"/>
      <c r="I412" s="215"/>
      <c r="J412" s="215"/>
      <c r="K412" s="215"/>
      <c r="L412" s="215"/>
      <c r="M412" s="215"/>
      <c r="N412" s="215"/>
      <c r="O412" s="215"/>
      <c r="P412" s="215"/>
      <c r="Q412" s="215"/>
      <c r="R412" s="215"/>
      <c r="S412" s="215"/>
      <c r="T412" s="215"/>
      <c r="U412" s="215"/>
      <c r="V412" s="215"/>
      <c r="W412" s="215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 t="s">
        <v>327</v>
      </c>
      <c r="AH412" s="206">
        <v>0</v>
      </c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</row>
    <row r="413" spans="1:60" outlineLevel="1">
      <c r="A413" s="213"/>
      <c r="B413" s="214"/>
      <c r="C413" s="254" t="s">
        <v>718</v>
      </c>
      <c r="D413" s="247"/>
      <c r="E413" s="248">
        <v>11.6</v>
      </c>
      <c r="F413" s="215"/>
      <c r="G413" s="215"/>
      <c r="H413" s="215"/>
      <c r="I413" s="215"/>
      <c r="J413" s="215"/>
      <c r="K413" s="215"/>
      <c r="L413" s="215"/>
      <c r="M413" s="215"/>
      <c r="N413" s="215"/>
      <c r="O413" s="215"/>
      <c r="P413" s="215"/>
      <c r="Q413" s="215"/>
      <c r="R413" s="215"/>
      <c r="S413" s="215"/>
      <c r="T413" s="215"/>
      <c r="U413" s="215"/>
      <c r="V413" s="215"/>
      <c r="W413" s="215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 t="s">
        <v>327</v>
      </c>
      <c r="AH413" s="206">
        <v>0</v>
      </c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</row>
    <row r="414" spans="1:60" outlineLevel="1">
      <c r="A414" s="213"/>
      <c r="B414" s="214"/>
      <c r="C414" s="254" t="s">
        <v>719</v>
      </c>
      <c r="D414" s="247"/>
      <c r="E414" s="248">
        <v>27.808</v>
      </c>
      <c r="F414" s="215"/>
      <c r="G414" s="215"/>
      <c r="H414" s="215"/>
      <c r="I414" s="215"/>
      <c r="J414" s="215"/>
      <c r="K414" s="215"/>
      <c r="L414" s="215"/>
      <c r="M414" s="215"/>
      <c r="N414" s="215"/>
      <c r="O414" s="215"/>
      <c r="P414" s="215"/>
      <c r="Q414" s="215"/>
      <c r="R414" s="215"/>
      <c r="S414" s="215"/>
      <c r="T414" s="215"/>
      <c r="U414" s="215"/>
      <c r="V414" s="215"/>
      <c r="W414" s="215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 t="s">
        <v>327</v>
      </c>
      <c r="AH414" s="206">
        <v>0</v>
      </c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</row>
    <row r="415" spans="1:60" outlineLevel="1">
      <c r="A415" s="213"/>
      <c r="B415" s="214"/>
      <c r="C415" s="254" t="s">
        <v>720</v>
      </c>
      <c r="D415" s="247"/>
      <c r="E415" s="248">
        <v>37.927999999999997</v>
      </c>
      <c r="F415" s="215"/>
      <c r="G415" s="215"/>
      <c r="H415" s="215"/>
      <c r="I415" s="215"/>
      <c r="J415" s="215"/>
      <c r="K415" s="215"/>
      <c r="L415" s="215"/>
      <c r="M415" s="215"/>
      <c r="N415" s="215"/>
      <c r="O415" s="215"/>
      <c r="P415" s="215"/>
      <c r="Q415" s="215"/>
      <c r="R415" s="215"/>
      <c r="S415" s="215"/>
      <c r="T415" s="215"/>
      <c r="U415" s="215"/>
      <c r="V415" s="215"/>
      <c r="W415" s="215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 t="s">
        <v>327</v>
      </c>
      <c r="AH415" s="206">
        <v>0</v>
      </c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</row>
    <row r="416" spans="1:60" outlineLevel="1">
      <c r="A416" s="213"/>
      <c r="B416" s="214"/>
      <c r="C416" s="254" t="s">
        <v>721</v>
      </c>
      <c r="D416" s="247"/>
      <c r="E416" s="248">
        <v>118.152</v>
      </c>
      <c r="F416" s="215"/>
      <c r="G416" s="215"/>
      <c r="H416" s="215"/>
      <c r="I416" s="215"/>
      <c r="J416" s="215"/>
      <c r="K416" s="215"/>
      <c r="L416" s="215"/>
      <c r="M416" s="215"/>
      <c r="N416" s="215"/>
      <c r="O416" s="215"/>
      <c r="P416" s="215"/>
      <c r="Q416" s="215"/>
      <c r="R416" s="215"/>
      <c r="S416" s="215"/>
      <c r="T416" s="215"/>
      <c r="U416" s="215"/>
      <c r="V416" s="215"/>
      <c r="W416" s="215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 t="s">
        <v>327</v>
      </c>
      <c r="AH416" s="206">
        <v>0</v>
      </c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</row>
    <row r="417" spans="1:60" outlineLevel="1">
      <c r="A417" s="213"/>
      <c r="B417" s="214"/>
      <c r="C417" s="254" t="s">
        <v>722</v>
      </c>
      <c r="D417" s="247"/>
      <c r="E417" s="248">
        <v>12.082000000000001</v>
      </c>
      <c r="F417" s="215"/>
      <c r="G417" s="215"/>
      <c r="H417" s="215"/>
      <c r="I417" s="215"/>
      <c r="J417" s="215"/>
      <c r="K417" s="215"/>
      <c r="L417" s="215"/>
      <c r="M417" s="215"/>
      <c r="N417" s="215"/>
      <c r="O417" s="215"/>
      <c r="P417" s="215"/>
      <c r="Q417" s="215"/>
      <c r="R417" s="215"/>
      <c r="S417" s="215"/>
      <c r="T417" s="215"/>
      <c r="U417" s="215"/>
      <c r="V417" s="215"/>
      <c r="W417" s="215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 t="s">
        <v>327</v>
      </c>
      <c r="AH417" s="206">
        <v>0</v>
      </c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</row>
    <row r="418" spans="1:60" outlineLevel="1">
      <c r="A418" s="213"/>
      <c r="B418" s="214"/>
      <c r="C418" s="254" t="s">
        <v>723</v>
      </c>
      <c r="D418" s="247"/>
      <c r="E418" s="248">
        <v>2.52</v>
      </c>
      <c r="F418" s="215"/>
      <c r="G418" s="215"/>
      <c r="H418" s="215"/>
      <c r="I418" s="215"/>
      <c r="J418" s="215"/>
      <c r="K418" s="215"/>
      <c r="L418" s="215"/>
      <c r="M418" s="215"/>
      <c r="N418" s="215"/>
      <c r="O418" s="215"/>
      <c r="P418" s="215"/>
      <c r="Q418" s="215"/>
      <c r="R418" s="215"/>
      <c r="S418" s="215"/>
      <c r="T418" s="215"/>
      <c r="U418" s="215"/>
      <c r="V418" s="215"/>
      <c r="W418" s="215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 t="s">
        <v>327</v>
      </c>
      <c r="AH418" s="206">
        <v>0</v>
      </c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</row>
    <row r="419" spans="1:60" outlineLevel="1">
      <c r="A419" s="213"/>
      <c r="B419" s="214"/>
      <c r="C419" s="254" t="s">
        <v>724</v>
      </c>
      <c r="D419" s="247"/>
      <c r="E419" s="248">
        <v>94.536000000000001</v>
      </c>
      <c r="F419" s="215"/>
      <c r="G419" s="215"/>
      <c r="H419" s="215"/>
      <c r="I419" s="215"/>
      <c r="J419" s="215"/>
      <c r="K419" s="215"/>
      <c r="L419" s="215"/>
      <c r="M419" s="215"/>
      <c r="N419" s="215"/>
      <c r="O419" s="215"/>
      <c r="P419" s="215"/>
      <c r="Q419" s="215"/>
      <c r="R419" s="215"/>
      <c r="S419" s="215"/>
      <c r="T419" s="215"/>
      <c r="U419" s="215"/>
      <c r="V419" s="215"/>
      <c r="W419" s="215"/>
      <c r="X419" s="206"/>
      <c r="Y419" s="206"/>
      <c r="Z419" s="206"/>
      <c r="AA419" s="206"/>
      <c r="AB419" s="206"/>
      <c r="AC419" s="206"/>
      <c r="AD419" s="206"/>
      <c r="AE419" s="206"/>
      <c r="AF419" s="206"/>
      <c r="AG419" s="206" t="s">
        <v>327</v>
      </c>
      <c r="AH419" s="206">
        <v>0</v>
      </c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</row>
    <row r="420" spans="1:60" outlineLevel="1">
      <c r="A420" s="213"/>
      <c r="B420" s="214"/>
      <c r="C420" s="254" t="s">
        <v>725</v>
      </c>
      <c r="D420" s="247"/>
      <c r="E420" s="248">
        <v>9.234</v>
      </c>
      <c r="F420" s="215"/>
      <c r="G420" s="215"/>
      <c r="H420" s="215"/>
      <c r="I420" s="215"/>
      <c r="J420" s="215"/>
      <c r="K420" s="215"/>
      <c r="L420" s="215"/>
      <c r="M420" s="215"/>
      <c r="N420" s="215"/>
      <c r="O420" s="215"/>
      <c r="P420" s="215"/>
      <c r="Q420" s="215"/>
      <c r="R420" s="215"/>
      <c r="S420" s="215"/>
      <c r="T420" s="215"/>
      <c r="U420" s="215"/>
      <c r="V420" s="215"/>
      <c r="W420" s="215"/>
      <c r="X420" s="206"/>
      <c r="Y420" s="206"/>
      <c r="Z420" s="206"/>
      <c r="AA420" s="206"/>
      <c r="AB420" s="206"/>
      <c r="AC420" s="206"/>
      <c r="AD420" s="206"/>
      <c r="AE420" s="206"/>
      <c r="AF420" s="206"/>
      <c r="AG420" s="206" t="s">
        <v>327</v>
      </c>
      <c r="AH420" s="206">
        <v>0</v>
      </c>
      <c r="AI420" s="206"/>
      <c r="AJ420" s="206"/>
      <c r="AK420" s="206"/>
      <c r="AL420" s="206"/>
      <c r="AM420" s="206"/>
      <c r="AN420" s="206"/>
      <c r="AO420" s="206"/>
      <c r="AP420" s="206"/>
      <c r="AQ420" s="206"/>
      <c r="AR420" s="206"/>
      <c r="AS420" s="206"/>
      <c r="AT420" s="206"/>
      <c r="AU420" s="206"/>
      <c r="AV420" s="206"/>
      <c r="AW420" s="206"/>
      <c r="AX420" s="206"/>
      <c r="AY420" s="206"/>
      <c r="AZ420" s="206"/>
      <c r="BA420" s="206"/>
      <c r="BB420" s="206"/>
      <c r="BC420" s="206"/>
      <c r="BD420" s="206"/>
      <c r="BE420" s="206"/>
      <c r="BF420" s="206"/>
      <c r="BG420" s="206"/>
      <c r="BH420" s="206"/>
    </row>
    <row r="421" spans="1:60" outlineLevel="1">
      <c r="A421" s="213"/>
      <c r="B421" s="214"/>
      <c r="C421" s="254" t="s">
        <v>726</v>
      </c>
      <c r="D421" s="247"/>
      <c r="E421" s="248">
        <v>52.211399999999998</v>
      </c>
      <c r="F421" s="215"/>
      <c r="G421" s="215"/>
      <c r="H421" s="215"/>
      <c r="I421" s="215"/>
      <c r="J421" s="215"/>
      <c r="K421" s="215"/>
      <c r="L421" s="215"/>
      <c r="M421" s="215"/>
      <c r="N421" s="215"/>
      <c r="O421" s="215"/>
      <c r="P421" s="215"/>
      <c r="Q421" s="215"/>
      <c r="R421" s="215"/>
      <c r="S421" s="215"/>
      <c r="T421" s="215"/>
      <c r="U421" s="215"/>
      <c r="V421" s="215"/>
      <c r="W421" s="215"/>
      <c r="X421" s="206"/>
      <c r="Y421" s="206"/>
      <c r="Z421" s="206"/>
      <c r="AA421" s="206"/>
      <c r="AB421" s="206"/>
      <c r="AC421" s="206"/>
      <c r="AD421" s="206"/>
      <c r="AE421" s="206"/>
      <c r="AF421" s="206"/>
      <c r="AG421" s="206" t="s">
        <v>327</v>
      </c>
      <c r="AH421" s="206">
        <v>0</v>
      </c>
      <c r="AI421" s="206"/>
      <c r="AJ421" s="206"/>
      <c r="AK421" s="206"/>
      <c r="AL421" s="206"/>
      <c r="AM421" s="206"/>
      <c r="AN421" s="206"/>
      <c r="AO421" s="206"/>
      <c r="AP421" s="206"/>
      <c r="AQ421" s="206"/>
      <c r="AR421" s="206"/>
      <c r="AS421" s="206"/>
      <c r="AT421" s="206"/>
      <c r="AU421" s="206"/>
      <c r="AV421" s="206"/>
      <c r="AW421" s="206"/>
      <c r="AX421" s="206"/>
      <c r="AY421" s="206"/>
      <c r="AZ421" s="206"/>
      <c r="BA421" s="206"/>
      <c r="BB421" s="206"/>
      <c r="BC421" s="206"/>
      <c r="BD421" s="206"/>
      <c r="BE421" s="206"/>
      <c r="BF421" s="206"/>
      <c r="BG421" s="206"/>
      <c r="BH421" s="206"/>
    </row>
    <row r="422" spans="1:60" outlineLevel="1">
      <c r="A422" s="213"/>
      <c r="B422" s="214"/>
      <c r="C422" s="254" t="s">
        <v>727</v>
      </c>
      <c r="D422" s="247"/>
      <c r="E422" s="248">
        <v>44.95</v>
      </c>
      <c r="F422" s="215"/>
      <c r="G422" s="215"/>
      <c r="H422" s="215"/>
      <c r="I422" s="215"/>
      <c r="J422" s="215"/>
      <c r="K422" s="215"/>
      <c r="L422" s="215"/>
      <c r="M422" s="215"/>
      <c r="N422" s="215"/>
      <c r="O422" s="215"/>
      <c r="P422" s="215"/>
      <c r="Q422" s="215"/>
      <c r="R422" s="215"/>
      <c r="S422" s="215"/>
      <c r="T422" s="215"/>
      <c r="U422" s="215"/>
      <c r="V422" s="215"/>
      <c r="W422" s="215"/>
      <c r="X422" s="206"/>
      <c r="Y422" s="206"/>
      <c r="Z422" s="206"/>
      <c r="AA422" s="206"/>
      <c r="AB422" s="206"/>
      <c r="AC422" s="206"/>
      <c r="AD422" s="206"/>
      <c r="AE422" s="206"/>
      <c r="AF422" s="206"/>
      <c r="AG422" s="206" t="s">
        <v>327</v>
      </c>
      <c r="AH422" s="206">
        <v>0</v>
      </c>
      <c r="AI422" s="206"/>
      <c r="AJ422" s="206"/>
      <c r="AK422" s="206"/>
      <c r="AL422" s="206"/>
      <c r="AM422" s="206"/>
      <c r="AN422" s="206"/>
      <c r="AO422" s="206"/>
      <c r="AP422" s="206"/>
      <c r="AQ422" s="206"/>
      <c r="AR422" s="206"/>
      <c r="AS422" s="206"/>
      <c r="AT422" s="206"/>
      <c r="AU422" s="206"/>
      <c r="AV422" s="206"/>
      <c r="AW422" s="206"/>
      <c r="AX422" s="206"/>
      <c r="AY422" s="206"/>
      <c r="AZ422" s="206"/>
      <c r="BA422" s="206"/>
      <c r="BB422" s="206"/>
      <c r="BC422" s="206"/>
      <c r="BD422" s="206"/>
      <c r="BE422" s="206"/>
      <c r="BF422" s="206"/>
      <c r="BG422" s="206"/>
      <c r="BH422" s="206"/>
    </row>
    <row r="423" spans="1:60" ht="22.5" outlineLevel="1">
      <c r="A423" s="223">
        <v>64</v>
      </c>
      <c r="B423" s="224" t="s">
        <v>763</v>
      </c>
      <c r="C423" s="241" t="s">
        <v>764</v>
      </c>
      <c r="D423" s="225" t="s">
        <v>368</v>
      </c>
      <c r="E423" s="226">
        <v>462.87540000000001</v>
      </c>
      <c r="F423" s="227"/>
      <c r="G423" s="228">
        <f>ROUND(E423*F423,2)</f>
        <v>0</v>
      </c>
      <c r="H423" s="227"/>
      <c r="I423" s="228">
        <f>ROUND(E423*H423,2)</f>
        <v>0</v>
      </c>
      <c r="J423" s="227"/>
      <c r="K423" s="228">
        <f>ROUND(E423*J423,2)</f>
        <v>0</v>
      </c>
      <c r="L423" s="228">
        <v>21</v>
      </c>
      <c r="M423" s="228">
        <f>G423*(1+L423/100)</f>
        <v>0</v>
      </c>
      <c r="N423" s="228">
        <v>6.5799999999999999E-3</v>
      </c>
      <c r="O423" s="228">
        <f>ROUND(E423*N423,2)</f>
        <v>3.05</v>
      </c>
      <c r="P423" s="228">
        <v>0</v>
      </c>
      <c r="Q423" s="228">
        <f>ROUND(E423*P423,2)</f>
        <v>0</v>
      </c>
      <c r="R423" s="228" t="s">
        <v>394</v>
      </c>
      <c r="S423" s="228" t="s">
        <v>285</v>
      </c>
      <c r="T423" s="229" t="s">
        <v>322</v>
      </c>
      <c r="U423" s="215">
        <v>0.31900000000000001</v>
      </c>
      <c r="V423" s="215">
        <f>ROUND(E423*U423,2)</f>
        <v>147.66</v>
      </c>
      <c r="W423" s="215"/>
      <c r="X423" s="206"/>
      <c r="Y423" s="206"/>
      <c r="Z423" s="206"/>
      <c r="AA423" s="206"/>
      <c r="AB423" s="206"/>
      <c r="AC423" s="206"/>
      <c r="AD423" s="206"/>
      <c r="AE423" s="206"/>
      <c r="AF423" s="206"/>
      <c r="AG423" s="206" t="s">
        <v>323</v>
      </c>
      <c r="AH423" s="206"/>
      <c r="AI423" s="206"/>
      <c r="AJ423" s="206"/>
      <c r="AK423" s="206"/>
      <c r="AL423" s="206"/>
      <c r="AM423" s="206"/>
      <c r="AN423" s="206"/>
      <c r="AO423" s="206"/>
      <c r="AP423" s="206"/>
      <c r="AQ423" s="206"/>
      <c r="AR423" s="206"/>
      <c r="AS423" s="206"/>
      <c r="AT423" s="206"/>
      <c r="AU423" s="206"/>
      <c r="AV423" s="206"/>
      <c r="AW423" s="206"/>
      <c r="AX423" s="206"/>
      <c r="AY423" s="206"/>
      <c r="AZ423" s="206"/>
      <c r="BA423" s="206"/>
      <c r="BB423" s="206"/>
      <c r="BC423" s="206"/>
      <c r="BD423" s="206"/>
      <c r="BE423" s="206"/>
      <c r="BF423" s="206"/>
      <c r="BG423" s="206"/>
      <c r="BH423" s="206"/>
    </row>
    <row r="424" spans="1:60" outlineLevel="1">
      <c r="A424" s="213"/>
      <c r="B424" s="214"/>
      <c r="C424" s="253" t="s">
        <v>765</v>
      </c>
      <c r="D424" s="251"/>
      <c r="E424" s="251"/>
      <c r="F424" s="251"/>
      <c r="G424" s="251"/>
      <c r="H424" s="215"/>
      <c r="I424" s="215"/>
      <c r="J424" s="215"/>
      <c r="K424" s="215"/>
      <c r="L424" s="215"/>
      <c r="M424" s="215"/>
      <c r="N424" s="215"/>
      <c r="O424" s="215"/>
      <c r="P424" s="215"/>
      <c r="Q424" s="215"/>
      <c r="R424" s="215"/>
      <c r="S424" s="215"/>
      <c r="T424" s="215"/>
      <c r="U424" s="215"/>
      <c r="V424" s="215"/>
      <c r="W424" s="215"/>
      <c r="X424" s="206"/>
      <c r="Y424" s="206"/>
      <c r="Z424" s="206"/>
      <c r="AA424" s="206"/>
      <c r="AB424" s="206"/>
      <c r="AC424" s="206"/>
      <c r="AD424" s="206"/>
      <c r="AE424" s="206"/>
      <c r="AF424" s="206"/>
      <c r="AG424" s="206" t="s">
        <v>325</v>
      </c>
      <c r="AH424" s="206"/>
      <c r="AI424" s="206"/>
      <c r="AJ424" s="206"/>
      <c r="AK424" s="206"/>
      <c r="AL424" s="206"/>
      <c r="AM424" s="206"/>
      <c r="AN424" s="206"/>
      <c r="AO424" s="206"/>
      <c r="AP424" s="206"/>
      <c r="AQ424" s="206"/>
      <c r="AR424" s="206"/>
      <c r="AS424" s="206"/>
      <c r="AT424" s="206"/>
      <c r="AU424" s="206"/>
      <c r="AV424" s="206"/>
      <c r="AW424" s="206"/>
      <c r="AX424" s="206"/>
      <c r="AY424" s="206"/>
      <c r="AZ424" s="206"/>
      <c r="BA424" s="206"/>
      <c r="BB424" s="206"/>
      <c r="BC424" s="206"/>
      <c r="BD424" s="206"/>
      <c r="BE424" s="206"/>
      <c r="BF424" s="206"/>
      <c r="BG424" s="206"/>
      <c r="BH424" s="206"/>
    </row>
    <row r="425" spans="1:60" outlineLevel="1">
      <c r="A425" s="223">
        <v>65</v>
      </c>
      <c r="B425" s="224" t="s">
        <v>766</v>
      </c>
      <c r="C425" s="241" t="s">
        <v>767</v>
      </c>
      <c r="D425" s="225" t="s">
        <v>368</v>
      </c>
      <c r="E425" s="226">
        <v>296.41354999999999</v>
      </c>
      <c r="F425" s="227"/>
      <c r="G425" s="228">
        <f>ROUND(E425*F425,2)</f>
        <v>0</v>
      </c>
      <c r="H425" s="227"/>
      <c r="I425" s="228">
        <f>ROUND(E425*H425,2)</f>
        <v>0</v>
      </c>
      <c r="J425" s="227"/>
      <c r="K425" s="228">
        <f>ROUND(E425*J425,2)</f>
        <v>0</v>
      </c>
      <c r="L425" s="228">
        <v>21</v>
      </c>
      <c r="M425" s="228">
        <f>G425*(1+L425/100)</f>
        <v>0</v>
      </c>
      <c r="N425" s="228">
        <v>3.5700000000000003E-2</v>
      </c>
      <c r="O425" s="228">
        <f>ROUND(E425*N425,2)</f>
        <v>10.58</v>
      </c>
      <c r="P425" s="228">
        <v>0</v>
      </c>
      <c r="Q425" s="228">
        <f>ROUND(E425*P425,2)</f>
        <v>0</v>
      </c>
      <c r="R425" s="228" t="s">
        <v>394</v>
      </c>
      <c r="S425" s="228" t="s">
        <v>285</v>
      </c>
      <c r="T425" s="229" t="s">
        <v>322</v>
      </c>
      <c r="U425" s="215">
        <v>0.74670000000000003</v>
      </c>
      <c r="V425" s="215">
        <f>ROUND(E425*U425,2)</f>
        <v>221.33</v>
      </c>
      <c r="W425" s="215"/>
      <c r="X425" s="206"/>
      <c r="Y425" s="206"/>
      <c r="Z425" s="206"/>
      <c r="AA425" s="206"/>
      <c r="AB425" s="206"/>
      <c r="AC425" s="206"/>
      <c r="AD425" s="206"/>
      <c r="AE425" s="206"/>
      <c r="AF425" s="206"/>
      <c r="AG425" s="206" t="s">
        <v>323</v>
      </c>
      <c r="AH425" s="206"/>
      <c r="AI425" s="206"/>
      <c r="AJ425" s="206"/>
      <c r="AK425" s="206"/>
      <c r="AL425" s="206"/>
      <c r="AM425" s="206"/>
      <c r="AN425" s="206"/>
      <c r="AO425" s="206"/>
      <c r="AP425" s="206"/>
      <c r="AQ425" s="206"/>
      <c r="AR425" s="206"/>
      <c r="AS425" s="206"/>
      <c r="AT425" s="206"/>
      <c r="AU425" s="206"/>
      <c r="AV425" s="206"/>
      <c r="AW425" s="206"/>
      <c r="AX425" s="206"/>
      <c r="AY425" s="206"/>
      <c r="AZ425" s="206"/>
      <c r="BA425" s="206"/>
      <c r="BB425" s="206"/>
      <c r="BC425" s="206"/>
      <c r="BD425" s="206"/>
      <c r="BE425" s="206"/>
      <c r="BF425" s="206"/>
      <c r="BG425" s="206"/>
      <c r="BH425" s="206"/>
    </row>
    <row r="426" spans="1:60" outlineLevel="1">
      <c r="A426" s="213"/>
      <c r="B426" s="214"/>
      <c r="C426" s="253" t="s">
        <v>768</v>
      </c>
      <c r="D426" s="251"/>
      <c r="E426" s="251"/>
      <c r="F426" s="251"/>
      <c r="G426" s="251"/>
      <c r="H426" s="215"/>
      <c r="I426" s="215"/>
      <c r="J426" s="215"/>
      <c r="K426" s="215"/>
      <c r="L426" s="215"/>
      <c r="M426" s="215"/>
      <c r="N426" s="215"/>
      <c r="O426" s="215"/>
      <c r="P426" s="215"/>
      <c r="Q426" s="215"/>
      <c r="R426" s="215"/>
      <c r="S426" s="215"/>
      <c r="T426" s="215"/>
      <c r="U426" s="215"/>
      <c r="V426" s="215"/>
      <c r="W426" s="215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 t="s">
        <v>325</v>
      </c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</row>
    <row r="427" spans="1:60" outlineLevel="1">
      <c r="A427" s="213"/>
      <c r="B427" s="214"/>
      <c r="C427" s="254" t="s">
        <v>769</v>
      </c>
      <c r="D427" s="247"/>
      <c r="E427" s="248">
        <v>4.2</v>
      </c>
      <c r="F427" s="215"/>
      <c r="G427" s="215"/>
      <c r="H427" s="215"/>
      <c r="I427" s="215"/>
      <c r="J427" s="215"/>
      <c r="K427" s="215"/>
      <c r="L427" s="215"/>
      <c r="M427" s="215"/>
      <c r="N427" s="215"/>
      <c r="O427" s="215"/>
      <c r="P427" s="215"/>
      <c r="Q427" s="215"/>
      <c r="R427" s="215"/>
      <c r="S427" s="215"/>
      <c r="T427" s="215"/>
      <c r="U427" s="215"/>
      <c r="V427" s="215"/>
      <c r="W427" s="215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 t="s">
        <v>327</v>
      </c>
      <c r="AH427" s="206">
        <v>0</v>
      </c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</row>
    <row r="428" spans="1:60" outlineLevel="1">
      <c r="A428" s="213"/>
      <c r="B428" s="214"/>
      <c r="C428" s="254" t="s">
        <v>770</v>
      </c>
      <c r="D428" s="247"/>
      <c r="E428" s="248">
        <v>6.7873000000000001</v>
      </c>
      <c r="F428" s="215"/>
      <c r="G428" s="215"/>
      <c r="H428" s="215"/>
      <c r="I428" s="215"/>
      <c r="J428" s="215"/>
      <c r="K428" s="215"/>
      <c r="L428" s="215"/>
      <c r="M428" s="215"/>
      <c r="N428" s="215"/>
      <c r="O428" s="215"/>
      <c r="P428" s="215"/>
      <c r="Q428" s="215"/>
      <c r="R428" s="215"/>
      <c r="S428" s="215"/>
      <c r="T428" s="215"/>
      <c r="U428" s="215"/>
      <c r="V428" s="215"/>
      <c r="W428" s="215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 t="s">
        <v>327</v>
      </c>
      <c r="AH428" s="206">
        <v>0</v>
      </c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</row>
    <row r="429" spans="1:60" outlineLevel="1">
      <c r="A429" s="213"/>
      <c r="B429" s="214"/>
      <c r="C429" s="254" t="s">
        <v>771</v>
      </c>
      <c r="D429" s="247"/>
      <c r="E429" s="248">
        <v>5.4707999999999997</v>
      </c>
      <c r="F429" s="215"/>
      <c r="G429" s="215"/>
      <c r="H429" s="215"/>
      <c r="I429" s="215"/>
      <c r="J429" s="215"/>
      <c r="K429" s="215"/>
      <c r="L429" s="215"/>
      <c r="M429" s="215"/>
      <c r="N429" s="215"/>
      <c r="O429" s="215"/>
      <c r="P429" s="215"/>
      <c r="Q429" s="215"/>
      <c r="R429" s="215"/>
      <c r="S429" s="215"/>
      <c r="T429" s="215"/>
      <c r="U429" s="215"/>
      <c r="V429" s="215"/>
      <c r="W429" s="215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 t="s">
        <v>327</v>
      </c>
      <c r="AH429" s="206">
        <v>0</v>
      </c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</row>
    <row r="430" spans="1:60" outlineLevel="1">
      <c r="A430" s="213"/>
      <c r="B430" s="214"/>
      <c r="C430" s="254" t="s">
        <v>772</v>
      </c>
      <c r="D430" s="247"/>
      <c r="E430" s="248">
        <v>5.9020000000000001</v>
      </c>
      <c r="F430" s="215"/>
      <c r="G430" s="215"/>
      <c r="H430" s="215"/>
      <c r="I430" s="215"/>
      <c r="J430" s="215"/>
      <c r="K430" s="215"/>
      <c r="L430" s="215"/>
      <c r="M430" s="215"/>
      <c r="N430" s="215"/>
      <c r="O430" s="215"/>
      <c r="P430" s="215"/>
      <c r="Q430" s="215"/>
      <c r="R430" s="215"/>
      <c r="S430" s="215"/>
      <c r="T430" s="215"/>
      <c r="U430" s="215"/>
      <c r="V430" s="215"/>
      <c r="W430" s="215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 t="s">
        <v>327</v>
      </c>
      <c r="AH430" s="206">
        <v>0</v>
      </c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</row>
    <row r="431" spans="1:60" outlineLevel="1">
      <c r="A431" s="213"/>
      <c r="B431" s="214"/>
      <c r="C431" s="254" t="s">
        <v>773</v>
      </c>
      <c r="D431" s="247"/>
      <c r="E431" s="248">
        <v>17.442</v>
      </c>
      <c r="F431" s="215"/>
      <c r="G431" s="215"/>
      <c r="H431" s="215"/>
      <c r="I431" s="215"/>
      <c r="J431" s="215"/>
      <c r="K431" s="215"/>
      <c r="L431" s="215"/>
      <c r="M431" s="215"/>
      <c r="N431" s="215"/>
      <c r="O431" s="215"/>
      <c r="P431" s="215"/>
      <c r="Q431" s="215"/>
      <c r="R431" s="215"/>
      <c r="S431" s="215"/>
      <c r="T431" s="215"/>
      <c r="U431" s="215"/>
      <c r="V431" s="215"/>
      <c r="W431" s="215"/>
      <c r="X431" s="206"/>
      <c r="Y431" s="206"/>
      <c r="Z431" s="206"/>
      <c r="AA431" s="206"/>
      <c r="AB431" s="206"/>
      <c r="AC431" s="206"/>
      <c r="AD431" s="206"/>
      <c r="AE431" s="206"/>
      <c r="AF431" s="206"/>
      <c r="AG431" s="206" t="s">
        <v>327</v>
      </c>
      <c r="AH431" s="206">
        <v>0</v>
      </c>
      <c r="AI431" s="206"/>
      <c r="AJ431" s="206"/>
      <c r="AK431" s="206"/>
      <c r="AL431" s="206"/>
      <c r="AM431" s="206"/>
      <c r="AN431" s="206"/>
      <c r="AO431" s="206"/>
      <c r="AP431" s="206"/>
      <c r="AQ431" s="206"/>
      <c r="AR431" s="206"/>
      <c r="AS431" s="206"/>
      <c r="AT431" s="206"/>
      <c r="AU431" s="206"/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  <c r="BH431" s="206"/>
    </row>
    <row r="432" spans="1:60" outlineLevel="1">
      <c r="A432" s="213"/>
      <c r="B432" s="214"/>
      <c r="C432" s="254" t="s">
        <v>774</v>
      </c>
      <c r="D432" s="247"/>
      <c r="E432" s="248">
        <v>-3.488</v>
      </c>
      <c r="F432" s="215"/>
      <c r="G432" s="215"/>
      <c r="H432" s="215"/>
      <c r="I432" s="215"/>
      <c r="J432" s="215"/>
      <c r="K432" s="215"/>
      <c r="L432" s="215"/>
      <c r="M432" s="215"/>
      <c r="N432" s="215"/>
      <c r="O432" s="215"/>
      <c r="P432" s="215"/>
      <c r="Q432" s="215"/>
      <c r="R432" s="215"/>
      <c r="S432" s="215"/>
      <c r="T432" s="215"/>
      <c r="U432" s="215"/>
      <c r="V432" s="215"/>
      <c r="W432" s="215"/>
      <c r="X432" s="206"/>
      <c r="Y432" s="206"/>
      <c r="Z432" s="206"/>
      <c r="AA432" s="206"/>
      <c r="AB432" s="206"/>
      <c r="AC432" s="206"/>
      <c r="AD432" s="206"/>
      <c r="AE432" s="206"/>
      <c r="AF432" s="206"/>
      <c r="AG432" s="206" t="s">
        <v>327</v>
      </c>
      <c r="AH432" s="206">
        <v>0</v>
      </c>
      <c r="AI432" s="206"/>
      <c r="AJ432" s="206"/>
      <c r="AK432" s="206"/>
      <c r="AL432" s="206"/>
      <c r="AM432" s="206"/>
      <c r="AN432" s="206"/>
      <c r="AO432" s="206"/>
      <c r="AP432" s="206"/>
      <c r="AQ432" s="206"/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</row>
    <row r="433" spans="1:60" outlineLevel="1">
      <c r="A433" s="213"/>
      <c r="B433" s="214"/>
      <c r="C433" s="254" t="s">
        <v>775</v>
      </c>
      <c r="D433" s="247"/>
      <c r="E433" s="248">
        <v>1.92</v>
      </c>
      <c r="F433" s="215"/>
      <c r="G433" s="215"/>
      <c r="H433" s="215"/>
      <c r="I433" s="215"/>
      <c r="J433" s="215"/>
      <c r="K433" s="215"/>
      <c r="L433" s="215"/>
      <c r="M433" s="215"/>
      <c r="N433" s="215"/>
      <c r="O433" s="215"/>
      <c r="P433" s="215"/>
      <c r="Q433" s="215"/>
      <c r="R433" s="215"/>
      <c r="S433" s="215"/>
      <c r="T433" s="215"/>
      <c r="U433" s="215"/>
      <c r="V433" s="215"/>
      <c r="W433" s="215"/>
      <c r="X433" s="206"/>
      <c r="Y433" s="206"/>
      <c r="Z433" s="206"/>
      <c r="AA433" s="206"/>
      <c r="AB433" s="206"/>
      <c r="AC433" s="206"/>
      <c r="AD433" s="206"/>
      <c r="AE433" s="206"/>
      <c r="AF433" s="206"/>
      <c r="AG433" s="206" t="s">
        <v>327</v>
      </c>
      <c r="AH433" s="206">
        <v>0</v>
      </c>
      <c r="AI433" s="206"/>
      <c r="AJ433" s="206"/>
      <c r="AK433" s="206"/>
      <c r="AL433" s="206"/>
      <c r="AM433" s="206"/>
      <c r="AN433" s="206"/>
      <c r="AO433" s="206"/>
      <c r="AP433" s="206"/>
      <c r="AQ433" s="206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</row>
    <row r="434" spans="1:60" outlineLevel="1">
      <c r="A434" s="213"/>
      <c r="B434" s="214"/>
      <c r="C434" s="254" t="s">
        <v>776</v>
      </c>
      <c r="D434" s="247"/>
      <c r="E434" s="248">
        <v>4.2</v>
      </c>
      <c r="F434" s="215"/>
      <c r="G434" s="215"/>
      <c r="H434" s="215"/>
      <c r="I434" s="215"/>
      <c r="J434" s="215"/>
      <c r="K434" s="215"/>
      <c r="L434" s="215"/>
      <c r="M434" s="215"/>
      <c r="N434" s="215"/>
      <c r="O434" s="215"/>
      <c r="P434" s="215"/>
      <c r="Q434" s="215"/>
      <c r="R434" s="215"/>
      <c r="S434" s="215"/>
      <c r="T434" s="215"/>
      <c r="U434" s="215"/>
      <c r="V434" s="215"/>
      <c r="W434" s="215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 t="s">
        <v>327</v>
      </c>
      <c r="AH434" s="206">
        <v>0</v>
      </c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</row>
    <row r="435" spans="1:60" outlineLevel="1">
      <c r="A435" s="213"/>
      <c r="B435" s="214"/>
      <c r="C435" s="254" t="s">
        <v>777</v>
      </c>
      <c r="D435" s="247"/>
      <c r="E435" s="248">
        <v>8.2002000000000006</v>
      </c>
      <c r="F435" s="215"/>
      <c r="G435" s="215"/>
      <c r="H435" s="215"/>
      <c r="I435" s="215"/>
      <c r="J435" s="215"/>
      <c r="K435" s="215"/>
      <c r="L435" s="215"/>
      <c r="M435" s="215"/>
      <c r="N435" s="215"/>
      <c r="O435" s="215"/>
      <c r="P435" s="215"/>
      <c r="Q435" s="215"/>
      <c r="R435" s="215"/>
      <c r="S435" s="215"/>
      <c r="T435" s="215"/>
      <c r="U435" s="215"/>
      <c r="V435" s="215"/>
      <c r="W435" s="215"/>
      <c r="X435" s="206"/>
      <c r="Y435" s="206"/>
      <c r="Z435" s="206"/>
      <c r="AA435" s="206"/>
      <c r="AB435" s="206"/>
      <c r="AC435" s="206"/>
      <c r="AD435" s="206"/>
      <c r="AE435" s="206"/>
      <c r="AF435" s="206"/>
      <c r="AG435" s="206" t="s">
        <v>327</v>
      </c>
      <c r="AH435" s="206">
        <v>0</v>
      </c>
      <c r="AI435" s="206"/>
      <c r="AJ435" s="206"/>
      <c r="AK435" s="206"/>
      <c r="AL435" s="206"/>
      <c r="AM435" s="206"/>
      <c r="AN435" s="206"/>
      <c r="AO435" s="206"/>
      <c r="AP435" s="206"/>
      <c r="AQ435" s="206"/>
      <c r="AR435" s="206"/>
      <c r="AS435" s="206"/>
      <c r="AT435" s="206"/>
      <c r="AU435" s="206"/>
      <c r="AV435" s="206"/>
      <c r="AW435" s="206"/>
      <c r="AX435" s="206"/>
      <c r="AY435" s="206"/>
      <c r="AZ435" s="206"/>
      <c r="BA435" s="206"/>
      <c r="BB435" s="206"/>
      <c r="BC435" s="206"/>
      <c r="BD435" s="206"/>
      <c r="BE435" s="206"/>
      <c r="BF435" s="206"/>
      <c r="BG435" s="206"/>
      <c r="BH435" s="206"/>
    </row>
    <row r="436" spans="1:60" outlineLevel="1">
      <c r="A436" s="213"/>
      <c r="B436" s="214"/>
      <c r="C436" s="254" t="s">
        <v>778</v>
      </c>
      <c r="D436" s="247"/>
      <c r="E436" s="248">
        <v>6.1619999999999999</v>
      </c>
      <c r="F436" s="215"/>
      <c r="G436" s="215"/>
      <c r="H436" s="215"/>
      <c r="I436" s="215"/>
      <c r="J436" s="215"/>
      <c r="K436" s="215"/>
      <c r="L436" s="215"/>
      <c r="M436" s="215"/>
      <c r="N436" s="215"/>
      <c r="O436" s="215"/>
      <c r="P436" s="215"/>
      <c r="Q436" s="215"/>
      <c r="R436" s="215"/>
      <c r="S436" s="215"/>
      <c r="T436" s="215"/>
      <c r="U436" s="215"/>
      <c r="V436" s="215"/>
      <c r="W436" s="215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 t="s">
        <v>327</v>
      </c>
      <c r="AH436" s="206">
        <v>0</v>
      </c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</row>
    <row r="437" spans="1:60" outlineLevel="1">
      <c r="A437" s="213"/>
      <c r="B437" s="214"/>
      <c r="C437" s="254" t="s">
        <v>779</v>
      </c>
      <c r="D437" s="247"/>
      <c r="E437" s="248">
        <v>10.0488</v>
      </c>
      <c r="F437" s="215"/>
      <c r="G437" s="215"/>
      <c r="H437" s="215"/>
      <c r="I437" s="215"/>
      <c r="J437" s="215"/>
      <c r="K437" s="215"/>
      <c r="L437" s="215"/>
      <c r="M437" s="215"/>
      <c r="N437" s="215"/>
      <c r="O437" s="215"/>
      <c r="P437" s="215"/>
      <c r="Q437" s="215"/>
      <c r="R437" s="215"/>
      <c r="S437" s="215"/>
      <c r="T437" s="215"/>
      <c r="U437" s="215"/>
      <c r="V437" s="215"/>
      <c r="W437" s="215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 t="s">
        <v>327</v>
      </c>
      <c r="AH437" s="206">
        <v>0</v>
      </c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</row>
    <row r="438" spans="1:60" outlineLevel="1">
      <c r="A438" s="213"/>
      <c r="B438" s="214"/>
      <c r="C438" s="254" t="s">
        <v>780</v>
      </c>
      <c r="D438" s="247"/>
      <c r="E438" s="248">
        <v>-1.59375</v>
      </c>
      <c r="F438" s="215"/>
      <c r="G438" s="215"/>
      <c r="H438" s="215"/>
      <c r="I438" s="215"/>
      <c r="J438" s="215"/>
      <c r="K438" s="215"/>
      <c r="L438" s="215"/>
      <c r="M438" s="215"/>
      <c r="N438" s="215"/>
      <c r="O438" s="215"/>
      <c r="P438" s="215"/>
      <c r="Q438" s="215"/>
      <c r="R438" s="215"/>
      <c r="S438" s="215"/>
      <c r="T438" s="215"/>
      <c r="U438" s="215"/>
      <c r="V438" s="215"/>
      <c r="W438" s="215"/>
      <c r="X438" s="206"/>
      <c r="Y438" s="206"/>
      <c r="Z438" s="206"/>
      <c r="AA438" s="206"/>
      <c r="AB438" s="206"/>
      <c r="AC438" s="206"/>
      <c r="AD438" s="206"/>
      <c r="AE438" s="206"/>
      <c r="AF438" s="206"/>
      <c r="AG438" s="206" t="s">
        <v>327</v>
      </c>
      <c r="AH438" s="206">
        <v>0</v>
      </c>
      <c r="AI438" s="206"/>
      <c r="AJ438" s="206"/>
      <c r="AK438" s="206"/>
      <c r="AL438" s="206"/>
      <c r="AM438" s="206"/>
      <c r="AN438" s="206"/>
      <c r="AO438" s="206"/>
      <c r="AP438" s="206"/>
      <c r="AQ438" s="206"/>
      <c r="AR438" s="206"/>
      <c r="AS438" s="206"/>
      <c r="AT438" s="206"/>
      <c r="AU438" s="206"/>
      <c r="AV438" s="206"/>
      <c r="AW438" s="206"/>
      <c r="AX438" s="206"/>
      <c r="AY438" s="206"/>
      <c r="AZ438" s="206"/>
      <c r="BA438" s="206"/>
      <c r="BB438" s="206"/>
      <c r="BC438" s="206"/>
      <c r="BD438" s="206"/>
      <c r="BE438" s="206"/>
      <c r="BF438" s="206"/>
      <c r="BG438" s="206"/>
      <c r="BH438" s="206"/>
    </row>
    <row r="439" spans="1:60" outlineLevel="1">
      <c r="A439" s="213"/>
      <c r="B439" s="214"/>
      <c r="C439" s="254" t="s">
        <v>781</v>
      </c>
      <c r="D439" s="247"/>
      <c r="E439" s="248">
        <v>-3.8519999999999999</v>
      </c>
      <c r="F439" s="215"/>
      <c r="G439" s="215"/>
      <c r="H439" s="215"/>
      <c r="I439" s="215"/>
      <c r="J439" s="215"/>
      <c r="K439" s="215"/>
      <c r="L439" s="215"/>
      <c r="M439" s="215"/>
      <c r="N439" s="215"/>
      <c r="O439" s="215"/>
      <c r="P439" s="215"/>
      <c r="Q439" s="215"/>
      <c r="R439" s="215"/>
      <c r="S439" s="215"/>
      <c r="T439" s="215"/>
      <c r="U439" s="215"/>
      <c r="V439" s="215"/>
      <c r="W439" s="215"/>
      <c r="X439" s="206"/>
      <c r="Y439" s="206"/>
      <c r="Z439" s="206"/>
      <c r="AA439" s="206"/>
      <c r="AB439" s="206"/>
      <c r="AC439" s="206"/>
      <c r="AD439" s="206"/>
      <c r="AE439" s="206"/>
      <c r="AF439" s="206"/>
      <c r="AG439" s="206" t="s">
        <v>327</v>
      </c>
      <c r="AH439" s="206">
        <v>0</v>
      </c>
      <c r="AI439" s="206"/>
      <c r="AJ439" s="206"/>
      <c r="AK439" s="206"/>
      <c r="AL439" s="206"/>
      <c r="AM439" s="206"/>
      <c r="AN439" s="206"/>
      <c r="AO439" s="206"/>
      <c r="AP439" s="206"/>
      <c r="AQ439" s="206"/>
      <c r="AR439" s="206"/>
      <c r="AS439" s="206"/>
      <c r="AT439" s="206"/>
      <c r="AU439" s="206"/>
      <c r="AV439" s="206"/>
      <c r="AW439" s="206"/>
      <c r="AX439" s="206"/>
      <c r="AY439" s="206"/>
      <c r="AZ439" s="206"/>
      <c r="BA439" s="206"/>
      <c r="BB439" s="206"/>
      <c r="BC439" s="206"/>
      <c r="BD439" s="206"/>
      <c r="BE439" s="206"/>
      <c r="BF439" s="206"/>
      <c r="BG439" s="206"/>
      <c r="BH439" s="206"/>
    </row>
    <row r="440" spans="1:60" outlineLevel="1">
      <c r="A440" s="213"/>
      <c r="B440" s="214"/>
      <c r="C440" s="254" t="s">
        <v>782</v>
      </c>
      <c r="D440" s="247"/>
      <c r="E440" s="248">
        <v>180.28380000000001</v>
      </c>
      <c r="F440" s="215"/>
      <c r="G440" s="215"/>
      <c r="H440" s="215"/>
      <c r="I440" s="215"/>
      <c r="J440" s="215"/>
      <c r="K440" s="215"/>
      <c r="L440" s="215"/>
      <c r="M440" s="215"/>
      <c r="N440" s="215"/>
      <c r="O440" s="215"/>
      <c r="P440" s="215"/>
      <c r="Q440" s="215"/>
      <c r="R440" s="215"/>
      <c r="S440" s="215"/>
      <c r="T440" s="215"/>
      <c r="U440" s="215"/>
      <c r="V440" s="215"/>
      <c r="W440" s="215"/>
      <c r="X440" s="206"/>
      <c r="Y440" s="206"/>
      <c r="Z440" s="206"/>
      <c r="AA440" s="206"/>
      <c r="AB440" s="206"/>
      <c r="AC440" s="206"/>
      <c r="AD440" s="206"/>
      <c r="AE440" s="206"/>
      <c r="AF440" s="206"/>
      <c r="AG440" s="206" t="s">
        <v>327</v>
      </c>
      <c r="AH440" s="206">
        <v>0</v>
      </c>
      <c r="AI440" s="206"/>
      <c r="AJ440" s="206"/>
      <c r="AK440" s="206"/>
      <c r="AL440" s="206"/>
      <c r="AM440" s="206"/>
      <c r="AN440" s="206"/>
      <c r="AO440" s="206"/>
      <c r="AP440" s="206"/>
      <c r="AQ440" s="206"/>
      <c r="AR440" s="206"/>
      <c r="AS440" s="206"/>
      <c r="AT440" s="206"/>
      <c r="AU440" s="206"/>
      <c r="AV440" s="206"/>
      <c r="AW440" s="206"/>
      <c r="AX440" s="206"/>
      <c r="AY440" s="206"/>
      <c r="AZ440" s="206"/>
      <c r="BA440" s="206"/>
      <c r="BB440" s="206"/>
      <c r="BC440" s="206"/>
      <c r="BD440" s="206"/>
      <c r="BE440" s="206"/>
      <c r="BF440" s="206"/>
      <c r="BG440" s="206"/>
      <c r="BH440" s="206"/>
    </row>
    <row r="441" spans="1:60" outlineLevel="1">
      <c r="A441" s="213"/>
      <c r="B441" s="214"/>
      <c r="C441" s="254" t="s">
        <v>783</v>
      </c>
      <c r="D441" s="247"/>
      <c r="E441" s="248">
        <v>116.6784</v>
      </c>
      <c r="F441" s="215"/>
      <c r="G441" s="215"/>
      <c r="H441" s="215"/>
      <c r="I441" s="215"/>
      <c r="J441" s="215"/>
      <c r="K441" s="215"/>
      <c r="L441" s="215"/>
      <c r="M441" s="215"/>
      <c r="N441" s="215"/>
      <c r="O441" s="215"/>
      <c r="P441" s="215"/>
      <c r="Q441" s="215"/>
      <c r="R441" s="215"/>
      <c r="S441" s="215"/>
      <c r="T441" s="215"/>
      <c r="U441" s="215"/>
      <c r="V441" s="215"/>
      <c r="W441" s="215"/>
      <c r="X441" s="206"/>
      <c r="Y441" s="206"/>
      <c r="Z441" s="206"/>
      <c r="AA441" s="206"/>
      <c r="AB441" s="206"/>
      <c r="AC441" s="206"/>
      <c r="AD441" s="206"/>
      <c r="AE441" s="206"/>
      <c r="AF441" s="206"/>
      <c r="AG441" s="206" t="s">
        <v>327</v>
      </c>
      <c r="AH441" s="206">
        <v>0</v>
      </c>
      <c r="AI441" s="206"/>
      <c r="AJ441" s="206"/>
      <c r="AK441" s="206"/>
      <c r="AL441" s="206"/>
      <c r="AM441" s="206"/>
      <c r="AN441" s="206"/>
      <c r="AO441" s="206"/>
      <c r="AP441" s="206"/>
      <c r="AQ441" s="206"/>
      <c r="AR441" s="206"/>
      <c r="AS441" s="206"/>
      <c r="AT441" s="206"/>
      <c r="AU441" s="206"/>
      <c r="AV441" s="206"/>
      <c r="AW441" s="206"/>
      <c r="AX441" s="206"/>
      <c r="AY441" s="206"/>
      <c r="AZ441" s="206"/>
      <c r="BA441" s="206"/>
      <c r="BB441" s="206"/>
      <c r="BC441" s="206"/>
      <c r="BD441" s="206"/>
      <c r="BE441" s="206"/>
      <c r="BF441" s="206"/>
      <c r="BG441" s="206"/>
      <c r="BH441" s="206"/>
    </row>
    <row r="442" spans="1:60" outlineLevel="1">
      <c r="A442" s="213"/>
      <c r="B442" s="214"/>
      <c r="C442" s="255" t="s">
        <v>337</v>
      </c>
      <c r="D442" s="249"/>
      <c r="E442" s="250">
        <v>358.36155000000002</v>
      </c>
      <c r="F442" s="215"/>
      <c r="G442" s="215"/>
      <c r="H442" s="215"/>
      <c r="I442" s="215"/>
      <c r="J442" s="215"/>
      <c r="K442" s="215"/>
      <c r="L442" s="215"/>
      <c r="M442" s="215"/>
      <c r="N442" s="215"/>
      <c r="O442" s="215"/>
      <c r="P442" s="215"/>
      <c r="Q442" s="215"/>
      <c r="R442" s="215"/>
      <c r="S442" s="215"/>
      <c r="T442" s="215"/>
      <c r="U442" s="215"/>
      <c r="V442" s="215"/>
      <c r="W442" s="215"/>
      <c r="X442" s="206"/>
      <c r="Y442" s="206"/>
      <c r="Z442" s="206"/>
      <c r="AA442" s="206"/>
      <c r="AB442" s="206"/>
      <c r="AC442" s="206"/>
      <c r="AD442" s="206"/>
      <c r="AE442" s="206"/>
      <c r="AF442" s="206"/>
      <c r="AG442" s="206" t="s">
        <v>327</v>
      </c>
      <c r="AH442" s="206">
        <v>1</v>
      </c>
      <c r="AI442" s="206"/>
      <c r="AJ442" s="206"/>
      <c r="AK442" s="206"/>
      <c r="AL442" s="206"/>
      <c r="AM442" s="206"/>
      <c r="AN442" s="206"/>
      <c r="AO442" s="206"/>
      <c r="AP442" s="206"/>
      <c r="AQ442" s="206"/>
      <c r="AR442" s="206"/>
      <c r="AS442" s="206"/>
      <c r="AT442" s="206"/>
      <c r="AU442" s="206"/>
      <c r="AV442" s="206"/>
      <c r="AW442" s="206"/>
      <c r="AX442" s="206"/>
      <c r="AY442" s="206"/>
      <c r="AZ442" s="206"/>
      <c r="BA442" s="206"/>
      <c r="BB442" s="206"/>
      <c r="BC442" s="206"/>
      <c r="BD442" s="206"/>
      <c r="BE442" s="206"/>
      <c r="BF442" s="206"/>
      <c r="BG442" s="206"/>
      <c r="BH442" s="206"/>
    </row>
    <row r="443" spans="1:60" outlineLevel="1">
      <c r="A443" s="213"/>
      <c r="B443" s="214"/>
      <c r="C443" s="254" t="s">
        <v>784</v>
      </c>
      <c r="D443" s="247"/>
      <c r="E443" s="248">
        <v>-61.948</v>
      </c>
      <c r="F443" s="215"/>
      <c r="G443" s="215"/>
      <c r="H443" s="215"/>
      <c r="I443" s="215"/>
      <c r="J443" s="215"/>
      <c r="K443" s="215"/>
      <c r="L443" s="215"/>
      <c r="M443" s="215"/>
      <c r="N443" s="215"/>
      <c r="O443" s="215"/>
      <c r="P443" s="215"/>
      <c r="Q443" s="215"/>
      <c r="R443" s="215"/>
      <c r="S443" s="215"/>
      <c r="T443" s="215"/>
      <c r="U443" s="215"/>
      <c r="V443" s="215"/>
      <c r="W443" s="215"/>
      <c r="X443" s="206"/>
      <c r="Y443" s="206"/>
      <c r="Z443" s="206"/>
      <c r="AA443" s="206"/>
      <c r="AB443" s="206"/>
      <c r="AC443" s="206"/>
      <c r="AD443" s="206"/>
      <c r="AE443" s="206"/>
      <c r="AF443" s="206"/>
      <c r="AG443" s="206" t="s">
        <v>327</v>
      </c>
      <c r="AH443" s="206">
        <v>0</v>
      </c>
      <c r="AI443" s="206"/>
      <c r="AJ443" s="206"/>
      <c r="AK443" s="206"/>
      <c r="AL443" s="206"/>
      <c r="AM443" s="206"/>
      <c r="AN443" s="206"/>
      <c r="AO443" s="206"/>
      <c r="AP443" s="206"/>
      <c r="AQ443" s="206"/>
      <c r="AR443" s="206"/>
      <c r="AS443" s="206"/>
      <c r="AT443" s="206"/>
      <c r="AU443" s="206"/>
      <c r="AV443" s="206"/>
      <c r="AW443" s="206"/>
      <c r="AX443" s="206"/>
      <c r="AY443" s="206"/>
      <c r="AZ443" s="206"/>
      <c r="BA443" s="206"/>
      <c r="BB443" s="206"/>
      <c r="BC443" s="206"/>
      <c r="BD443" s="206"/>
      <c r="BE443" s="206"/>
      <c r="BF443" s="206"/>
      <c r="BG443" s="206"/>
      <c r="BH443" s="206"/>
    </row>
    <row r="444" spans="1:60" outlineLevel="1">
      <c r="A444" s="213"/>
      <c r="B444" s="214"/>
      <c r="C444" s="255" t="s">
        <v>337</v>
      </c>
      <c r="D444" s="249"/>
      <c r="E444" s="250">
        <v>-61.948</v>
      </c>
      <c r="F444" s="215"/>
      <c r="G444" s="215"/>
      <c r="H444" s="215"/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5"/>
      <c r="V444" s="215"/>
      <c r="W444" s="215"/>
      <c r="X444" s="206"/>
      <c r="Y444" s="206"/>
      <c r="Z444" s="206"/>
      <c r="AA444" s="206"/>
      <c r="AB444" s="206"/>
      <c r="AC444" s="206"/>
      <c r="AD444" s="206"/>
      <c r="AE444" s="206"/>
      <c r="AF444" s="206"/>
      <c r="AG444" s="206" t="s">
        <v>327</v>
      </c>
      <c r="AH444" s="206">
        <v>1</v>
      </c>
      <c r="AI444" s="206"/>
      <c r="AJ444" s="206"/>
      <c r="AK444" s="206"/>
      <c r="AL444" s="206"/>
      <c r="AM444" s="206"/>
      <c r="AN444" s="206"/>
      <c r="AO444" s="206"/>
      <c r="AP444" s="206"/>
      <c r="AQ444" s="206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</row>
    <row r="445" spans="1:60" ht="22.5" outlineLevel="1">
      <c r="A445" s="223">
        <v>66</v>
      </c>
      <c r="B445" s="224" t="s">
        <v>785</v>
      </c>
      <c r="C445" s="241" t="s">
        <v>786</v>
      </c>
      <c r="D445" s="225" t="s">
        <v>368</v>
      </c>
      <c r="E445" s="226">
        <v>18.1419</v>
      </c>
      <c r="F445" s="227"/>
      <c r="G445" s="228">
        <f>ROUND(E445*F445,2)</f>
        <v>0</v>
      </c>
      <c r="H445" s="227"/>
      <c r="I445" s="228">
        <f>ROUND(E445*H445,2)</f>
        <v>0</v>
      </c>
      <c r="J445" s="227"/>
      <c r="K445" s="228">
        <f>ROUND(E445*J445,2)</f>
        <v>0</v>
      </c>
      <c r="L445" s="228">
        <v>21</v>
      </c>
      <c r="M445" s="228">
        <f>G445*(1+L445/100)</f>
        <v>0</v>
      </c>
      <c r="N445" s="228">
        <v>1.315E-2</v>
      </c>
      <c r="O445" s="228">
        <f>ROUND(E445*N445,2)</f>
        <v>0.24</v>
      </c>
      <c r="P445" s="228">
        <v>0</v>
      </c>
      <c r="Q445" s="228">
        <f>ROUND(E445*P445,2)</f>
        <v>0</v>
      </c>
      <c r="R445" s="228" t="s">
        <v>394</v>
      </c>
      <c r="S445" s="228" t="s">
        <v>285</v>
      </c>
      <c r="T445" s="229" t="s">
        <v>322</v>
      </c>
      <c r="U445" s="215">
        <v>0.36</v>
      </c>
      <c r="V445" s="215">
        <f>ROUND(E445*U445,2)</f>
        <v>6.53</v>
      </c>
      <c r="W445" s="215"/>
      <c r="X445" s="206"/>
      <c r="Y445" s="206"/>
      <c r="Z445" s="206"/>
      <c r="AA445" s="206"/>
      <c r="AB445" s="206"/>
      <c r="AC445" s="206"/>
      <c r="AD445" s="206"/>
      <c r="AE445" s="206"/>
      <c r="AF445" s="206"/>
      <c r="AG445" s="206" t="s">
        <v>323</v>
      </c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</row>
    <row r="446" spans="1:60" outlineLevel="1">
      <c r="A446" s="213"/>
      <c r="B446" s="214"/>
      <c r="C446" s="253" t="s">
        <v>787</v>
      </c>
      <c r="D446" s="251"/>
      <c r="E446" s="251"/>
      <c r="F446" s="251"/>
      <c r="G446" s="251"/>
      <c r="H446" s="215"/>
      <c r="I446" s="215"/>
      <c r="J446" s="215"/>
      <c r="K446" s="215"/>
      <c r="L446" s="215"/>
      <c r="M446" s="215"/>
      <c r="N446" s="215"/>
      <c r="O446" s="215"/>
      <c r="P446" s="215"/>
      <c r="Q446" s="215"/>
      <c r="R446" s="215"/>
      <c r="S446" s="215"/>
      <c r="T446" s="215"/>
      <c r="U446" s="215"/>
      <c r="V446" s="215"/>
      <c r="W446" s="215"/>
      <c r="X446" s="206"/>
      <c r="Y446" s="206"/>
      <c r="Z446" s="206"/>
      <c r="AA446" s="206"/>
      <c r="AB446" s="206"/>
      <c r="AC446" s="206"/>
      <c r="AD446" s="206"/>
      <c r="AE446" s="206"/>
      <c r="AF446" s="206"/>
      <c r="AG446" s="206" t="s">
        <v>325</v>
      </c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</row>
    <row r="447" spans="1:60" outlineLevel="1">
      <c r="A447" s="213"/>
      <c r="B447" s="214"/>
      <c r="C447" s="254" t="s">
        <v>788</v>
      </c>
      <c r="D447" s="247"/>
      <c r="E447" s="248">
        <v>18.1419</v>
      </c>
      <c r="F447" s="215"/>
      <c r="G447" s="215"/>
      <c r="H447" s="215"/>
      <c r="I447" s="215"/>
      <c r="J447" s="215"/>
      <c r="K447" s="215"/>
      <c r="L447" s="215"/>
      <c r="M447" s="215"/>
      <c r="N447" s="215"/>
      <c r="O447" s="215"/>
      <c r="P447" s="215"/>
      <c r="Q447" s="215"/>
      <c r="R447" s="215"/>
      <c r="S447" s="215"/>
      <c r="T447" s="215"/>
      <c r="U447" s="215"/>
      <c r="V447" s="215"/>
      <c r="W447" s="215"/>
      <c r="X447" s="206"/>
      <c r="Y447" s="206"/>
      <c r="Z447" s="206"/>
      <c r="AA447" s="206"/>
      <c r="AB447" s="206"/>
      <c r="AC447" s="206"/>
      <c r="AD447" s="206"/>
      <c r="AE447" s="206"/>
      <c r="AF447" s="206"/>
      <c r="AG447" s="206" t="s">
        <v>327</v>
      </c>
      <c r="AH447" s="206">
        <v>0</v>
      </c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</row>
    <row r="448" spans="1:60" outlineLevel="1">
      <c r="A448" s="223">
        <v>67</v>
      </c>
      <c r="B448" s="224" t="s">
        <v>789</v>
      </c>
      <c r="C448" s="241" t="s">
        <v>790</v>
      </c>
      <c r="D448" s="225" t="s">
        <v>368</v>
      </c>
      <c r="E448" s="226">
        <v>868.89242999999999</v>
      </c>
      <c r="F448" s="227"/>
      <c r="G448" s="228">
        <f>ROUND(E448*F448,2)</f>
        <v>0</v>
      </c>
      <c r="H448" s="227"/>
      <c r="I448" s="228">
        <f>ROUND(E448*H448,2)</f>
        <v>0</v>
      </c>
      <c r="J448" s="227"/>
      <c r="K448" s="228">
        <f>ROUND(E448*J448,2)</f>
        <v>0</v>
      </c>
      <c r="L448" s="228">
        <v>21</v>
      </c>
      <c r="M448" s="228">
        <f>G448*(1+L448/100)</f>
        <v>0</v>
      </c>
      <c r="N448" s="228">
        <v>4.8000000000000001E-2</v>
      </c>
      <c r="O448" s="228">
        <f>ROUND(E448*N448,2)</f>
        <v>41.71</v>
      </c>
      <c r="P448" s="228">
        <v>0</v>
      </c>
      <c r="Q448" s="228">
        <f>ROUND(E448*P448,2)</f>
        <v>0</v>
      </c>
      <c r="R448" s="228"/>
      <c r="S448" s="228" t="s">
        <v>295</v>
      </c>
      <c r="T448" s="229" t="s">
        <v>286</v>
      </c>
      <c r="U448" s="215">
        <v>0</v>
      </c>
      <c r="V448" s="215">
        <f>ROUND(E448*U448,2)</f>
        <v>0</v>
      </c>
      <c r="W448" s="215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 t="s">
        <v>323</v>
      </c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</row>
    <row r="449" spans="1:60" outlineLevel="1">
      <c r="A449" s="213"/>
      <c r="B449" s="214"/>
      <c r="C449" s="254" t="s">
        <v>791</v>
      </c>
      <c r="D449" s="247"/>
      <c r="E449" s="248">
        <v>152.88800000000001</v>
      </c>
      <c r="F449" s="215"/>
      <c r="G449" s="215"/>
      <c r="H449" s="215"/>
      <c r="I449" s="215"/>
      <c r="J449" s="215"/>
      <c r="K449" s="215"/>
      <c r="L449" s="215"/>
      <c r="M449" s="215"/>
      <c r="N449" s="215"/>
      <c r="O449" s="215"/>
      <c r="P449" s="215"/>
      <c r="Q449" s="215"/>
      <c r="R449" s="215"/>
      <c r="S449" s="215"/>
      <c r="T449" s="215"/>
      <c r="U449" s="215"/>
      <c r="V449" s="215"/>
      <c r="W449" s="215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 t="s">
        <v>327</v>
      </c>
      <c r="AH449" s="206">
        <v>0</v>
      </c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</row>
    <row r="450" spans="1:60" outlineLevel="1">
      <c r="A450" s="213"/>
      <c r="B450" s="214"/>
      <c r="C450" s="254" t="s">
        <v>759</v>
      </c>
      <c r="D450" s="247"/>
      <c r="E450" s="248">
        <v>-1.5760000000000001</v>
      </c>
      <c r="F450" s="215"/>
      <c r="G450" s="215"/>
      <c r="H450" s="215"/>
      <c r="I450" s="215"/>
      <c r="J450" s="215"/>
      <c r="K450" s="215"/>
      <c r="L450" s="215"/>
      <c r="M450" s="215"/>
      <c r="N450" s="215"/>
      <c r="O450" s="215"/>
      <c r="P450" s="215"/>
      <c r="Q450" s="215"/>
      <c r="R450" s="215"/>
      <c r="S450" s="215"/>
      <c r="T450" s="215"/>
      <c r="U450" s="215"/>
      <c r="V450" s="215"/>
      <c r="W450" s="215"/>
      <c r="X450" s="206"/>
      <c r="Y450" s="206"/>
      <c r="Z450" s="206"/>
      <c r="AA450" s="206"/>
      <c r="AB450" s="206"/>
      <c r="AC450" s="206"/>
      <c r="AD450" s="206"/>
      <c r="AE450" s="206"/>
      <c r="AF450" s="206"/>
      <c r="AG450" s="206" t="s">
        <v>327</v>
      </c>
      <c r="AH450" s="206">
        <v>0</v>
      </c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</row>
    <row r="451" spans="1:60" outlineLevel="1">
      <c r="A451" s="213"/>
      <c r="B451" s="214"/>
      <c r="C451" s="254" t="s">
        <v>792</v>
      </c>
      <c r="D451" s="247"/>
      <c r="E451" s="248">
        <v>-1.1200000000000001</v>
      </c>
      <c r="F451" s="215"/>
      <c r="G451" s="215"/>
      <c r="H451" s="215"/>
      <c r="I451" s="215"/>
      <c r="J451" s="215"/>
      <c r="K451" s="215"/>
      <c r="L451" s="215"/>
      <c r="M451" s="215"/>
      <c r="N451" s="215"/>
      <c r="O451" s="215"/>
      <c r="P451" s="215"/>
      <c r="Q451" s="215"/>
      <c r="R451" s="215"/>
      <c r="S451" s="215"/>
      <c r="T451" s="215"/>
      <c r="U451" s="215"/>
      <c r="V451" s="215"/>
      <c r="W451" s="215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 t="s">
        <v>327</v>
      </c>
      <c r="AH451" s="206">
        <v>0</v>
      </c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</row>
    <row r="452" spans="1:60" outlineLevel="1">
      <c r="A452" s="213"/>
      <c r="B452" s="214"/>
      <c r="C452" s="254" t="s">
        <v>793</v>
      </c>
      <c r="D452" s="247"/>
      <c r="E452" s="248">
        <v>-4.68</v>
      </c>
      <c r="F452" s="215"/>
      <c r="G452" s="215"/>
      <c r="H452" s="215"/>
      <c r="I452" s="215"/>
      <c r="J452" s="215"/>
      <c r="K452" s="215"/>
      <c r="L452" s="215"/>
      <c r="M452" s="215"/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06"/>
      <c r="Y452" s="206"/>
      <c r="Z452" s="206"/>
      <c r="AA452" s="206"/>
      <c r="AB452" s="206"/>
      <c r="AC452" s="206"/>
      <c r="AD452" s="206"/>
      <c r="AE452" s="206"/>
      <c r="AF452" s="206"/>
      <c r="AG452" s="206" t="s">
        <v>327</v>
      </c>
      <c r="AH452" s="206">
        <v>0</v>
      </c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</row>
    <row r="453" spans="1:60" outlineLevel="1">
      <c r="A453" s="213"/>
      <c r="B453" s="214"/>
      <c r="C453" s="254" t="s">
        <v>794</v>
      </c>
      <c r="D453" s="247"/>
      <c r="E453" s="248">
        <v>7.25</v>
      </c>
      <c r="F453" s="215"/>
      <c r="G453" s="215"/>
      <c r="H453" s="215"/>
      <c r="I453" s="215"/>
      <c r="J453" s="215"/>
      <c r="K453" s="215"/>
      <c r="L453" s="215"/>
      <c r="M453" s="215"/>
      <c r="N453" s="215"/>
      <c r="O453" s="215"/>
      <c r="P453" s="215"/>
      <c r="Q453" s="215"/>
      <c r="R453" s="215"/>
      <c r="S453" s="215"/>
      <c r="T453" s="215"/>
      <c r="U453" s="215"/>
      <c r="V453" s="215"/>
      <c r="W453" s="215"/>
      <c r="X453" s="206"/>
      <c r="Y453" s="206"/>
      <c r="Z453" s="206"/>
      <c r="AA453" s="206"/>
      <c r="AB453" s="206"/>
      <c r="AC453" s="206"/>
      <c r="AD453" s="206"/>
      <c r="AE453" s="206"/>
      <c r="AF453" s="206"/>
      <c r="AG453" s="206" t="s">
        <v>327</v>
      </c>
      <c r="AH453" s="206">
        <v>0</v>
      </c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</row>
    <row r="454" spans="1:60" outlineLevel="1">
      <c r="A454" s="213"/>
      <c r="B454" s="214"/>
      <c r="C454" s="254" t="s">
        <v>795</v>
      </c>
      <c r="D454" s="247"/>
      <c r="E454" s="248">
        <v>30.044</v>
      </c>
      <c r="F454" s="215"/>
      <c r="G454" s="215"/>
      <c r="H454" s="215"/>
      <c r="I454" s="215"/>
      <c r="J454" s="215"/>
      <c r="K454" s="215"/>
      <c r="L454" s="215"/>
      <c r="M454" s="215"/>
      <c r="N454" s="215"/>
      <c r="O454" s="215"/>
      <c r="P454" s="215"/>
      <c r="Q454" s="215"/>
      <c r="R454" s="215"/>
      <c r="S454" s="215"/>
      <c r="T454" s="215"/>
      <c r="U454" s="215"/>
      <c r="V454" s="215"/>
      <c r="W454" s="215"/>
      <c r="X454" s="206"/>
      <c r="Y454" s="206"/>
      <c r="Z454" s="206"/>
      <c r="AA454" s="206"/>
      <c r="AB454" s="206"/>
      <c r="AC454" s="206"/>
      <c r="AD454" s="206"/>
      <c r="AE454" s="206"/>
      <c r="AF454" s="206"/>
      <c r="AG454" s="206" t="s">
        <v>327</v>
      </c>
      <c r="AH454" s="206">
        <v>0</v>
      </c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</row>
    <row r="455" spans="1:60" outlineLevel="1">
      <c r="A455" s="213"/>
      <c r="B455" s="214"/>
      <c r="C455" s="254" t="s">
        <v>796</v>
      </c>
      <c r="D455" s="247"/>
      <c r="E455" s="248">
        <v>0.747</v>
      </c>
      <c r="F455" s="215"/>
      <c r="G455" s="215"/>
      <c r="H455" s="215"/>
      <c r="I455" s="215"/>
      <c r="J455" s="215"/>
      <c r="K455" s="215"/>
      <c r="L455" s="215"/>
      <c r="M455" s="215"/>
      <c r="N455" s="215"/>
      <c r="O455" s="215"/>
      <c r="P455" s="215"/>
      <c r="Q455" s="215"/>
      <c r="R455" s="215"/>
      <c r="S455" s="215"/>
      <c r="T455" s="215"/>
      <c r="U455" s="215"/>
      <c r="V455" s="215"/>
      <c r="W455" s="215"/>
      <c r="X455" s="206"/>
      <c r="Y455" s="206"/>
      <c r="Z455" s="206"/>
      <c r="AA455" s="206"/>
      <c r="AB455" s="206"/>
      <c r="AC455" s="206"/>
      <c r="AD455" s="206"/>
      <c r="AE455" s="206"/>
      <c r="AF455" s="206"/>
      <c r="AG455" s="206" t="s">
        <v>327</v>
      </c>
      <c r="AH455" s="206">
        <v>0</v>
      </c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</row>
    <row r="456" spans="1:60" outlineLevel="1">
      <c r="A456" s="213"/>
      <c r="B456" s="214"/>
      <c r="C456" s="254" t="s">
        <v>759</v>
      </c>
      <c r="D456" s="247"/>
      <c r="E456" s="248">
        <v>-1.5760000000000001</v>
      </c>
      <c r="F456" s="215"/>
      <c r="G456" s="215"/>
      <c r="H456" s="215"/>
      <c r="I456" s="215"/>
      <c r="J456" s="215"/>
      <c r="K456" s="215"/>
      <c r="L456" s="215"/>
      <c r="M456" s="215"/>
      <c r="N456" s="215"/>
      <c r="O456" s="215"/>
      <c r="P456" s="215"/>
      <c r="Q456" s="215"/>
      <c r="R456" s="215"/>
      <c r="S456" s="215"/>
      <c r="T456" s="215"/>
      <c r="U456" s="215"/>
      <c r="V456" s="215"/>
      <c r="W456" s="215"/>
      <c r="X456" s="206"/>
      <c r="Y456" s="206"/>
      <c r="Z456" s="206"/>
      <c r="AA456" s="206"/>
      <c r="AB456" s="206"/>
      <c r="AC456" s="206"/>
      <c r="AD456" s="206"/>
      <c r="AE456" s="206"/>
      <c r="AF456" s="206"/>
      <c r="AG456" s="206" t="s">
        <v>327</v>
      </c>
      <c r="AH456" s="206">
        <v>0</v>
      </c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</row>
    <row r="457" spans="1:60" outlineLevel="1">
      <c r="A457" s="213"/>
      <c r="B457" s="214"/>
      <c r="C457" s="254" t="s">
        <v>797</v>
      </c>
      <c r="D457" s="247"/>
      <c r="E457" s="248">
        <v>-0.93930000000000002</v>
      </c>
      <c r="F457" s="215"/>
      <c r="G457" s="215"/>
      <c r="H457" s="215"/>
      <c r="I457" s="215"/>
      <c r="J457" s="215"/>
      <c r="K457" s="215"/>
      <c r="L457" s="215"/>
      <c r="M457" s="215"/>
      <c r="N457" s="215"/>
      <c r="O457" s="215"/>
      <c r="P457" s="215"/>
      <c r="Q457" s="215"/>
      <c r="R457" s="215"/>
      <c r="S457" s="215"/>
      <c r="T457" s="215"/>
      <c r="U457" s="215"/>
      <c r="V457" s="215"/>
      <c r="W457" s="215"/>
      <c r="X457" s="206"/>
      <c r="Y457" s="206"/>
      <c r="Z457" s="206"/>
      <c r="AA457" s="206"/>
      <c r="AB457" s="206"/>
      <c r="AC457" s="206"/>
      <c r="AD457" s="206"/>
      <c r="AE457" s="206"/>
      <c r="AF457" s="206"/>
      <c r="AG457" s="206" t="s">
        <v>327</v>
      </c>
      <c r="AH457" s="206">
        <v>0</v>
      </c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6"/>
      <c r="AT457" s="206"/>
      <c r="AU457" s="206"/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  <c r="BH457" s="206"/>
    </row>
    <row r="458" spans="1:60" outlineLevel="1">
      <c r="A458" s="213"/>
      <c r="B458" s="214"/>
      <c r="C458" s="254" t="s">
        <v>798</v>
      </c>
      <c r="D458" s="247"/>
      <c r="E458" s="248">
        <v>0.28699999999999998</v>
      </c>
      <c r="F458" s="215"/>
      <c r="G458" s="215"/>
      <c r="H458" s="215"/>
      <c r="I458" s="215"/>
      <c r="J458" s="215"/>
      <c r="K458" s="215"/>
      <c r="L458" s="215"/>
      <c r="M458" s="215"/>
      <c r="N458" s="215"/>
      <c r="O458" s="215"/>
      <c r="P458" s="215"/>
      <c r="Q458" s="215"/>
      <c r="R458" s="215"/>
      <c r="S458" s="215"/>
      <c r="T458" s="215"/>
      <c r="U458" s="215"/>
      <c r="V458" s="215"/>
      <c r="W458" s="215"/>
      <c r="X458" s="206"/>
      <c r="Y458" s="206"/>
      <c r="Z458" s="206"/>
      <c r="AA458" s="206"/>
      <c r="AB458" s="206"/>
      <c r="AC458" s="206"/>
      <c r="AD458" s="206"/>
      <c r="AE458" s="206"/>
      <c r="AF458" s="206"/>
      <c r="AG458" s="206" t="s">
        <v>327</v>
      </c>
      <c r="AH458" s="206">
        <v>0</v>
      </c>
      <c r="AI458" s="206"/>
      <c r="AJ458" s="206"/>
      <c r="AK458" s="206"/>
      <c r="AL458" s="206"/>
      <c r="AM458" s="206"/>
      <c r="AN458" s="206"/>
      <c r="AO458" s="206"/>
      <c r="AP458" s="206"/>
      <c r="AQ458" s="206"/>
      <c r="AR458" s="206"/>
      <c r="AS458" s="206"/>
      <c r="AT458" s="206"/>
      <c r="AU458" s="206"/>
      <c r="AV458" s="206"/>
      <c r="AW458" s="206"/>
      <c r="AX458" s="206"/>
      <c r="AY458" s="206"/>
      <c r="AZ458" s="206"/>
      <c r="BA458" s="206"/>
      <c r="BB458" s="206"/>
      <c r="BC458" s="206"/>
      <c r="BD458" s="206"/>
      <c r="BE458" s="206"/>
      <c r="BF458" s="206"/>
      <c r="BG458" s="206"/>
      <c r="BH458" s="206"/>
    </row>
    <row r="459" spans="1:60" outlineLevel="1">
      <c r="A459" s="213"/>
      <c r="B459" s="214"/>
      <c r="C459" s="254" t="s">
        <v>799</v>
      </c>
      <c r="D459" s="247"/>
      <c r="E459" s="248">
        <v>11.6</v>
      </c>
      <c r="F459" s="215"/>
      <c r="G459" s="215"/>
      <c r="H459" s="215"/>
      <c r="I459" s="215"/>
      <c r="J459" s="215"/>
      <c r="K459" s="215"/>
      <c r="L459" s="215"/>
      <c r="M459" s="215"/>
      <c r="N459" s="215"/>
      <c r="O459" s="215"/>
      <c r="P459" s="215"/>
      <c r="Q459" s="215"/>
      <c r="R459" s="215"/>
      <c r="S459" s="215"/>
      <c r="T459" s="215"/>
      <c r="U459" s="215"/>
      <c r="V459" s="215"/>
      <c r="W459" s="215"/>
      <c r="X459" s="206"/>
      <c r="Y459" s="206"/>
      <c r="Z459" s="206"/>
      <c r="AA459" s="206"/>
      <c r="AB459" s="206"/>
      <c r="AC459" s="206"/>
      <c r="AD459" s="206"/>
      <c r="AE459" s="206"/>
      <c r="AF459" s="206"/>
      <c r="AG459" s="206" t="s">
        <v>327</v>
      </c>
      <c r="AH459" s="206">
        <v>0</v>
      </c>
      <c r="AI459" s="206"/>
      <c r="AJ459" s="206"/>
      <c r="AK459" s="206"/>
      <c r="AL459" s="206"/>
      <c r="AM459" s="206"/>
      <c r="AN459" s="206"/>
      <c r="AO459" s="206"/>
      <c r="AP459" s="206"/>
      <c r="AQ459" s="206"/>
      <c r="AR459" s="206"/>
      <c r="AS459" s="206"/>
      <c r="AT459" s="206"/>
      <c r="AU459" s="206"/>
      <c r="AV459" s="206"/>
      <c r="AW459" s="206"/>
      <c r="AX459" s="206"/>
      <c r="AY459" s="206"/>
      <c r="AZ459" s="206"/>
      <c r="BA459" s="206"/>
      <c r="BB459" s="206"/>
      <c r="BC459" s="206"/>
      <c r="BD459" s="206"/>
      <c r="BE459" s="206"/>
      <c r="BF459" s="206"/>
      <c r="BG459" s="206"/>
      <c r="BH459" s="206"/>
    </row>
    <row r="460" spans="1:60" outlineLevel="1">
      <c r="A460" s="213"/>
      <c r="B460" s="214"/>
      <c r="C460" s="254" t="s">
        <v>800</v>
      </c>
      <c r="D460" s="247"/>
      <c r="E460" s="248">
        <v>90.885999999999996</v>
      </c>
      <c r="F460" s="215"/>
      <c r="G460" s="215"/>
      <c r="H460" s="215"/>
      <c r="I460" s="215"/>
      <c r="J460" s="215"/>
      <c r="K460" s="215"/>
      <c r="L460" s="215"/>
      <c r="M460" s="215"/>
      <c r="N460" s="215"/>
      <c r="O460" s="215"/>
      <c r="P460" s="215"/>
      <c r="Q460" s="215"/>
      <c r="R460" s="215"/>
      <c r="S460" s="215"/>
      <c r="T460" s="215"/>
      <c r="U460" s="215"/>
      <c r="V460" s="215"/>
      <c r="W460" s="215"/>
      <c r="X460" s="206"/>
      <c r="Y460" s="206"/>
      <c r="Z460" s="206"/>
      <c r="AA460" s="206"/>
      <c r="AB460" s="206"/>
      <c r="AC460" s="206"/>
      <c r="AD460" s="206"/>
      <c r="AE460" s="206"/>
      <c r="AF460" s="206"/>
      <c r="AG460" s="206" t="s">
        <v>327</v>
      </c>
      <c r="AH460" s="206">
        <v>0</v>
      </c>
      <c r="AI460" s="206"/>
      <c r="AJ460" s="206"/>
      <c r="AK460" s="206"/>
      <c r="AL460" s="206"/>
      <c r="AM460" s="206"/>
      <c r="AN460" s="206"/>
      <c r="AO460" s="206"/>
      <c r="AP460" s="206"/>
      <c r="AQ460" s="206"/>
      <c r="AR460" s="206"/>
      <c r="AS460" s="206"/>
      <c r="AT460" s="206"/>
      <c r="AU460" s="206"/>
      <c r="AV460" s="206"/>
      <c r="AW460" s="206"/>
      <c r="AX460" s="206"/>
      <c r="AY460" s="206"/>
      <c r="AZ460" s="206"/>
      <c r="BA460" s="206"/>
      <c r="BB460" s="206"/>
      <c r="BC460" s="206"/>
      <c r="BD460" s="206"/>
      <c r="BE460" s="206"/>
      <c r="BF460" s="206"/>
      <c r="BG460" s="206"/>
      <c r="BH460" s="206"/>
    </row>
    <row r="461" spans="1:60" outlineLevel="1">
      <c r="A461" s="213"/>
      <c r="B461" s="214"/>
      <c r="C461" s="254" t="s">
        <v>801</v>
      </c>
      <c r="D461" s="247"/>
      <c r="E461" s="248">
        <v>3.57</v>
      </c>
      <c r="F461" s="215"/>
      <c r="G461" s="215"/>
      <c r="H461" s="215"/>
      <c r="I461" s="215"/>
      <c r="J461" s="215"/>
      <c r="K461" s="215"/>
      <c r="L461" s="215"/>
      <c r="M461" s="215"/>
      <c r="N461" s="215"/>
      <c r="O461" s="215"/>
      <c r="P461" s="215"/>
      <c r="Q461" s="215"/>
      <c r="R461" s="215"/>
      <c r="S461" s="215"/>
      <c r="T461" s="215"/>
      <c r="U461" s="215"/>
      <c r="V461" s="215"/>
      <c r="W461" s="215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206" t="s">
        <v>327</v>
      </c>
      <c r="AH461" s="206">
        <v>0</v>
      </c>
      <c r="AI461" s="206"/>
      <c r="AJ461" s="206"/>
      <c r="AK461" s="206"/>
      <c r="AL461" s="206"/>
      <c r="AM461" s="206"/>
      <c r="AN461" s="206"/>
      <c r="AO461" s="206"/>
      <c r="AP461" s="206"/>
      <c r="AQ461" s="206"/>
      <c r="AR461" s="206"/>
      <c r="AS461" s="206"/>
      <c r="AT461" s="206"/>
      <c r="AU461" s="206"/>
      <c r="AV461" s="206"/>
      <c r="AW461" s="206"/>
      <c r="AX461" s="206"/>
      <c r="AY461" s="206"/>
      <c r="AZ461" s="206"/>
      <c r="BA461" s="206"/>
      <c r="BB461" s="206"/>
      <c r="BC461" s="206"/>
      <c r="BD461" s="206"/>
      <c r="BE461" s="206"/>
      <c r="BF461" s="206"/>
      <c r="BG461" s="206"/>
      <c r="BH461" s="206"/>
    </row>
    <row r="462" spans="1:60" outlineLevel="1">
      <c r="A462" s="213"/>
      <c r="B462" s="214"/>
      <c r="C462" s="254" t="s">
        <v>752</v>
      </c>
      <c r="D462" s="247"/>
      <c r="E462" s="248">
        <v>-1.7729999999999999</v>
      </c>
      <c r="F462" s="215"/>
      <c r="G462" s="215"/>
      <c r="H462" s="215"/>
      <c r="I462" s="215"/>
      <c r="J462" s="215"/>
      <c r="K462" s="215"/>
      <c r="L462" s="215"/>
      <c r="M462" s="215"/>
      <c r="N462" s="215"/>
      <c r="O462" s="215"/>
      <c r="P462" s="215"/>
      <c r="Q462" s="215"/>
      <c r="R462" s="215"/>
      <c r="S462" s="215"/>
      <c r="T462" s="215"/>
      <c r="U462" s="215"/>
      <c r="V462" s="215"/>
      <c r="W462" s="215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 t="s">
        <v>327</v>
      </c>
      <c r="AH462" s="206">
        <v>0</v>
      </c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</row>
    <row r="463" spans="1:60" outlineLevel="1">
      <c r="A463" s="213"/>
      <c r="B463" s="214"/>
      <c r="C463" s="254" t="s">
        <v>802</v>
      </c>
      <c r="D463" s="247"/>
      <c r="E463" s="248">
        <v>-4.6399999999999997</v>
      </c>
      <c r="F463" s="215"/>
      <c r="G463" s="215"/>
      <c r="H463" s="215"/>
      <c r="I463" s="215"/>
      <c r="J463" s="215"/>
      <c r="K463" s="215"/>
      <c r="L463" s="215"/>
      <c r="M463" s="215"/>
      <c r="N463" s="215"/>
      <c r="O463" s="215"/>
      <c r="P463" s="215"/>
      <c r="Q463" s="215"/>
      <c r="R463" s="215"/>
      <c r="S463" s="215"/>
      <c r="T463" s="215"/>
      <c r="U463" s="215"/>
      <c r="V463" s="215"/>
      <c r="W463" s="215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 t="s">
        <v>327</v>
      </c>
      <c r="AH463" s="206">
        <v>0</v>
      </c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</row>
    <row r="464" spans="1:60" outlineLevel="1">
      <c r="A464" s="213"/>
      <c r="B464" s="214"/>
      <c r="C464" s="254" t="s">
        <v>803</v>
      </c>
      <c r="D464" s="247"/>
      <c r="E464" s="248">
        <v>99.992000000000004</v>
      </c>
      <c r="F464" s="215"/>
      <c r="G464" s="215"/>
      <c r="H464" s="215"/>
      <c r="I464" s="215"/>
      <c r="J464" s="215"/>
      <c r="K464" s="215"/>
      <c r="L464" s="215"/>
      <c r="M464" s="215"/>
      <c r="N464" s="215"/>
      <c r="O464" s="215"/>
      <c r="P464" s="215"/>
      <c r="Q464" s="215"/>
      <c r="R464" s="215"/>
      <c r="S464" s="215"/>
      <c r="T464" s="215"/>
      <c r="U464" s="215"/>
      <c r="V464" s="215"/>
      <c r="W464" s="215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 t="s">
        <v>327</v>
      </c>
      <c r="AH464" s="206">
        <v>0</v>
      </c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</row>
    <row r="465" spans="1:60" outlineLevel="1">
      <c r="A465" s="213"/>
      <c r="B465" s="214"/>
      <c r="C465" s="254" t="s">
        <v>804</v>
      </c>
      <c r="D465" s="247"/>
      <c r="E465" s="248">
        <v>-7.9515000000000002</v>
      </c>
      <c r="F465" s="215"/>
      <c r="G465" s="215"/>
      <c r="H465" s="215"/>
      <c r="I465" s="215"/>
      <c r="J465" s="215"/>
      <c r="K465" s="215"/>
      <c r="L465" s="215"/>
      <c r="M465" s="215"/>
      <c r="N465" s="215"/>
      <c r="O465" s="215"/>
      <c r="P465" s="215"/>
      <c r="Q465" s="215"/>
      <c r="R465" s="215"/>
      <c r="S465" s="215"/>
      <c r="T465" s="215"/>
      <c r="U465" s="215"/>
      <c r="V465" s="215"/>
      <c r="W465" s="215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 t="s">
        <v>327</v>
      </c>
      <c r="AH465" s="206">
        <v>0</v>
      </c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</row>
    <row r="466" spans="1:60" outlineLevel="1">
      <c r="A466" s="213"/>
      <c r="B466" s="214"/>
      <c r="C466" s="254" t="s">
        <v>805</v>
      </c>
      <c r="D466" s="247"/>
      <c r="E466" s="248">
        <v>-1.8596299999999999</v>
      </c>
      <c r="F466" s="215"/>
      <c r="G466" s="215"/>
      <c r="H466" s="215"/>
      <c r="I466" s="215"/>
      <c r="J466" s="215"/>
      <c r="K466" s="215"/>
      <c r="L466" s="215"/>
      <c r="M466" s="215"/>
      <c r="N466" s="215"/>
      <c r="O466" s="215"/>
      <c r="P466" s="215"/>
      <c r="Q466" s="215"/>
      <c r="R466" s="215"/>
      <c r="S466" s="215"/>
      <c r="T466" s="215"/>
      <c r="U466" s="215"/>
      <c r="V466" s="215"/>
      <c r="W466" s="215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 t="s">
        <v>327</v>
      </c>
      <c r="AH466" s="206">
        <v>0</v>
      </c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</row>
    <row r="467" spans="1:60" outlineLevel="1">
      <c r="A467" s="213"/>
      <c r="B467" s="214"/>
      <c r="C467" s="254" t="s">
        <v>806</v>
      </c>
      <c r="D467" s="247"/>
      <c r="E467" s="248">
        <v>-1.82115</v>
      </c>
      <c r="F467" s="215"/>
      <c r="G467" s="215"/>
      <c r="H467" s="215"/>
      <c r="I467" s="215"/>
      <c r="J467" s="215"/>
      <c r="K467" s="215"/>
      <c r="L467" s="215"/>
      <c r="M467" s="215"/>
      <c r="N467" s="215"/>
      <c r="O467" s="215"/>
      <c r="P467" s="215"/>
      <c r="Q467" s="215"/>
      <c r="R467" s="215"/>
      <c r="S467" s="215"/>
      <c r="T467" s="215"/>
      <c r="U467" s="215"/>
      <c r="V467" s="215"/>
      <c r="W467" s="215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 t="s">
        <v>327</v>
      </c>
      <c r="AH467" s="206">
        <v>0</v>
      </c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</row>
    <row r="468" spans="1:60" outlineLevel="1">
      <c r="A468" s="213"/>
      <c r="B468" s="214"/>
      <c r="C468" s="254" t="s">
        <v>807</v>
      </c>
      <c r="D468" s="247"/>
      <c r="E468" s="248">
        <v>-1.2825</v>
      </c>
      <c r="F468" s="215"/>
      <c r="G468" s="215"/>
      <c r="H468" s="215"/>
      <c r="I468" s="215"/>
      <c r="J468" s="215"/>
      <c r="K468" s="215"/>
      <c r="L468" s="215"/>
      <c r="M468" s="215"/>
      <c r="N468" s="215"/>
      <c r="O468" s="215"/>
      <c r="P468" s="215"/>
      <c r="Q468" s="215"/>
      <c r="R468" s="215"/>
      <c r="S468" s="215"/>
      <c r="T468" s="215"/>
      <c r="U468" s="215"/>
      <c r="V468" s="215"/>
      <c r="W468" s="215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 t="s">
        <v>327</v>
      </c>
      <c r="AH468" s="206">
        <v>0</v>
      </c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</row>
    <row r="469" spans="1:60" outlineLevel="1">
      <c r="A469" s="213"/>
      <c r="B469" s="214"/>
      <c r="C469" s="254" t="s">
        <v>808</v>
      </c>
      <c r="D469" s="247"/>
      <c r="E469" s="248">
        <v>-2.6179999999999999</v>
      </c>
      <c r="F469" s="215"/>
      <c r="G469" s="215"/>
      <c r="H469" s="215"/>
      <c r="I469" s="215"/>
      <c r="J469" s="215"/>
      <c r="K469" s="215"/>
      <c r="L469" s="215"/>
      <c r="M469" s="215"/>
      <c r="N469" s="215"/>
      <c r="O469" s="215"/>
      <c r="P469" s="215"/>
      <c r="Q469" s="215"/>
      <c r="R469" s="215"/>
      <c r="S469" s="215"/>
      <c r="T469" s="215"/>
      <c r="U469" s="215"/>
      <c r="V469" s="215"/>
      <c r="W469" s="215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 t="s">
        <v>327</v>
      </c>
      <c r="AH469" s="206">
        <v>0</v>
      </c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</row>
    <row r="470" spans="1:60" outlineLevel="1">
      <c r="A470" s="213"/>
      <c r="B470" s="214"/>
      <c r="C470" s="254" t="s">
        <v>752</v>
      </c>
      <c r="D470" s="247"/>
      <c r="E470" s="248">
        <v>-1.7729999999999999</v>
      </c>
      <c r="F470" s="215"/>
      <c r="G470" s="215"/>
      <c r="H470" s="215"/>
      <c r="I470" s="215"/>
      <c r="J470" s="215"/>
      <c r="K470" s="215"/>
      <c r="L470" s="215"/>
      <c r="M470" s="215"/>
      <c r="N470" s="215"/>
      <c r="O470" s="215"/>
      <c r="P470" s="215"/>
      <c r="Q470" s="215"/>
      <c r="R470" s="215"/>
      <c r="S470" s="215"/>
      <c r="T470" s="215"/>
      <c r="U470" s="215"/>
      <c r="V470" s="215"/>
      <c r="W470" s="215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 t="s">
        <v>327</v>
      </c>
      <c r="AH470" s="206">
        <v>0</v>
      </c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</row>
    <row r="471" spans="1:60" outlineLevel="1">
      <c r="A471" s="213"/>
      <c r="B471" s="214"/>
      <c r="C471" s="254" t="s">
        <v>809</v>
      </c>
      <c r="D471" s="247"/>
      <c r="E471" s="248">
        <v>-7.54</v>
      </c>
      <c r="F471" s="215"/>
      <c r="G471" s="215"/>
      <c r="H471" s="215"/>
      <c r="I471" s="215"/>
      <c r="J471" s="215"/>
      <c r="K471" s="215"/>
      <c r="L471" s="215"/>
      <c r="M471" s="215"/>
      <c r="N471" s="215"/>
      <c r="O471" s="215"/>
      <c r="P471" s="215"/>
      <c r="Q471" s="215"/>
      <c r="R471" s="215"/>
      <c r="S471" s="215"/>
      <c r="T471" s="215"/>
      <c r="U471" s="215"/>
      <c r="V471" s="215"/>
      <c r="W471" s="215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 t="s">
        <v>327</v>
      </c>
      <c r="AH471" s="206">
        <v>0</v>
      </c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</row>
    <row r="472" spans="1:60" outlineLevel="1">
      <c r="A472" s="213"/>
      <c r="B472" s="214"/>
      <c r="C472" s="254" t="s">
        <v>810</v>
      </c>
      <c r="D472" s="247"/>
      <c r="E472" s="248">
        <v>-3.08</v>
      </c>
      <c r="F472" s="215"/>
      <c r="G472" s="215"/>
      <c r="H472" s="215"/>
      <c r="I472" s="215"/>
      <c r="J472" s="215"/>
      <c r="K472" s="215"/>
      <c r="L472" s="215"/>
      <c r="M472" s="215"/>
      <c r="N472" s="215"/>
      <c r="O472" s="215"/>
      <c r="P472" s="215"/>
      <c r="Q472" s="215"/>
      <c r="R472" s="215"/>
      <c r="S472" s="215"/>
      <c r="T472" s="215"/>
      <c r="U472" s="215"/>
      <c r="V472" s="215"/>
      <c r="W472" s="215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 t="s">
        <v>327</v>
      </c>
      <c r="AH472" s="206">
        <v>0</v>
      </c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</row>
    <row r="473" spans="1:60" outlineLevel="1">
      <c r="A473" s="213"/>
      <c r="B473" s="214"/>
      <c r="C473" s="254" t="s">
        <v>811</v>
      </c>
      <c r="D473" s="247"/>
      <c r="E473" s="248">
        <v>8.99</v>
      </c>
      <c r="F473" s="215"/>
      <c r="G473" s="215"/>
      <c r="H473" s="215"/>
      <c r="I473" s="215"/>
      <c r="J473" s="215"/>
      <c r="K473" s="215"/>
      <c r="L473" s="215"/>
      <c r="M473" s="215"/>
      <c r="N473" s="215"/>
      <c r="O473" s="215"/>
      <c r="P473" s="215"/>
      <c r="Q473" s="215"/>
      <c r="R473" s="215"/>
      <c r="S473" s="215"/>
      <c r="T473" s="215"/>
      <c r="U473" s="215"/>
      <c r="V473" s="215"/>
      <c r="W473" s="215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 t="s">
        <v>327</v>
      </c>
      <c r="AH473" s="206">
        <v>0</v>
      </c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</row>
    <row r="474" spans="1:60" outlineLevel="1">
      <c r="A474" s="213"/>
      <c r="B474" s="214"/>
      <c r="C474" s="254" t="s">
        <v>812</v>
      </c>
      <c r="D474" s="247"/>
      <c r="E474" s="248">
        <v>8.41</v>
      </c>
      <c r="F474" s="215"/>
      <c r="G474" s="215"/>
      <c r="H474" s="215"/>
      <c r="I474" s="215"/>
      <c r="J474" s="215"/>
      <c r="K474" s="215"/>
      <c r="L474" s="215"/>
      <c r="M474" s="215"/>
      <c r="N474" s="215"/>
      <c r="O474" s="215"/>
      <c r="P474" s="215"/>
      <c r="Q474" s="215"/>
      <c r="R474" s="215"/>
      <c r="S474" s="215"/>
      <c r="T474" s="215"/>
      <c r="U474" s="215"/>
      <c r="V474" s="215"/>
      <c r="W474" s="215"/>
      <c r="X474" s="206"/>
      <c r="Y474" s="206"/>
      <c r="Z474" s="206"/>
      <c r="AA474" s="206"/>
      <c r="AB474" s="206"/>
      <c r="AC474" s="206"/>
      <c r="AD474" s="206"/>
      <c r="AE474" s="206"/>
      <c r="AF474" s="206"/>
      <c r="AG474" s="206" t="s">
        <v>327</v>
      </c>
      <c r="AH474" s="206">
        <v>0</v>
      </c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</row>
    <row r="475" spans="1:60" outlineLevel="1">
      <c r="A475" s="213"/>
      <c r="B475" s="214"/>
      <c r="C475" s="254" t="s">
        <v>813</v>
      </c>
      <c r="D475" s="247"/>
      <c r="E475" s="248">
        <v>16.875</v>
      </c>
      <c r="F475" s="215"/>
      <c r="G475" s="215"/>
      <c r="H475" s="215"/>
      <c r="I475" s="215"/>
      <c r="J475" s="215"/>
      <c r="K475" s="215"/>
      <c r="L475" s="215"/>
      <c r="M475" s="215"/>
      <c r="N475" s="215"/>
      <c r="O475" s="215"/>
      <c r="P475" s="215"/>
      <c r="Q475" s="215"/>
      <c r="R475" s="215"/>
      <c r="S475" s="215"/>
      <c r="T475" s="215"/>
      <c r="U475" s="215"/>
      <c r="V475" s="215"/>
      <c r="W475" s="215"/>
      <c r="X475" s="206"/>
      <c r="Y475" s="206"/>
      <c r="Z475" s="206"/>
      <c r="AA475" s="206"/>
      <c r="AB475" s="206"/>
      <c r="AC475" s="206"/>
      <c r="AD475" s="206"/>
      <c r="AE475" s="206"/>
      <c r="AF475" s="206"/>
      <c r="AG475" s="206" t="s">
        <v>327</v>
      </c>
      <c r="AH475" s="206">
        <v>0</v>
      </c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</row>
    <row r="476" spans="1:60" outlineLevel="1">
      <c r="A476" s="213"/>
      <c r="B476" s="214"/>
      <c r="C476" s="254" t="s">
        <v>752</v>
      </c>
      <c r="D476" s="247"/>
      <c r="E476" s="248">
        <v>-1.7729999999999999</v>
      </c>
      <c r="F476" s="215"/>
      <c r="G476" s="215"/>
      <c r="H476" s="215"/>
      <c r="I476" s="215"/>
      <c r="J476" s="215"/>
      <c r="K476" s="215"/>
      <c r="L476" s="215"/>
      <c r="M476" s="215"/>
      <c r="N476" s="215"/>
      <c r="O476" s="215"/>
      <c r="P476" s="215"/>
      <c r="Q476" s="215"/>
      <c r="R476" s="215"/>
      <c r="S476" s="215"/>
      <c r="T476" s="215"/>
      <c r="U476" s="215"/>
      <c r="V476" s="215"/>
      <c r="W476" s="215"/>
      <c r="X476" s="206"/>
      <c r="Y476" s="206"/>
      <c r="Z476" s="206"/>
      <c r="AA476" s="206"/>
      <c r="AB476" s="206"/>
      <c r="AC476" s="206"/>
      <c r="AD476" s="206"/>
      <c r="AE476" s="206"/>
      <c r="AF476" s="206"/>
      <c r="AG476" s="206" t="s">
        <v>327</v>
      </c>
      <c r="AH476" s="206">
        <v>0</v>
      </c>
      <c r="AI476" s="206"/>
      <c r="AJ476" s="206"/>
      <c r="AK476" s="206"/>
      <c r="AL476" s="206"/>
      <c r="AM476" s="206"/>
      <c r="AN476" s="206"/>
      <c r="AO476" s="206"/>
      <c r="AP476" s="206"/>
      <c r="AQ476" s="206"/>
      <c r="AR476" s="206"/>
      <c r="AS476" s="206"/>
      <c r="AT476" s="206"/>
      <c r="AU476" s="206"/>
      <c r="AV476" s="206"/>
      <c r="AW476" s="206"/>
      <c r="AX476" s="206"/>
      <c r="AY476" s="206"/>
      <c r="AZ476" s="206"/>
      <c r="BA476" s="206"/>
      <c r="BB476" s="206"/>
      <c r="BC476" s="206"/>
      <c r="BD476" s="206"/>
      <c r="BE476" s="206"/>
      <c r="BF476" s="206"/>
      <c r="BG476" s="206"/>
      <c r="BH476" s="206"/>
    </row>
    <row r="477" spans="1:60" outlineLevel="1">
      <c r="A477" s="213"/>
      <c r="B477" s="214"/>
      <c r="C477" s="254" t="s">
        <v>814</v>
      </c>
      <c r="D477" s="247"/>
      <c r="E477" s="248">
        <v>3.2919999999999998</v>
      </c>
      <c r="F477" s="215"/>
      <c r="G477" s="215"/>
      <c r="H477" s="215"/>
      <c r="I477" s="215"/>
      <c r="J477" s="215"/>
      <c r="K477" s="215"/>
      <c r="L477" s="215"/>
      <c r="M477" s="215"/>
      <c r="N477" s="215"/>
      <c r="O477" s="215"/>
      <c r="P477" s="215"/>
      <c r="Q477" s="215"/>
      <c r="R477" s="215"/>
      <c r="S477" s="215"/>
      <c r="T477" s="215"/>
      <c r="U477" s="215"/>
      <c r="V477" s="215"/>
      <c r="W477" s="215"/>
      <c r="X477" s="206"/>
      <c r="Y477" s="206"/>
      <c r="Z477" s="206"/>
      <c r="AA477" s="206"/>
      <c r="AB477" s="206"/>
      <c r="AC477" s="206"/>
      <c r="AD477" s="206"/>
      <c r="AE477" s="206"/>
      <c r="AF477" s="206"/>
      <c r="AG477" s="206" t="s">
        <v>327</v>
      </c>
      <c r="AH477" s="206">
        <v>0</v>
      </c>
      <c r="AI477" s="206"/>
      <c r="AJ477" s="206"/>
      <c r="AK477" s="206"/>
      <c r="AL477" s="206"/>
      <c r="AM477" s="206"/>
      <c r="AN477" s="206"/>
      <c r="AO477" s="206"/>
      <c r="AP477" s="206"/>
      <c r="AQ477" s="206"/>
      <c r="AR477" s="206"/>
      <c r="AS477" s="206"/>
      <c r="AT477" s="206"/>
      <c r="AU477" s="206"/>
      <c r="AV477" s="206"/>
      <c r="AW477" s="206"/>
      <c r="AX477" s="206"/>
      <c r="AY477" s="206"/>
      <c r="AZ477" s="206"/>
      <c r="BA477" s="206"/>
      <c r="BB477" s="206"/>
      <c r="BC477" s="206"/>
      <c r="BD477" s="206"/>
      <c r="BE477" s="206"/>
      <c r="BF477" s="206"/>
      <c r="BG477" s="206"/>
      <c r="BH477" s="206"/>
    </row>
    <row r="478" spans="1:60" outlineLevel="1">
      <c r="A478" s="213"/>
      <c r="B478" s="214"/>
      <c r="C478" s="254" t="s">
        <v>815</v>
      </c>
      <c r="D478" s="247"/>
      <c r="E478" s="248">
        <v>2.875</v>
      </c>
      <c r="F478" s="215"/>
      <c r="G478" s="215"/>
      <c r="H478" s="215"/>
      <c r="I478" s="215"/>
      <c r="J478" s="215"/>
      <c r="K478" s="215"/>
      <c r="L478" s="215"/>
      <c r="M478" s="215"/>
      <c r="N478" s="215"/>
      <c r="O478" s="215"/>
      <c r="P478" s="215"/>
      <c r="Q478" s="215"/>
      <c r="R478" s="215"/>
      <c r="S478" s="215"/>
      <c r="T478" s="215"/>
      <c r="U478" s="215"/>
      <c r="V478" s="215"/>
      <c r="W478" s="215"/>
      <c r="X478" s="206"/>
      <c r="Y478" s="206"/>
      <c r="Z478" s="206"/>
      <c r="AA478" s="206"/>
      <c r="AB478" s="206"/>
      <c r="AC478" s="206"/>
      <c r="AD478" s="206"/>
      <c r="AE478" s="206"/>
      <c r="AF478" s="206"/>
      <c r="AG478" s="206" t="s">
        <v>327</v>
      </c>
      <c r="AH478" s="206">
        <v>0</v>
      </c>
      <c r="AI478" s="206"/>
      <c r="AJ478" s="206"/>
      <c r="AK478" s="206"/>
      <c r="AL478" s="206"/>
      <c r="AM478" s="206"/>
      <c r="AN478" s="206"/>
      <c r="AO478" s="206"/>
      <c r="AP478" s="206"/>
      <c r="AQ478" s="206"/>
      <c r="AR478" s="206"/>
      <c r="AS478" s="206"/>
      <c r="AT478" s="206"/>
      <c r="AU478" s="206"/>
      <c r="AV478" s="206"/>
      <c r="AW478" s="206"/>
      <c r="AX478" s="206"/>
      <c r="AY478" s="206"/>
      <c r="AZ478" s="206"/>
      <c r="BA478" s="206"/>
      <c r="BB478" s="206"/>
      <c r="BC478" s="206"/>
      <c r="BD478" s="206"/>
      <c r="BE478" s="206"/>
      <c r="BF478" s="206"/>
      <c r="BG478" s="206"/>
      <c r="BH478" s="206"/>
    </row>
    <row r="479" spans="1:60" outlineLevel="1">
      <c r="A479" s="213"/>
      <c r="B479" s="214"/>
      <c r="C479" s="254" t="s">
        <v>759</v>
      </c>
      <c r="D479" s="247"/>
      <c r="E479" s="248">
        <v>-1.5760000000000001</v>
      </c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5"/>
      <c r="V479" s="215"/>
      <c r="W479" s="215"/>
      <c r="X479" s="206"/>
      <c r="Y479" s="206"/>
      <c r="Z479" s="206"/>
      <c r="AA479" s="206"/>
      <c r="AB479" s="206"/>
      <c r="AC479" s="206"/>
      <c r="AD479" s="206"/>
      <c r="AE479" s="206"/>
      <c r="AF479" s="206"/>
      <c r="AG479" s="206" t="s">
        <v>327</v>
      </c>
      <c r="AH479" s="206">
        <v>0</v>
      </c>
      <c r="AI479" s="206"/>
      <c r="AJ479" s="206"/>
      <c r="AK479" s="206"/>
      <c r="AL479" s="206"/>
      <c r="AM479" s="206"/>
      <c r="AN479" s="206"/>
      <c r="AO479" s="206"/>
      <c r="AP479" s="206"/>
      <c r="AQ479" s="206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</row>
    <row r="480" spans="1:60" outlineLevel="1">
      <c r="A480" s="213"/>
      <c r="B480" s="214"/>
      <c r="C480" s="254" t="s">
        <v>816</v>
      </c>
      <c r="D480" s="247"/>
      <c r="E480" s="248">
        <v>7.25</v>
      </c>
      <c r="F480" s="215"/>
      <c r="G480" s="215"/>
      <c r="H480" s="215"/>
      <c r="I480" s="215"/>
      <c r="J480" s="215"/>
      <c r="K480" s="215"/>
      <c r="L480" s="215"/>
      <c r="M480" s="215"/>
      <c r="N480" s="215"/>
      <c r="O480" s="215"/>
      <c r="P480" s="215"/>
      <c r="Q480" s="215"/>
      <c r="R480" s="215"/>
      <c r="S480" s="215"/>
      <c r="T480" s="215"/>
      <c r="U480" s="215"/>
      <c r="V480" s="215"/>
      <c r="W480" s="215"/>
      <c r="X480" s="206"/>
      <c r="Y480" s="206"/>
      <c r="Z480" s="206"/>
      <c r="AA480" s="206"/>
      <c r="AB480" s="206"/>
      <c r="AC480" s="206"/>
      <c r="AD480" s="206"/>
      <c r="AE480" s="206"/>
      <c r="AF480" s="206"/>
      <c r="AG480" s="206" t="s">
        <v>327</v>
      </c>
      <c r="AH480" s="206">
        <v>0</v>
      </c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</row>
    <row r="481" spans="1:60" outlineLevel="1">
      <c r="A481" s="213"/>
      <c r="B481" s="214"/>
      <c r="C481" s="254" t="s">
        <v>817</v>
      </c>
      <c r="D481" s="247"/>
      <c r="E481" s="248">
        <v>20.712</v>
      </c>
      <c r="F481" s="215"/>
      <c r="G481" s="215"/>
      <c r="H481" s="215"/>
      <c r="I481" s="215"/>
      <c r="J481" s="215"/>
      <c r="K481" s="215"/>
      <c r="L481" s="215"/>
      <c r="M481" s="215"/>
      <c r="N481" s="215"/>
      <c r="O481" s="215"/>
      <c r="P481" s="215"/>
      <c r="Q481" s="215"/>
      <c r="R481" s="215"/>
      <c r="S481" s="215"/>
      <c r="T481" s="215"/>
      <c r="U481" s="215"/>
      <c r="V481" s="215"/>
      <c r="W481" s="215"/>
      <c r="X481" s="206"/>
      <c r="Y481" s="206"/>
      <c r="Z481" s="206"/>
      <c r="AA481" s="206"/>
      <c r="AB481" s="206"/>
      <c r="AC481" s="206"/>
      <c r="AD481" s="206"/>
      <c r="AE481" s="206"/>
      <c r="AF481" s="206"/>
      <c r="AG481" s="206" t="s">
        <v>327</v>
      </c>
      <c r="AH481" s="206">
        <v>0</v>
      </c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06"/>
      <c r="AT481" s="206"/>
      <c r="AU481" s="206"/>
      <c r="AV481" s="206"/>
      <c r="AW481" s="206"/>
      <c r="AX481" s="206"/>
      <c r="AY481" s="206"/>
      <c r="AZ481" s="206"/>
      <c r="BA481" s="206"/>
      <c r="BB481" s="206"/>
      <c r="BC481" s="206"/>
      <c r="BD481" s="206"/>
      <c r="BE481" s="206"/>
      <c r="BF481" s="206"/>
      <c r="BG481" s="206"/>
      <c r="BH481" s="206"/>
    </row>
    <row r="482" spans="1:60" outlineLevel="1">
      <c r="A482" s="213"/>
      <c r="B482" s="214"/>
      <c r="C482" s="254" t="s">
        <v>818</v>
      </c>
      <c r="D482" s="247"/>
      <c r="E482" s="248">
        <v>3.0720000000000001</v>
      </c>
      <c r="F482" s="215"/>
      <c r="G482" s="215"/>
      <c r="H482" s="215"/>
      <c r="I482" s="215"/>
      <c r="J482" s="215"/>
      <c r="K482" s="215"/>
      <c r="L482" s="215"/>
      <c r="M482" s="215"/>
      <c r="N482" s="215"/>
      <c r="O482" s="215"/>
      <c r="P482" s="215"/>
      <c r="Q482" s="215"/>
      <c r="R482" s="215"/>
      <c r="S482" s="215"/>
      <c r="T482" s="215"/>
      <c r="U482" s="215"/>
      <c r="V482" s="215"/>
      <c r="W482" s="215"/>
      <c r="X482" s="206"/>
      <c r="Y482" s="206"/>
      <c r="Z482" s="206"/>
      <c r="AA482" s="206"/>
      <c r="AB482" s="206"/>
      <c r="AC482" s="206"/>
      <c r="AD482" s="206"/>
      <c r="AE482" s="206"/>
      <c r="AF482" s="206"/>
      <c r="AG482" s="206" t="s">
        <v>327</v>
      </c>
      <c r="AH482" s="206">
        <v>0</v>
      </c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</row>
    <row r="483" spans="1:60" outlineLevel="1">
      <c r="A483" s="213"/>
      <c r="B483" s="214"/>
      <c r="C483" s="254" t="s">
        <v>759</v>
      </c>
      <c r="D483" s="247"/>
      <c r="E483" s="248">
        <v>-1.5760000000000001</v>
      </c>
      <c r="F483" s="215"/>
      <c r="G483" s="215"/>
      <c r="H483" s="215"/>
      <c r="I483" s="215"/>
      <c r="J483" s="215"/>
      <c r="K483" s="215"/>
      <c r="L483" s="215"/>
      <c r="M483" s="215"/>
      <c r="N483" s="215"/>
      <c r="O483" s="215"/>
      <c r="P483" s="215"/>
      <c r="Q483" s="215"/>
      <c r="R483" s="215"/>
      <c r="S483" s="215"/>
      <c r="T483" s="215"/>
      <c r="U483" s="215"/>
      <c r="V483" s="215"/>
      <c r="W483" s="215"/>
      <c r="X483" s="206"/>
      <c r="Y483" s="206"/>
      <c r="Z483" s="206"/>
      <c r="AA483" s="206"/>
      <c r="AB483" s="206"/>
      <c r="AC483" s="206"/>
      <c r="AD483" s="206"/>
      <c r="AE483" s="206"/>
      <c r="AF483" s="206"/>
      <c r="AG483" s="206" t="s">
        <v>327</v>
      </c>
      <c r="AH483" s="206">
        <v>0</v>
      </c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</row>
    <row r="484" spans="1:60" outlineLevel="1">
      <c r="A484" s="213"/>
      <c r="B484" s="214"/>
      <c r="C484" s="254" t="s">
        <v>819</v>
      </c>
      <c r="D484" s="247"/>
      <c r="E484" s="248">
        <v>-1.6439999999999999</v>
      </c>
      <c r="F484" s="215"/>
      <c r="G484" s="215"/>
      <c r="H484" s="215"/>
      <c r="I484" s="215"/>
      <c r="J484" s="215"/>
      <c r="K484" s="215"/>
      <c r="L484" s="215"/>
      <c r="M484" s="215"/>
      <c r="N484" s="215"/>
      <c r="O484" s="215"/>
      <c r="P484" s="215"/>
      <c r="Q484" s="215"/>
      <c r="R484" s="215"/>
      <c r="S484" s="215"/>
      <c r="T484" s="215"/>
      <c r="U484" s="215"/>
      <c r="V484" s="215"/>
      <c r="W484" s="215"/>
      <c r="X484" s="206"/>
      <c r="Y484" s="206"/>
      <c r="Z484" s="206"/>
      <c r="AA484" s="206"/>
      <c r="AB484" s="206"/>
      <c r="AC484" s="206"/>
      <c r="AD484" s="206"/>
      <c r="AE484" s="206"/>
      <c r="AF484" s="206"/>
      <c r="AG484" s="206" t="s">
        <v>327</v>
      </c>
      <c r="AH484" s="206">
        <v>0</v>
      </c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</row>
    <row r="485" spans="1:60" outlineLevel="1">
      <c r="A485" s="213"/>
      <c r="B485" s="214"/>
      <c r="C485" s="254" t="s">
        <v>820</v>
      </c>
      <c r="D485" s="247"/>
      <c r="E485" s="248">
        <v>3.84</v>
      </c>
      <c r="F485" s="215"/>
      <c r="G485" s="215"/>
      <c r="H485" s="215"/>
      <c r="I485" s="215"/>
      <c r="J485" s="215"/>
      <c r="K485" s="215"/>
      <c r="L485" s="215"/>
      <c r="M485" s="215"/>
      <c r="N485" s="215"/>
      <c r="O485" s="215"/>
      <c r="P485" s="215"/>
      <c r="Q485" s="215"/>
      <c r="R485" s="215"/>
      <c r="S485" s="215"/>
      <c r="T485" s="215"/>
      <c r="U485" s="215"/>
      <c r="V485" s="215"/>
      <c r="W485" s="215"/>
      <c r="X485" s="206"/>
      <c r="Y485" s="206"/>
      <c r="Z485" s="206"/>
      <c r="AA485" s="206"/>
      <c r="AB485" s="206"/>
      <c r="AC485" s="206"/>
      <c r="AD485" s="206"/>
      <c r="AE485" s="206"/>
      <c r="AF485" s="206"/>
      <c r="AG485" s="206" t="s">
        <v>327</v>
      </c>
      <c r="AH485" s="206">
        <v>0</v>
      </c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</row>
    <row r="486" spans="1:60" outlineLevel="1">
      <c r="A486" s="213"/>
      <c r="B486" s="214"/>
      <c r="C486" s="254" t="s">
        <v>821</v>
      </c>
      <c r="D486" s="247"/>
      <c r="E486" s="248">
        <v>171.625</v>
      </c>
      <c r="F486" s="215"/>
      <c r="G486" s="215"/>
      <c r="H486" s="215"/>
      <c r="I486" s="215"/>
      <c r="J486" s="215"/>
      <c r="K486" s="215"/>
      <c r="L486" s="215"/>
      <c r="M486" s="215"/>
      <c r="N486" s="215"/>
      <c r="O486" s="215"/>
      <c r="P486" s="215"/>
      <c r="Q486" s="215"/>
      <c r="R486" s="215"/>
      <c r="S486" s="215"/>
      <c r="T486" s="215"/>
      <c r="U486" s="215"/>
      <c r="V486" s="215"/>
      <c r="W486" s="215"/>
      <c r="X486" s="206"/>
      <c r="Y486" s="206"/>
      <c r="Z486" s="206"/>
      <c r="AA486" s="206"/>
      <c r="AB486" s="206"/>
      <c r="AC486" s="206"/>
      <c r="AD486" s="206"/>
      <c r="AE486" s="206"/>
      <c r="AF486" s="206"/>
      <c r="AG486" s="206" t="s">
        <v>327</v>
      </c>
      <c r="AH486" s="206">
        <v>0</v>
      </c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</row>
    <row r="487" spans="1:60" outlineLevel="1">
      <c r="A487" s="213"/>
      <c r="B487" s="214"/>
      <c r="C487" s="254" t="s">
        <v>822</v>
      </c>
      <c r="D487" s="247"/>
      <c r="E487" s="248">
        <v>-8.7569999999999997</v>
      </c>
      <c r="F487" s="215"/>
      <c r="G487" s="215"/>
      <c r="H487" s="215"/>
      <c r="I487" s="215"/>
      <c r="J487" s="215"/>
      <c r="K487" s="215"/>
      <c r="L487" s="215"/>
      <c r="M487" s="215"/>
      <c r="N487" s="215"/>
      <c r="O487" s="215"/>
      <c r="P487" s="215"/>
      <c r="Q487" s="215"/>
      <c r="R487" s="215"/>
      <c r="S487" s="215"/>
      <c r="T487" s="215"/>
      <c r="U487" s="215"/>
      <c r="V487" s="215"/>
      <c r="W487" s="215"/>
      <c r="X487" s="206"/>
      <c r="Y487" s="206"/>
      <c r="Z487" s="206"/>
      <c r="AA487" s="206"/>
      <c r="AB487" s="206"/>
      <c r="AC487" s="206"/>
      <c r="AD487" s="206"/>
      <c r="AE487" s="206"/>
      <c r="AF487" s="206"/>
      <c r="AG487" s="206" t="s">
        <v>327</v>
      </c>
      <c r="AH487" s="206">
        <v>0</v>
      </c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</row>
    <row r="488" spans="1:60" outlineLevel="1">
      <c r="A488" s="213"/>
      <c r="B488" s="214"/>
      <c r="C488" s="254" t="s">
        <v>823</v>
      </c>
      <c r="D488" s="247"/>
      <c r="E488" s="248">
        <v>-9.24</v>
      </c>
      <c r="F488" s="215"/>
      <c r="G488" s="215"/>
      <c r="H488" s="215"/>
      <c r="I488" s="215"/>
      <c r="J488" s="215"/>
      <c r="K488" s="215"/>
      <c r="L488" s="215"/>
      <c r="M488" s="215"/>
      <c r="N488" s="215"/>
      <c r="O488" s="215"/>
      <c r="P488" s="215"/>
      <c r="Q488" s="215"/>
      <c r="R488" s="215"/>
      <c r="S488" s="215"/>
      <c r="T488" s="215"/>
      <c r="U488" s="215"/>
      <c r="V488" s="215"/>
      <c r="W488" s="215"/>
      <c r="X488" s="206"/>
      <c r="Y488" s="206"/>
      <c r="Z488" s="206"/>
      <c r="AA488" s="206"/>
      <c r="AB488" s="206"/>
      <c r="AC488" s="206"/>
      <c r="AD488" s="206"/>
      <c r="AE488" s="206"/>
      <c r="AF488" s="206"/>
      <c r="AG488" s="206" t="s">
        <v>327</v>
      </c>
      <c r="AH488" s="206">
        <v>0</v>
      </c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</row>
    <row r="489" spans="1:60" outlineLevel="1">
      <c r="A489" s="213"/>
      <c r="B489" s="214"/>
      <c r="C489" s="254" t="s">
        <v>824</v>
      </c>
      <c r="D489" s="247"/>
      <c r="E489" s="248">
        <v>-3.3</v>
      </c>
      <c r="F489" s="215"/>
      <c r="G489" s="215"/>
      <c r="H489" s="215"/>
      <c r="I489" s="215"/>
      <c r="J489" s="215"/>
      <c r="K489" s="215"/>
      <c r="L489" s="215"/>
      <c r="M489" s="215"/>
      <c r="N489" s="215"/>
      <c r="O489" s="215"/>
      <c r="P489" s="215"/>
      <c r="Q489" s="215"/>
      <c r="R489" s="215"/>
      <c r="S489" s="215"/>
      <c r="T489" s="215"/>
      <c r="U489" s="215"/>
      <c r="V489" s="215"/>
      <c r="W489" s="215"/>
      <c r="X489" s="206"/>
      <c r="Y489" s="206"/>
      <c r="Z489" s="206"/>
      <c r="AA489" s="206"/>
      <c r="AB489" s="206"/>
      <c r="AC489" s="206"/>
      <c r="AD489" s="206"/>
      <c r="AE489" s="206"/>
      <c r="AF489" s="206"/>
      <c r="AG489" s="206" t="s">
        <v>327</v>
      </c>
      <c r="AH489" s="206">
        <v>0</v>
      </c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</row>
    <row r="490" spans="1:60" outlineLevel="1">
      <c r="A490" s="213"/>
      <c r="B490" s="214"/>
      <c r="C490" s="254" t="s">
        <v>825</v>
      </c>
      <c r="D490" s="247"/>
      <c r="E490" s="248">
        <v>1.98</v>
      </c>
      <c r="F490" s="215"/>
      <c r="G490" s="215"/>
      <c r="H490" s="215"/>
      <c r="I490" s="215"/>
      <c r="J490" s="215"/>
      <c r="K490" s="215"/>
      <c r="L490" s="215"/>
      <c r="M490" s="215"/>
      <c r="N490" s="215"/>
      <c r="O490" s="215"/>
      <c r="P490" s="215"/>
      <c r="Q490" s="215"/>
      <c r="R490" s="215"/>
      <c r="S490" s="215"/>
      <c r="T490" s="215"/>
      <c r="U490" s="215"/>
      <c r="V490" s="215"/>
      <c r="W490" s="215"/>
      <c r="X490" s="206"/>
      <c r="Y490" s="206"/>
      <c r="Z490" s="206"/>
      <c r="AA490" s="206"/>
      <c r="AB490" s="206"/>
      <c r="AC490" s="206"/>
      <c r="AD490" s="206"/>
      <c r="AE490" s="206"/>
      <c r="AF490" s="206"/>
      <c r="AG490" s="206" t="s">
        <v>327</v>
      </c>
      <c r="AH490" s="206">
        <v>0</v>
      </c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</row>
    <row r="491" spans="1:60" outlineLevel="1">
      <c r="A491" s="213"/>
      <c r="B491" s="214"/>
      <c r="C491" s="254" t="s">
        <v>826</v>
      </c>
      <c r="D491" s="247"/>
      <c r="E491" s="248">
        <v>6.72</v>
      </c>
      <c r="F491" s="215"/>
      <c r="G491" s="215"/>
      <c r="H491" s="215"/>
      <c r="I491" s="215"/>
      <c r="J491" s="215"/>
      <c r="K491" s="215"/>
      <c r="L491" s="215"/>
      <c r="M491" s="215"/>
      <c r="N491" s="215"/>
      <c r="O491" s="215"/>
      <c r="P491" s="215"/>
      <c r="Q491" s="215"/>
      <c r="R491" s="215"/>
      <c r="S491" s="215"/>
      <c r="T491" s="215"/>
      <c r="U491" s="215"/>
      <c r="V491" s="215"/>
      <c r="W491" s="215"/>
      <c r="X491" s="206"/>
      <c r="Y491" s="206"/>
      <c r="Z491" s="206"/>
      <c r="AA491" s="206"/>
      <c r="AB491" s="206"/>
      <c r="AC491" s="206"/>
      <c r="AD491" s="206"/>
      <c r="AE491" s="206"/>
      <c r="AF491" s="206"/>
      <c r="AG491" s="206" t="s">
        <v>327</v>
      </c>
      <c r="AH491" s="206">
        <v>0</v>
      </c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</row>
    <row r="492" spans="1:60" outlineLevel="1">
      <c r="A492" s="213"/>
      <c r="B492" s="214"/>
      <c r="C492" s="254" t="s">
        <v>827</v>
      </c>
      <c r="D492" s="247"/>
      <c r="E492" s="248">
        <v>12</v>
      </c>
      <c r="F492" s="215"/>
      <c r="G492" s="215"/>
      <c r="H492" s="215"/>
      <c r="I492" s="215"/>
      <c r="J492" s="215"/>
      <c r="K492" s="215"/>
      <c r="L492" s="215"/>
      <c r="M492" s="215"/>
      <c r="N492" s="215"/>
      <c r="O492" s="215"/>
      <c r="P492" s="215"/>
      <c r="Q492" s="215"/>
      <c r="R492" s="215"/>
      <c r="S492" s="215"/>
      <c r="T492" s="215"/>
      <c r="U492" s="215"/>
      <c r="V492" s="215"/>
      <c r="W492" s="215"/>
      <c r="X492" s="206"/>
      <c r="Y492" s="206"/>
      <c r="Z492" s="206"/>
      <c r="AA492" s="206"/>
      <c r="AB492" s="206"/>
      <c r="AC492" s="206"/>
      <c r="AD492" s="206"/>
      <c r="AE492" s="206"/>
      <c r="AF492" s="206"/>
      <c r="AG492" s="206" t="s">
        <v>327</v>
      </c>
      <c r="AH492" s="206">
        <v>0</v>
      </c>
      <c r="AI492" s="206"/>
      <c r="AJ492" s="206"/>
      <c r="AK492" s="206"/>
      <c r="AL492" s="206"/>
      <c r="AM492" s="206"/>
      <c r="AN492" s="206"/>
      <c r="AO492" s="206"/>
      <c r="AP492" s="206"/>
      <c r="AQ492" s="206"/>
      <c r="AR492" s="206"/>
      <c r="AS492" s="206"/>
      <c r="AT492" s="206"/>
      <c r="AU492" s="206"/>
      <c r="AV492" s="206"/>
      <c r="AW492" s="206"/>
      <c r="AX492" s="206"/>
      <c r="AY492" s="206"/>
      <c r="AZ492" s="206"/>
      <c r="BA492" s="206"/>
      <c r="BB492" s="206"/>
      <c r="BC492" s="206"/>
      <c r="BD492" s="206"/>
      <c r="BE492" s="206"/>
      <c r="BF492" s="206"/>
      <c r="BG492" s="206"/>
      <c r="BH492" s="206"/>
    </row>
    <row r="493" spans="1:60" outlineLevel="1">
      <c r="A493" s="213"/>
      <c r="B493" s="214"/>
      <c r="C493" s="254" t="s">
        <v>828</v>
      </c>
      <c r="D493" s="247"/>
      <c r="E493" s="248">
        <v>4</v>
      </c>
      <c r="F493" s="215"/>
      <c r="G493" s="215"/>
      <c r="H493" s="215"/>
      <c r="I493" s="215"/>
      <c r="J493" s="215"/>
      <c r="K493" s="215"/>
      <c r="L493" s="215"/>
      <c r="M493" s="215"/>
      <c r="N493" s="215"/>
      <c r="O493" s="215"/>
      <c r="P493" s="215"/>
      <c r="Q493" s="215"/>
      <c r="R493" s="215"/>
      <c r="S493" s="215"/>
      <c r="T493" s="215"/>
      <c r="U493" s="215"/>
      <c r="V493" s="215"/>
      <c r="W493" s="215"/>
      <c r="X493" s="206"/>
      <c r="Y493" s="206"/>
      <c r="Z493" s="206"/>
      <c r="AA493" s="206"/>
      <c r="AB493" s="206"/>
      <c r="AC493" s="206"/>
      <c r="AD493" s="206"/>
      <c r="AE493" s="206"/>
      <c r="AF493" s="206"/>
      <c r="AG493" s="206" t="s">
        <v>327</v>
      </c>
      <c r="AH493" s="206">
        <v>0</v>
      </c>
      <c r="AI493" s="206"/>
      <c r="AJ493" s="206"/>
      <c r="AK493" s="206"/>
      <c r="AL493" s="206"/>
      <c r="AM493" s="206"/>
      <c r="AN493" s="206"/>
      <c r="AO493" s="206"/>
      <c r="AP493" s="206"/>
      <c r="AQ493" s="206"/>
      <c r="AR493" s="206"/>
      <c r="AS493" s="206"/>
      <c r="AT493" s="206"/>
      <c r="AU493" s="206"/>
      <c r="AV493" s="206"/>
      <c r="AW493" s="206"/>
      <c r="AX493" s="206"/>
      <c r="AY493" s="206"/>
      <c r="AZ493" s="206"/>
      <c r="BA493" s="206"/>
      <c r="BB493" s="206"/>
      <c r="BC493" s="206"/>
      <c r="BD493" s="206"/>
      <c r="BE493" s="206"/>
      <c r="BF493" s="206"/>
      <c r="BG493" s="206"/>
      <c r="BH493" s="206"/>
    </row>
    <row r="494" spans="1:60" outlineLevel="1">
      <c r="A494" s="213"/>
      <c r="B494" s="214"/>
      <c r="C494" s="254" t="s">
        <v>829</v>
      </c>
      <c r="D494" s="247"/>
      <c r="E494" s="248">
        <v>-10</v>
      </c>
      <c r="F494" s="215"/>
      <c r="G494" s="215"/>
      <c r="H494" s="215"/>
      <c r="I494" s="215"/>
      <c r="J494" s="215"/>
      <c r="K494" s="215"/>
      <c r="L494" s="215"/>
      <c r="M494" s="215"/>
      <c r="N494" s="215"/>
      <c r="O494" s="215"/>
      <c r="P494" s="215"/>
      <c r="Q494" s="215"/>
      <c r="R494" s="215"/>
      <c r="S494" s="215"/>
      <c r="T494" s="215"/>
      <c r="U494" s="215"/>
      <c r="V494" s="215"/>
      <c r="W494" s="215"/>
      <c r="X494" s="206"/>
      <c r="Y494" s="206"/>
      <c r="Z494" s="206"/>
      <c r="AA494" s="206"/>
      <c r="AB494" s="206"/>
      <c r="AC494" s="206"/>
      <c r="AD494" s="206"/>
      <c r="AE494" s="206"/>
      <c r="AF494" s="206"/>
      <c r="AG494" s="206" t="s">
        <v>327</v>
      </c>
      <c r="AH494" s="206">
        <v>0</v>
      </c>
      <c r="AI494" s="206"/>
      <c r="AJ494" s="206"/>
      <c r="AK494" s="206"/>
      <c r="AL494" s="206"/>
      <c r="AM494" s="206"/>
      <c r="AN494" s="206"/>
      <c r="AO494" s="206"/>
      <c r="AP494" s="206"/>
      <c r="AQ494" s="206"/>
      <c r="AR494" s="206"/>
      <c r="AS494" s="206"/>
      <c r="AT494" s="206"/>
      <c r="AU494" s="206"/>
      <c r="AV494" s="206"/>
      <c r="AW494" s="206"/>
      <c r="AX494" s="206"/>
      <c r="AY494" s="206"/>
      <c r="AZ494" s="206"/>
      <c r="BA494" s="206"/>
      <c r="BB494" s="206"/>
      <c r="BC494" s="206"/>
      <c r="BD494" s="206"/>
      <c r="BE494" s="206"/>
      <c r="BF494" s="206"/>
      <c r="BG494" s="206"/>
      <c r="BH494" s="206"/>
    </row>
    <row r="495" spans="1:60" outlineLevel="1">
      <c r="A495" s="213"/>
      <c r="B495" s="214"/>
      <c r="C495" s="254" t="s">
        <v>830</v>
      </c>
      <c r="D495" s="247"/>
      <c r="E495" s="248">
        <v>152.30799999999999</v>
      </c>
      <c r="F495" s="215"/>
      <c r="G495" s="215"/>
      <c r="H495" s="215"/>
      <c r="I495" s="215"/>
      <c r="J495" s="215"/>
      <c r="K495" s="215"/>
      <c r="L495" s="215"/>
      <c r="M495" s="215"/>
      <c r="N495" s="215"/>
      <c r="O495" s="215"/>
      <c r="P495" s="215"/>
      <c r="Q495" s="215"/>
      <c r="R495" s="215"/>
      <c r="S495" s="215"/>
      <c r="T495" s="215"/>
      <c r="U495" s="215"/>
      <c r="V495" s="215"/>
      <c r="W495" s="215"/>
      <c r="X495" s="206"/>
      <c r="Y495" s="206"/>
      <c r="Z495" s="206"/>
      <c r="AA495" s="206"/>
      <c r="AB495" s="206"/>
      <c r="AC495" s="206"/>
      <c r="AD495" s="206"/>
      <c r="AE495" s="206"/>
      <c r="AF495" s="206"/>
      <c r="AG495" s="206" t="s">
        <v>327</v>
      </c>
      <c r="AH495" s="206">
        <v>0</v>
      </c>
      <c r="AI495" s="206"/>
      <c r="AJ495" s="206"/>
      <c r="AK495" s="206"/>
      <c r="AL495" s="206"/>
      <c r="AM495" s="206"/>
      <c r="AN495" s="206"/>
      <c r="AO495" s="206"/>
      <c r="AP495" s="206"/>
      <c r="AQ495" s="206"/>
      <c r="AR495" s="206"/>
      <c r="AS495" s="206"/>
      <c r="AT495" s="206"/>
      <c r="AU495" s="206"/>
      <c r="AV495" s="206"/>
      <c r="AW495" s="206"/>
      <c r="AX495" s="206"/>
      <c r="AY495" s="206"/>
      <c r="AZ495" s="206"/>
      <c r="BA495" s="206"/>
      <c r="BB495" s="206"/>
      <c r="BC495" s="206"/>
      <c r="BD495" s="206"/>
      <c r="BE495" s="206"/>
      <c r="BF495" s="206"/>
      <c r="BG495" s="206"/>
      <c r="BH495" s="206"/>
    </row>
    <row r="496" spans="1:60" outlineLevel="1">
      <c r="A496" s="213"/>
      <c r="B496" s="214"/>
      <c r="C496" s="254" t="s">
        <v>831</v>
      </c>
      <c r="D496" s="247"/>
      <c r="E496" s="248">
        <v>-2.94</v>
      </c>
      <c r="F496" s="215"/>
      <c r="G496" s="215"/>
      <c r="H496" s="215"/>
      <c r="I496" s="215"/>
      <c r="J496" s="215"/>
      <c r="K496" s="215"/>
      <c r="L496" s="215"/>
      <c r="M496" s="215"/>
      <c r="N496" s="215"/>
      <c r="O496" s="215"/>
      <c r="P496" s="215"/>
      <c r="Q496" s="215"/>
      <c r="R496" s="215"/>
      <c r="S496" s="215"/>
      <c r="T496" s="215"/>
      <c r="U496" s="215"/>
      <c r="V496" s="215"/>
      <c r="W496" s="215"/>
      <c r="X496" s="206"/>
      <c r="Y496" s="206"/>
      <c r="Z496" s="206"/>
      <c r="AA496" s="206"/>
      <c r="AB496" s="206"/>
      <c r="AC496" s="206"/>
      <c r="AD496" s="206"/>
      <c r="AE496" s="206"/>
      <c r="AF496" s="206"/>
      <c r="AG496" s="206" t="s">
        <v>327</v>
      </c>
      <c r="AH496" s="206">
        <v>0</v>
      </c>
      <c r="AI496" s="206"/>
      <c r="AJ496" s="206"/>
      <c r="AK496" s="206"/>
      <c r="AL496" s="206"/>
      <c r="AM496" s="206"/>
      <c r="AN496" s="206"/>
      <c r="AO496" s="206"/>
      <c r="AP496" s="206"/>
      <c r="AQ496" s="206"/>
      <c r="AR496" s="206"/>
      <c r="AS496" s="206"/>
      <c r="AT496" s="206"/>
      <c r="AU496" s="206"/>
      <c r="AV496" s="206"/>
      <c r="AW496" s="206"/>
      <c r="AX496" s="206"/>
      <c r="AY496" s="206"/>
      <c r="AZ496" s="206"/>
      <c r="BA496" s="206"/>
      <c r="BB496" s="206"/>
      <c r="BC496" s="206"/>
      <c r="BD496" s="206"/>
      <c r="BE496" s="206"/>
      <c r="BF496" s="206"/>
      <c r="BG496" s="206"/>
      <c r="BH496" s="206"/>
    </row>
    <row r="497" spans="1:60" outlineLevel="1">
      <c r="A497" s="213"/>
      <c r="B497" s="214"/>
      <c r="C497" s="254" t="s">
        <v>832</v>
      </c>
      <c r="D497" s="247"/>
      <c r="E497" s="248">
        <v>-2.52</v>
      </c>
      <c r="F497" s="215"/>
      <c r="G497" s="215"/>
      <c r="H497" s="215"/>
      <c r="I497" s="215"/>
      <c r="J497" s="215"/>
      <c r="K497" s="215"/>
      <c r="L497" s="215"/>
      <c r="M497" s="215"/>
      <c r="N497" s="215"/>
      <c r="O497" s="215"/>
      <c r="P497" s="215"/>
      <c r="Q497" s="215"/>
      <c r="R497" s="215"/>
      <c r="S497" s="215"/>
      <c r="T497" s="215"/>
      <c r="U497" s="215"/>
      <c r="V497" s="215"/>
      <c r="W497" s="215"/>
      <c r="X497" s="206"/>
      <c r="Y497" s="206"/>
      <c r="Z497" s="206"/>
      <c r="AA497" s="206"/>
      <c r="AB497" s="206"/>
      <c r="AC497" s="206"/>
      <c r="AD497" s="206"/>
      <c r="AE497" s="206"/>
      <c r="AF497" s="206"/>
      <c r="AG497" s="206" t="s">
        <v>327</v>
      </c>
      <c r="AH497" s="206">
        <v>0</v>
      </c>
      <c r="AI497" s="206"/>
      <c r="AJ497" s="206"/>
      <c r="AK497" s="206"/>
      <c r="AL497" s="206"/>
      <c r="AM497" s="206"/>
      <c r="AN497" s="206"/>
      <c r="AO497" s="206"/>
      <c r="AP497" s="206"/>
      <c r="AQ497" s="206"/>
      <c r="AR497" s="206"/>
      <c r="AS497" s="206"/>
      <c r="AT497" s="206"/>
      <c r="AU497" s="206"/>
      <c r="AV497" s="206"/>
      <c r="AW497" s="206"/>
      <c r="AX497" s="206"/>
      <c r="AY497" s="206"/>
      <c r="AZ497" s="206"/>
      <c r="BA497" s="206"/>
      <c r="BB497" s="206"/>
      <c r="BC497" s="206"/>
      <c r="BD497" s="206"/>
      <c r="BE497" s="206"/>
      <c r="BF497" s="206"/>
      <c r="BG497" s="206"/>
      <c r="BH497" s="206"/>
    </row>
    <row r="498" spans="1:60" outlineLevel="1">
      <c r="A498" s="213"/>
      <c r="B498" s="214"/>
      <c r="C498" s="254" t="s">
        <v>833</v>
      </c>
      <c r="D498" s="247"/>
      <c r="E498" s="248">
        <v>-4.242</v>
      </c>
      <c r="F498" s="215"/>
      <c r="G498" s="215"/>
      <c r="H498" s="215"/>
      <c r="I498" s="215"/>
      <c r="J498" s="215"/>
      <c r="K498" s="215"/>
      <c r="L498" s="215"/>
      <c r="M498" s="215"/>
      <c r="N498" s="215"/>
      <c r="O498" s="215"/>
      <c r="P498" s="215"/>
      <c r="Q498" s="215"/>
      <c r="R498" s="215"/>
      <c r="S498" s="215"/>
      <c r="T498" s="215"/>
      <c r="U498" s="215"/>
      <c r="V498" s="215"/>
      <c r="W498" s="215"/>
      <c r="X498" s="206"/>
      <c r="Y498" s="206"/>
      <c r="Z498" s="206"/>
      <c r="AA498" s="206"/>
      <c r="AB498" s="206"/>
      <c r="AC498" s="206"/>
      <c r="AD498" s="206"/>
      <c r="AE498" s="206"/>
      <c r="AF498" s="206"/>
      <c r="AG498" s="206" t="s">
        <v>327</v>
      </c>
      <c r="AH498" s="206">
        <v>0</v>
      </c>
      <c r="AI498" s="206"/>
      <c r="AJ498" s="206"/>
      <c r="AK498" s="206"/>
      <c r="AL498" s="206"/>
      <c r="AM498" s="206"/>
      <c r="AN498" s="206"/>
      <c r="AO498" s="206"/>
      <c r="AP498" s="206"/>
      <c r="AQ498" s="206"/>
      <c r="AR498" s="206"/>
      <c r="AS498" s="206"/>
      <c r="AT498" s="206"/>
      <c r="AU498" s="206"/>
      <c r="AV498" s="206"/>
      <c r="AW498" s="206"/>
      <c r="AX498" s="206"/>
      <c r="AY498" s="206"/>
      <c r="AZ498" s="206"/>
      <c r="BA498" s="206"/>
      <c r="BB498" s="206"/>
      <c r="BC498" s="206"/>
      <c r="BD498" s="206"/>
      <c r="BE498" s="206"/>
      <c r="BF498" s="206"/>
      <c r="BG498" s="206"/>
      <c r="BH498" s="206"/>
    </row>
    <row r="499" spans="1:60" outlineLevel="1">
      <c r="A499" s="213"/>
      <c r="B499" s="214"/>
      <c r="C499" s="254" t="s">
        <v>834</v>
      </c>
      <c r="D499" s="247"/>
      <c r="E499" s="248">
        <v>-6.16</v>
      </c>
      <c r="F499" s="215"/>
      <c r="G499" s="215"/>
      <c r="H499" s="215"/>
      <c r="I499" s="215"/>
      <c r="J499" s="215"/>
      <c r="K499" s="215"/>
      <c r="L499" s="215"/>
      <c r="M499" s="215"/>
      <c r="N499" s="215"/>
      <c r="O499" s="215"/>
      <c r="P499" s="215"/>
      <c r="Q499" s="215"/>
      <c r="R499" s="215"/>
      <c r="S499" s="215"/>
      <c r="T499" s="215"/>
      <c r="U499" s="215"/>
      <c r="V499" s="215"/>
      <c r="W499" s="215"/>
      <c r="X499" s="206"/>
      <c r="Y499" s="206"/>
      <c r="Z499" s="206"/>
      <c r="AA499" s="206"/>
      <c r="AB499" s="206"/>
      <c r="AC499" s="206"/>
      <c r="AD499" s="206"/>
      <c r="AE499" s="206"/>
      <c r="AF499" s="206"/>
      <c r="AG499" s="206" t="s">
        <v>327</v>
      </c>
      <c r="AH499" s="206">
        <v>0</v>
      </c>
      <c r="AI499" s="206"/>
      <c r="AJ499" s="206"/>
      <c r="AK499" s="206"/>
      <c r="AL499" s="206"/>
      <c r="AM499" s="206"/>
      <c r="AN499" s="206"/>
      <c r="AO499" s="206"/>
      <c r="AP499" s="206"/>
      <c r="AQ499" s="206"/>
      <c r="AR499" s="206"/>
      <c r="AS499" s="206"/>
      <c r="AT499" s="206"/>
      <c r="AU499" s="206"/>
      <c r="AV499" s="206"/>
      <c r="AW499" s="206"/>
      <c r="AX499" s="206"/>
      <c r="AY499" s="206"/>
      <c r="AZ499" s="206"/>
      <c r="BA499" s="206"/>
      <c r="BB499" s="206"/>
      <c r="BC499" s="206"/>
      <c r="BD499" s="206"/>
      <c r="BE499" s="206"/>
      <c r="BF499" s="206"/>
      <c r="BG499" s="206"/>
      <c r="BH499" s="206"/>
    </row>
    <row r="500" spans="1:60" outlineLevel="1">
      <c r="A500" s="213"/>
      <c r="B500" s="214"/>
      <c r="C500" s="254" t="s">
        <v>752</v>
      </c>
      <c r="D500" s="247"/>
      <c r="E500" s="248">
        <v>-1.7729999999999999</v>
      </c>
      <c r="F500" s="215"/>
      <c r="G500" s="215"/>
      <c r="H500" s="215"/>
      <c r="I500" s="215"/>
      <c r="J500" s="215"/>
      <c r="K500" s="215"/>
      <c r="L500" s="215"/>
      <c r="M500" s="215"/>
      <c r="N500" s="215"/>
      <c r="O500" s="215"/>
      <c r="P500" s="215"/>
      <c r="Q500" s="215"/>
      <c r="R500" s="215"/>
      <c r="S500" s="215"/>
      <c r="T500" s="215"/>
      <c r="U500" s="215"/>
      <c r="V500" s="215"/>
      <c r="W500" s="215"/>
      <c r="X500" s="206"/>
      <c r="Y500" s="206"/>
      <c r="Z500" s="206"/>
      <c r="AA500" s="206"/>
      <c r="AB500" s="206"/>
      <c r="AC500" s="206"/>
      <c r="AD500" s="206"/>
      <c r="AE500" s="206"/>
      <c r="AF500" s="206"/>
      <c r="AG500" s="206" t="s">
        <v>327</v>
      </c>
      <c r="AH500" s="206">
        <v>0</v>
      </c>
      <c r="AI500" s="206"/>
      <c r="AJ500" s="206"/>
      <c r="AK500" s="206"/>
      <c r="AL500" s="206"/>
      <c r="AM500" s="206"/>
      <c r="AN500" s="206"/>
      <c r="AO500" s="206"/>
      <c r="AP500" s="206"/>
      <c r="AQ500" s="206"/>
      <c r="AR500" s="206"/>
      <c r="AS500" s="206"/>
      <c r="AT500" s="206"/>
      <c r="AU500" s="206"/>
      <c r="AV500" s="206"/>
      <c r="AW500" s="206"/>
      <c r="AX500" s="206"/>
      <c r="AY500" s="206"/>
      <c r="AZ500" s="206"/>
      <c r="BA500" s="206"/>
      <c r="BB500" s="206"/>
      <c r="BC500" s="206"/>
      <c r="BD500" s="206"/>
      <c r="BE500" s="206"/>
      <c r="BF500" s="206"/>
      <c r="BG500" s="206"/>
      <c r="BH500" s="206"/>
    </row>
    <row r="501" spans="1:60" outlineLevel="1">
      <c r="A501" s="213"/>
      <c r="B501" s="214"/>
      <c r="C501" s="254" t="s">
        <v>809</v>
      </c>
      <c r="D501" s="247"/>
      <c r="E501" s="248">
        <v>-7.54</v>
      </c>
      <c r="F501" s="215"/>
      <c r="G501" s="215"/>
      <c r="H501" s="215"/>
      <c r="I501" s="215"/>
      <c r="J501" s="215"/>
      <c r="K501" s="215"/>
      <c r="L501" s="215"/>
      <c r="M501" s="215"/>
      <c r="N501" s="215"/>
      <c r="O501" s="215"/>
      <c r="P501" s="215"/>
      <c r="Q501" s="215"/>
      <c r="R501" s="215"/>
      <c r="S501" s="215"/>
      <c r="T501" s="215"/>
      <c r="U501" s="215"/>
      <c r="V501" s="215"/>
      <c r="W501" s="215"/>
      <c r="X501" s="206"/>
      <c r="Y501" s="206"/>
      <c r="Z501" s="206"/>
      <c r="AA501" s="206"/>
      <c r="AB501" s="206"/>
      <c r="AC501" s="206"/>
      <c r="AD501" s="206"/>
      <c r="AE501" s="206"/>
      <c r="AF501" s="206"/>
      <c r="AG501" s="206" t="s">
        <v>327</v>
      </c>
      <c r="AH501" s="206">
        <v>0</v>
      </c>
      <c r="AI501" s="206"/>
      <c r="AJ501" s="206"/>
      <c r="AK501" s="206"/>
      <c r="AL501" s="206"/>
      <c r="AM501" s="206"/>
      <c r="AN501" s="206"/>
      <c r="AO501" s="206"/>
      <c r="AP501" s="206"/>
      <c r="AQ501" s="206"/>
      <c r="AR501" s="206"/>
      <c r="AS501" s="206"/>
      <c r="AT501" s="206"/>
      <c r="AU501" s="206"/>
      <c r="AV501" s="206"/>
      <c r="AW501" s="206"/>
      <c r="AX501" s="206"/>
      <c r="AY501" s="206"/>
      <c r="AZ501" s="206"/>
      <c r="BA501" s="206"/>
      <c r="BB501" s="206"/>
      <c r="BC501" s="206"/>
      <c r="BD501" s="206"/>
      <c r="BE501" s="206"/>
      <c r="BF501" s="206"/>
      <c r="BG501" s="206"/>
      <c r="BH501" s="206"/>
    </row>
    <row r="502" spans="1:60" outlineLevel="1">
      <c r="A502" s="213"/>
      <c r="B502" s="214"/>
      <c r="C502" s="254" t="s">
        <v>835</v>
      </c>
      <c r="D502" s="247"/>
      <c r="E502" s="248">
        <v>-7.5</v>
      </c>
      <c r="F502" s="215"/>
      <c r="G502" s="215"/>
      <c r="H502" s="215"/>
      <c r="I502" s="215"/>
      <c r="J502" s="215"/>
      <c r="K502" s="215"/>
      <c r="L502" s="215"/>
      <c r="M502" s="215"/>
      <c r="N502" s="215"/>
      <c r="O502" s="215"/>
      <c r="P502" s="215"/>
      <c r="Q502" s="215"/>
      <c r="R502" s="215"/>
      <c r="S502" s="215"/>
      <c r="T502" s="215"/>
      <c r="U502" s="215"/>
      <c r="V502" s="215"/>
      <c r="W502" s="215"/>
      <c r="X502" s="206"/>
      <c r="Y502" s="206"/>
      <c r="Z502" s="206"/>
      <c r="AA502" s="206"/>
      <c r="AB502" s="206"/>
      <c r="AC502" s="206"/>
      <c r="AD502" s="206"/>
      <c r="AE502" s="206"/>
      <c r="AF502" s="206"/>
      <c r="AG502" s="206" t="s">
        <v>327</v>
      </c>
      <c r="AH502" s="206">
        <v>0</v>
      </c>
      <c r="AI502" s="206"/>
      <c r="AJ502" s="206"/>
      <c r="AK502" s="206"/>
      <c r="AL502" s="206"/>
      <c r="AM502" s="206"/>
      <c r="AN502" s="206"/>
      <c r="AO502" s="206"/>
      <c r="AP502" s="206"/>
      <c r="AQ502" s="206"/>
      <c r="AR502" s="206"/>
      <c r="AS502" s="206"/>
      <c r="AT502" s="206"/>
      <c r="AU502" s="206"/>
      <c r="AV502" s="206"/>
      <c r="AW502" s="206"/>
      <c r="AX502" s="206"/>
      <c r="AY502" s="206"/>
      <c r="AZ502" s="206"/>
      <c r="BA502" s="206"/>
      <c r="BB502" s="206"/>
      <c r="BC502" s="206"/>
      <c r="BD502" s="206"/>
      <c r="BE502" s="206"/>
      <c r="BF502" s="206"/>
      <c r="BG502" s="206"/>
      <c r="BH502" s="206"/>
    </row>
    <row r="503" spans="1:60" outlineLevel="1">
      <c r="A503" s="213"/>
      <c r="B503" s="214"/>
      <c r="C503" s="254" t="s">
        <v>836</v>
      </c>
      <c r="D503" s="247"/>
      <c r="E503" s="248">
        <v>16.007999999999999</v>
      </c>
      <c r="F503" s="215"/>
      <c r="G503" s="215"/>
      <c r="H503" s="215"/>
      <c r="I503" s="215"/>
      <c r="J503" s="215"/>
      <c r="K503" s="215"/>
      <c r="L503" s="215"/>
      <c r="M503" s="215"/>
      <c r="N503" s="215"/>
      <c r="O503" s="215"/>
      <c r="P503" s="215"/>
      <c r="Q503" s="215"/>
      <c r="R503" s="215"/>
      <c r="S503" s="215"/>
      <c r="T503" s="215"/>
      <c r="U503" s="215"/>
      <c r="V503" s="215"/>
      <c r="W503" s="215"/>
      <c r="X503" s="206"/>
      <c r="Y503" s="206"/>
      <c r="Z503" s="206"/>
      <c r="AA503" s="206"/>
      <c r="AB503" s="206"/>
      <c r="AC503" s="206"/>
      <c r="AD503" s="206"/>
      <c r="AE503" s="206"/>
      <c r="AF503" s="206"/>
      <c r="AG503" s="206" t="s">
        <v>327</v>
      </c>
      <c r="AH503" s="206">
        <v>0</v>
      </c>
      <c r="AI503" s="206"/>
      <c r="AJ503" s="206"/>
      <c r="AK503" s="206"/>
      <c r="AL503" s="206"/>
      <c r="AM503" s="206"/>
      <c r="AN503" s="206"/>
      <c r="AO503" s="206"/>
      <c r="AP503" s="206"/>
      <c r="AQ503" s="206"/>
      <c r="AR503" s="206"/>
      <c r="AS503" s="206"/>
      <c r="AT503" s="206"/>
      <c r="AU503" s="206"/>
      <c r="AV503" s="206"/>
      <c r="AW503" s="206"/>
      <c r="AX503" s="206"/>
      <c r="AY503" s="206"/>
      <c r="AZ503" s="206"/>
      <c r="BA503" s="206"/>
      <c r="BB503" s="206"/>
      <c r="BC503" s="206"/>
      <c r="BD503" s="206"/>
      <c r="BE503" s="206"/>
      <c r="BF503" s="206"/>
      <c r="BG503" s="206"/>
      <c r="BH503" s="206"/>
    </row>
    <row r="504" spans="1:60" outlineLevel="1">
      <c r="A504" s="213"/>
      <c r="B504" s="214"/>
      <c r="C504" s="254" t="s">
        <v>837</v>
      </c>
      <c r="D504" s="247"/>
      <c r="E504" s="248">
        <v>3.75</v>
      </c>
      <c r="F504" s="215"/>
      <c r="G504" s="215"/>
      <c r="H504" s="215"/>
      <c r="I504" s="215"/>
      <c r="J504" s="215"/>
      <c r="K504" s="215"/>
      <c r="L504" s="215"/>
      <c r="M504" s="215"/>
      <c r="N504" s="215"/>
      <c r="O504" s="215"/>
      <c r="P504" s="215"/>
      <c r="Q504" s="215"/>
      <c r="R504" s="215"/>
      <c r="S504" s="215"/>
      <c r="T504" s="215"/>
      <c r="U504" s="215"/>
      <c r="V504" s="215"/>
      <c r="W504" s="215"/>
      <c r="X504" s="206"/>
      <c r="Y504" s="206"/>
      <c r="Z504" s="206"/>
      <c r="AA504" s="206"/>
      <c r="AB504" s="206"/>
      <c r="AC504" s="206"/>
      <c r="AD504" s="206"/>
      <c r="AE504" s="206"/>
      <c r="AF504" s="206"/>
      <c r="AG504" s="206" t="s">
        <v>327</v>
      </c>
      <c r="AH504" s="206">
        <v>0</v>
      </c>
      <c r="AI504" s="206"/>
      <c r="AJ504" s="206"/>
      <c r="AK504" s="206"/>
      <c r="AL504" s="206"/>
      <c r="AM504" s="206"/>
      <c r="AN504" s="206"/>
      <c r="AO504" s="206"/>
      <c r="AP504" s="206"/>
      <c r="AQ504" s="206"/>
      <c r="AR504" s="206"/>
      <c r="AS504" s="206"/>
      <c r="AT504" s="206"/>
      <c r="AU504" s="206"/>
      <c r="AV504" s="206"/>
      <c r="AW504" s="206"/>
      <c r="AX504" s="206"/>
      <c r="AY504" s="206"/>
      <c r="AZ504" s="206"/>
      <c r="BA504" s="206"/>
      <c r="BB504" s="206"/>
      <c r="BC504" s="206"/>
      <c r="BD504" s="206"/>
      <c r="BE504" s="206"/>
      <c r="BF504" s="206"/>
      <c r="BG504" s="206"/>
      <c r="BH504" s="206"/>
    </row>
    <row r="505" spans="1:60" outlineLevel="1">
      <c r="A505" s="213"/>
      <c r="B505" s="214"/>
      <c r="C505" s="254" t="s">
        <v>838</v>
      </c>
      <c r="D505" s="247"/>
      <c r="E505" s="248">
        <v>6.6120000000000001</v>
      </c>
      <c r="F505" s="215"/>
      <c r="G505" s="215"/>
      <c r="H505" s="215"/>
      <c r="I505" s="215"/>
      <c r="J505" s="215"/>
      <c r="K505" s="215"/>
      <c r="L505" s="215"/>
      <c r="M505" s="215"/>
      <c r="N505" s="215"/>
      <c r="O505" s="215"/>
      <c r="P505" s="215"/>
      <c r="Q505" s="215"/>
      <c r="R505" s="215"/>
      <c r="S505" s="215"/>
      <c r="T505" s="215"/>
      <c r="U505" s="215"/>
      <c r="V505" s="215"/>
      <c r="W505" s="215"/>
      <c r="X505" s="206"/>
      <c r="Y505" s="206"/>
      <c r="Z505" s="206"/>
      <c r="AA505" s="206"/>
      <c r="AB505" s="206"/>
      <c r="AC505" s="206"/>
      <c r="AD505" s="206"/>
      <c r="AE505" s="206"/>
      <c r="AF505" s="206"/>
      <c r="AG505" s="206" t="s">
        <v>327</v>
      </c>
      <c r="AH505" s="206">
        <v>0</v>
      </c>
      <c r="AI505" s="206"/>
      <c r="AJ505" s="206"/>
      <c r="AK505" s="206"/>
      <c r="AL505" s="206"/>
      <c r="AM505" s="206"/>
      <c r="AN505" s="206"/>
      <c r="AO505" s="206"/>
      <c r="AP505" s="206"/>
      <c r="AQ505" s="206"/>
      <c r="AR505" s="206"/>
      <c r="AS505" s="206"/>
      <c r="AT505" s="206"/>
      <c r="AU505" s="206"/>
      <c r="AV505" s="206"/>
      <c r="AW505" s="206"/>
      <c r="AX505" s="206"/>
      <c r="AY505" s="206"/>
      <c r="AZ505" s="206"/>
      <c r="BA505" s="206"/>
      <c r="BB505" s="206"/>
      <c r="BC505" s="206"/>
      <c r="BD505" s="206"/>
      <c r="BE505" s="206"/>
      <c r="BF505" s="206"/>
      <c r="BG505" s="206"/>
      <c r="BH505" s="206"/>
    </row>
    <row r="506" spans="1:60" outlineLevel="1">
      <c r="A506" s="213"/>
      <c r="B506" s="214"/>
      <c r="C506" s="254" t="s">
        <v>839</v>
      </c>
      <c r="D506" s="247"/>
      <c r="E506" s="248">
        <v>4.234</v>
      </c>
      <c r="F506" s="215"/>
      <c r="G506" s="215"/>
      <c r="H506" s="215"/>
      <c r="I506" s="215"/>
      <c r="J506" s="215"/>
      <c r="K506" s="215"/>
      <c r="L506" s="215"/>
      <c r="M506" s="215"/>
      <c r="N506" s="215"/>
      <c r="O506" s="215"/>
      <c r="P506" s="215"/>
      <c r="Q506" s="215"/>
      <c r="R506" s="215"/>
      <c r="S506" s="215"/>
      <c r="T506" s="215"/>
      <c r="U506" s="215"/>
      <c r="V506" s="215"/>
      <c r="W506" s="215"/>
      <c r="X506" s="206"/>
      <c r="Y506" s="206"/>
      <c r="Z506" s="206"/>
      <c r="AA506" s="206"/>
      <c r="AB506" s="206"/>
      <c r="AC506" s="206"/>
      <c r="AD506" s="206"/>
      <c r="AE506" s="206"/>
      <c r="AF506" s="206"/>
      <c r="AG506" s="206" t="s">
        <v>327</v>
      </c>
      <c r="AH506" s="206">
        <v>0</v>
      </c>
      <c r="AI506" s="206"/>
      <c r="AJ506" s="206"/>
      <c r="AK506" s="206"/>
      <c r="AL506" s="206"/>
      <c r="AM506" s="206"/>
      <c r="AN506" s="206"/>
      <c r="AO506" s="206"/>
      <c r="AP506" s="206"/>
      <c r="AQ506" s="206"/>
      <c r="AR506" s="206"/>
      <c r="AS506" s="206"/>
      <c r="AT506" s="206"/>
      <c r="AU506" s="206"/>
      <c r="AV506" s="206"/>
      <c r="AW506" s="206"/>
      <c r="AX506" s="206"/>
      <c r="AY506" s="206"/>
      <c r="AZ506" s="206"/>
      <c r="BA506" s="206"/>
      <c r="BB506" s="206"/>
      <c r="BC506" s="206"/>
      <c r="BD506" s="206"/>
      <c r="BE506" s="206"/>
      <c r="BF506" s="206"/>
      <c r="BG506" s="206"/>
      <c r="BH506" s="206"/>
    </row>
    <row r="507" spans="1:60" outlineLevel="1">
      <c r="A507" s="213"/>
      <c r="B507" s="214"/>
      <c r="C507" s="254" t="s">
        <v>840</v>
      </c>
      <c r="D507" s="247"/>
      <c r="E507" s="248">
        <v>2.56</v>
      </c>
      <c r="F507" s="215"/>
      <c r="G507" s="215"/>
      <c r="H507" s="215"/>
      <c r="I507" s="215"/>
      <c r="J507" s="215"/>
      <c r="K507" s="215"/>
      <c r="L507" s="215"/>
      <c r="M507" s="215"/>
      <c r="N507" s="215"/>
      <c r="O507" s="215"/>
      <c r="P507" s="215"/>
      <c r="Q507" s="215"/>
      <c r="R507" s="215"/>
      <c r="S507" s="215"/>
      <c r="T507" s="215"/>
      <c r="U507" s="215"/>
      <c r="V507" s="215"/>
      <c r="W507" s="215"/>
      <c r="X507" s="206"/>
      <c r="Y507" s="206"/>
      <c r="Z507" s="206"/>
      <c r="AA507" s="206"/>
      <c r="AB507" s="206"/>
      <c r="AC507" s="206"/>
      <c r="AD507" s="206"/>
      <c r="AE507" s="206"/>
      <c r="AF507" s="206"/>
      <c r="AG507" s="206" t="s">
        <v>327</v>
      </c>
      <c r="AH507" s="206">
        <v>0</v>
      </c>
      <c r="AI507" s="206"/>
      <c r="AJ507" s="206"/>
      <c r="AK507" s="206"/>
      <c r="AL507" s="206"/>
      <c r="AM507" s="206"/>
      <c r="AN507" s="206"/>
      <c r="AO507" s="206"/>
      <c r="AP507" s="206"/>
      <c r="AQ507" s="206"/>
      <c r="AR507" s="206"/>
      <c r="AS507" s="206"/>
      <c r="AT507" s="206"/>
      <c r="AU507" s="206"/>
      <c r="AV507" s="206"/>
      <c r="AW507" s="206"/>
      <c r="AX507" s="206"/>
      <c r="AY507" s="206"/>
      <c r="AZ507" s="206"/>
      <c r="BA507" s="206"/>
      <c r="BB507" s="206"/>
      <c r="BC507" s="206"/>
      <c r="BD507" s="206"/>
      <c r="BE507" s="206"/>
      <c r="BF507" s="206"/>
      <c r="BG507" s="206"/>
      <c r="BH507" s="206"/>
    </row>
    <row r="508" spans="1:60" outlineLevel="1">
      <c r="A508" s="213"/>
      <c r="B508" s="214"/>
      <c r="C508" s="254" t="s">
        <v>841</v>
      </c>
      <c r="D508" s="247"/>
      <c r="E508" s="248">
        <v>14.964</v>
      </c>
      <c r="F508" s="215"/>
      <c r="G508" s="215"/>
      <c r="H508" s="215"/>
      <c r="I508" s="215"/>
      <c r="J508" s="215"/>
      <c r="K508" s="215"/>
      <c r="L508" s="215"/>
      <c r="M508" s="215"/>
      <c r="N508" s="215"/>
      <c r="O508" s="215"/>
      <c r="P508" s="215"/>
      <c r="Q508" s="215"/>
      <c r="R508" s="215"/>
      <c r="S508" s="215"/>
      <c r="T508" s="215"/>
      <c r="U508" s="215"/>
      <c r="V508" s="215"/>
      <c r="W508" s="215"/>
      <c r="X508" s="206"/>
      <c r="Y508" s="206"/>
      <c r="Z508" s="206"/>
      <c r="AA508" s="206"/>
      <c r="AB508" s="206"/>
      <c r="AC508" s="206"/>
      <c r="AD508" s="206"/>
      <c r="AE508" s="206"/>
      <c r="AF508" s="206"/>
      <c r="AG508" s="206" t="s">
        <v>327</v>
      </c>
      <c r="AH508" s="206">
        <v>0</v>
      </c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</row>
    <row r="509" spans="1:60" outlineLevel="1">
      <c r="A509" s="213"/>
      <c r="B509" s="214"/>
      <c r="C509" s="254" t="s">
        <v>842</v>
      </c>
      <c r="D509" s="247"/>
      <c r="E509" s="248">
        <v>32.912500000000001</v>
      </c>
      <c r="F509" s="215"/>
      <c r="G509" s="215"/>
      <c r="H509" s="215"/>
      <c r="I509" s="215"/>
      <c r="J509" s="215"/>
      <c r="K509" s="215"/>
      <c r="L509" s="215"/>
      <c r="M509" s="215"/>
      <c r="N509" s="215"/>
      <c r="O509" s="215"/>
      <c r="P509" s="215"/>
      <c r="Q509" s="215"/>
      <c r="R509" s="215"/>
      <c r="S509" s="215"/>
      <c r="T509" s="215"/>
      <c r="U509" s="215"/>
      <c r="V509" s="215"/>
      <c r="W509" s="215"/>
      <c r="X509" s="206"/>
      <c r="Y509" s="206"/>
      <c r="Z509" s="206"/>
      <c r="AA509" s="206"/>
      <c r="AB509" s="206"/>
      <c r="AC509" s="206"/>
      <c r="AD509" s="206"/>
      <c r="AE509" s="206"/>
      <c r="AF509" s="206"/>
      <c r="AG509" s="206" t="s">
        <v>327</v>
      </c>
      <c r="AH509" s="206">
        <v>0</v>
      </c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</row>
    <row r="510" spans="1:60" outlineLevel="1">
      <c r="A510" s="213"/>
      <c r="B510" s="214"/>
      <c r="C510" s="254" t="s">
        <v>843</v>
      </c>
      <c r="D510" s="247"/>
      <c r="E510" s="248">
        <v>-5.5</v>
      </c>
      <c r="F510" s="215"/>
      <c r="G510" s="215"/>
      <c r="H510" s="215"/>
      <c r="I510" s="215"/>
      <c r="J510" s="215"/>
      <c r="K510" s="215"/>
      <c r="L510" s="215"/>
      <c r="M510" s="215"/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06"/>
      <c r="Y510" s="206"/>
      <c r="Z510" s="206"/>
      <c r="AA510" s="206"/>
      <c r="AB510" s="206"/>
      <c r="AC510" s="206"/>
      <c r="AD510" s="206"/>
      <c r="AE510" s="206"/>
      <c r="AF510" s="206"/>
      <c r="AG510" s="206" t="s">
        <v>327</v>
      </c>
      <c r="AH510" s="206">
        <v>0</v>
      </c>
      <c r="AI510" s="206"/>
      <c r="AJ510" s="206"/>
      <c r="AK510" s="206"/>
      <c r="AL510" s="206"/>
      <c r="AM510" s="206"/>
      <c r="AN510" s="206"/>
      <c r="AO510" s="206"/>
      <c r="AP510" s="206"/>
      <c r="AQ510" s="206"/>
      <c r="AR510" s="206"/>
      <c r="AS510" s="206"/>
      <c r="AT510" s="206"/>
      <c r="AU510" s="206"/>
      <c r="AV510" s="206"/>
      <c r="AW510" s="206"/>
      <c r="AX510" s="206"/>
      <c r="AY510" s="206"/>
      <c r="AZ510" s="206"/>
      <c r="BA510" s="206"/>
      <c r="BB510" s="206"/>
      <c r="BC510" s="206"/>
      <c r="BD510" s="206"/>
      <c r="BE510" s="206"/>
      <c r="BF510" s="206"/>
      <c r="BG510" s="206"/>
      <c r="BH510" s="206"/>
    </row>
    <row r="511" spans="1:60" outlineLevel="1">
      <c r="A511" s="213"/>
      <c r="B511" s="214"/>
      <c r="C511" s="254" t="s">
        <v>844</v>
      </c>
      <c r="D511" s="247"/>
      <c r="E511" s="248">
        <v>60.204000000000001</v>
      </c>
      <c r="F511" s="215"/>
      <c r="G511" s="215"/>
      <c r="H511" s="215"/>
      <c r="I511" s="215"/>
      <c r="J511" s="215"/>
      <c r="K511" s="215"/>
      <c r="L511" s="215"/>
      <c r="M511" s="215"/>
      <c r="N511" s="215"/>
      <c r="O511" s="215"/>
      <c r="P511" s="215"/>
      <c r="Q511" s="215"/>
      <c r="R511" s="215"/>
      <c r="S511" s="215"/>
      <c r="T511" s="215"/>
      <c r="U511" s="215"/>
      <c r="V511" s="215"/>
      <c r="W511" s="215"/>
      <c r="X511" s="206"/>
      <c r="Y511" s="206"/>
      <c r="Z511" s="206"/>
      <c r="AA511" s="206"/>
      <c r="AB511" s="206"/>
      <c r="AC511" s="206"/>
      <c r="AD511" s="206"/>
      <c r="AE511" s="206"/>
      <c r="AF511" s="206"/>
      <c r="AG511" s="206" t="s">
        <v>327</v>
      </c>
      <c r="AH511" s="206">
        <v>0</v>
      </c>
      <c r="AI511" s="206"/>
      <c r="AJ511" s="206"/>
      <c r="AK511" s="206"/>
      <c r="AL511" s="206"/>
      <c r="AM511" s="206"/>
      <c r="AN511" s="206"/>
      <c r="AO511" s="206"/>
      <c r="AP511" s="206"/>
      <c r="AQ511" s="206"/>
      <c r="AR511" s="206"/>
      <c r="AS511" s="206"/>
      <c r="AT511" s="206"/>
      <c r="AU511" s="206"/>
      <c r="AV511" s="206"/>
      <c r="AW511" s="206"/>
      <c r="AX511" s="206"/>
      <c r="AY511" s="206"/>
      <c r="AZ511" s="206"/>
      <c r="BA511" s="206"/>
      <c r="BB511" s="206"/>
      <c r="BC511" s="206"/>
      <c r="BD511" s="206"/>
      <c r="BE511" s="206"/>
      <c r="BF511" s="206"/>
      <c r="BG511" s="206"/>
      <c r="BH511" s="206"/>
    </row>
    <row r="512" spans="1:60" outlineLevel="1">
      <c r="A512" s="213"/>
      <c r="B512" s="214"/>
      <c r="C512" s="254" t="s">
        <v>845</v>
      </c>
      <c r="D512" s="247"/>
      <c r="E512" s="248">
        <v>-8.0619999999999994</v>
      </c>
      <c r="F512" s="215"/>
      <c r="G512" s="215"/>
      <c r="H512" s="215"/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5"/>
      <c r="V512" s="215"/>
      <c r="W512" s="215"/>
      <c r="X512" s="206"/>
      <c r="Y512" s="206"/>
      <c r="Z512" s="206"/>
      <c r="AA512" s="206"/>
      <c r="AB512" s="206"/>
      <c r="AC512" s="206"/>
      <c r="AD512" s="206"/>
      <c r="AE512" s="206"/>
      <c r="AF512" s="206"/>
      <c r="AG512" s="206" t="s">
        <v>327</v>
      </c>
      <c r="AH512" s="206">
        <v>0</v>
      </c>
      <c r="AI512" s="206"/>
      <c r="AJ512" s="206"/>
      <c r="AK512" s="206"/>
      <c r="AL512" s="206"/>
      <c r="AM512" s="206"/>
      <c r="AN512" s="206"/>
      <c r="AO512" s="206"/>
      <c r="AP512" s="206"/>
      <c r="AQ512" s="206"/>
      <c r="AR512" s="206"/>
      <c r="AS512" s="206"/>
      <c r="AT512" s="206"/>
      <c r="AU512" s="206"/>
      <c r="AV512" s="206"/>
      <c r="AW512" s="206"/>
      <c r="AX512" s="206"/>
      <c r="AY512" s="206"/>
      <c r="AZ512" s="206"/>
      <c r="BA512" s="206"/>
      <c r="BB512" s="206"/>
      <c r="BC512" s="206"/>
      <c r="BD512" s="206"/>
      <c r="BE512" s="206"/>
      <c r="BF512" s="206"/>
      <c r="BG512" s="206"/>
      <c r="BH512" s="206"/>
    </row>
    <row r="513" spans="1:60" outlineLevel="1">
      <c r="A513" s="213"/>
      <c r="B513" s="214"/>
      <c r="C513" s="254" t="s">
        <v>833</v>
      </c>
      <c r="D513" s="247"/>
      <c r="E513" s="248">
        <v>-4.242</v>
      </c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  <c r="V513" s="215"/>
      <c r="W513" s="215"/>
      <c r="X513" s="206"/>
      <c r="Y513" s="206"/>
      <c r="Z513" s="206"/>
      <c r="AA513" s="206"/>
      <c r="AB513" s="206"/>
      <c r="AC513" s="206"/>
      <c r="AD513" s="206"/>
      <c r="AE513" s="206"/>
      <c r="AF513" s="206"/>
      <c r="AG513" s="206" t="s">
        <v>327</v>
      </c>
      <c r="AH513" s="206">
        <v>0</v>
      </c>
      <c r="AI513" s="206"/>
      <c r="AJ513" s="206"/>
      <c r="AK513" s="206"/>
      <c r="AL513" s="206"/>
      <c r="AM513" s="206"/>
      <c r="AN513" s="206"/>
      <c r="AO513" s="206"/>
      <c r="AP513" s="206"/>
      <c r="AQ513" s="206"/>
      <c r="AR513" s="206"/>
      <c r="AS513" s="206"/>
      <c r="AT513" s="206"/>
      <c r="AU513" s="206"/>
      <c r="AV513" s="206"/>
      <c r="AW513" s="206"/>
      <c r="AX513" s="206"/>
      <c r="AY513" s="206"/>
      <c r="AZ513" s="206"/>
      <c r="BA513" s="206"/>
      <c r="BB513" s="206"/>
      <c r="BC513" s="206"/>
      <c r="BD513" s="206"/>
      <c r="BE513" s="206"/>
      <c r="BF513" s="206"/>
      <c r="BG513" s="206"/>
      <c r="BH513" s="206"/>
    </row>
    <row r="514" spans="1:60" outlineLevel="1">
      <c r="A514" s="213"/>
      <c r="B514" s="214"/>
      <c r="C514" s="254" t="s">
        <v>832</v>
      </c>
      <c r="D514" s="247"/>
      <c r="E514" s="248">
        <v>-2.52</v>
      </c>
      <c r="F514" s="215"/>
      <c r="G514" s="215"/>
      <c r="H514" s="215"/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5"/>
      <c r="V514" s="215"/>
      <c r="W514" s="215"/>
      <c r="X514" s="206"/>
      <c r="Y514" s="206"/>
      <c r="Z514" s="206"/>
      <c r="AA514" s="206"/>
      <c r="AB514" s="206"/>
      <c r="AC514" s="206"/>
      <c r="AD514" s="206"/>
      <c r="AE514" s="206"/>
      <c r="AF514" s="206"/>
      <c r="AG514" s="206" t="s">
        <v>327</v>
      </c>
      <c r="AH514" s="206">
        <v>0</v>
      </c>
      <c r="AI514" s="206"/>
      <c r="AJ514" s="206"/>
      <c r="AK514" s="206"/>
      <c r="AL514" s="206"/>
      <c r="AM514" s="206"/>
      <c r="AN514" s="206"/>
      <c r="AO514" s="206"/>
      <c r="AP514" s="206"/>
      <c r="AQ514" s="206"/>
      <c r="AR514" s="206"/>
      <c r="AS514" s="206"/>
      <c r="AT514" s="206"/>
      <c r="AU514" s="206"/>
      <c r="AV514" s="206"/>
      <c r="AW514" s="206"/>
      <c r="AX514" s="206"/>
      <c r="AY514" s="206"/>
      <c r="AZ514" s="206"/>
      <c r="BA514" s="206"/>
      <c r="BB514" s="206"/>
      <c r="BC514" s="206"/>
      <c r="BD514" s="206"/>
      <c r="BE514" s="206"/>
      <c r="BF514" s="206"/>
      <c r="BG514" s="206"/>
      <c r="BH514" s="206"/>
    </row>
    <row r="515" spans="1:60" outlineLevel="1">
      <c r="A515" s="213"/>
      <c r="B515" s="214"/>
      <c r="C515" s="254" t="s">
        <v>846</v>
      </c>
      <c r="D515" s="247"/>
      <c r="E515" s="248">
        <v>-8.5839999999999996</v>
      </c>
      <c r="F515" s="215"/>
      <c r="G515" s="215"/>
      <c r="H515" s="215"/>
      <c r="I515" s="215"/>
      <c r="J515" s="215"/>
      <c r="K515" s="215"/>
      <c r="L515" s="215"/>
      <c r="M515" s="215"/>
      <c r="N515" s="215"/>
      <c r="O515" s="215"/>
      <c r="P515" s="215"/>
      <c r="Q515" s="215"/>
      <c r="R515" s="215"/>
      <c r="S515" s="215"/>
      <c r="T515" s="215"/>
      <c r="U515" s="215"/>
      <c r="V515" s="215"/>
      <c r="W515" s="215"/>
      <c r="X515" s="206"/>
      <c r="Y515" s="206"/>
      <c r="Z515" s="206"/>
      <c r="AA515" s="206"/>
      <c r="AB515" s="206"/>
      <c r="AC515" s="206"/>
      <c r="AD515" s="206"/>
      <c r="AE515" s="206"/>
      <c r="AF515" s="206"/>
      <c r="AG515" s="206" t="s">
        <v>327</v>
      </c>
      <c r="AH515" s="206">
        <v>0</v>
      </c>
      <c r="AI515" s="206"/>
      <c r="AJ515" s="206"/>
      <c r="AK515" s="206"/>
      <c r="AL515" s="206"/>
      <c r="AM515" s="206"/>
      <c r="AN515" s="206"/>
      <c r="AO515" s="206"/>
      <c r="AP515" s="206"/>
      <c r="AQ515" s="206"/>
      <c r="AR515" s="206"/>
      <c r="AS515" s="206"/>
      <c r="AT515" s="206"/>
      <c r="AU515" s="206"/>
      <c r="AV515" s="206"/>
      <c r="AW515" s="206"/>
      <c r="AX515" s="206"/>
      <c r="AY515" s="206"/>
      <c r="AZ515" s="206"/>
      <c r="BA515" s="206"/>
      <c r="BB515" s="206"/>
      <c r="BC515" s="206"/>
      <c r="BD515" s="206"/>
      <c r="BE515" s="206"/>
      <c r="BF515" s="206"/>
      <c r="BG515" s="206"/>
      <c r="BH515" s="206"/>
    </row>
    <row r="516" spans="1:60" outlineLevel="1">
      <c r="A516" s="213"/>
      <c r="B516" s="214"/>
      <c r="C516" s="254" t="s">
        <v>759</v>
      </c>
      <c r="D516" s="247"/>
      <c r="E516" s="248">
        <v>-1.5760000000000001</v>
      </c>
      <c r="F516" s="215"/>
      <c r="G516" s="215"/>
      <c r="H516" s="215"/>
      <c r="I516" s="215"/>
      <c r="J516" s="215"/>
      <c r="K516" s="215"/>
      <c r="L516" s="215"/>
      <c r="M516" s="215"/>
      <c r="N516" s="215"/>
      <c r="O516" s="215"/>
      <c r="P516" s="215"/>
      <c r="Q516" s="215"/>
      <c r="R516" s="215"/>
      <c r="S516" s="215"/>
      <c r="T516" s="215"/>
      <c r="U516" s="215"/>
      <c r="V516" s="215"/>
      <c r="W516" s="215"/>
      <c r="X516" s="206"/>
      <c r="Y516" s="206"/>
      <c r="Z516" s="206"/>
      <c r="AA516" s="206"/>
      <c r="AB516" s="206"/>
      <c r="AC516" s="206"/>
      <c r="AD516" s="206"/>
      <c r="AE516" s="206"/>
      <c r="AF516" s="206"/>
      <c r="AG516" s="206" t="s">
        <v>327</v>
      </c>
      <c r="AH516" s="206">
        <v>0</v>
      </c>
      <c r="AI516" s="206"/>
      <c r="AJ516" s="206"/>
      <c r="AK516" s="206"/>
      <c r="AL516" s="206"/>
      <c r="AM516" s="206"/>
      <c r="AN516" s="206"/>
      <c r="AO516" s="206"/>
      <c r="AP516" s="206"/>
      <c r="AQ516" s="206"/>
      <c r="AR516" s="206"/>
      <c r="AS516" s="206"/>
      <c r="AT516" s="206"/>
      <c r="AU516" s="206"/>
      <c r="AV516" s="206"/>
      <c r="AW516" s="206"/>
      <c r="AX516" s="206"/>
      <c r="AY516" s="206"/>
      <c r="AZ516" s="206"/>
      <c r="BA516" s="206"/>
      <c r="BB516" s="206"/>
      <c r="BC516" s="206"/>
      <c r="BD516" s="206"/>
      <c r="BE516" s="206"/>
      <c r="BF516" s="206"/>
      <c r="BG516" s="206"/>
      <c r="BH516" s="206"/>
    </row>
    <row r="517" spans="1:60" outlineLevel="1">
      <c r="A517" s="213"/>
      <c r="B517" s="214"/>
      <c r="C517" s="254" t="s">
        <v>847</v>
      </c>
      <c r="D517" s="247"/>
      <c r="E517" s="248">
        <v>2.3199999999999998</v>
      </c>
      <c r="F517" s="215"/>
      <c r="G517" s="215"/>
      <c r="H517" s="215"/>
      <c r="I517" s="215"/>
      <c r="J517" s="215"/>
      <c r="K517" s="215"/>
      <c r="L517" s="215"/>
      <c r="M517" s="215"/>
      <c r="N517" s="215"/>
      <c r="O517" s="215"/>
      <c r="P517" s="215"/>
      <c r="Q517" s="215"/>
      <c r="R517" s="215"/>
      <c r="S517" s="215"/>
      <c r="T517" s="215"/>
      <c r="U517" s="215"/>
      <c r="V517" s="215"/>
      <c r="W517" s="215"/>
      <c r="X517" s="206"/>
      <c r="Y517" s="206"/>
      <c r="Z517" s="206"/>
      <c r="AA517" s="206"/>
      <c r="AB517" s="206"/>
      <c r="AC517" s="206"/>
      <c r="AD517" s="206"/>
      <c r="AE517" s="206"/>
      <c r="AF517" s="206"/>
      <c r="AG517" s="206" t="s">
        <v>327</v>
      </c>
      <c r="AH517" s="206">
        <v>0</v>
      </c>
      <c r="AI517" s="206"/>
      <c r="AJ517" s="206"/>
      <c r="AK517" s="206"/>
      <c r="AL517" s="206"/>
      <c r="AM517" s="206"/>
      <c r="AN517" s="206"/>
      <c r="AO517" s="206"/>
      <c r="AP517" s="206"/>
      <c r="AQ517" s="206"/>
      <c r="AR517" s="206"/>
      <c r="AS517" s="206"/>
      <c r="AT517" s="206"/>
      <c r="AU517" s="206"/>
      <c r="AV517" s="206"/>
      <c r="AW517" s="206"/>
      <c r="AX517" s="206"/>
      <c r="AY517" s="206"/>
      <c r="AZ517" s="206"/>
      <c r="BA517" s="206"/>
      <c r="BB517" s="206"/>
      <c r="BC517" s="206"/>
      <c r="BD517" s="206"/>
      <c r="BE517" s="206"/>
      <c r="BF517" s="206"/>
      <c r="BG517" s="206"/>
      <c r="BH517" s="206"/>
    </row>
    <row r="518" spans="1:60" outlineLevel="1">
      <c r="A518" s="213"/>
      <c r="B518" s="214"/>
      <c r="C518" s="254" t="s">
        <v>848</v>
      </c>
      <c r="D518" s="247"/>
      <c r="E518" s="248">
        <v>6.72</v>
      </c>
      <c r="F518" s="215"/>
      <c r="G518" s="215"/>
      <c r="H518" s="215"/>
      <c r="I518" s="215"/>
      <c r="J518" s="215"/>
      <c r="K518" s="215"/>
      <c r="L518" s="215"/>
      <c r="M518" s="215"/>
      <c r="N518" s="215"/>
      <c r="O518" s="215"/>
      <c r="P518" s="215"/>
      <c r="Q518" s="215"/>
      <c r="R518" s="215"/>
      <c r="S518" s="215"/>
      <c r="T518" s="215"/>
      <c r="U518" s="215"/>
      <c r="V518" s="215"/>
      <c r="W518" s="215"/>
      <c r="X518" s="206"/>
      <c r="Y518" s="206"/>
      <c r="Z518" s="206"/>
      <c r="AA518" s="206"/>
      <c r="AB518" s="206"/>
      <c r="AC518" s="206"/>
      <c r="AD518" s="206"/>
      <c r="AE518" s="206"/>
      <c r="AF518" s="206"/>
      <c r="AG518" s="206" t="s">
        <v>327</v>
      </c>
      <c r="AH518" s="206">
        <v>0</v>
      </c>
      <c r="AI518" s="206"/>
      <c r="AJ518" s="206"/>
      <c r="AK518" s="206"/>
      <c r="AL518" s="206"/>
      <c r="AM518" s="206"/>
      <c r="AN518" s="206"/>
      <c r="AO518" s="206"/>
      <c r="AP518" s="206"/>
      <c r="AQ518" s="206"/>
      <c r="AR518" s="206"/>
      <c r="AS518" s="206"/>
      <c r="AT518" s="206"/>
      <c r="AU518" s="206"/>
      <c r="AV518" s="206"/>
      <c r="AW518" s="206"/>
      <c r="AX518" s="206"/>
      <c r="AY518" s="206"/>
      <c r="AZ518" s="206"/>
      <c r="BA518" s="206"/>
      <c r="BB518" s="206"/>
      <c r="BC518" s="206"/>
      <c r="BD518" s="206"/>
      <c r="BE518" s="206"/>
      <c r="BF518" s="206"/>
      <c r="BG518" s="206"/>
      <c r="BH518" s="206"/>
    </row>
    <row r="519" spans="1:60" outlineLevel="1">
      <c r="A519" s="213"/>
      <c r="B519" s="214"/>
      <c r="C519" s="254" t="s">
        <v>727</v>
      </c>
      <c r="D519" s="247"/>
      <c r="E519" s="248">
        <v>44.95</v>
      </c>
      <c r="F519" s="215"/>
      <c r="G519" s="215"/>
      <c r="H519" s="215"/>
      <c r="I519" s="215"/>
      <c r="J519" s="215"/>
      <c r="K519" s="215"/>
      <c r="L519" s="215"/>
      <c r="M519" s="215"/>
      <c r="N519" s="215"/>
      <c r="O519" s="215"/>
      <c r="P519" s="215"/>
      <c r="Q519" s="215"/>
      <c r="R519" s="215"/>
      <c r="S519" s="215"/>
      <c r="T519" s="215"/>
      <c r="U519" s="215"/>
      <c r="V519" s="215"/>
      <c r="W519" s="215"/>
      <c r="X519" s="206"/>
      <c r="Y519" s="206"/>
      <c r="Z519" s="206"/>
      <c r="AA519" s="206"/>
      <c r="AB519" s="206"/>
      <c r="AC519" s="206"/>
      <c r="AD519" s="206"/>
      <c r="AE519" s="206"/>
      <c r="AF519" s="206"/>
      <c r="AG519" s="206" t="s">
        <v>327</v>
      </c>
      <c r="AH519" s="206">
        <v>0</v>
      </c>
      <c r="AI519" s="206"/>
      <c r="AJ519" s="206"/>
      <c r="AK519" s="206"/>
      <c r="AL519" s="206"/>
      <c r="AM519" s="206"/>
      <c r="AN519" s="206"/>
      <c r="AO519" s="206"/>
      <c r="AP519" s="206"/>
      <c r="AQ519" s="206"/>
      <c r="AR519" s="206"/>
      <c r="AS519" s="206"/>
      <c r="AT519" s="206"/>
      <c r="AU519" s="206"/>
      <c r="AV519" s="206"/>
      <c r="AW519" s="206"/>
      <c r="AX519" s="206"/>
      <c r="AY519" s="206"/>
      <c r="AZ519" s="206"/>
      <c r="BA519" s="206"/>
      <c r="BB519" s="206"/>
      <c r="BC519" s="206"/>
      <c r="BD519" s="206"/>
      <c r="BE519" s="206"/>
      <c r="BF519" s="206"/>
      <c r="BG519" s="206"/>
      <c r="BH519" s="206"/>
    </row>
    <row r="520" spans="1:60" outlineLevel="1">
      <c r="A520" s="213"/>
      <c r="B520" s="214"/>
      <c r="C520" s="254" t="s">
        <v>849</v>
      </c>
      <c r="D520" s="247"/>
      <c r="E520" s="248">
        <v>-7.4</v>
      </c>
      <c r="F520" s="215"/>
      <c r="G520" s="215"/>
      <c r="H520" s="215"/>
      <c r="I520" s="215"/>
      <c r="J520" s="215"/>
      <c r="K520" s="215"/>
      <c r="L520" s="215"/>
      <c r="M520" s="215"/>
      <c r="N520" s="215"/>
      <c r="O520" s="215"/>
      <c r="P520" s="215"/>
      <c r="Q520" s="215"/>
      <c r="R520" s="215"/>
      <c r="S520" s="215"/>
      <c r="T520" s="215"/>
      <c r="U520" s="215"/>
      <c r="V520" s="215"/>
      <c r="W520" s="215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 t="s">
        <v>327</v>
      </c>
      <c r="AH520" s="206">
        <v>0</v>
      </c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</row>
    <row r="521" spans="1:60" outlineLevel="1">
      <c r="A521" s="213"/>
      <c r="B521" s="214"/>
      <c r="C521" s="254" t="s">
        <v>850</v>
      </c>
      <c r="D521" s="247"/>
      <c r="E521" s="248">
        <v>1.1000000000000001</v>
      </c>
      <c r="F521" s="215"/>
      <c r="G521" s="215"/>
      <c r="H521" s="215"/>
      <c r="I521" s="215"/>
      <c r="J521" s="215"/>
      <c r="K521" s="215"/>
      <c r="L521" s="215"/>
      <c r="M521" s="215"/>
      <c r="N521" s="215"/>
      <c r="O521" s="215"/>
      <c r="P521" s="215"/>
      <c r="Q521" s="215"/>
      <c r="R521" s="215"/>
      <c r="S521" s="215"/>
      <c r="T521" s="215"/>
      <c r="U521" s="215"/>
      <c r="V521" s="215"/>
      <c r="W521" s="215"/>
      <c r="X521" s="206"/>
      <c r="Y521" s="206"/>
      <c r="Z521" s="206"/>
      <c r="AA521" s="206"/>
      <c r="AB521" s="206"/>
      <c r="AC521" s="206"/>
      <c r="AD521" s="206"/>
      <c r="AE521" s="206"/>
      <c r="AF521" s="206"/>
      <c r="AG521" s="206" t="s">
        <v>327</v>
      </c>
      <c r="AH521" s="206">
        <v>0</v>
      </c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</row>
    <row r="522" spans="1:60" outlineLevel="1">
      <c r="A522" s="213"/>
      <c r="B522" s="214"/>
      <c r="C522" s="254" t="s">
        <v>851</v>
      </c>
      <c r="D522" s="247"/>
      <c r="E522" s="248">
        <v>2.25</v>
      </c>
      <c r="F522" s="215"/>
      <c r="G522" s="215"/>
      <c r="H522" s="215"/>
      <c r="I522" s="215"/>
      <c r="J522" s="215"/>
      <c r="K522" s="215"/>
      <c r="L522" s="215"/>
      <c r="M522" s="215"/>
      <c r="N522" s="215"/>
      <c r="O522" s="215"/>
      <c r="P522" s="215"/>
      <c r="Q522" s="215"/>
      <c r="R522" s="215"/>
      <c r="S522" s="215"/>
      <c r="T522" s="215"/>
      <c r="U522" s="215"/>
      <c r="V522" s="215"/>
      <c r="W522" s="215"/>
      <c r="X522" s="206"/>
      <c r="Y522" s="206"/>
      <c r="Z522" s="206"/>
      <c r="AA522" s="206"/>
      <c r="AB522" s="206"/>
      <c r="AC522" s="206"/>
      <c r="AD522" s="206"/>
      <c r="AE522" s="206"/>
      <c r="AF522" s="206"/>
      <c r="AG522" s="206" t="s">
        <v>327</v>
      </c>
      <c r="AH522" s="206">
        <v>0</v>
      </c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</row>
    <row r="523" spans="1:60" outlineLevel="1">
      <c r="A523" s="213"/>
      <c r="B523" s="214"/>
      <c r="C523" s="254" t="s">
        <v>852</v>
      </c>
      <c r="D523" s="247"/>
      <c r="E523" s="248">
        <v>1.75</v>
      </c>
      <c r="F523" s="215"/>
      <c r="G523" s="215"/>
      <c r="H523" s="215"/>
      <c r="I523" s="215"/>
      <c r="J523" s="215"/>
      <c r="K523" s="215"/>
      <c r="L523" s="215"/>
      <c r="M523" s="215"/>
      <c r="N523" s="215"/>
      <c r="O523" s="215"/>
      <c r="P523" s="215"/>
      <c r="Q523" s="215"/>
      <c r="R523" s="215"/>
      <c r="S523" s="215"/>
      <c r="T523" s="215"/>
      <c r="U523" s="215"/>
      <c r="V523" s="215"/>
      <c r="W523" s="215"/>
      <c r="X523" s="206"/>
      <c r="Y523" s="206"/>
      <c r="Z523" s="206"/>
      <c r="AA523" s="206"/>
      <c r="AB523" s="206"/>
      <c r="AC523" s="206"/>
      <c r="AD523" s="206"/>
      <c r="AE523" s="206"/>
      <c r="AF523" s="206"/>
      <c r="AG523" s="206" t="s">
        <v>327</v>
      </c>
      <c r="AH523" s="206">
        <v>0</v>
      </c>
      <c r="AI523" s="206"/>
      <c r="AJ523" s="206"/>
      <c r="AK523" s="206"/>
      <c r="AL523" s="206"/>
      <c r="AM523" s="206"/>
      <c r="AN523" s="206"/>
      <c r="AO523" s="206"/>
      <c r="AP523" s="206"/>
      <c r="AQ523" s="206"/>
      <c r="AR523" s="206"/>
      <c r="AS523" s="206"/>
      <c r="AT523" s="206"/>
      <c r="AU523" s="206"/>
      <c r="AV523" s="206"/>
      <c r="AW523" s="206"/>
      <c r="AX523" s="206"/>
      <c r="AY523" s="206"/>
      <c r="AZ523" s="206"/>
      <c r="BA523" s="206"/>
      <c r="BB523" s="206"/>
      <c r="BC523" s="206"/>
      <c r="BD523" s="206"/>
      <c r="BE523" s="206"/>
      <c r="BF523" s="206"/>
      <c r="BG523" s="206"/>
      <c r="BH523" s="206"/>
    </row>
    <row r="524" spans="1:60" outlineLevel="1">
      <c r="A524" s="223">
        <v>68</v>
      </c>
      <c r="B524" s="224" t="s">
        <v>853</v>
      </c>
      <c r="C524" s="241" t="s">
        <v>854</v>
      </c>
      <c r="D524" s="225" t="s">
        <v>368</v>
      </c>
      <c r="E524" s="226">
        <v>251.95359999999999</v>
      </c>
      <c r="F524" s="227"/>
      <c r="G524" s="228">
        <f>ROUND(E524*F524,2)</f>
        <v>0</v>
      </c>
      <c r="H524" s="227"/>
      <c r="I524" s="228">
        <f>ROUND(E524*H524,2)</f>
        <v>0</v>
      </c>
      <c r="J524" s="227"/>
      <c r="K524" s="228">
        <f>ROUND(E524*J524,2)</f>
        <v>0</v>
      </c>
      <c r="L524" s="228">
        <v>21</v>
      </c>
      <c r="M524" s="228">
        <f>G524*(1+L524/100)</f>
        <v>0</v>
      </c>
      <c r="N524" s="228">
        <v>0</v>
      </c>
      <c r="O524" s="228">
        <f>ROUND(E524*N524,2)</f>
        <v>0</v>
      </c>
      <c r="P524" s="228">
        <v>0</v>
      </c>
      <c r="Q524" s="228">
        <f>ROUND(E524*P524,2)</f>
        <v>0</v>
      </c>
      <c r="R524" s="228"/>
      <c r="S524" s="228" t="s">
        <v>295</v>
      </c>
      <c r="T524" s="229" t="s">
        <v>390</v>
      </c>
      <c r="U524" s="215">
        <v>0</v>
      </c>
      <c r="V524" s="215">
        <f>ROUND(E524*U524,2)</f>
        <v>0</v>
      </c>
      <c r="W524" s="215"/>
      <c r="X524" s="206"/>
      <c r="Y524" s="206"/>
      <c r="Z524" s="206"/>
      <c r="AA524" s="206"/>
      <c r="AB524" s="206"/>
      <c r="AC524" s="206"/>
      <c r="AD524" s="206"/>
      <c r="AE524" s="206"/>
      <c r="AF524" s="206"/>
      <c r="AG524" s="206" t="s">
        <v>855</v>
      </c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6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</row>
    <row r="525" spans="1:60" outlineLevel="1">
      <c r="A525" s="213"/>
      <c r="B525" s="214"/>
      <c r="C525" s="254" t="s">
        <v>856</v>
      </c>
      <c r="D525" s="247"/>
      <c r="E525" s="248">
        <v>251.95</v>
      </c>
      <c r="F525" s="215"/>
      <c r="G525" s="215"/>
      <c r="H525" s="215"/>
      <c r="I525" s="215"/>
      <c r="J525" s="215"/>
      <c r="K525" s="215"/>
      <c r="L525" s="215"/>
      <c r="M525" s="215"/>
      <c r="N525" s="215"/>
      <c r="O525" s="215"/>
      <c r="P525" s="215"/>
      <c r="Q525" s="215"/>
      <c r="R525" s="215"/>
      <c r="S525" s="215"/>
      <c r="T525" s="215"/>
      <c r="U525" s="215"/>
      <c r="V525" s="215"/>
      <c r="W525" s="215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 t="s">
        <v>327</v>
      </c>
      <c r="AH525" s="206">
        <v>0</v>
      </c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</row>
    <row r="526" spans="1:60">
      <c r="A526" s="217" t="s">
        <v>280</v>
      </c>
      <c r="B526" s="218" t="s">
        <v>119</v>
      </c>
      <c r="C526" s="240" t="s">
        <v>120</v>
      </c>
      <c r="D526" s="219"/>
      <c r="E526" s="220"/>
      <c r="F526" s="221"/>
      <c r="G526" s="221">
        <f>SUMIF(AG527:AG535,"&lt;&gt;NOR",G527:G535)</f>
        <v>0</v>
      </c>
      <c r="H526" s="221"/>
      <c r="I526" s="221">
        <f>SUM(I527:I535)</f>
        <v>0</v>
      </c>
      <c r="J526" s="221"/>
      <c r="K526" s="221">
        <f>SUM(K527:K535)</f>
        <v>0</v>
      </c>
      <c r="L526" s="221"/>
      <c r="M526" s="221">
        <f>SUM(M527:M535)</f>
        <v>0</v>
      </c>
      <c r="N526" s="221"/>
      <c r="O526" s="221">
        <f>SUM(O527:O535)</f>
        <v>1.1600000000000001</v>
      </c>
      <c r="P526" s="221"/>
      <c r="Q526" s="221">
        <f>SUM(Q527:Q535)</f>
        <v>0</v>
      </c>
      <c r="R526" s="221"/>
      <c r="S526" s="221"/>
      <c r="T526" s="222"/>
      <c r="U526" s="216"/>
      <c r="V526" s="216">
        <f>SUM(V527:V535)</f>
        <v>34.68</v>
      </c>
      <c r="W526" s="216"/>
      <c r="AG526" t="s">
        <v>281</v>
      </c>
    </row>
    <row r="527" spans="1:60" outlineLevel="1">
      <c r="A527" s="223">
        <v>69</v>
      </c>
      <c r="B527" s="224" t="s">
        <v>857</v>
      </c>
      <c r="C527" s="241" t="s">
        <v>858</v>
      </c>
      <c r="D527" s="225" t="s">
        <v>368</v>
      </c>
      <c r="E527" s="226">
        <v>17.190000000000001</v>
      </c>
      <c r="F527" s="227"/>
      <c r="G527" s="228">
        <f>ROUND(E527*F527,2)</f>
        <v>0</v>
      </c>
      <c r="H527" s="227"/>
      <c r="I527" s="228">
        <f>ROUND(E527*H527,2)</f>
        <v>0</v>
      </c>
      <c r="J527" s="227"/>
      <c r="K527" s="228">
        <f>ROUND(E527*J527,2)</f>
        <v>0</v>
      </c>
      <c r="L527" s="228">
        <v>21</v>
      </c>
      <c r="M527" s="228">
        <f>G527*(1+L527/100)</f>
        <v>0</v>
      </c>
      <c r="N527" s="228">
        <v>6.2100000000000002E-2</v>
      </c>
      <c r="O527" s="228">
        <f>ROUND(E527*N527,2)</f>
        <v>1.07</v>
      </c>
      <c r="P527" s="228">
        <v>0</v>
      </c>
      <c r="Q527" s="228">
        <f>ROUND(E527*P527,2)</f>
        <v>0</v>
      </c>
      <c r="R527" s="228" t="s">
        <v>438</v>
      </c>
      <c r="S527" s="228" t="s">
        <v>285</v>
      </c>
      <c r="T527" s="229" t="s">
        <v>322</v>
      </c>
      <c r="U527" s="215">
        <v>1.86904</v>
      </c>
      <c r="V527" s="215">
        <f>ROUND(E527*U527,2)</f>
        <v>32.130000000000003</v>
      </c>
      <c r="W527" s="215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 t="s">
        <v>323</v>
      </c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</row>
    <row r="528" spans="1:60" outlineLevel="1">
      <c r="A528" s="213"/>
      <c r="B528" s="214"/>
      <c r="C528" s="253" t="s">
        <v>443</v>
      </c>
      <c r="D528" s="251"/>
      <c r="E528" s="251"/>
      <c r="F528" s="251"/>
      <c r="G528" s="251"/>
      <c r="H528" s="215"/>
      <c r="I528" s="215"/>
      <c r="J528" s="215"/>
      <c r="K528" s="215"/>
      <c r="L528" s="215"/>
      <c r="M528" s="215"/>
      <c r="N528" s="215"/>
      <c r="O528" s="215"/>
      <c r="P528" s="215"/>
      <c r="Q528" s="215"/>
      <c r="R528" s="215"/>
      <c r="S528" s="215"/>
      <c r="T528" s="215"/>
      <c r="U528" s="215"/>
      <c r="V528" s="215"/>
      <c r="W528" s="215"/>
      <c r="X528" s="206"/>
      <c r="Y528" s="206"/>
      <c r="Z528" s="206"/>
      <c r="AA528" s="206"/>
      <c r="AB528" s="206"/>
      <c r="AC528" s="206"/>
      <c r="AD528" s="206"/>
      <c r="AE528" s="206"/>
      <c r="AF528" s="206"/>
      <c r="AG528" s="206" t="s">
        <v>325</v>
      </c>
      <c r="AH528" s="206"/>
      <c r="AI528" s="206"/>
      <c r="AJ528" s="206"/>
      <c r="AK528" s="206"/>
      <c r="AL528" s="206"/>
      <c r="AM528" s="206"/>
      <c r="AN528" s="206"/>
      <c r="AO528" s="206"/>
      <c r="AP528" s="206"/>
      <c r="AQ528" s="206"/>
      <c r="AR528" s="206"/>
      <c r="AS528" s="206"/>
      <c r="AT528" s="206"/>
      <c r="AU528" s="206"/>
      <c r="AV528" s="206"/>
      <c r="AW528" s="206"/>
      <c r="AX528" s="206"/>
      <c r="AY528" s="206"/>
      <c r="AZ528" s="206"/>
      <c r="BA528" s="206"/>
      <c r="BB528" s="206"/>
      <c r="BC528" s="206"/>
      <c r="BD528" s="206"/>
      <c r="BE528" s="206"/>
      <c r="BF528" s="206"/>
      <c r="BG528" s="206"/>
      <c r="BH528" s="206"/>
    </row>
    <row r="529" spans="1:60" outlineLevel="1">
      <c r="A529" s="213"/>
      <c r="B529" s="214"/>
      <c r="C529" s="254" t="s">
        <v>859</v>
      </c>
      <c r="D529" s="247"/>
      <c r="E529" s="248">
        <v>17.190000000000001</v>
      </c>
      <c r="F529" s="215"/>
      <c r="G529" s="215"/>
      <c r="H529" s="215"/>
      <c r="I529" s="215"/>
      <c r="J529" s="215"/>
      <c r="K529" s="215"/>
      <c r="L529" s="215"/>
      <c r="M529" s="215"/>
      <c r="N529" s="215"/>
      <c r="O529" s="215"/>
      <c r="P529" s="215"/>
      <c r="Q529" s="215"/>
      <c r="R529" s="215"/>
      <c r="S529" s="215"/>
      <c r="T529" s="215"/>
      <c r="U529" s="215"/>
      <c r="V529" s="215"/>
      <c r="W529" s="215"/>
      <c r="X529" s="206"/>
      <c r="Y529" s="206"/>
      <c r="Z529" s="206"/>
      <c r="AA529" s="206"/>
      <c r="AB529" s="206"/>
      <c r="AC529" s="206"/>
      <c r="AD529" s="206"/>
      <c r="AE529" s="206"/>
      <c r="AF529" s="206"/>
      <c r="AG529" s="206" t="s">
        <v>327</v>
      </c>
      <c r="AH529" s="206">
        <v>0</v>
      </c>
      <c r="AI529" s="206"/>
      <c r="AJ529" s="206"/>
      <c r="AK529" s="206"/>
      <c r="AL529" s="206"/>
      <c r="AM529" s="206"/>
      <c r="AN529" s="206"/>
      <c r="AO529" s="206"/>
      <c r="AP529" s="206"/>
      <c r="AQ529" s="206"/>
      <c r="AR529" s="206"/>
      <c r="AS529" s="206"/>
      <c r="AT529" s="206"/>
      <c r="AU529" s="206"/>
      <c r="AV529" s="206"/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</row>
    <row r="530" spans="1:60" ht="33.75" outlineLevel="1">
      <c r="A530" s="223">
        <v>70</v>
      </c>
      <c r="B530" s="224" t="s">
        <v>860</v>
      </c>
      <c r="C530" s="241" t="s">
        <v>861</v>
      </c>
      <c r="D530" s="225" t="s">
        <v>368</v>
      </c>
      <c r="E530" s="226">
        <v>1.7549999999999999</v>
      </c>
      <c r="F530" s="227"/>
      <c r="G530" s="228">
        <f>ROUND(E530*F530,2)</f>
        <v>0</v>
      </c>
      <c r="H530" s="227"/>
      <c r="I530" s="228">
        <f>ROUND(E530*H530,2)</f>
        <v>0</v>
      </c>
      <c r="J530" s="227"/>
      <c r="K530" s="228">
        <f>ROUND(E530*J530,2)</f>
        <v>0</v>
      </c>
      <c r="L530" s="228">
        <v>21</v>
      </c>
      <c r="M530" s="228">
        <f>G530*(1+L530/100)</f>
        <v>0</v>
      </c>
      <c r="N530" s="228">
        <v>5.2580000000000002E-2</v>
      </c>
      <c r="O530" s="228">
        <f>ROUND(E530*N530,2)</f>
        <v>0.09</v>
      </c>
      <c r="P530" s="228">
        <v>0</v>
      </c>
      <c r="Q530" s="228">
        <f>ROUND(E530*P530,2)</f>
        <v>0</v>
      </c>
      <c r="R530" s="228" t="s">
        <v>394</v>
      </c>
      <c r="S530" s="228" t="s">
        <v>285</v>
      </c>
      <c r="T530" s="229" t="s">
        <v>322</v>
      </c>
      <c r="U530" s="215">
        <v>1.2050000000000001</v>
      </c>
      <c r="V530" s="215">
        <f>ROUND(E530*U530,2)</f>
        <v>2.11</v>
      </c>
      <c r="W530" s="215"/>
      <c r="X530" s="206"/>
      <c r="Y530" s="206"/>
      <c r="Z530" s="206"/>
      <c r="AA530" s="206"/>
      <c r="AB530" s="206"/>
      <c r="AC530" s="206"/>
      <c r="AD530" s="206"/>
      <c r="AE530" s="206"/>
      <c r="AF530" s="206"/>
      <c r="AG530" s="206" t="s">
        <v>323</v>
      </c>
      <c r="AH530" s="206"/>
      <c r="AI530" s="206"/>
      <c r="AJ530" s="206"/>
      <c r="AK530" s="206"/>
      <c r="AL530" s="206"/>
      <c r="AM530" s="206"/>
      <c r="AN530" s="206"/>
      <c r="AO530" s="206"/>
      <c r="AP530" s="206"/>
      <c r="AQ530" s="206"/>
      <c r="AR530" s="206"/>
      <c r="AS530" s="206"/>
      <c r="AT530" s="206"/>
      <c r="AU530" s="206"/>
      <c r="AV530" s="206"/>
      <c r="AW530" s="206"/>
      <c r="AX530" s="206"/>
      <c r="AY530" s="206"/>
      <c r="AZ530" s="206"/>
      <c r="BA530" s="206"/>
      <c r="BB530" s="206"/>
      <c r="BC530" s="206"/>
      <c r="BD530" s="206"/>
      <c r="BE530" s="206"/>
      <c r="BF530" s="206"/>
      <c r="BG530" s="206"/>
      <c r="BH530" s="206"/>
    </row>
    <row r="531" spans="1:60" outlineLevel="1">
      <c r="A531" s="213"/>
      <c r="B531" s="214"/>
      <c r="C531" s="254" t="s">
        <v>862</v>
      </c>
      <c r="D531" s="247"/>
      <c r="E531" s="248">
        <v>2.52</v>
      </c>
      <c r="F531" s="215"/>
      <c r="G531" s="215"/>
      <c r="H531" s="215"/>
      <c r="I531" s="215"/>
      <c r="J531" s="215"/>
      <c r="K531" s="215"/>
      <c r="L531" s="215"/>
      <c r="M531" s="215"/>
      <c r="N531" s="215"/>
      <c r="O531" s="215"/>
      <c r="P531" s="215"/>
      <c r="Q531" s="215"/>
      <c r="R531" s="215"/>
      <c r="S531" s="215"/>
      <c r="T531" s="215"/>
      <c r="U531" s="215"/>
      <c r="V531" s="215"/>
      <c r="W531" s="215"/>
      <c r="X531" s="206"/>
      <c r="Y531" s="206"/>
      <c r="Z531" s="206"/>
      <c r="AA531" s="206"/>
      <c r="AB531" s="206"/>
      <c r="AC531" s="206"/>
      <c r="AD531" s="206"/>
      <c r="AE531" s="206"/>
      <c r="AF531" s="206"/>
      <c r="AG531" s="206" t="s">
        <v>327</v>
      </c>
      <c r="AH531" s="206">
        <v>0</v>
      </c>
      <c r="AI531" s="206"/>
      <c r="AJ531" s="206"/>
      <c r="AK531" s="206"/>
      <c r="AL531" s="206"/>
      <c r="AM531" s="206"/>
      <c r="AN531" s="206"/>
      <c r="AO531" s="206"/>
      <c r="AP531" s="206"/>
      <c r="AQ531" s="206"/>
      <c r="AR531" s="206"/>
      <c r="AS531" s="206"/>
      <c r="AT531" s="206"/>
      <c r="AU531" s="206"/>
      <c r="AV531" s="206"/>
      <c r="AW531" s="206"/>
      <c r="AX531" s="206"/>
      <c r="AY531" s="206"/>
      <c r="AZ531" s="206"/>
      <c r="BA531" s="206"/>
      <c r="BB531" s="206"/>
      <c r="BC531" s="206"/>
      <c r="BD531" s="206"/>
      <c r="BE531" s="206"/>
      <c r="BF531" s="206"/>
      <c r="BG531" s="206"/>
      <c r="BH531" s="206"/>
    </row>
    <row r="532" spans="1:60" outlineLevel="1">
      <c r="A532" s="213"/>
      <c r="B532" s="214"/>
      <c r="C532" s="254" t="s">
        <v>863</v>
      </c>
      <c r="D532" s="247"/>
      <c r="E532" s="248">
        <v>-0.77</v>
      </c>
      <c r="F532" s="215"/>
      <c r="G532" s="215"/>
      <c r="H532" s="215"/>
      <c r="I532" s="215"/>
      <c r="J532" s="215"/>
      <c r="K532" s="215"/>
      <c r="L532" s="215"/>
      <c r="M532" s="215"/>
      <c r="N532" s="215"/>
      <c r="O532" s="215"/>
      <c r="P532" s="215"/>
      <c r="Q532" s="215"/>
      <c r="R532" s="215"/>
      <c r="S532" s="215"/>
      <c r="T532" s="215"/>
      <c r="U532" s="215"/>
      <c r="V532" s="215"/>
      <c r="W532" s="215"/>
      <c r="X532" s="206"/>
      <c r="Y532" s="206"/>
      <c r="Z532" s="206"/>
      <c r="AA532" s="206"/>
      <c r="AB532" s="206"/>
      <c r="AC532" s="206"/>
      <c r="AD532" s="206"/>
      <c r="AE532" s="206"/>
      <c r="AF532" s="206"/>
      <c r="AG532" s="206" t="s">
        <v>327</v>
      </c>
      <c r="AH532" s="206">
        <v>0</v>
      </c>
      <c r="AI532" s="206"/>
      <c r="AJ532" s="206"/>
      <c r="AK532" s="206"/>
      <c r="AL532" s="206"/>
      <c r="AM532" s="206"/>
      <c r="AN532" s="206"/>
      <c r="AO532" s="206"/>
      <c r="AP532" s="206"/>
      <c r="AQ532" s="206"/>
      <c r="AR532" s="206"/>
      <c r="AS532" s="206"/>
      <c r="AT532" s="206"/>
      <c r="AU532" s="206"/>
      <c r="AV532" s="206"/>
      <c r="AW532" s="206"/>
      <c r="AX532" s="206"/>
      <c r="AY532" s="206"/>
      <c r="AZ532" s="206"/>
      <c r="BA532" s="206"/>
      <c r="BB532" s="206"/>
      <c r="BC532" s="206"/>
      <c r="BD532" s="206"/>
      <c r="BE532" s="206"/>
      <c r="BF532" s="206"/>
      <c r="BG532" s="206"/>
      <c r="BH532" s="206"/>
    </row>
    <row r="533" spans="1:60" ht="22.5" outlineLevel="1">
      <c r="A533" s="223">
        <v>71</v>
      </c>
      <c r="B533" s="224" t="s">
        <v>864</v>
      </c>
      <c r="C533" s="241" t="s">
        <v>865</v>
      </c>
      <c r="D533" s="225" t="s">
        <v>368</v>
      </c>
      <c r="E533" s="226">
        <v>1.7549999999999999</v>
      </c>
      <c r="F533" s="227"/>
      <c r="G533" s="228">
        <f>ROUND(E533*F533,2)</f>
        <v>0</v>
      </c>
      <c r="H533" s="227"/>
      <c r="I533" s="228">
        <f>ROUND(E533*H533,2)</f>
        <v>0</v>
      </c>
      <c r="J533" s="227"/>
      <c r="K533" s="228">
        <f>ROUND(E533*J533,2)</f>
        <v>0</v>
      </c>
      <c r="L533" s="228">
        <v>21</v>
      </c>
      <c r="M533" s="228">
        <f>G533*(1+L533/100)</f>
        <v>0</v>
      </c>
      <c r="N533" s="228">
        <v>9.3000000000000005E-4</v>
      </c>
      <c r="O533" s="228">
        <f>ROUND(E533*N533,2)</f>
        <v>0</v>
      </c>
      <c r="P533" s="228">
        <v>0</v>
      </c>
      <c r="Q533" s="228">
        <f>ROUND(E533*P533,2)</f>
        <v>0</v>
      </c>
      <c r="R533" s="228" t="s">
        <v>394</v>
      </c>
      <c r="S533" s="228" t="s">
        <v>285</v>
      </c>
      <c r="T533" s="229" t="s">
        <v>322</v>
      </c>
      <c r="U533" s="215">
        <v>0.25</v>
      </c>
      <c r="V533" s="215">
        <f>ROUND(E533*U533,2)</f>
        <v>0.44</v>
      </c>
      <c r="W533" s="215"/>
      <c r="X533" s="206"/>
      <c r="Y533" s="206"/>
      <c r="Z533" s="206"/>
      <c r="AA533" s="206"/>
      <c r="AB533" s="206"/>
      <c r="AC533" s="206"/>
      <c r="AD533" s="206"/>
      <c r="AE533" s="206"/>
      <c r="AF533" s="206"/>
      <c r="AG533" s="206" t="s">
        <v>323</v>
      </c>
      <c r="AH533" s="206"/>
      <c r="AI533" s="206"/>
      <c r="AJ533" s="206"/>
      <c r="AK533" s="206"/>
      <c r="AL533" s="206"/>
      <c r="AM533" s="206"/>
      <c r="AN533" s="206"/>
      <c r="AO533" s="206"/>
      <c r="AP533" s="206"/>
      <c r="AQ533" s="206"/>
      <c r="AR533" s="206"/>
      <c r="AS533" s="206"/>
      <c r="AT533" s="206"/>
      <c r="AU533" s="206"/>
      <c r="AV533" s="206"/>
      <c r="AW533" s="206"/>
      <c r="AX533" s="206"/>
      <c r="AY533" s="206"/>
      <c r="AZ533" s="206"/>
      <c r="BA533" s="206"/>
      <c r="BB533" s="206"/>
      <c r="BC533" s="206"/>
      <c r="BD533" s="206"/>
      <c r="BE533" s="206"/>
      <c r="BF533" s="206"/>
      <c r="BG533" s="206"/>
      <c r="BH533" s="206"/>
    </row>
    <row r="534" spans="1:60" outlineLevel="1">
      <c r="A534" s="213"/>
      <c r="B534" s="214"/>
      <c r="C534" s="254" t="s">
        <v>862</v>
      </c>
      <c r="D534" s="247"/>
      <c r="E534" s="248">
        <v>2.52</v>
      </c>
      <c r="F534" s="215"/>
      <c r="G534" s="215"/>
      <c r="H534" s="215"/>
      <c r="I534" s="215"/>
      <c r="J534" s="215"/>
      <c r="K534" s="215"/>
      <c r="L534" s="215"/>
      <c r="M534" s="215"/>
      <c r="N534" s="215"/>
      <c r="O534" s="215"/>
      <c r="P534" s="215"/>
      <c r="Q534" s="215"/>
      <c r="R534" s="215"/>
      <c r="S534" s="215"/>
      <c r="T534" s="215"/>
      <c r="U534" s="215"/>
      <c r="V534" s="215"/>
      <c r="W534" s="215"/>
      <c r="X534" s="206"/>
      <c r="Y534" s="206"/>
      <c r="Z534" s="206"/>
      <c r="AA534" s="206"/>
      <c r="AB534" s="206"/>
      <c r="AC534" s="206"/>
      <c r="AD534" s="206"/>
      <c r="AE534" s="206"/>
      <c r="AF534" s="206"/>
      <c r="AG534" s="206" t="s">
        <v>327</v>
      </c>
      <c r="AH534" s="206">
        <v>0</v>
      </c>
      <c r="AI534" s="206"/>
      <c r="AJ534" s="206"/>
      <c r="AK534" s="206"/>
      <c r="AL534" s="206"/>
      <c r="AM534" s="206"/>
      <c r="AN534" s="206"/>
      <c r="AO534" s="206"/>
      <c r="AP534" s="206"/>
      <c r="AQ534" s="206"/>
      <c r="AR534" s="206"/>
      <c r="AS534" s="206"/>
      <c r="AT534" s="206"/>
      <c r="AU534" s="206"/>
      <c r="AV534" s="206"/>
      <c r="AW534" s="206"/>
      <c r="AX534" s="206"/>
      <c r="AY534" s="206"/>
      <c r="AZ534" s="206"/>
      <c r="BA534" s="206"/>
      <c r="BB534" s="206"/>
      <c r="BC534" s="206"/>
      <c r="BD534" s="206"/>
      <c r="BE534" s="206"/>
      <c r="BF534" s="206"/>
      <c r="BG534" s="206"/>
      <c r="BH534" s="206"/>
    </row>
    <row r="535" spans="1:60" outlineLevel="1">
      <c r="A535" s="213"/>
      <c r="B535" s="214"/>
      <c r="C535" s="254" t="s">
        <v>863</v>
      </c>
      <c r="D535" s="247"/>
      <c r="E535" s="248">
        <v>-0.77</v>
      </c>
      <c r="F535" s="215"/>
      <c r="G535" s="215"/>
      <c r="H535" s="215"/>
      <c r="I535" s="215"/>
      <c r="J535" s="215"/>
      <c r="K535" s="215"/>
      <c r="L535" s="215"/>
      <c r="M535" s="215"/>
      <c r="N535" s="215"/>
      <c r="O535" s="215"/>
      <c r="P535" s="215"/>
      <c r="Q535" s="215"/>
      <c r="R535" s="215"/>
      <c r="S535" s="215"/>
      <c r="T535" s="215"/>
      <c r="U535" s="215"/>
      <c r="V535" s="215"/>
      <c r="W535" s="215"/>
      <c r="X535" s="206"/>
      <c r="Y535" s="206"/>
      <c r="Z535" s="206"/>
      <c r="AA535" s="206"/>
      <c r="AB535" s="206"/>
      <c r="AC535" s="206"/>
      <c r="AD535" s="206"/>
      <c r="AE535" s="206"/>
      <c r="AF535" s="206"/>
      <c r="AG535" s="206" t="s">
        <v>327</v>
      </c>
      <c r="AH535" s="206">
        <v>0</v>
      </c>
      <c r="AI535" s="206"/>
      <c r="AJ535" s="206"/>
      <c r="AK535" s="206"/>
      <c r="AL535" s="206"/>
      <c r="AM535" s="206"/>
      <c r="AN535" s="206"/>
      <c r="AO535" s="206"/>
      <c r="AP535" s="206"/>
      <c r="AQ535" s="206"/>
      <c r="AR535" s="206"/>
      <c r="AS535" s="206"/>
      <c r="AT535" s="206"/>
      <c r="AU535" s="206"/>
      <c r="AV535" s="206"/>
      <c r="AW535" s="206"/>
      <c r="AX535" s="206"/>
      <c r="AY535" s="206"/>
      <c r="AZ535" s="206"/>
      <c r="BA535" s="206"/>
      <c r="BB535" s="206"/>
      <c r="BC535" s="206"/>
      <c r="BD535" s="206"/>
      <c r="BE535" s="206"/>
      <c r="BF535" s="206"/>
      <c r="BG535" s="206"/>
      <c r="BH535" s="206"/>
    </row>
    <row r="536" spans="1:60">
      <c r="A536" s="217" t="s">
        <v>280</v>
      </c>
      <c r="B536" s="218" t="s">
        <v>121</v>
      </c>
      <c r="C536" s="240" t="s">
        <v>122</v>
      </c>
      <c r="D536" s="219"/>
      <c r="E536" s="220"/>
      <c r="F536" s="221"/>
      <c r="G536" s="221">
        <f>SUMIF(AG537:AG586,"&lt;&gt;NOR",G537:G586)</f>
        <v>0</v>
      </c>
      <c r="H536" s="221"/>
      <c r="I536" s="221">
        <f>SUM(I537:I586)</f>
        <v>0</v>
      </c>
      <c r="J536" s="221"/>
      <c r="K536" s="221">
        <f>SUM(K537:K586)</f>
        <v>0</v>
      </c>
      <c r="L536" s="221"/>
      <c r="M536" s="221">
        <f>SUM(M537:M586)</f>
        <v>0</v>
      </c>
      <c r="N536" s="221"/>
      <c r="O536" s="221">
        <f>SUM(O537:O586)</f>
        <v>464.39000000000004</v>
      </c>
      <c r="P536" s="221"/>
      <c r="Q536" s="221">
        <f>SUM(Q537:Q586)</f>
        <v>0</v>
      </c>
      <c r="R536" s="221"/>
      <c r="S536" s="221"/>
      <c r="T536" s="222"/>
      <c r="U536" s="216"/>
      <c r="V536" s="216">
        <f>SUM(V537:V586)</f>
        <v>737.33</v>
      </c>
      <c r="W536" s="216"/>
      <c r="AG536" t="s">
        <v>281</v>
      </c>
    </row>
    <row r="537" spans="1:60" outlineLevel="1">
      <c r="A537" s="223">
        <v>72</v>
      </c>
      <c r="B537" s="224" t="s">
        <v>866</v>
      </c>
      <c r="C537" s="241" t="s">
        <v>867</v>
      </c>
      <c r="D537" s="225" t="s">
        <v>320</v>
      </c>
      <c r="E537" s="226">
        <v>77.834800000000001</v>
      </c>
      <c r="F537" s="227"/>
      <c r="G537" s="228">
        <f>ROUND(E537*F537,2)</f>
        <v>0</v>
      </c>
      <c r="H537" s="227"/>
      <c r="I537" s="228">
        <f>ROUND(E537*H537,2)</f>
        <v>0</v>
      </c>
      <c r="J537" s="227"/>
      <c r="K537" s="228">
        <f>ROUND(E537*J537,2)</f>
        <v>0</v>
      </c>
      <c r="L537" s="228">
        <v>21</v>
      </c>
      <c r="M537" s="228">
        <f>G537*(1+L537/100)</f>
        <v>0</v>
      </c>
      <c r="N537" s="228">
        <v>2.5249999999999999</v>
      </c>
      <c r="O537" s="228">
        <f>ROUND(E537*N537,2)</f>
        <v>196.53</v>
      </c>
      <c r="P537" s="228">
        <v>0</v>
      </c>
      <c r="Q537" s="228">
        <f>ROUND(E537*P537,2)</f>
        <v>0</v>
      </c>
      <c r="R537" s="228" t="s">
        <v>394</v>
      </c>
      <c r="S537" s="228" t="s">
        <v>285</v>
      </c>
      <c r="T537" s="229" t="s">
        <v>322</v>
      </c>
      <c r="U537" s="215">
        <v>2.58</v>
      </c>
      <c r="V537" s="215">
        <f>ROUND(E537*U537,2)</f>
        <v>200.81</v>
      </c>
      <c r="W537" s="215"/>
      <c r="X537" s="206"/>
      <c r="Y537" s="206"/>
      <c r="Z537" s="206"/>
      <c r="AA537" s="206"/>
      <c r="AB537" s="206"/>
      <c r="AC537" s="206"/>
      <c r="AD537" s="206"/>
      <c r="AE537" s="206"/>
      <c r="AF537" s="206"/>
      <c r="AG537" s="206" t="s">
        <v>323</v>
      </c>
      <c r="AH537" s="206"/>
      <c r="AI537" s="206"/>
      <c r="AJ537" s="206"/>
      <c r="AK537" s="206"/>
      <c r="AL537" s="206"/>
      <c r="AM537" s="206"/>
      <c r="AN537" s="206"/>
      <c r="AO537" s="206"/>
      <c r="AP537" s="206"/>
      <c r="AQ537" s="206"/>
      <c r="AR537" s="206"/>
      <c r="AS537" s="206"/>
      <c r="AT537" s="206"/>
      <c r="AU537" s="206"/>
      <c r="AV537" s="206"/>
      <c r="AW537" s="206"/>
      <c r="AX537" s="206"/>
      <c r="AY537" s="206"/>
      <c r="AZ537" s="206"/>
      <c r="BA537" s="206"/>
      <c r="BB537" s="206"/>
      <c r="BC537" s="206"/>
      <c r="BD537" s="206"/>
      <c r="BE537" s="206"/>
      <c r="BF537" s="206"/>
      <c r="BG537" s="206"/>
      <c r="BH537" s="206"/>
    </row>
    <row r="538" spans="1:60" outlineLevel="1">
      <c r="A538" s="213"/>
      <c r="B538" s="214"/>
      <c r="C538" s="253" t="s">
        <v>868</v>
      </c>
      <c r="D538" s="251"/>
      <c r="E538" s="251"/>
      <c r="F538" s="251"/>
      <c r="G538" s="251"/>
      <c r="H538" s="215"/>
      <c r="I538" s="215"/>
      <c r="J538" s="215"/>
      <c r="K538" s="215"/>
      <c r="L538" s="215"/>
      <c r="M538" s="215"/>
      <c r="N538" s="215"/>
      <c r="O538" s="215"/>
      <c r="P538" s="215"/>
      <c r="Q538" s="215"/>
      <c r="R538" s="215"/>
      <c r="S538" s="215"/>
      <c r="T538" s="215"/>
      <c r="U538" s="215"/>
      <c r="V538" s="215"/>
      <c r="W538" s="215"/>
      <c r="X538" s="206"/>
      <c r="Y538" s="206"/>
      <c r="Z538" s="206"/>
      <c r="AA538" s="206"/>
      <c r="AB538" s="206"/>
      <c r="AC538" s="206"/>
      <c r="AD538" s="206"/>
      <c r="AE538" s="206"/>
      <c r="AF538" s="206"/>
      <c r="AG538" s="206" t="s">
        <v>325</v>
      </c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</row>
    <row r="539" spans="1:60" outlineLevel="1">
      <c r="A539" s="213"/>
      <c r="B539" s="214"/>
      <c r="C539" s="256" t="s">
        <v>869</v>
      </c>
      <c r="D539" s="252"/>
      <c r="E539" s="252"/>
      <c r="F539" s="252"/>
      <c r="G539" s="252"/>
      <c r="H539" s="215"/>
      <c r="I539" s="215"/>
      <c r="J539" s="215"/>
      <c r="K539" s="215"/>
      <c r="L539" s="215"/>
      <c r="M539" s="215"/>
      <c r="N539" s="215"/>
      <c r="O539" s="215"/>
      <c r="P539" s="215"/>
      <c r="Q539" s="215"/>
      <c r="R539" s="215"/>
      <c r="S539" s="215"/>
      <c r="T539" s="215"/>
      <c r="U539" s="215"/>
      <c r="V539" s="215"/>
      <c r="W539" s="215"/>
      <c r="X539" s="206"/>
      <c r="Y539" s="206"/>
      <c r="Z539" s="206"/>
      <c r="AA539" s="206"/>
      <c r="AB539" s="206"/>
      <c r="AC539" s="206"/>
      <c r="AD539" s="206"/>
      <c r="AE539" s="206"/>
      <c r="AF539" s="206"/>
      <c r="AG539" s="206" t="s">
        <v>289</v>
      </c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</row>
    <row r="540" spans="1:60" outlineLevel="1">
      <c r="A540" s="213"/>
      <c r="B540" s="214"/>
      <c r="C540" s="254" t="s">
        <v>870</v>
      </c>
      <c r="D540" s="247"/>
      <c r="E540" s="248">
        <v>11.503</v>
      </c>
      <c r="F540" s="215"/>
      <c r="G540" s="215"/>
      <c r="H540" s="215"/>
      <c r="I540" s="215"/>
      <c r="J540" s="215"/>
      <c r="K540" s="215"/>
      <c r="L540" s="215"/>
      <c r="M540" s="215"/>
      <c r="N540" s="215"/>
      <c r="O540" s="215"/>
      <c r="P540" s="215"/>
      <c r="Q540" s="215"/>
      <c r="R540" s="215"/>
      <c r="S540" s="215"/>
      <c r="T540" s="215"/>
      <c r="U540" s="215"/>
      <c r="V540" s="215"/>
      <c r="W540" s="215"/>
      <c r="X540" s="206"/>
      <c r="Y540" s="206"/>
      <c r="Z540" s="206"/>
      <c r="AA540" s="206"/>
      <c r="AB540" s="206"/>
      <c r="AC540" s="206"/>
      <c r="AD540" s="206"/>
      <c r="AE540" s="206"/>
      <c r="AF540" s="206"/>
      <c r="AG540" s="206" t="s">
        <v>327</v>
      </c>
      <c r="AH540" s="206">
        <v>0</v>
      </c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</row>
    <row r="541" spans="1:60" outlineLevel="1">
      <c r="A541" s="213"/>
      <c r="B541" s="214"/>
      <c r="C541" s="254" t="s">
        <v>871</v>
      </c>
      <c r="D541" s="247"/>
      <c r="E541" s="248">
        <v>29.253</v>
      </c>
      <c r="F541" s="215"/>
      <c r="G541" s="215"/>
      <c r="H541" s="215"/>
      <c r="I541" s="215"/>
      <c r="J541" s="215"/>
      <c r="K541" s="215"/>
      <c r="L541" s="215"/>
      <c r="M541" s="215"/>
      <c r="N541" s="215"/>
      <c r="O541" s="215"/>
      <c r="P541" s="215"/>
      <c r="Q541" s="215"/>
      <c r="R541" s="215"/>
      <c r="S541" s="215"/>
      <c r="T541" s="215"/>
      <c r="U541" s="215"/>
      <c r="V541" s="215"/>
      <c r="W541" s="215"/>
      <c r="X541" s="206"/>
      <c r="Y541" s="206"/>
      <c r="Z541" s="206"/>
      <c r="AA541" s="206"/>
      <c r="AB541" s="206"/>
      <c r="AC541" s="206"/>
      <c r="AD541" s="206"/>
      <c r="AE541" s="206"/>
      <c r="AF541" s="206"/>
      <c r="AG541" s="206" t="s">
        <v>327</v>
      </c>
      <c r="AH541" s="206">
        <v>0</v>
      </c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</row>
    <row r="542" spans="1:60" outlineLevel="1">
      <c r="A542" s="213"/>
      <c r="B542" s="214"/>
      <c r="C542" s="254" t="s">
        <v>872</v>
      </c>
      <c r="D542" s="247"/>
      <c r="E542" s="248">
        <v>16.670999999999999</v>
      </c>
      <c r="F542" s="215"/>
      <c r="G542" s="215"/>
      <c r="H542" s="215"/>
      <c r="I542" s="215"/>
      <c r="J542" s="215"/>
      <c r="K542" s="215"/>
      <c r="L542" s="215"/>
      <c r="M542" s="215"/>
      <c r="N542" s="215"/>
      <c r="O542" s="215"/>
      <c r="P542" s="215"/>
      <c r="Q542" s="215"/>
      <c r="R542" s="215"/>
      <c r="S542" s="215"/>
      <c r="T542" s="215"/>
      <c r="U542" s="215"/>
      <c r="V542" s="215"/>
      <c r="W542" s="215"/>
      <c r="X542" s="206"/>
      <c r="Y542" s="206"/>
      <c r="Z542" s="206"/>
      <c r="AA542" s="206"/>
      <c r="AB542" s="206"/>
      <c r="AC542" s="206"/>
      <c r="AD542" s="206"/>
      <c r="AE542" s="206"/>
      <c r="AF542" s="206"/>
      <c r="AG542" s="206" t="s">
        <v>327</v>
      </c>
      <c r="AH542" s="206">
        <v>0</v>
      </c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</row>
    <row r="543" spans="1:60" outlineLevel="1">
      <c r="A543" s="213"/>
      <c r="B543" s="214"/>
      <c r="C543" s="254" t="s">
        <v>873</v>
      </c>
      <c r="D543" s="247"/>
      <c r="E543" s="248">
        <v>6.25</v>
      </c>
      <c r="F543" s="215"/>
      <c r="G543" s="215"/>
      <c r="H543" s="215"/>
      <c r="I543" s="215"/>
      <c r="J543" s="215"/>
      <c r="K543" s="215"/>
      <c r="L543" s="215"/>
      <c r="M543" s="215"/>
      <c r="N543" s="215"/>
      <c r="O543" s="215"/>
      <c r="P543" s="215"/>
      <c r="Q543" s="215"/>
      <c r="R543" s="215"/>
      <c r="S543" s="215"/>
      <c r="T543" s="215"/>
      <c r="U543" s="215"/>
      <c r="V543" s="215"/>
      <c r="W543" s="215"/>
      <c r="X543" s="206"/>
      <c r="Y543" s="206"/>
      <c r="Z543" s="206"/>
      <c r="AA543" s="206"/>
      <c r="AB543" s="206"/>
      <c r="AC543" s="206"/>
      <c r="AD543" s="206"/>
      <c r="AE543" s="206"/>
      <c r="AF543" s="206"/>
      <c r="AG543" s="206" t="s">
        <v>327</v>
      </c>
      <c r="AH543" s="206">
        <v>0</v>
      </c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</row>
    <row r="544" spans="1:60" outlineLevel="1">
      <c r="A544" s="213"/>
      <c r="B544" s="214"/>
      <c r="C544" s="254" t="s">
        <v>874</v>
      </c>
      <c r="D544" s="247"/>
      <c r="E544" s="248">
        <v>4.2713999999999999</v>
      </c>
      <c r="F544" s="215"/>
      <c r="G544" s="215"/>
      <c r="H544" s="215"/>
      <c r="I544" s="215"/>
      <c r="J544" s="215"/>
      <c r="K544" s="215"/>
      <c r="L544" s="215"/>
      <c r="M544" s="215"/>
      <c r="N544" s="215"/>
      <c r="O544" s="215"/>
      <c r="P544" s="215"/>
      <c r="Q544" s="215"/>
      <c r="R544" s="215"/>
      <c r="S544" s="215"/>
      <c r="T544" s="215"/>
      <c r="U544" s="215"/>
      <c r="V544" s="215"/>
      <c r="W544" s="215"/>
      <c r="X544" s="206"/>
      <c r="Y544" s="206"/>
      <c r="Z544" s="206"/>
      <c r="AA544" s="206"/>
      <c r="AB544" s="206"/>
      <c r="AC544" s="206"/>
      <c r="AD544" s="206"/>
      <c r="AE544" s="206"/>
      <c r="AF544" s="206"/>
      <c r="AG544" s="206" t="s">
        <v>327</v>
      </c>
      <c r="AH544" s="206">
        <v>0</v>
      </c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</row>
    <row r="545" spans="1:60" outlineLevel="1">
      <c r="A545" s="213"/>
      <c r="B545" s="214"/>
      <c r="C545" s="254" t="s">
        <v>875</v>
      </c>
      <c r="D545" s="247"/>
      <c r="E545" s="248">
        <v>9.1440000000000001</v>
      </c>
      <c r="F545" s="215"/>
      <c r="G545" s="215"/>
      <c r="H545" s="215"/>
      <c r="I545" s="215"/>
      <c r="J545" s="215"/>
      <c r="K545" s="215"/>
      <c r="L545" s="215"/>
      <c r="M545" s="215"/>
      <c r="N545" s="215"/>
      <c r="O545" s="215"/>
      <c r="P545" s="215"/>
      <c r="Q545" s="215"/>
      <c r="R545" s="215"/>
      <c r="S545" s="215"/>
      <c r="T545" s="215"/>
      <c r="U545" s="215"/>
      <c r="V545" s="215"/>
      <c r="W545" s="215"/>
      <c r="X545" s="206"/>
      <c r="Y545" s="206"/>
      <c r="Z545" s="206"/>
      <c r="AA545" s="206"/>
      <c r="AB545" s="206"/>
      <c r="AC545" s="206"/>
      <c r="AD545" s="206"/>
      <c r="AE545" s="206"/>
      <c r="AF545" s="206"/>
      <c r="AG545" s="206" t="s">
        <v>327</v>
      </c>
      <c r="AH545" s="206">
        <v>0</v>
      </c>
      <c r="AI545" s="206"/>
      <c r="AJ545" s="206"/>
      <c r="AK545" s="206"/>
      <c r="AL545" s="206"/>
      <c r="AM545" s="206"/>
      <c r="AN545" s="206"/>
      <c r="AO545" s="206"/>
      <c r="AP545" s="206"/>
      <c r="AQ545" s="206"/>
      <c r="AR545" s="206"/>
      <c r="AS545" s="206"/>
      <c r="AT545" s="206"/>
      <c r="AU545" s="206"/>
      <c r="AV545" s="206"/>
      <c r="AW545" s="206"/>
      <c r="AX545" s="206"/>
      <c r="AY545" s="206"/>
      <c r="AZ545" s="206"/>
      <c r="BA545" s="206"/>
      <c r="BB545" s="206"/>
      <c r="BC545" s="206"/>
      <c r="BD545" s="206"/>
      <c r="BE545" s="206"/>
      <c r="BF545" s="206"/>
      <c r="BG545" s="206"/>
      <c r="BH545" s="206"/>
    </row>
    <row r="546" spans="1:60" outlineLevel="1">
      <c r="A546" s="213"/>
      <c r="B546" s="214"/>
      <c r="C546" s="254" t="s">
        <v>876</v>
      </c>
      <c r="D546" s="247"/>
      <c r="E546" s="248">
        <v>0.74239999999999995</v>
      </c>
      <c r="F546" s="215"/>
      <c r="G546" s="215"/>
      <c r="H546" s="215"/>
      <c r="I546" s="215"/>
      <c r="J546" s="215"/>
      <c r="K546" s="215"/>
      <c r="L546" s="215"/>
      <c r="M546" s="215"/>
      <c r="N546" s="215"/>
      <c r="O546" s="215"/>
      <c r="P546" s="215"/>
      <c r="Q546" s="215"/>
      <c r="R546" s="215"/>
      <c r="S546" s="215"/>
      <c r="T546" s="215"/>
      <c r="U546" s="215"/>
      <c r="V546" s="215"/>
      <c r="W546" s="215"/>
      <c r="X546" s="206"/>
      <c r="Y546" s="206"/>
      <c r="Z546" s="206"/>
      <c r="AA546" s="206"/>
      <c r="AB546" s="206"/>
      <c r="AC546" s="206"/>
      <c r="AD546" s="206"/>
      <c r="AE546" s="206"/>
      <c r="AF546" s="206"/>
      <c r="AG546" s="206" t="s">
        <v>327</v>
      </c>
      <c r="AH546" s="206">
        <v>0</v>
      </c>
      <c r="AI546" s="206"/>
      <c r="AJ546" s="206"/>
      <c r="AK546" s="206"/>
      <c r="AL546" s="206"/>
      <c r="AM546" s="206"/>
      <c r="AN546" s="206"/>
      <c r="AO546" s="206"/>
      <c r="AP546" s="206"/>
      <c r="AQ546" s="206"/>
      <c r="AR546" s="206"/>
      <c r="AS546" s="206"/>
      <c r="AT546" s="206"/>
      <c r="AU546" s="206"/>
      <c r="AV546" s="206"/>
      <c r="AW546" s="206"/>
      <c r="AX546" s="206"/>
      <c r="AY546" s="206"/>
      <c r="AZ546" s="206"/>
      <c r="BA546" s="206"/>
      <c r="BB546" s="206"/>
      <c r="BC546" s="206"/>
      <c r="BD546" s="206"/>
      <c r="BE546" s="206"/>
      <c r="BF546" s="206"/>
      <c r="BG546" s="206"/>
      <c r="BH546" s="206"/>
    </row>
    <row r="547" spans="1:60" ht="22.5" outlineLevel="1">
      <c r="A547" s="223">
        <v>73</v>
      </c>
      <c r="B547" s="224" t="s">
        <v>877</v>
      </c>
      <c r="C547" s="241" t="s">
        <v>878</v>
      </c>
      <c r="D547" s="225" t="s">
        <v>320</v>
      </c>
      <c r="E547" s="226">
        <v>67.093999999999994</v>
      </c>
      <c r="F547" s="227"/>
      <c r="G547" s="228">
        <f>ROUND(E547*F547,2)</f>
        <v>0</v>
      </c>
      <c r="H547" s="227"/>
      <c r="I547" s="228">
        <f>ROUND(E547*H547,2)</f>
        <v>0</v>
      </c>
      <c r="J547" s="227"/>
      <c r="K547" s="228">
        <f>ROUND(E547*J547,2)</f>
        <v>0</v>
      </c>
      <c r="L547" s="228">
        <v>21</v>
      </c>
      <c r="M547" s="228">
        <f>G547*(1+L547/100)</f>
        <v>0</v>
      </c>
      <c r="N547" s="228">
        <v>1.837</v>
      </c>
      <c r="O547" s="228">
        <f>ROUND(E547*N547,2)</f>
        <v>123.25</v>
      </c>
      <c r="P547" s="228">
        <v>0</v>
      </c>
      <c r="Q547" s="228">
        <f>ROUND(E547*P547,2)</f>
        <v>0</v>
      </c>
      <c r="R547" s="228" t="s">
        <v>394</v>
      </c>
      <c r="S547" s="228" t="s">
        <v>285</v>
      </c>
      <c r="T547" s="229" t="s">
        <v>322</v>
      </c>
      <c r="U547" s="215">
        <v>1.8360000000000001</v>
      </c>
      <c r="V547" s="215">
        <f>ROUND(E547*U547,2)</f>
        <v>123.18</v>
      </c>
      <c r="W547" s="215"/>
      <c r="X547" s="206"/>
      <c r="Y547" s="206"/>
      <c r="Z547" s="206"/>
      <c r="AA547" s="206"/>
      <c r="AB547" s="206"/>
      <c r="AC547" s="206"/>
      <c r="AD547" s="206"/>
      <c r="AE547" s="206"/>
      <c r="AF547" s="206"/>
      <c r="AG547" s="206" t="s">
        <v>323</v>
      </c>
      <c r="AH547" s="206"/>
      <c r="AI547" s="206"/>
      <c r="AJ547" s="206"/>
      <c r="AK547" s="206"/>
      <c r="AL547" s="206"/>
      <c r="AM547" s="206"/>
      <c r="AN547" s="206"/>
      <c r="AO547" s="206"/>
      <c r="AP547" s="206"/>
      <c r="AQ547" s="206"/>
      <c r="AR547" s="206"/>
      <c r="AS547" s="206"/>
      <c r="AT547" s="206"/>
      <c r="AU547" s="206"/>
      <c r="AV547" s="206"/>
      <c r="AW547" s="206"/>
      <c r="AX547" s="206"/>
      <c r="AY547" s="206"/>
      <c r="AZ547" s="206"/>
      <c r="BA547" s="206"/>
      <c r="BB547" s="206"/>
      <c r="BC547" s="206"/>
      <c r="BD547" s="206"/>
      <c r="BE547" s="206"/>
      <c r="BF547" s="206"/>
      <c r="BG547" s="206"/>
      <c r="BH547" s="206"/>
    </row>
    <row r="548" spans="1:60" outlineLevel="1">
      <c r="A548" s="213"/>
      <c r="B548" s="214"/>
      <c r="C548" s="253" t="s">
        <v>879</v>
      </c>
      <c r="D548" s="251"/>
      <c r="E548" s="251"/>
      <c r="F548" s="251"/>
      <c r="G548" s="251"/>
      <c r="H548" s="215"/>
      <c r="I548" s="215"/>
      <c r="J548" s="215"/>
      <c r="K548" s="215"/>
      <c r="L548" s="215"/>
      <c r="M548" s="215"/>
      <c r="N548" s="215"/>
      <c r="O548" s="215"/>
      <c r="P548" s="215"/>
      <c r="Q548" s="215"/>
      <c r="R548" s="215"/>
      <c r="S548" s="215"/>
      <c r="T548" s="215"/>
      <c r="U548" s="215"/>
      <c r="V548" s="215"/>
      <c r="W548" s="215"/>
      <c r="X548" s="206"/>
      <c r="Y548" s="206"/>
      <c r="Z548" s="206"/>
      <c r="AA548" s="206"/>
      <c r="AB548" s="206"/>
      <c r="AC548" s="206"/>
      <c r="AD548" s="206"/>
      <c r="AE548" s="206"/>
      <c r="AF548" s="206"/>
      <c r="AG548" s="206" t="s">
        <v>325</v>
      </c>
      <c r="AH548" s="206"/>
      <c r="AI548" s="206"/>
      <c r="AJ548" s="206"/>
      <c r="AK548" s="206"/>
      <c r="AL548" s="206"/>
      <c r="AM548" s="206"/>
      <c r="AN548" s="206"/>
      <c r="AO548" s="206"/>
      <c r="AP548" s="206"/>
      <c r="AQ548" s="206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</row>
    <row r="549" spans="1:60" outlineLevel="1">
      <c r="A549" s="213"/>
      <c r="B549" s="214"/>
      <c r="C549" s="254" t="s">
        <v>870</v>
      </c>
      <c r="D549" s="247"/>
      <c r="E549" s="248">
        <v>11.503</v>
      </c>
      <c r="F549" s="215"/>
      <c r="G549" s="215"/>
      <c r="H549" s="215"/>
      <c r="I549" s="215"/>
      <c r="J549" s="215"/>
      <c r="K549" s="215"/>
      <c r="L549" s="215"/>
      <c r="M549" s="215"/>
      <c r="N549" s="215"/>
      <c r="O549" s="215"/>
      <c r="P549" s="215"/>
      <c r="Q549" s="215"/>
      <c r="R549" s="215"/>
      <c r="S549" s="215"/>
      <c r="T549" s="215"/>
      <c r="U549" s="215"/>
      <c r="V549" s="215"/>
      <c r="W549" s="215"/>
      <c r="X549" s="206"/>
      <c r="Y549" s="206"/>
      <c r="Z549" s="206"/>
      <c r="AA549" s="206"/>
      <c r="AB549" s="206"/>
      <c r="AC549" s="206"/>
      <c r="AD549" s="206"/>
      <c r="AE549" s="206"/>
      <c r="AF549" s="206"/>
      <c r="AG549" s="206" t="s">
        <v>327</v>
      </c>
      <c r="AH549" s="206">
        <v>0</v>
      </c>
      <c r="AI549" s="206"/>
      <c r="AJ549" s="206"/>
      <c r="AK549" s="206"/>
      <c r="AL549" s="206"/>
      <c r="AM549" s="206"/>
      <c r="AN549" s="206"/>
      <c r="AO549" s="206"/>
      <c r="AP549" s="206"/>
      <c r="AQ549" s="206"/>
      <c r="AR549" s="206"/>
      <c r="AS549" s="206"/>
      <c r="AT549" s="206"/>
      <c r="AU549" s="206"/>
      <c r="AV549" s="206"/>
      <c r="AW549" s="206"/>
      <c r="AX549" s="206"/>
      <c r="AY549" s="206"/>
      <c r="AZ549" s="206"/>
      <c r="BA549" s="206"/>
      <c r="BB549" s="206"/>
      <c r="BC549" s="206"/>
      <c r="BD549" s="206"/>
      <c r="BE549" s="206"/>
      <c r="BF549" s="206"/>
      <c r="BG549" s="206"/>
      <c r="BH549" s="206"/>
    </row>
    <row r="550" spans="1:60" outlineLevel="1">
      <c r="A550" s="213"/>
      <c r="B550" s="214"/>
      <c r="C550" s="254" t="s">
        <v>871</v>
      </c>
      <c r="D550" s="247"/>
      <c r="E550" s="248">
        <v>29.253</v>
      </c>
      <c r="F550" s="215"/>
      <c r="G550" s="215"/>
      <c r="H550" s="215"/>
      <c r="I550" s="215"/>
      <c r="J550" s="215"/>
      <c r="K550" s="215"/>
      <c r="L550" s="215"/>
      <c r="M550" s="215"/>
      <c r="N550" s="215"/>
      <c r="O550" s="215"/>
      <c r="P550" s="215"/>
      <c r="Q550" s="215"/>
      <c r="R550" s="215"/>
      <c r="S550" s="215"/>
      <c r="T550" s="215"/>
      <c r="U550" s="215"/>
      <c r="V550" s="215"/>
      <c r="W550" s="215"/>
      <c r="X550" s="206"/>
      <c r="Y550" s="206"/>
      <c r="Z550" s="206"/>
      <c r="AA550" s="206"/>
      <c r="AB550" s="206"/>
      <c r="AC550" s="206"/>
      <c r="AD550" s="206"/>
      <c r="AE550" s="206"/>
      <c r="AF550" s="206"/>
      <c r="AG550" s="206" t="s">
        <v>327</v>
      </c>
      <c r="AH550" s="206">
        <v>0</v>
      </c>
      <c r="AI550" s="206"/>
      <c r="AJ550" s="206"/>
      <c r="AK550" s="206"/>
      <c r="AL550" s="206"/>
      <c r="AM550" s="206"/>
      <c r="AN550" s="206"/>
      <c r="AO550" s="206"/>
      <c r="AP550" s="206"/>
      <c r="AQ550" s="206"/>
      <c r="AR550" s="206"/>
      <c r="AS550" s="206"/>
      <c r="AT550" s="206"/>
      <c r="AU550" s="206"/>
      <c r="AV550" s="206"/>
      <c r="AW550" s="206"/>
      <c r="AX550" s="206"/>
      <c r="AY550" s="206"/>
      <c r="AZ550" s="206"/>
      <c r="BA550" s="206"/>
      <c r="BB550" s="206"/>
      <c r="BC550" s="206"/>
      <c r="BD550" s="206"/>
      <c r="BE550" s="206"/>
      <c r="BF550" s="206"/>
      <c r="BG550" s="206"/>
      <c r="BH550" s="206"/>
    </row>
    <row r="551" spans="1:60" outlineLevel="1">
      <c r="A551" s="213"/>
      <c r="B551" s="214"/>
      <c r="C551" s="254" t="s">
        <v>872</v>
      </c>
      <c r="D551" s="247"/>
      <c r="E551" s="248">
        <v>16.670999999999999</v>
      </c>
      <c r="F551" s="215"/>
      <c r="G551" s="215"/>
      <c r="H551" s="215"/>
      <c r="I551" s="215"/>
      <c r="J551" s="215"/>
      <c r="K551" s="215"/>
      <c r="L551" s="215"/>
      <c r="M551" s="215"/>
      <c r="N551" s="215"/>
      <c r="O551" s="215"/>
      <c r="P551" s="215"/>
      <c r="Q551" s="215"/>
      <c r="R551" s="215"/>
      <c r="S551" s="215"/>
      <c r="T551" s="215"/>
      <c r="U551" s="215"/>
      <c r="V551" s="215"/>
      <c r="W551" s="215"/>
      <c r="X551" s="206"/>
      <c r="Y551" s="206"/>
      <c r="Z551" s="206"/>
      <c r="AA551" s="206"/>
      <c r="AB551" s="206"/>
      <c r="AC551" s="206"/>
      <c r="AD551" s="206"/>
      <c r="AE551" s="206"/>
      <c r="AF551" s="206"/>
      <c r="AG551" s="206" t="s">
        <v>327</v>
      </c>
      <c r="AH551" s="206">
        <v>0</v>
      </c>
      <c r="AI551" s="206"/>
      <c r="AJ551" s="206"/>
      <c r="AK551" s="206"/>
      <c r="AL551" s="206"/>
      <c r="AM551" s="206"/>
      <c r="AN551" s="206"/>
      <c r="AO551" s="206"/>
      <c r="AP551" s="206"/>
      <c r="AQ551" s="206"/>
      <c r="AR551" s="206"/>
      <c r="AS551" s="206"/>
      <c r="AT551" s="206"/>
      <c r="AU551" s="206"/>
      <c r="AV551" s="206"/>
      <c r="AW551" s="206"/>
      <c r="AX551" s="206"/>
      <c r="AY551" s="206"/>
      <c r="AZ551" s="206"/>
      <c r="BA551" s="206"/>
      <c r="BB551" s="206"/>
      <c r="BC551" s="206"/>
      <c r="BD551" s="206"/>
      <c r="BE551" s="206"/>
      <c r="BF551" s="206"/>
      <c r="BG551" s="206"/>
      <c r="BH551" s="206"/>
    </row>
    <row r="552" spans="1:60" outlineLevel="1">
      <c r="A552" s="213"/>
      <c r="B552" s="214"/>
      <c r="C552" s="254" t="s">
        <v>873</v>
      </c>
      <c r="D552" s="247"/>
      <c r="E552" s="248">
        <v>6.25</v>
      </c>
      <c r="F552" s="215"/>
      <c r="G552" s="215"/>
      <c r="H552" s="215"/>
      <c r="I552" s="215"/>
      <c r="J552" s="215"/>
      <c r="K552" s="215"/>
      <c r="L552" s="215"/>
      <c r="M552" s="215"/>
      <c r="N552" s="215"/>
      <c r="O552" s="215"/>
      <c r="P552" s="215"/>
      <c r="Q552" s="215"/>
      <c r="R552" s="215"/>
      <c r="S552" s="215"/>
      <c r="T552" s="215"/>
      <c r="U552" s="215"/>
      <c r="V552" s="215"/>
      <c r="W552" s="215"/>
      <c r="X552" s="206"/>
      <c r="Y552" s="206"/>
      <c r="Z552" s="206"/>
      <c r="AA552" s="206"/>
      <c r="AB552" s="206"/>
      <c r="AC552" s="206"/>
      <c r="AD552" s="206"/>
      <c r="AE552" s="206"/>
      <c r="AF552" s="206"/>
      <c r="AG552" s="206" t="s">
        <v>327</v>
      </c>
      <c r="AH552" s="206">
        <v>0</v>
      </c>
      <c r="AI552" s="206"/>
      <c r="AJ552" s="206"/>
      <c r="AK552" s="206"/>
      <c r="AL552" s="206"/>
      <c r="AM552" s="206"/>
      <c r="AN552" s="206"/>
      <c r="AO552" s="206"/>
      <c r="AP552" s="206"/>
      <c r="AQ552" s="206"/>
      <c r="AR552" s="206"/>
      <c r="AS552" s="206"/>
      <c r="AT552" s="206"/>
      <c r="AU552" s="206"/>
      <c r="AV552" s="206"/>
      <c r="AW552" s="206"/>
      <c r="AX552" s="206"/>
      <c r="AY552" s="206"/>
      <c r="AZ552" s="206"/>
      <c r="BA552" s="206"/>
      <c r="BB552" s="206"/>
      <c r="BC552" s="206"/>
      <c r="BD552" s="206"/>
      <c r="BE552" s="206"/>
      <c r="BF552" s="206"/>
      <c r="BG552" s="206"/>
      <c r="BH552" s="206"/>
    </row>
    <row r="553" spans="1:60" outlineLevel="1">
      <c r="A553" s="213"/>
      <c r="B553" s="214"/>
      <c r="C553" s="254" t="s">
        <v>880</v>
      </c>
      <c r="D553" s="247"/>
      <c r="E553" s="248"/>
      <c r="F553" s="215"/>
      <c r="G553" s="215"/>
      <c r="H553" s="215"/>
      <c r="I553" s="215"/>
      <c r="J553" s="215"/>
      <c r="K553" s="215"/>
      <c r="L553" s="215"/>
      <c r="M553" s="215"/>
      <c r="N553" s="215"/>
      <c r="O553" s="215"/>
      <c r="P553" s="215"/>
      <c r="Q553" s="215"/>
      <c r="R553" s="215"/>
      <c r="S553" s="215"/>
      <c r="T553" s="215"/>
      <c r="U553" s="215"/>
      <c r="V553" s="215"/>
      <c r="W553" s="215"/>
      <c r="X553" s="206"/>
      <c r="Y553" s="206"/>
      <c r="Z553" s="206"/>
      <c r="AA553" s="206"/>
      <c r="AB553" s="206"/>
      <c r="AC553" s="206"/>
      <c r="AD553" s="206"/>
      <c r="AE553" s="206"/>
      <c r="AF553" s="206"/>
      <c r="AG553" s="206" t="s">
        <v>327</v>
      </c>
      <c r="AH553" s="206">
        <v>0</v>
      </c>
      <c r="AI553" s="206"/>
      <c r="AJ553" s="206"/>
      <c r="AK553" s="206"/>
      <c r="AL553" s="206"/>
      <c r="AM553" s="206"/>
      <c r="AN553" s="206"/>
      <c r="AO553" s="206"/>
      <c r="AP553" s="206"/>
      <c r="AQ553" s="206"/>
      <c r="AR553" s="206"/>
      <c r="AS553" s="206"/>
      <c r="AT553" s="206"/>
      <c r="AU553" s="206"/>
      <c r="AV553" s="206"/>
      <c r="AW553" s="206"/>
      <c r="AX553" s="206"/>
      <c r="AY553" s="206"/>
      <c r="AZ553" s="206"/>
      <c r="BA553" s="206"/>
      <c r="BB553" s="206"/>
      <c r="BC553" s="206"/>
      <c r="BD553" s="206"/>
      <c r="BE553" s="206"/>
      <c r="BF553" s="206"/>
      <c r="BG553" s="206"/>
      <c r="BH553" s="206"/>
    </row>
    <row r="554" spans="1:60" outlineLevel="1">
      <c r="A554" s="213"/>
      <c r="B554" s="214"/>
      <c r="C554" s="254" t="s">
        <v>881</v>
      </c>
      <c r="D554" s="247"/>
      <c r="E554" s="248">
        <v>3.4169999999999998</v>
      </c>
      <c r="F554" s="215"/>
      <c r="G554" s="215"/>
      <c r="H554" s="215"/>
      <c r="I554" s="215"/>
      <c r="J554" s="215"/>
      <c r="K554" s="215"/>
      <c r="L554" s="215"/>
      <c r="M554" s="215"/>
      <c r="N554" s="215"/>
      <c r="O554" s="215"/>
      <c r="P554" s="215"/>
      <c r="Q554" s="215"/>
      <c r="R554" s="215"/>
      <c r="S554" s="215"/>
      <c r="T554" s="215"/>
      <c r="U554" s="215"/>
      <c r="V554" s="215"/>
      <c r="W554" s="215"/>
      <c r="X554" s="206"/>
      <c r="Y554" s="206"/>
      <c r="Z554" s="206"/>
      <c r="AA554" s="206"/>
      <c r="AB554" s="206"/>
      <c r="AC554" s="206"/>
      <c r="AD554" s="206"/>
      <c r="AE554" s="206"/>
      <c r="AF554" s="206"/>
      <c r="AG554" s="206" t="s">
        <v>327</v>
      </c>
      <c r="AH554" s="206">
        <v>0</v>
      </c>
      <c r="AI554" s="206"/>
      <c r="AJ554" s="206"/>
      <c r="AK554" s="206"/>
      <c r="AL554" s="206"/>
      <c r="AM554" s="206"/>
      <c r="AN554" s="206"/>
      <c r="AO554" s="206"/>
      <c r="AP554" s="206"/>
      <c r="AQ554" s="206"/>
      <c r="AR554" s="206"/>
      <c r="AS554" s="206"/>
      <c r="AT554" s="206"/>
      <c r="AU554" s="206"/>
      <c r="AV554" s="206"/>
      <c r="AW554" s="206"/>
      <c r="AX554" s="206"/>
      <c r="AY554" s="206"/>
      <c r="AZ554" s="206"/>
      <c r="BA554" s="206"/>
      <c r="BB554" s="206"/>
      <c r="BC554" s="206"/>
      <c r="BD554" s="206"/>
      <c r="BE554" s="206"/>
      <c r="BF554" s="206"/>
      <c r="BG554" s="206"/>
      <c r="BH554" s="206"/>
    </row>
    <row r="555" spans="1:60" outlineLevel="1">
      <c r="A555" s="223">
        <v>74</v>
      </c>
      <c r="B555" s="224" t="s">
        <v>882</v>
      </c>
      <c r="C555" s="241" t="s">
        <v>883</v>
      </c>
      <c r="D555" s="225" t="s">
        <v>320</v>
      </c>
      <c r="E555" s="226">
        <v>2.0986699999999998</v>
      </c>
      <c r="F555" s="227"/>
      <c r="G555" s="228">
        <f>ROUND(E555*F555,2)</f>
        <v>0</v>
      </c>
      <c r="H555" s="227"/>
      <c r="I555" s="228">
        <f>ROUND(E555*H555,2)</f>
        <v>0</v>
      </c>
      <c r="J555" s="227"/>
      <c r="K555" s="228">
        <f>ROUND(E555*J555,2)</f>
        <v>0</v>
      </c>
      <c r="L555" s="228">
        <v>21</v>
      </c>
      <c r="M555" s="228">
        <f>G555*(1+L555/100)</f>
        <v>0</v>
      </c>
      <c r="N555" s="228">
        <v>0.42</v>
      </c>
      <c r="O555" s="228">
        <f>ROUND(E555*N555,2)</f>
        <v>0.88</v>
      </c>
      <c r="P555" s="228">
        <v>0</v>
      </c>
      <c r="Q555" s="228">
        <f>ROUND(E555*P555,2)</f>
        <v>0</v>
      </c>
      <c r="R555" s="228" t="s">
        <v>394</v>
      </c>
      <c r="S555" s="228" t="s">
        <v>285</v>
      </c>
      <c r="T555" s="229" t="s">
        <v>322</v>
      </c>
      <c r="U555" s="215">
        <v>1.8360000000000001</v>
      </c>
      <c r="V555" s="215">
        <f>ROUND(E555*U555,2)</f>
        <v>3.85</v>
      </c>
      <c r="W555" s="215"/>
      <c r="X555" s="206"/>
      <c r="Y555" s="206"/>
      <c r="Z555" s="206"/>
      <c r="AA555" s="206"/>
      <c r="AB555" s="206"/>
      <c r="AC555" s="206"/>
      <c r="AD555" s="206"/>
      <c r="AE555" s="206"/>
      <c r="AF555" s="206"/>
      <c r="AG555" s="206" t="s">
        <v>323</v>
      </c>
      <c r="AH555" s="206"/>
      <c r="AI555" s="206"/>
      <c r="AJ555" s="206"/>
      <c r="AK555" s="206"/>
      <c r="AL555" s="206"/>
      <c r="AM555" s="206"/>
      <c r="AN555" s="206"/>
      <c r="AO555" s="206"/>
      <c r="AP555" s="206"/>
      <c r="AQ555" s="206"/>
      <c r="AR555" s="206"/>
      <c r="AS555" s="206"/>
      <c r="AT555" s="206"/>
      <c r="AU555" s="206"/>
      <c r="AV555" s="206"/>
      <c r="AW555" s="206"/>
      <c r="AX555" s="206"/>
      <c r="AY555" s="206"/>
      <c r="AZ555" s="206"/>
      <c r="BA555" s="206"/>
      <c r="BB555" s="206"/>
      <c r="BC555" s="206"/>
      <c r="BD555" s="206"/>
      <c r="BE555" s="206"/>
      <c r="BF555" s="206"/>
      <c r="BG555" s="206"/>
      <c r="BH555" s="206"/>
    </row>
    <row r="556" spans="1:60" outlineLevel="1">
      <c r="A556" s="213"/>
      <c r="B556" s="214"/>
      <c r="C556" s="253" t="s">
        <v>884</v>
      </c>
      <c r="D556" s="251"/>
      <c r="E556" s="251"/>
      <c r="F556" s="251"/>
      <c r="G556" s="251"/>
      <c r="H556" s="215"/>
      <c r="I556" s="215"/>
      <c r="J556" s="215"/>
      <c r="K556" s="215"/>
      <c r="L556" s="215"/>
      <c r="M556" s="215"/>
      <c r="N556" s="215"/>
      <c r="O556" s="215"/>
      <c r="P556" s="215"/>
      <c r="Q556" s="215"/>
      <c r="R556" s="215"/>
      <c r="S556" s="215"/>
      <c r="T556" s="215"/>
      <c r="U556" s="215"/>
      <c r="V556" s="215"/>
      <c r="W556" s="215"/>
      <c r="X556" s="206"/>
      <c r="Y556" s="206"/>
      <c r="Z556" s="206"/>
      <c r="AA556" s="206"/>
      <c r="AB556" s="206"/>
      <c r="AC556" s="206"/>
      <c r="AD556" s="206"/>
      <c r="AE556" s="206"/>
      <c r="AF556" s="206"/>
      <c r="AG556" s="206" t="s">
        <v>325</v>
      </c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</row>
    <row r="557" spans="1:60" outlineLevel="1">
      <c r="A557" s="213"/>
      <c r="B557" s="214"/>
      <c r="C557" s="254" t="s">
        <v>885</v>
      </c>
      <c r="D557" s="247"/>
      <c r="E557" s="248">
        <v>2.0986699999999998</v>
      </c>
      <c r="F557" s="215"/>
      <c r="G557" s="215"/>
      <c r="H557" s="215"/>
      <c r="I557" s="215"/>
      <c r="J557" s="215"/>
      <c r="K557" s="215"/>
      <c r="L557" s="215"/>
      <c r="M557" s="215"/>
      <c r="N557" s="215"/>
      <c r="O557" s="215"/>
      <c r="P557" s="215"/>
      <c r="Q557" s="215"/>
      <c r="R557" s="215"/>
      <c r="S557" s="215"/>
      <c r="T557" s="215"/>
      <c r="U557" s="215"/>
      <c r="V557" s="215"/>
      <c r="W557" s="215"/>
      <c r="X557" s="206"/>
      <c r="Y557" s="206"/>
      <c r="Z557" s="206"/>
      <c r="AA557" s="206"/>
      <c r="AB557" s="206"/>
      <c r="AC557" s="206"/>
      <c r="AD557" s="206"/>
      <c r="AE557" s="206"/>
      <c r="AF557" s="206"/>
      <c r="AG557" s="206" t="s">
        <v>327</v>
      </c>
      <c r="AH557" s="206">
        <v>0</v>
      </c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</row>
    <row r="558" spans="1:60" outlineLevel="1">
      <c r="A558" s="223">
        <v>75</v>
      </c>
      <c r="B558" s="224" t="s">
        <v>886</v>
      </c>
      <c r="C558" s="241" t="s">
        <v>887</v>
      </c>
      <c r="D558" s="225" t="s">
        <v>368</v>
      </c>
      <c r="E558" s="226">
        <v>14.407500000000001</v>
      </c>
      <c r="F558" s="227"/>
      <c r="G558" s="228">
        <f>ROUND(E558*F558,2)</f>
        <v>0</v>
      </c>
      <c r="H558" s="227"/>
      <c r="I558" s="228">
        <f>ROUND(E558*H558,2)</f>
        <v>0</v>
      </c>
      <c r="J558" s="227"/>
      <c r="K558" s="228">
        <f>ROUND(E558*J558,2)</f>
        <v>0</v>
      </c>
      <c r="L558" s="228">
        <v>21</v>
      </c>
      <c r="M558" s="228">
        <f>G558*(1+L558/100)</f>
        <v>0</v>
      </c>
      <c r="N558" s="228">
        <v>0.10237</v>
      </c>
      <c r="O558" s="228">
        <f>ROUND(E558*N558,2)</f>
        <v>1.47</v>
      </c>
      <c r="P558" s="228">
        <v>0</v>
      </c>
      <c r="Q558" s="228">
        <f>ROUND(E558*P558,2)</f>
        <v>0</v>
      </c>
      <c r="R558" s="228" t="s">
        <v>394</v>
      </c>
      <c r="S558" s="228" t="s">
        <v>285</v>
      </c>
      <c r="T558" s="229" t="s">
        <v>285</v>
      </c>
      <c r="U558" s="215">
        <v>0.80700000000000005</v>
      </c>
      <c r="V558" s="215">
        <f>ROUND(E558*U558,2)</f>
        <v>11.63</v>
      </c>
      <c r="W558" s="215"/>
      <c r="X558" s="206"/>
      <c r="Y558" s="206"/>
      <c r="Z558" s="206"/>
      <c r="AA558" s="206"/>
      <c r="AB558" s="206"/>
      <c r="AC558" s="206"/>
      <c r="AD558" s="206"/>
      <c r="AE558" s="206"/>
      <c r="AF558" s="206"/>
      <c r="AG558" s="206" t="s">
        <v>369</v>
      </c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</row>
    <row r="559" spans="1:60" outlineLevel="1">
      <c r="A559" s="213"/>
      <c r="B559" s="214"/>
      <c r="C559" s="254" t="s">
        <v>888</v>
      </c>
      <c r="D559" s="247"/>
      <c r="E559" s="248"/>
      <c r="F559" s="215"/>
      <c r="G559" s="215"/>
      <c r="H559" s="215"/>
      <c r="I559" s="215"/>
      <c r="J559" s="215"/>
      <c r="K559" s="215"/>
      <c r="L559" s="215"/>
      <c r="M559" s="215"/>
      <c r="N559" s="215"/>
      <c r="O559" s="215"/>
      <c r="P559" s="215"/>
      <c r="Q559" s="215"/>
      <c r="R559" s="215"/>
      <c r="S559" s="215"/>
      <c r="T559" s="215"/>
      <c r="U559" s="215"/>
      <c r="V559" s="215"/>
      <c r="W559" s="215"/>
      <c r="X559" s="206"/>
      <c r="Y559" s="206"/>
      <c r="Z559" s="206"/>
      <c r="AA559" s="206"/>
      <c r="AB559" s="206"/>
      <c r="AC559" s="206"/>
      <c r="AD559" s="206"/>
      <c r="AE559" s="206"/>
      <c r="AF559" s="206"/>
      <c r="AG559" s="206" t="s">
        <v>327</v>
      </c>
      <c r="AH559" s="206">
        <v>0</v>
      </c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</row>
    <row r="560" spans="1:60" outlineLevel="1">
      <c r="A560" s="213"/>
      <c r="B560" s="214"/>
      <c r="C560" s="254" t="s">
        <v>889</v>
      </c>
      <c r="D560" s="247"/>
      <c r="E560" s="248">
        <v>12.12</v>
      </c>
      <c r="F560" s="215"/>
      <c r="G560" s="215"/>
      <c r="H560" s="215"/>
      <c r="I560" s="215"/>
      <c r="J560" s="215"/>
      <c r="K560" s="215"/>
      <c r="L560" s="215"/>
      <c r="M560" s="215"/>
      <c r="N560" s="215"/>
      <c r="O560" s="215"/>
      <c r="P560" s="215"/>
      <c r="Q560" s="215"/>
      <c r="R560" s="215"/>
      <c r="S560" s="215"/>
      <c r="T560" s="215"/>
      <c r="U560" s="215"/>
      <c r="V560" s="215"/>
      <c r="W560" s="215"/>
      <c r="X560" s="206"/>
      <c r="Y560" s="206"/>
      <c r="Z560" s="206"/>
      <c r="AA560" s="206"/>
      <c r="AB560" s="206"/>
      <c r="AC560" s="206"/>
      <c r="AD560" s="206"/>
      <c r="AE560" s="206"/>
      <c r="AF560" s="206"/>
      <c r="AG560" s="206" t="s">
        <v>327</v>
      </c>
      <c r="AH560" s="206">
        <v>0</v>
      </c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</row>
    <row r="561" spans="1:60" outlineLevel="1">
      <c r="A561" s="213"/>
      <c r="B561" s="214"/>
      <c r="C561" s="254" t="s">
        <v>890</v>
      </c>
      <c r="D561" s="247"/>
      <c r="E561" s="248">
        <v>2.2875000000000001</v>
      </c>
      <c r="F561" s="215"/>
      <c r="G561" s="215"/>
      <c r="H561" s="215"/>
      <c r="I561" s="215"/>
      <c r="J561" s="215"/>
      <c r="K561" s="215"/>
      <c r="L561" s="215"/>
      <c r="M561" s="215"/>
      <c r="N561" s="215"/>
      <c r="O561" s="215"/>
      <c r="P561" s="215"/>
      <c r="Q561" s="215"/>
      <c r="R561" s="215"/>
      <c r="S561" s="215"/>
      <c r="T561" s="215"/>
      <c r="U561" s="215"/>
      <c r="V561" s="215"/>
      <c r="W561" s="215"/>
      <c r="X561" s="206"/>
      <c r="Y561" s="206"/>
      <c r="Z561" s="206"/>
      <c r="AA561" s="206"/>
      <c r="AB561" s="206"/>
      <c r="AC561" s="206"/>
      <c r="AD561" s="206"/>
      <c r="AE561" s="206"/>
      <c r="AF561" s="206"/>
      <c r="AG561" s="206" t="s">
        <v>327</v>
      </c>
      <c r="AH561" s="206">
        <v>0</v>
      </c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</row>
    <row r="562" spans="1:60" ht="22.5" outlineLevel="1">
      <c r="A562" s="223">
        <v>76</v>
      </c>
      <c r="B562" s="224" t="s">
        <v>891</v>
      </c>
      <c r="C562" s="241" t="s">
        <v>892</v>
      </c>
      <c r="D562" s="225" t="s">
        <v>368</v>
      </c>
      <c r="E562" s="226">
        <v>96</v>
      </c>
      <c r="F562" s="227"/>
      <c r="G562" s="228">
        <f>ROUND(E562*F562,2)</f>
        <v>0</v>
      </c>
      <c r="H562" s="227"/>
      <c r="I562" s="228">
        <f>ROUND(E562*H562,2)</f>
        <v>0</v>
      </c>
      <c r="J562" s="227"/>
      <c r="K562" s="228">
        <f>ROUND(E562*J562,2)</f>
        <v>0</v>
      </c>
      <c r="L562" s="228">
        <v>21</v>
      </c>
      <c r="M562" s="228">
        <f>G562*(1+L562/100)</f>
        <v>0</v>
      </c>
      <c r="N562" s="228">
        <v>4.9840000000000002E-2</v>
      </c>
      <c r="O562" s="228">
        <f>ROUND(E562*N562,2)</f>
        <v>4.78</v>
      </c>
      <c r="P562" s="228">
        <v>0</v>
      </c>
      <c r="Q562" s="228">
        <f>ROUND(E562*P562,2)</f>
        <v>0</v>
      </c>
      <c r="R562" s="228" t="s">
        <v>394</v>
      </c>
      <c r="S562" s="228" t="s">
        <v>285</v>
      </c>
      <c r="T562" s="229" t="s">
        <v>322</v>
      </c>
      <c r="U562" s="215">
        <v>0.34799999999999998</v>
      </c>
      <c r="V562" s="215">
        <f>ROUND(E562*U562,2)</f>
        <v>33.409999999999997</v>
      </c>
      <c r="W562" s="215"/>
      <c r="X562" s="206"/>
      <c r="Y562" s="206"/>
      <c r="Z562" s="206"/>
      <c r="AA562" s="206"/>
      <c r="AB562" s="206"/>
      <c r="AC562" s="206"/>
      <c r="AD562" s="206"/>
      <c r="AE562" s="206"/>
      <c r="AF562" s="206"/>
      <c r="AG562" s="206" t="s">
        <v>369</v>
      </c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</row>
    <row r="563" spans="1:60" ht="22.5" outlineLevel="1">
      <c r="A563" s="213"/>
      <c r="B563" s="214"/>
      <c r="C563" s="253" t="s">
        <v>893</v>
      </c>
      <c r="D563" s="251"/>
      <c r="E563" s="251"/>
      <c r="F563" s="251"/>
      <c r="G563" s="251"/>
      <c r="H563" s="215"/>
      <c r="I563" s="215"/>
      <c r="J563" s="215"/>
      <c r="K563" s="215"/>
      <c r="L563" s="215"/>
      <c r="M563" s="215"/>
      <c r="N563" s="215"/>
      <c r="O563" s="215"/>
      <c r="P563" s="215"/>
      <c r="Q563" s="215"/>
      <c r="R563" s="215"/>
      <c r="S563" s="215"/>
      <c r="T563" s="215"/>
      <c r="U563" s="215"/>
      <c r="V563" s="215"/>
      <c r="W563" s="215"/>
      <c r="X563" s="206"/>
      <c r="Y563" s="206"/>
      <c r="Z563" s="206"/>
      <c r="AA563" s="206"/>
      <c r="AB563" s="206"/>
      <c r="AC563" s="206"/>
      <c r="AD563" s="206"/>
      <c r="AE563" s="206"/>
      <c r="AF563" s="206"/>
      <c r="AG563" s="206" t="s">
        <v>325</v>
      </c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30" t="str">
        <f>C563</f>
        <v>na zdivu jako podklad např. pod izolaci, na parapetech z prefabrikovaných dílců, pod oplechování apod., vodorovný nebo ve spádu do 15°, hlazený dřevěným hladítkem,</v>
      </c>
      <c r="BB563" s="206"/>
      <c r="BC563" s="206"/>
      <c r="BD563" s="206"/>
      <c r="BE563" s="206"/>
      <c r="BF563" s="206"/>
      <c r="BG563" s="206"/>
      <c r="BH563" s="206"/>
    </row>
    <row r="564" spans="1:60" outlineLevel="1">
      <c r="A564" s="213"/>
      <c r="B564" s="214"/>
      <c r="C564" s="254" t="s">
        <v>894</v>
      </c>
      <c r="D564" s="247"/>
      <c r="E564" s="248"/>
      <c r="F564" s="215"/>
      <c r="G564" s="215"/>
      <c r="H564" s="215"/>
      <c r="I564" s="215"/>
      <c r="J564" s="215"/>
      <c r="K564" s="215"/>
      <c r="L564" s="215"/>
      <c r="M564" s="215"/>
      <c r="N564" s="215"/>
      <c r="O564" s="215"/>
      <c r="P564" s="215"/>
      <c r="Q564" s="215"/>
      <c r="R564" s="215"/>
      <c r="S564" s="215"/>
      <c r="T564" s="215"/>
      <c r="U564" s="215"/>
      <c r="V564" s="215"/>
      <c r="W564" s="215"/>
      <c r="X564" s="206"/>
      <c r="Y564" s="206"/>
      <c r="Z564" s="206"/>
      <c r="AA564" s="206"/>
      <c r="AB564" s="206"/>
      <c r="AC564" s="206"/>
      <c r="AD564" s="206"/>
      <c r="AE564" s="206"/>
      <c r="AF564" s="206"/>
      <c r="AG564" s="206" t="s">
        <v>327</v>
      </c>
      <c r="AH564" s="206">
        <v>0</v>
      </c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</row>
    <row r="565" spans="1:60" outlineLevel="1">
      <c r="A565" s="213"/>
      <c r="B565" s="214"/>
      <c r="C565" s="254" t="s">
        <v>895</v>
      </c>
      <c r="D565" s="247"/>
      <c r="E565" s="248">
        <v>96</v>
      </c>
      <c r="F565" s="215"/>
      <c r="G565" s="215"/>
      <c r="H565" s="215"/>
      <c r="I565" s="215"/>
      <c r="J565" s="215"/>
      <c r="K565" s="215"/>
      <c r="L565" s="215"/>
      <c r="M565" s="215"/>
      <c r="N565" s="215"/>
      <c r="O565" s="215"/>
      <c r="P565" s="215"/>
      <c r="Q565" s="215"/>
      <c r="R565" s="215"/>
      <c r="S565" s="215"/>
      <c r="T565" s="215"/>
      <c r="U565" s="215"/>
      <c r="V565" s="215"/>
      <c r="W565" s="215"/>
      <c r="X565" s="206"/>
      <c r="Y565" s="206"/>
      <c r="Z565" s="206"/>
      <c r="AA565" s="206"/>
      <c r="AB565" s="206"/>
      <c r="AC565" s="206"/>
      <c r="AD565" s="206"/>
      <c r="AE565" s="206"/>
      <c r="AF565" s="206"/>
      <c r="AG565" s="206" t="s">
        <v>327</v>
      </c>
      <c r="AH565" s="206">
        <v>0</v>
      </c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</row>
    <row r="566" spans="1:60" outlineLevel="1">
      <c r="A566" s="223">
        <v>77</v>
      </c>
      <c r="B566" s="224" t="s">
        <v>896</v>
      </c>
      <c r="C566" s="241" t="s">
        <v>897</v>
      </c>
      <c r="D566" s="225" t="s">
        <v>320</v>
      </c>
      <c r="E566" s="226">
        <v>0.63360000000000005</v>
      </c>
      <c r="F566" s="227"/>
      <c r="G566" s="228">
        <f>ROUND(E566*F566,2)</f>
        <v>0</v>
      </c>
      <c r="H566" s="227"/>
      <c r="I566" s="228">
        <f>ROUND(E566*H566,2)</f>
        <v>0</v>
      </c>
      <c r="J566" s="227"/>
      <c r="K566" s="228">
        <f>ROUND(E566*J566,2)</f>
        <v>0</v>
      </c>
      <c r="L566" s="228">
        <v>21</v>
      </c>
      <c r="M566" s="228">
        <f>G566*(1+L566/100)</f>
        <v>0</v>
      </c>
      <c r="N566" s="228">
        <v>2.5249999999999999</v>
      </c>
      <c r="O566" s="228">
        <f>ROUND(E566*N566,2)</f>
        <v>1.6</v>
      </c>
      <c r="P566" s="228">
        <v>0</v>
      </c>
      <c r="Q566" s="228">
        <f>ROUND(E566*P566,2)</f>
        <v>0</v>
      </c>
      <c r="R566" s="228"/>
      <c r="S566" s="228" t="s">
        <v>295</v>
      </c>
      <c r="T566" s="229" t="s">
        <v>286</v>
      </c>
      <c r="U566" s="215">
        <v>3.2130000000000001</v>
      </c>
      <c r="V566" s="215">
        <f>ROUND(E566*U566,2)</f>
        <v>2.04</v>
      </c>
      <c r="W566" s="215"/>
      <c r="X566" s="206"/>
      <c r="Y566" s="206"/>
      <c r="Z566" s="206"/>
      <c r="AA566" s="206"/>
      <c r="AB566" s="206"/>
      <c r="AC566" s="206"/>
      <c r="AD566" s="206"/>
      <c r="AE566" s="206"/>
      <c r="AF566" s="206"/>
      <c r="AG566" s="206" t="s">
        <v>323</v>
      </c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</row>
    <row r="567" spans="1:60" outlineLevel="1">
      <c r="A567" s="213"/>
      <c r="B567" s="214"/>
      <c r="C567" s="242" t="s">
        <v>869</v>
      </c>
      <c r="D567" s="231"/>
      <c r="E567" s="231"/>
      <c r="F567" s="231"/>
      <c r="G567" s="231"/>
      <c r="H567" s="215"/>
      <c r="I567" s="215"/>
      <c r="J567" s="215"/>
      <c r="K567" s="215"/>
      <c r="L567" s="215"/>
      <c r="M567" s="215"/>
      <c r="N567" s="215"/>
      <c r="O567" s="215"/>
      <c r="P567" s="215"/>
      <c r="Q567" s="215"/>
      <c r="R567" s="215"/>
      <c r="S567" s="215"/>
      <c r="T567" s="215"/>
      <c r="U567" s="215"/>
      <c r="V567" s="215"/>
      <c r="W567" s="215"/>
      <c r="X567" s="206"/>
      <c r="Y567" s="206"/>
      <c r="Z567" s="206"/>
      <c r="AA567" s="206"/>
      <c r="AB567" s="206"/>
      <c r="AC567" s="206"/>
      <c r="AD567" s="206"/>
      <c r="AE567" s="206"/>
      <c r="AF567" s="206"/>
      <c r="AG567" s="206" t="s">
        <v>289</v>
      </c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</row>
    <row r="568" spans="1:60" outlineLevel="1">
      <c r="A568" s="213"/>
      <c r="B568" s="214"/>
      <c r="C568" s="254" t="s">
        <v>898</v>
      </c>
      <c r="D568" s="247"/>
      <c r="E568" s="248">
        <v>0.378</v>
      </c>
      <c r="F568" s="215"/>
      <c r="G568" s="215"/>
      <c r="H568" s="215"/>
      <c r="I568" s="215"/>
      <c r="J568" s="215"/>
      <c r="K568" s="215"/>
      <c r="L568" s="215"/>
      <c r="M568" s="215"/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06"/>
      <c r="Y568" s="206"/>
      <c r="Z568" s="206"/>
      <c r="AA568" s="206"/>
      <c r="AB568" s="206"/>
      <c r="AC568" s="206"/>
      <c r="AD568" s="206"/>
      <c r="AE568" s="206"/>
      <c r="AF568" s="206"/>
      <c r="AG568" s="206" t="s">
        <v>327</v>
      </c>
      <c r="AH568" s="206">
        <v>0</v>
      </c>
      <c r="AI568" s="206"/>
      <c r="AJ568" s="206"/>
      <c r="AK568" s="206"/>
      <c r="AL568" s="206"/>
      <c r="AM568" s="206"/>
      <c r="AN568" s="206"/>
      <c r="AO568" s="206"/>
      <c r="AP568" s="206"/>
      <c r="AQ568" s="206"/>
      <c r="AR568" s="206"/>
      <c r="AS568" s="206"/>
      <c r="AT568" s="206"/>
      <c r="AU568" s="206"/>
      <c r="AV568" s="206"/>
      <c r="AW568" s="206"/>
      <c r="AX568" s="206"/>
      <c r="AY568" s="206"/>
      <c r="AZ568" s="206"/>
      <c r="BA568" s="206"/>
      <c r="BB568" s="206"/>
      <c r="BC568" s="206"/>
      <c r="BD568" s="206"/>
      <c r="BE568" s="206"/>
      <c r="BF568" s="206"/>
      <c r="BG568" s="206"/>
      <c r="BH568" s="206"/>
    </row>
    <row r="569" spans="1:60" outlineLevel="1">
      <c r="A569" s="213"/>
      <c r="B569" s="214"/>
      <c r="C569" s="254" t="s">
        <v>899</v>
      </c>
      <c r="D569" s="247"/>
      <c r="E569" s="248">
        <v>0.25559999999999999</v>
      </c>
      <c r="F569" s="215"/>
      <c r="G569" s="215"/>
      <c r="H569" s="215"/>
      <c r="I569" s="215"/>
      <c r="J569" s="215"/>
      <c r="K569" s="215"/>
      <c r="L569" s="215"/>
      <c r="M569" s="215"/>
      <c r="N569" s="215"/>
      <c r="O569" s="215"/>
      <c r="P569" s="215"/>
      <c r="Q569" s="215"/>
      <c r="R569" s="215"/>
      <c r="S569" s="215"/>
      <c r="T569" s="215"/>
      <c r="U569" s="215"/>
      <c r="V569" s="215"/>
      <c r="W569" s="215"/>
      <c r="X569" s="206"/>
      <c r="Y569" s="206"/>
      <c r="Z569" s="206"/>
      <c r="AA569" s="206"/>
      <c r="AB569" s="206"/>
      <c r="AC569" s="206"/>
      <c r="AD569" s="206"/>
      <c r="AE569" s="206"/>
      <c r="AF569" s="206"/>
      <c r="AG569" s="206" t="s">
        <v>327</v>
      </c>
      <c r="AH569" s="206">
        <v>0</v>
      </c>
      <c r="AI569" s="206"/>
      <c r="AJ569" s="206"/>
      <c r="AK569" s="206"/>
      <c r="AL569" s="206"/>
      <c r="AM569" s="206"/>
      <c r="AN569" s="206"/>
      <c r="AO569" s="206"/>
      <c r="AP569" s="206"/>
      <c r="AQ569" s="206"/>
      <c r="AR569" s="206"/>
      <c r="AS569" s="206"/>
      <c r="AT569" s="206"/>
      <c r="AU569" s="206"/>
      <c r="AV569" s="206"/>
      <c r="AW569" s="206"/>
      <c r="AX569" s="206"/>
      <c r="AY569" s="206"/>
      <c r="AZ569" s="206"/>
      <c r="BA569" s="206"/>
      <c r="BB569" s="206"/>
      <c r="BC569" s="206"/>
      <c r="BD569" s="206"/>
      <c r="BE569" s="206"/>
      <c r="BF569" s="206"/>
      <c r="BG569" s="206"/>
      <c r="BH569" s="206"/>
    </row>
    <row r="570" spans="1:60" outlineLevel="1">
      <c r="A570" s="223">
        <v>78</v>
      </c>
      <c r="B570" s="224" t="s">
        <v>900</v>
      </c>
      <c r="C570" s="241" t="s">
        <v>901</v>
      </c>
      <c r="D570" s="225" t="s">
        <v>368</v>
      </c>
      <c r="E570" s="226">
        <v>3.3079999999999998</v>
      </c>
      <c r="F570" s="227"/>
      <c r="G570" s="228">
        <f>ROUND(E570*F570,2)</f>
        <v>0</v>
      </c>
      <c r="H570" s="227"/>
      <c r="I570" s="228">
        <f>ROUND(E570*H570,2)</f>
        <v>0</v>
      </c>
      <c r="J570" s="227"/>
      <c r="K570" s="228">
        <f>ROUND(E570*J570,2)</f>
        <v>0</v>
      </c>
      <c r="L570" s="228">
        <v>21</v>
      </c>
      <c r="M570" s="228">
        <f>G570*(1+L570/100)</f>
        <v>0</v>
      </c>
      <c r="N570" s="228">
        <v>6.9999999999999999E-4</v>
      </c>
      <c r="O570" s="228">
        <f>ROUND(E570*N570,2)</f>
        <v>0</v>
      </c>
      <c r="P570" s="228">
        <v>0</v>
      </c>
      <c r="Q570" s="228">
        <f>ROUND(E570*P570,2)</f>
        <v>0</v>
      </c>
      <c r="R570" s="228"/>
      <c r="S570" s="228" t="s">
        <v>295</v>
      </c>
      <c r="T570" s="229" t="s">
        <v>286</v>
      </c>
      <c r="U570" s="215">
        <v>0.2</v>
      </c>
      <c r="V570" s="215">
        <f>ROUND(E570*U570,2)</f>
        <v>0.66</v>
      </c>
      <c r="W570" s="215"/>
      <c r="X570" s="206"/>
      <c r="Y570" s="206"/>
      <c r="Z570" s="206"/>
      <c r="AA570" s="206"/>
      <c r="AB570" s="206"/>
      <c r="AC570" s="206"/>
      <c r="AD570" s="206"/>
      <c r="AE570" s="206"/>
      <c r="AF570" s="206"/>
      <c r="AG570" s="206" t="s">
        <v>369</v>
      </c>
      <c r="AH570" s="206"/>
      <c r="AI570" s="206"/>
      <c r="AJ570" s="206"/>
      <c r="AK570" s="206"/>
      <c r="AL570" s="206"/>
      <c r="AM570" s="206"/>
      <c r="AN570" s="206"/>
      <c r="AO570" s="206"/>
      <c r="AP570" s="206"/>
      <c r="AQ570" s="206"/>
      <c r="AR570" s="206"/>
      <c r="AS570" s="206"/>
      <c r="AT570" s="206"/>
      <c r="AU570" s="206"/>
      <c r="AV570" s="206"/>
      <c r="AW570" s="206"/>
      <c r="AX570" s="206"/>
      <c r="AY570" s="206"/>
      <c r="AZ570" s="206"/>
      <c r="BA570" s="206"/>
      <c r="BB570" s="206"/>
      <c r="BC570" s="206"/>
      <c r="BD570" s="206"/>
      <c r="BE570" s="206"/>
      <c r="BF570" s="206"/>
      <c r="BG570" s="206"/>
      <c r="BH570" s="206"/>
    </row>
    <row r="571" spans="1:60" outlineLevel="1">
      <c r="A571" s="213"/>
      <c r="B571" s="214"/>
      <c r="C571" s="254" t="s">
        <v>902</v>
      </c>
      <c r="D571" s="247"/>
      <c r="E571" s="248"/>
      <c r="F571" s="215"/>
      <c r="G571" s="215"/>
      <c r="H571" s="215"/>
      <c r="I571" s="215"/>
      <c r="J571" s="215"/>
      <c r="K571" s="215"/>
      <c r="L571" s="215"/>
      <c r="M571" s="215"/>
      <c r="N571" s="215"/>
      <c r="O571" s="215"/>
      <c r="P571" s="215"/>
      <c r="Q571" s="215"/>
      <c r="R571" s="215"/>
      <c r="S571" s="215"/>
      <c r="T571" s="215"/>
      <c r="U571" s="215"/>
      <c r="V571" s="215"/>
      <c r="W571" s="215"/>
      <c r="X571" s="206"/>
      <c r="Y571" s="206"/>
      <c r="Z571" s="206"/>
      <c r="AA571" s="206"/>
      <c r="AB571" s="206"/>
      <c r="AC571" s="206"/>
      <c r="AD571" s="206"/>
      <c r="AE571" s="206"/>
      <c r="AF571" s="206"/>
      <c r="AG571" s="206" t="s">
        <v>327</v>
      </c>
      <c r="AH571" s="206">
        <v>0</v>
      </c>
      <c r="AI571" s="206"/>
      <c r="AJ571" s="206"/>
      <c r="AK571" s="206"/>
      <c r="AL571" s="206"/>
      <c r="AM571" s="206"/>
      <c r="AN571" s="206"/>
      <c r="AO571" s="206"/>
      <c r="AP571" s="206"/>
      <c r="AQ571" s="206"/>
      <c r="AR571" s="206"/>
      <c r="AS571" s="206"/>
      <c r="AT571" s="206"/>
      <c r="AU571" s="206"/>
      <c r="AV571" s="206"/>
      <c r="AW571" s="206"/>
      <c r="AX571" s="206"/>
      <c r="AY571" s="206"/>
      <c r="AZ571" s="206"/>
      <c r="BA571" s="206"/>
      <c r="BB571" s="206"/>
      <c r="BC571" s="206"/>
      <c r="BD571" s="206"/>
      <c r="BE571" s="206"/>
      <c r="BF571" s="206"/>
      <c r="BG571" s="206"/>
      <c r="BH571" s="206"/>
    </row>
    <row r="572" spans="1:60" outlineLevel="1">
      <c r="A572" s="213"/>
      <c r="B572" s="214"/>
      <c r="C572" s="254" t="s">
        <v>903</v>
      </c>
      <c r="D572" s="247"/>
      <c r="E572" s="248">
        <v>1.8879999999999999</v>
      </c>
      <c r="F572" s="215"/>
      <c r="G572" s="215"/>
      <c r="H572" s="215"/>
      <c r="I572" s="215"/>
      <c r="J572" s="215"/>
      <c r="K572" s="215"/>
      <c r="L572" s="215"/>
      <c r="M572" s="215"/>
      <c r="N572" s="215"/>
      <c r="O572" s="215"/>
      <c r="P572" s="215"/>
      <c r="Q572" s="215"/>
      <c r="R572" s="215"/>
      <c r="S572" s="215"/>
      <c r="T572" s="215"/>
      <c r="U572" s="215"/>
      <c r="V572" s="215"/>
      <c r="W572" s="215"/>
      <c r="X572" s="206"/>
      <c r="Y572" s="206"/>
      <c r="Z572" s="206"/>
      <c r="AA572" s="206"/>
      <c r="AB572" s="206"/>
      <c r="AC572" s="206"/>
      <c r="AD572" s="206"/>
      <c r="AE572" s="206"/>
      <c r="AF572" s="206"/>
      <c r="AG572" s="206" t="s">
        <v>327</v>
      </c>
      <c r="AH572" s="206">
        <v>0</v>
      </c>
      <c r="AI572" s="206"/>
      <c r="AJ572" s="206"/>
      <c r="AK572" s="206"/>
      <c r="AL572" s="206"/>
      <c r="AM572" s="206"/>
      <c r="AN572" s="206"/>
      <c r="AO572" s="206"/>
      <c r="AP572" s="206"/>
      <c r="AQ572" s="206"/>
      <c r="AR572" s="206"/>
      <c r="AS572" s="206"/>
      <c r="AT572" s="206"/>
      <c r="AU572" s="206"/>
      <c r="AV572" s="206"/>
      <c r="AW572" s="206"/>
      <c r="AX572" s="206"/>
      <c r="AY572" s="206"/>
      <c r="AZ572" s="206"/>
      <c r="BA572" s="206"/>
      <c r="BB572" s="206"/>
      <c r="BC572" s="206"/>
      <c r="BD572" s="206"/>
      <c r="BE572" s="206"/>
      <c r="BF572" s="206"/>
      <c r="BG572" s="206"/>
      <c r="BH572" s="206"/>
    </row>
    <row r="573" spans="1:60" outlineLevel="1">
      <c r="A573" s="213"/>
      <c r="B573" s="214"/>
      <c r="C573" s="254" t="s">
        <v>904</v>
      </c>
      <c r="D573" s="247"/>
      <c r="E573" s="248">
        <v>1.42</v>
      </c>
      <c r="F573" s="215"/>
      <c r="G573" s="215"/>
      <c r="H573" s="215"/>
      <c r="I573" s="215"/>
      <c r="J573" s="215"/>
      <c r="K573" s="215"/>
      <c r="L573" s="215"/>
      <c r="M573" s="215"/>
      <c r="N573" s="215"/>
      <c r="O573" s="215"/>
      <c r="P573" s="215"/>
      <c r="Q573" s="215"/>
      <c r="R573" s="215"/>
      <c r="S573" s="215"/>
      <c r="T573" s="215"/>
      <c r="U573" s="215"/>
      <c r="V573" s="215"/>
      <c r="W573" s="215"/>
      <c r="X573" s="206"/>
      <c r="Y573" s="206"/>
      <c r="Z573" s="206"/>
      <c r="AA573" s="206"/>
      <c r="AB573" s="206"/>
      <c r="AC573" s="206"/>
      <c r="AD573" s="206"/>
      <c r="AE573" s="206"/>
      <c r="AF573" s="206"/>
      <c r="AG573" s="206" t="s">
        <v>327</v>
      </c>
      <c r="AH573" s="206">
        <v>0</v>
      </c>
      <c r="AI573" s="206"/>
      <c r="AJ573" s="206"/>
      <c r="AK573" s="206"/>
      <c r="AL573" s="206"/>
      <c r="AM573" s="206"/>
      <c r="AN573" s="206"/>
      <c r="AO573" s="206"/>
      <c r="AP573" s="206"/>
      <c r="AQ573" s="206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</row>
    <row r="574" spans="1:60" ht="22.5" outlineLevel="1">
      <c r="A574" s="223">
        <v>79</v>
      </c>
      <c r="B574" s="224" t="s">
        <v>905</v>
      </c>
      <c r="C574" s="241" t="s">
        <v>906</v>
      </c>
      <c r="D574" s="225" t="s">
        <v>368</v>
      </c>
      <c r="E574" s="226">
        <v>645.39049999999997</v>
      </c>
      <c r="F574" s="227"/>
      <c r="G574" s="228">
        <f>ROUND(E574*F574,2)</f>
        <v>0</v>
      </c>
      <c r="H574" s="227"/>
      <c r="I574" s="228">
        <f>ROUND(E574*H574,2)</f>
        <v>0</v>
      </c>
      <c r="J574" s="227"/>
      <c r="K574" s="228">
        <f>ROUND(E574*J574,2)</f>
        <v>0</v>
      </c>
      <c r="L574" s="228">
        <v>21</v>
      </c>
      <c r="M574" s="228">
        <f>G574*(1+L574/100)</f>
        <v>0</v>
      </c>
      <c r="N574" s="228">
        <v>0.20563000000000001</v>
      </c>
      <c r="O574" s="228">
        <f>ROUND(E574*N574,2)</f>
        <v>132.71</v>
      </c>
      <c r="P574" s="228">
        <v>0</v>
      </c>
      <c r="Q574" s="228">
        <f>ROUND(E574*P574,2)</f>
        <v>0</v>
      </c>
      <c r="R574" s="228" t="s">
        <v>694</v>
      </c>
      <c r="S574" s="228" t="s">
        <v>285</v>
      </c>
      <c r="T574" s="229" t="s">
        <v>322</v>
      </c>
      <c r="U574" s="215">
        <v>0.54962</v>
      </c>
      <c r="V574" s="215">
        <f>ROUND(E574*U574,2)</f>
        <v>354.72</v>
      </c>
      <c r="W574" s="215"/>
      <c r="X574" s="206"/>
      <c r="Y574" s="206"/>
      <c r="Z574" s="206"/>
      <c r="AA574" s="206"/>
      <c r="AB574" s="206"/>
      <c r="AC574" s="206"/>
      <c r="AD574" s="206"/>
      <c r="AE574" s="206"/>
      <c r="AF574" s="206"/>
      <c r="AG574" s="206" t="s">
        <v>695</v>
      </c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</row>
    <row r="575" spans="1:60" outlineLevel="1">
      <c r="A575" s="213"/>
      <c r="B575" s="214"/>
      <c r="C575" s="253" t="s">
        <v>907</v>
      </c>
      <c r="D575" s="251"/>
      <c r="E575" s="251"/>
      <c r="F575" s="251"/>
      <c r="G575" s="251"/>
      <c r="H575" s="215"/>
      <c r="I575" s="215"/>
      <c r="J575" s="215"/>
      <c r="K575" s="215"/>
      <c r="L575" s="215"/>
      <c r="M575" s="215"/>
      <c r="N575" s="215"/>
      <c r="O575" s="215"/>
      <c r="P575" s="215"/>
      <c r="Q575" s="215"/>
      <c r="R575" s="215"/>
      <c r="S575" s="215"/>
      <c r="T575" s="215"/>
      <c r="U575" s="215"/>
      <c r="V575" s="215"/>
      <c r="W575" s="215"/>
      <c r="X575" s="206"/>
      <c r="Y575" s="206"/>
      <c r="Z575" s="206"/>
      <c r="AA575" s="206"/>
      <c r="AB575" s="206"/>
      <c r="AC575" s="206"/>
      <c r="AD575" s="206"/>
      <c r="AE575" s="206"/>
      <c r="AF575" s="206"/>
      <c r="AG575" s="206" t="s">
        <v>325</v>
      </c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</row>
    <row r="576" spans="1:60" outlineLevel="1">
      <c r="A576" s="213"/>
      <c r="B576" s="214"/>
      <c r="C576" s="254" t="s">
        <v>908</v>
      </c>
      <c r="D576" s="247"/>
      <c r="E576" s="248"/>
      <c r="F576" s="215"/>
      <c r="G576" s="215"/>
      <c r="H576" s="215"/>
      <c r="I576" s="215"/>
      <c r="J576" s="215"/>
      <c r="K576" s="215"/>
      <c r="L576" s="215"/>
      <c r="M576" s="215"/>
      <c r="N576" s="215"/>
      <c r="O576" s="215"/>
      <c r="P576" s="215"/>
      <c r="Q576" s="215"/>
      <c r="R576" s="215"/>
      <c r="S576" s="215"/>
      <c r="T576" s="215"/>
      <c r="U576" s="215"/>
      <c r="V576" s="215"/>
      <c r="W576" s="215"/>
      <c r="X576" s="206"/>
      <c r="Y576" s="206"/>
      <c r="Z576" s="206"/>
      <c r="AA576" s="206"/>
      <c r="AB576" s="206"/>
      <c r="AC576" s="206"/>
      <c r="AD576" s="206"/>
      <c r="AE576" s="206"/>
      <c r="AF576" s="206"/>
      <c r="AG576" s="206" t="s">
        <v>327</v>
      </c>
      <c r="AH576" s="206">
        <v>0</v>
      </c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</row>
    <row r="577" spans="1:60" outlineLevel="1">
      <c r="A577" s="213"/>
      <c r="B577" s="214"/>
      <c r="C577" s="254" t="s">
        <v>909</v>
      </c>
      <c r="D577" s="247"/>
      <c r="E577" s="248">
        <v>175.0455</v>
      </c>
      <c r="F577" s="215"/>
      <c r="G577" s="215"/>
      <c r="H577" s="215"/>
      <c r="I577" s="215"/>
      <c r="J577" s="215"/>
      <c r="K577" s="215"/>
      <c r="L577" s="215"/>
      <c r="M577" s="215"/>
      <c r="N577" s="215"/>
      <c r="O577" s="215"/>
      <c r="P577" s="215"/>
      <c r="Q577" s="215"/>
      <c r="R577" s="215"/>
      <c r="S577" s="215"/>
      <c r="T577" s="215"/>
      <c r="U577" s="215"/>
      <c r="V577" s="215"/>
      <c r="W577" s="215"/>
      <c r="X577" s="206"/>
      <c r="Y577" s="206"/>
      <c r="Z577" s="206"/>
      <c r="AA577" s="206"/>
      <c r="AB577" s="206"/>
      <c r="AC577" s="206"/>
      <c r="AD577" s="206"/>
      <c r="AE577" s="206"/>
      <c r="AF577" s="206"/>
      <c r="AG577" s="206" t="s">
        <v>327</v>
      </c>
      <c r="AH577" s="206">
        <v>0</v>
      </c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</row>
    <row r="578" spans="1:60" outlineLevel="1">
      <c r="A578" s="213"/>
      <c r="B578" s="214"/>
      <c r="C578" s="254" t="s">
        <v>910</v>
      </c>
      <c r="D578" s="247"/>
      <c r="E578" s="248">
        <v>62.5</v>
      </c>
      <c r="F578" s="215"/>
      <c r="G578" s="215"/>
      <c r="H578" s="215"/>
      <c r="I578" s="215"/>
      <c r="J578" s="215"/>
      <c r="K578" s="215"/>
      <c r="L578" s="215"/>
      <c r="M578" s="215"/>
      <c r="N578" s="215"/>
      <c r="O578" s="215"/>
      <c r="P578" s="215"/>
      <c r="Q578" s="215"/>
      <c r="R578" s="215"/>
      <c r="S578" s="215"/>
      <c r="T578" s="215"/>
      <c r="U578" s="215"/>
      <c r="V578" s="215"/>
      <c r="W578" s="215"/>
      <c r="X578" s="206"/>
      <c r="Y578" s="206"/>
      <c r="Z578" s="206"/>
      <c r="AA578" s="206"/>
      <c r="AB578" s="206"/>
      <c r="AC578" s="206"/>
      <c r="AD578" s="206"/>
      <c r="AE578" s="206"/>
      <c r="AF578" s="206"/>
      <c r="AG578" s="206" t="s">
        <v>327</v>
      </c>
      <c r="AH578" s="206">
        <v>0</v>
      </c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</row>
    <row r="579" spans="1:60" outlineLevel="1">
      <c r="A579" s="213"/>
      <c r="B579" s="214"/>
      <c r="C579" s="254" t="s">
        <v>911</v>
      </c>
      <c r="D579" s="247"/>
      <c r="E579" s="248"/>
      <c r="F579" s="215"/>
      <c r="G579" s="215"/>
      <c r="H579" s="215"/>
      <c r="I579" s="215"/>
      <c r="J579" s="215"/>
      <c r="K579" s="215"/>
      <c r="L579" s="215"/>
      <c r="M579" s="215"/>
      <c r="N579" s="215"/>
      <c r="O579" s="215"/>
      <c r="P579" s="215"/>
      <c r="Q579" s="215"/>
      <c r="R579" s="215"/>
      <c r="S579" s="215"/>
      <c r="T579" s="215"/>
      <c r="U579" s="215"/>
      <c r="V579" s="215"/>
      <c r="W579" s="215"/>
      <c r="X579" s="206"/>
      <c r="Y579" s="206"/>
      <c r="Z579" s="206"/>
      <c r="AA579" s="206"/>
      <c r="AB579" s="206"/>
      <c r="AC579" s="206"/>
      <c r="AD579" s="206"/>
      <c r="AE579" s="206"/>
      <c r="AF579" s="206"/>
      <c r="AG579" s="206" t="s">
        <v>327</v>
      </c>
      <c r="AH579" s="206">
        <v>0</v>
      </c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</row>
    <row r="580" spans="1:60" outlineLevel="1">
      <c r="A580" s="213"/>
      <c r="B580" s="214"/>
      <c r="C580" s="254" t="s">
        <v>912</v>
      </c>
      <c r="D580" s="247"/>
      <c r="E580" s="248">
        <v>115.03</v>
      </c>
      <c r="F580" s="215"/>
      <c r="G580" s="215"/>
      <c r="H580" s="215"/>
      <c r="I580" s="215"/>
      <c r="J580" s="215"/>
      <c r="K580" s="215"/>
      <c r="L580" s="215"/>
      <c r="M580" s="215"/>
      <c r="N580" s="215"/>
      <c r="O580" s="215"/>
      <c r="P580" s="215"/>
      <c r="Q580" s="215"/>
      <c r="R580" s="215"/>
      <c r="S580" s="215"/>
      <c r="T580" s="215"/>
      <c r="U580" s="215"/>
      <c r="V580" s="215"/>
      <c r="W580" s="215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 t="s">
        <v>327</v>
      </c>
      <c r="AH580" s="206">
        <v>0</v>
      </c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</row>
    <row r="581" spans="1:60" outlineLevel="1">
      <c r="A581" s="213"/>
      <c r="B581" s="214"/>
      <c r="C581" s="254" t="s">
        <v>913</v>
      </c>
      <c r="D581" s="247"/>
      <c r="E581" s="248">
        <v>247.35</v>
      </c>
      <c r="F581" s="215"/>
      <c r="G581" s="215"/>
      <c r="H581" s="215"/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5"/>
      <c r="V581" s="215"/>
      <c r="W581" s="215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 t="s">
        <v>327</v>
      </c>
      <c r="AH581" s="206">
        <v>0</v>
      </c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</row>
    <row r="582" spans="1:60" outlineLevel="1">
      <c r="A582" s="213"/>
      <c r="B582" s="214"/>
      <c r="C582" s="254" t="s">
        <v>914</v>
      </c>
      <c r="D582" s="247"/>
      <c r="E582" s="248">
        <v>45.18</v>
      </c>
      <c r="F582" s="215"/>
      <c r="G582" s="215"/>
      <c r="H582" s="215"/>
      <c r="I582" s="215"/>
      <c r="J582" s="215"/>
      <c r="K582" s="215"/>
      <c r="L582" s="215"/>
      <c r="M582" s="215"/>
      <c r="N582" s="215"/>
      <c r="O582" s="215"/>
      <c r="P582" s="215"/>
      <c r="Q582" s="215"/>
      <c r="R582" s="215"/>
      <c r="S582" s="215"/>
      <c r="T582" s="215"/>
      <c r="U582" s="215"/>
      <c r="V582" s="215"/>
      <c r="W582" s="215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 t="s">
        <v>327</v>
      </c>
      <c r="AH582" s="206">
        <v>0</v>
      </c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</row>
    <row r="583" spans="1:60" outlineLevel="1">
      <c r="A583" s="213"/>
      <c r="B583" s="214"/>
      <c r="C583" s="254" t="s">
        <v>915</v>
      </c>
      <c r="D583" s="247"/>
      <c r="E583" s="248">
        <v>0.28499999999999998</v>
      </c>
      <c r="F583" s="215"/>
      <c r="G583" s="215"/>
      <c r="H583" s="215"/>
      <c r="I583" s="215"/>
      <c r="J583" s="215"/>
      <c r="K583" s="215"/>
      <c r="L583" s="215"/>
      <c r="M583" s="215"/>
      <c r="N583" s="215"/>
      <c r="O583" s="215"/>
      <c r="P583" s="215"/>
      <c r="Q583" s="215"/>
      <c r="R583" s="215"/>
      <c r="S583" s="215"/>
      <c r="T583" s="215"/>
      <c r="U583" s="215"/>
      <c r="V583" s="215"/>
      <c r="W583" s="215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 t="s">
        <v>327</v>
      </c>
      <c r="AH583" s="206">
        <v>0</v>
      </c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</row>
    <row r="584" spans="1:60" ht="22.5" outlineLevel="1">
      <c r="A584" s="223">
        <v>80</v>
      </c>
      <c r="B584" s="224" t="s">
        <v>916</v>
      </c>
      <c r="C584" s="241" t="s">
        <v>917</v>
      </c>
      <c r="D584" s="225" t="s">
        <v>368</v>
      </c>
      <c r="E584" s="226">
        <v>12.3622</v>
      </c>
      <c r="F584" s="227"/>
      <c r="G584" s="228">
        <f>ROUND(E584*F584,2)</f>
        <v>0</v>
      </c>
      <c r="H584" s="227"/>
      <c r="I584" s="228">
        <f>ROUND(E584*H584,2)</f>
        <v>0</v>
      </c>
      <c r="J584" s="227"/>
      <c r="K584" s="228">
        <f>ROUND(E584*J584,2)</f>
        <v>0</v>
      </c>
      <c r="L584" s="228">
        <v>21</v>
      </c>
      <c r="M584" s="228">
        <f>G584*(1+L584/100)</f>
        <v>0</v>
      </c>
      <c r="N584" s="228">
        <v>0.25613000000000002</v>
      </c>
      <c r="O584" s="228">
        <f>ROUND(E584*N584,2)</f>
        <v>3.17</v>
      </c>
      <c r="P584" s="228">
        <v>0</v>
      </c>
      <c r="Q584" s="228">
        <f>ROUND(E584*P584,2)</f>
        <v>0</v>
      </c>
      <c r="R584" s="228" t="s">
        <v>694</v>
      </c>
      <c r="S584" s="228" t="s">
        <v>285</v>
      </c>
      <c r="T584" s="229" t="s">
        <v>322</v>
      </c>
      <c r="U584" s="215">
        <v>0.56899999999999995</v>
      </c>
      <c r="V584" s="215">
        <f>ROUND(E584*U584,2)</f>
        <v>7.03</v>
      </c>
      <c r="W584" s="215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 t="s">
        <v>695</v>
      </c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</row>
    <row r="585" spans="1:60" outlineLevel="1">
      <c r="A585" s="213"/>
      <c r="B585" s="214"/>
      <c r="C585" s="253" t="s">
        <v>907</v>
      </c>
      <c r="D585" s="251"/>
      <c r="E585" s="251"/>
      <c r="F585" s="251"/>
      <c r="G585" s="251"/>
      <c r="H585" s="215"/>
      <c r="I585" s="215"/>
      <c r="J585" s="215"/>
      <c r="K585" s="215"/>
      <c r="L585" s="215"/>
      <c r="M585" s="215"/>
      <c r="N585" s="215"/>
      <c r="O585" s="215"/>
      <c r="P585" s="215"/>
      <c r="Q585" s="215"/>
      <c r="R585" s="215"/>
      <c r="S585" s="215"/>
      <c r="T585" s="215"/>
      <c r="U585" s="215"/>
      <c r="V585" s="215"/>
      <c r="W585" s="215"/>
      <c r="X585" s="206"/>
      <c r="Y585" s="206"/>
      <c r="Z585" s="206"/>
      <c r="AA585" s="206"/>
      <c r="AB585" s="206"/>
      <c r="AC585" s="206"/>
      <c r="AD585" s="206"/>
      <c r="AE585" s="206"/>
      <c r="AF585" s="206"/>
      <c r="AG585" s="206" t="s">
        <v>325</v>
      </c>
      <c r="AH585" s="206"/>
      <c r="AI585" s="206"/>
      <c r="AJ585" s="206"/>
      <c r="AK585" s="206"/>
      <c r="AL585" s="206"/>
      <c r="AM585" s="206"/>
      <c r="AN585" s="206"/>
      <c r="AO585" s="206"/>
      <c r="AP585" s="206"/>
      <c r="AQ585" s="206"/>
      <c r="AR585" s="206"/>
      <c r="AS585" s="206"/>
      <c r="AT585" s="206"/>
      <c r="AU585" s="206"/>
      <c r="AV585" s="206"/>
      <c r="AW585" s="206"/>
      <c r="AX585" s="206"/>
      <c r="AY585" s="206"/>
      <c r="AZ585" s="206"/>
      <c r="BA585" s="206"/>
      <c r="BB585" s="206"/>
      <c r="BC585" s="206"/>
      <c r="BD585" s="206"/>
      <c r="BE585" s="206"/>
      <c r="BF585" s="206"/>
      <c r="BG585" s="206"/>
      <c r="BH585" s="206"/>
    </row>
    <row r="586" spans="1:60" outlineLevel="1">
      <c r="A586" s="213"/>
      <c r="B586" s="214"/>
      <c r="C586" s="254" t="s">
        <v>918</v>
      </c>
      <c r="D586" s="247"/>
      <c r="E586" s="248">
        <v>12.3622</v>
      </c>
      <c r="F586" s="215"/>
      <c r="G586" s="215"/>
      <c r="H586" s="215"/>
      <c r="I586" s="215"/>
      <c r="J586" s="215"/>
      <c r="K586" s="215"/>
      <c r="L586" s="215"/>
      <c r="M586" s="215"/>
      <c r="N586" s="215"/>
      <c r="O586" s="215"/>
      <c r="P586" s="215"/>
      <c r="Q586" s="215"/>
      <c r="R586" s="215"/>
      <c r="S586" s="215"/>
      <c r="T586" s="215"/>
      <c r="U586" s="215"/>
      <c r="V586" s="215"/>
      <c r="W586" s="215"/>
      <c r="X586" s="206"/>
      <c r="Y586" s="206"/>
      <c r="Z586" s="206"/>
      <c r="AA586" s="206"/>
      <c r="AB586" s="206"/>
      <c r="AC586" s="206"/>
      <c r="AD586" s="206"/>
      <c r="AE586" s="206"/>
      <c r="AF586" s="206"/>
      <c r="AG586" s="206" t="s">
        <v>327</v>
      </c>
      <c r="AH586" s="206">
        <v>0</v>
      </c>
      <c r="AI586" s="206"/>
      <c r="AJ586" s="206"/>
      <c r="AK586" s="206"/>
      <c r="AL586" s="206"/>
      <c r="AM586" s="206"/>
      <c r="AN586" s="206"/>
      <c r="AO586" s="206"/>
      <c r="AP586" s="206"/>
      <c r="AQ586" s="206"/>
      <c r="AR586" s="206"/>
      <c r="AS586" s="206"/>
      <c r="AT586" s="206"/>
      <c r="AU586" s="206"/>
      <c r="AV586" s="206"/>
      <c r="AW586" s="206"/>
      <c r="AX586" s="206"/>
      <c r="AY586" s="206"/>
      <c r="AZ586" s="206"/>
      <c r="BA586" s="206"/>
      <c r="BB586" s="206"/>
      <c r="BC586" s="206"/>
      <c r="BD586" s="206"/>
      <c r="BE586" s="206"/>
      <c r="BF586" s="206"/>
      <c r="BG586" s="206"/>
      <c r="BH586" s="206"/>
    </row>
    <row r="587" spans="1:60">
      <c r="A587" s="217" t="s">
        <v>280</v>
      </c>
      <c r="B587" s="218" t="s">
        <v>123</v>
      </c>
      <c r="C587" s="240" t="s">
        <v>124</v>
      </c>
      <c r="D587" s="219"/>
      <c r="E587" s="220"/>
      <c r="F587" s="221"/>
      <c r="G587" s="221">
        <f>SUMIF(AG588:AG591,"&lt;&gt;NOR",G588:G591)</f>
        <v>0</v>
      </c>
      <c r="H587" s="221"/>
      <c r="I587" s="221">
        <f>SUM(I588:I591)</f>
        <v>0</v>
      </c>
      <c r="J587" s="221"/>
      <c r="K587" s="221">
        <f>SUM(K588:K591)</f>
        <v>0</v>
      </c>
      <c r="L587" s="221"/>
      <c r="M587" s="221">
        <f>SUM(M588:M591)</f>
        <v>0</v>
      </c>
      <c r="N587" s="221"/>
      <c r="O587" s="221">
        <f>SUM(O588:O591)</f>
        <v>0.16</v>
      </c>
      <c r="P587" s="221"/>
      <c r="Q587" s="221">
        <f>SUM(Q588:Q591)</f>
        <v>0</v>
      </c>
      <c r="R587" s="221"/>
      <c r="S587" s="221"/>
      <c r="T587" s="222"/>
      <c r="U587" s="216"/>
      <c r="V587" s="216">
        <f>SUM(V588:V591)</f>
        <v>18.399999999999999</v>
      </c>
      <c r="W587" s="216"/>
      <c r="AG587" t="s">
        <v>281</v>
      </c>
    </row>
    <row r="588" spans="1:60" ht="33.75" outlineLevel="1">
      <c r="A588" s="223">
        <v>81</v>
      </c>
      <c r="B588" s="224" t="s">
        <v>919</v>
      </c>
      <c r="C588" s="241" t="s">
        <v>920</v>
      </c>
      <c r="D588" s="225" t="s">
        <v>437</v>
      </c>
      <c r="E588" s="226">
        <v>3</v>
      </c>
      <c r="F588" s="227"/>
      <c r="G588" s="228">
        <f>ROUND(E588*F588,2)</f>
        <v>0</v>
      </c>
      <c r="H588" s="227"/>
      <c r="I588" s="228">
        <f>ROUND(E588*H588,2)</f>
        <v>0</v>
      </c>
      <c r="J588" s="227"/>
      <c r="K588" s="228">
        <f>ROUND(E588*J588,2)</f>
        <v>0</v>
      </c>
      <c r="L588" s="228">
        <v>21</v>
      </c>
      <c r="M588" s="228">
        <f>G588*(1+L588/100)</f>
        <v>0</v>
      </c>
      <c r="N588" s="228">
        <v>0.02</v>
      </c>
      <c r="O588" s="228">
        <f>ROUND(E588*N588,2)</f>
        <v>0.06</v>
      </c>
      <c r="P588" s="228">
        <v>0</v>
      </c>
      <c r="Q588" s="228">
        <f>ROUND(E588*P588,2)</f>
        <v>0</v>
      </c>
      <c r="R588" s="228" t="s">
        <v>394</v>
      </c>
      <c r="S588" s="228" t="s">
        <v>285</v>
      </c>
      <c r="T588" s="229" t="s">
        <v>322</v>
      </c>
      <c r="U588" s="215">
        <v>2.2999999999999998</v>
      </c>
      <c r="V588" s="215">
        <f>ROUND(E588*U588,2)</f>
        <v>6.9</v>
      </c>
      <c r="W588" s="215"/>
      <c r="X588" s="206"/>
      <c r="Y588" s="206"/>
      <c r="Z588" s="206"/>
      <c r="AA588" s="206"/>
      <c r="AB588" s="206"/>
      <c r="AC588" s="206"/>
      <c r="AD588" s="206"/>
      <c r="AE588" s="206"/>
      <c r="AF588" s="206"/>
      <c r="AG588" s="206" t="s">
        <v>323</v>
      </c>
      <c r="AH588" s="206"/>
      <c r="AI588" s="206"/>
      <c r="AJ588" s="206"/>
      <c r="AK588" s="206"/>
      <c r="AL588" s="206"/>
      <c r="AM588" s="206"/>
      <c r="AN588" s="206"/>
      <c r="AO588" s="206"/>
      <c r="AP588" s="206"/>
      <c r="AQ588" s="206"/>
      <c r="AR588" s="206"/>
      <c r="AS588" s="206"/>
      <c r="AT588" s="206"/>
      <c r="AU588" s="206"/>
      <c r="AV588" s="206"/>
      <c r="AW588" s="206"/>
      <c r="AX588" s="206"/>
      <c r="AY588" s="206"/>
      <c r="AZ588" s="206"/>
      <c r="BA588" s="206"/>
      <c r="BB588" s="206"/>
      <c r="BC588" s="206"/>
      <c r="BD588" s="206"/>
      <c r="BE588" s="206"/>
      <c r="BF588" s="206"/>
      <c r="BG588" s="206"/>
      <c r="BH588" s="206"/>
    </row>
    <row r="589" spans="1:60" outlineLevel="1">
      <c r="A589" s="213"/>
      <c r="B589" s="214"/>
      <c r="C589" s="253" t="s">
        <v>921</v>
      </c>
      <c r="D589" s="251"/>
      <c r="E589" s="251"/>
      <c r="F589" s="251"/>
      <c r="G589" s="251"/>
      <c r="H589" s="215"/>
      <c r="I589" s="215"/>
      <c r="J589" s="215"/>
      <c r="K589" s="215"/>
      <c r="L589" s="215"/>
      <c r="M589" s="215"/>
      <c r="N589" s="215"/>
      <c r="O589" s="215"/>
      <c r="P589" s="215"/>
      <c r="Q589" s="215"/>
      <c r="R589" s="215"/>
      <c r="S589" s="215"/>
      <c r="T589" s="215"/>
      <c r="U589" s="215"/>
      <c r="V589" s="215"/>
      <c r="W589" s="215"/>
      <c r="X589" s="206"/>
      <c r="Y589" s="206"/>
      <c r="Z589" s="206"/>
      <c r="AA589" s="206"/>
      <c r="AB589" s="206"/>
      <c r="AC589" s="206"/>
      <c r="AD589" s="206"/>
      <c r="AE589" s="206"/>
      <c r="AF589" s="206"/>
      <c r="AG589" s="206" t="s">
        <v>325</v>
      </c>
      <c r="AH589" s="206"/>
      <c r="AI589" s="206"/>
      <c r="AJ589" s="206"/>
      <c r="AK589" s="206"/>
      <c r="AL589" s="206"/>
      <c r="AM589" s="206"/>
      <c r="AN589" s="206"/>
      <c r="AO589" s="206"/>
      <c r="AP589" s="206"/>
      <c r="AQ589" s="206"/>
      <c r="AR589" s="206"/>
      <c r="AS589" s="206"/>
      <c r="AT589" s="206"/>
      <c r="AU589" s="206"/>
      <c r="AV589" s="206"/>
      <c r="AW589" s="206"/>
      <c r="AX589" s="206"/>
      <c r="AY589" s="206"/>
      <c r="AZ589" s="206"/>
      <c r="BA589" s="206"/>
      <c r="BB589" s="206"/>
      <c r="BC589" s="206"/>
      <c r="BD589" s="206"/>
      <c r="BE589" s="206"/>
      <c r="BF589" s="206"/>
      <c r="BG589" s="206"/>
      <c r="BH589" s="206"/>
    </row>
    <row r="590" spans="1:60" ht="33.75" outlineLevel="1">
      <c r="A590" s="223">
        <v>82</v>
      </c>
      <c r="B590" s="224" t="s">
        <v>922</v>
      </c>
      <c r="C590" s="241" t="s">
        <v>923</v>
      </c>
      <c r="D590" s="225" t="s">
        <v>437</v>
      </c>
      <c r="E590" s="226">
        <v>5</v>
      </c>
      <c r="F590" s="227"/>
      <c r="G590" s="228">
        <f>ROUND(E590*F590,2)</f>
        <v>0</v>
      </c>
      <c r="H590" s="227"/>
      <c r="I590" s="228">
        <f>ROUND(E590*H590,2)</f>
        <v>0</v>
      </c>
      <c r="J590" s="227"/>
      <c r="K590" s="228">
        <f>ROUND(E590*J590,2)</f>
        <v>0</v>
      </c>
      <c r="L590" s="228">
        <v>21</v>
      </c>
      <c r="M590" s="228">
        <f>G590*(1+L590/100)</f>
        <v>0</v>
      </c>
      <c r="N590" s="228">
        <v>0.02</v>
      </c>
      <c r="O590" s="228">
        <f>ROUND(E590*N590,2)</f>
        <v>0.1</v>
      </c>
      <c r="P590" s="228">
        <v>0</v>
      </c>
      <c r="Q590" s="228">
        <f>ROUND(E590*P590,2)</f>
        <v>0</v>
      </c>
      <c r="R590" s="228" t="s">
        <v>394</v>
      </c>
      <c r="S590" s="228" t="s">
        <v>285</v>
      </c>
      <c r="T590" s="229" t="s">
        <v>322</v>
      </c>
      <c r="U590" s="215">
        <v>2.2999999999999998</v>
      </c>
      <c r="V590" s="215">
        <f>ROUND(E590*U590,2)</f>
        <v>11.5</v>
      </c>
      <c r="W590" s="215"/>
      <c r="X590" s="206"/>
      <c r="Y590" s="206"/>
      <c r="Z590" s="206"/>
      <c r="AA590" s="206"/>
      <c r="AB590" s="206"/>
      <c r="AC590" s="206"/>
      <c r="AD590" s="206"/>
      <c r="AE590" s="206"/>
      <c r="AF590" s="206"/>
      <c r="AG590" s="206" t="s">
        <v>323</v>
      </c>
      <c r="AH590" s="206"/>
      <c r="AI590" s="206"/>
      <c r="AJ590" s="206"/>
      <c r="AK590" s="206"/>
      <c r="AL590" s="206"/>
      <c r="AM590" s="206"/>
      <c r="AN590" s="206"/>
      <c r="AO590" s="206"/>
      <c r="AP590" s="206"/>
      <c r="AQ590" s="206"/>
      <c r="AR590" s="206"/>
      <c r="AS590" s="206"/>
      <c r="AT590" s="206"/>
      <c r="AU590" s="206"/>
      <c r="AV590" s="206"/>
      <c r="AW590" s="206"/>
      <c r="AX590" s="206"/>
      <c r="AY590" s="206"/>
      <c r="AZ590" s="206"/>
      <c r="BA590" s="206"/>
      <c r="BB590" s="206"/>
      <c r="BC590" s="206"/>
      <c r="BD590" s="206"/>
      <c r="BE590" s="206"/>
      <c r="BF590" s="206"/>
      <c r="BG590" s="206"/>
      <c r="BH590" s="206"/>
    </row>
    <row r="591" spans="1:60" outlineLevel="1">
      <c r="A591" s="213"/>
      <c r="B591" s="214"/>
      <c r="C591" s="253" t="s">
        <v>921</v>
      </c>
      <c r="D591" s="251"/>
      <c r="E591" s="251"/>
      <c r="F591" s="251"/>
      <c r="G591" s="251"/>
      <c r="H591" s="215"/>
      <c r="I591" s="215"/>
      <c r="J591" s="215"/>
      <c r="K591" s="215"/>
      <c r="L591" s="215"/>
      <c r="M591" s="215"/>
      <c r="N591" s="215"/>
      <c r="O591" s="215"/>
      <c r="P591" s="215"/>
      <c r="Q591" s="215"/>
      <c r="R591" s="215"/>
      <c r="S591" s="215"/>
      <c r="T591" s="215"/>
      <c r="U591" s="215"/>
      <c r="V591" s="215"/>
      <c r="W591" s="215"/>
      <c r="X591" s="206"/>
      <c r="Y591" s="206"/>
      <c r="Z591" s="206"/>
      <c r="AA591" s="206"/>
      <c r="AB591" s="206"/>
      <c r="AC591" s="206"/>
      <c r="AD591" s="206"/>
      <c r="AE591" s="206"/>
      <c r="AF591" s="206"/>
      <c r="AG591" s="206" t="s">
        <v>325</v>
      </c>
      <c r="AH591" s="206"/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</row>
    <row r="592" spans="1:60">
      <c r="A592" s="217" t="s">
        <v>280</v>
      </c>
      <c r="B592" s="218" t="s">
        <v>125</v>
      </c>
      <c r="C592" s="240" t="s">
        <v>126</v>
      </c>
      <c r="D592" s="219"/>
      <c r="E592" s="220"/>
      <c r="F592" s="221"/>
      <c r="G592" s="221">
        <f>SUMIF(AG593:AG817,"&lt;&gt;NOR",G593:G817)</f>
        <v>0</v>
      </c>
      <c r="H592" s="221"/>
      <c r="I592" s="221">
        <f>SUM(I593:I817)</f>
        <v>0</v>
      </c>
      <c r="J592" s="221"/>
      <c r="K592" s="221">
        <f>SUM(K593:K817)</f>
        <v>0</v>
      </c>
      <c r="L592" s="221"/>
      <c r="M592" s="221">
        <f>SUM(M593:M817)</f>
        <v>0</v>
      </c>
      <c r="N592" s="221"/>
      <c r="O592" s="221">
        <f>SUM(O593:O817)</f>
        <v>16.669999999999998</v>
      </c>
      <c r="P592" s="221"/>
      <c r="Q592" s="221">
        <f>SUM(Q593:Q817)</f>
        <v>820.06999999999971</v>
      </c>
      <c r="R592" s="221"/>
      <c r="S592" s="221"/>
      <c r="T592" s="222"/>
      <c r="U592" s="216"/>
      <c r="V592" s="216">
        <f>SUM(V593:V817)</f>
        <v>4025.83</v>
      </c>
      <c r="W592" s="216"/>
      <c r="AG592" t="s">
        <v>281</v>
      </c>
    </row>
    <row r="593" spans="1:60" ht="22.5" outlineLevel="1">
      <c r="A593" s="223">
        <v>83</v>
      </c>
      <c r="B593" s="224" t="s">
        <v>924</v>
      </c>
      <c r="C593" s="241" t="s">
        <v>925</v>
      </c>
      <c r="D593" s="225" t="s">
        <v>368</v>
      </c>
      <c r="E593" s="226">
        <v>868.89242999999999</v>
      </c>
      <c r="F593" s="227"/>
      <c r="G593" s="228">
        <f>ROUND(E593*F593,2)</f>
        <v>0</v>
      </c>
      <c r="H593" s="227"/>
      <c r="I593" s="228">
        <f>ROUND(E593*H593,2)</f>
        <v>0</v>
      </c>
      <c r="J593" s="227"/>
      <c r="K593" s="228">
        <f>ROUND(E593*J593,2)</f>
        <v>0</v>
      </c>
      <c r="L593" s="228">
        <v>21</v>
      </c>
      <c r="M593" s="228">
        <f>G593*(1+L593/100)</f>
        <v>0</v>
      </c>
      <c r="N593" s="228">
        <v>0</v>
      </c>
      <c r="O593" s="228">
        <f>ROUND(E593*N593,2)</f>
        <v>0</v>
      </c>
      <c r="P593" s="228">
        <v>1.6E-2</v>
      </c>
      <c r="Q593" s="228">
        <f>ROUND(E593*P593,2)</f>
        <v>13.9</v>
      </c>
      <c r="R593" s="228" t="s">
        <v>926</v>
      </c>
      <c r="S593" s="228" t="s">
        <v>285</v>
      </c>
      <c r="T593" s="229" t="s">
        <v>286</v>
      </c>
      <c r="U593" s="215">
        <v>0.72899999999999998</v>
      </c>
      <c r="V593" s="215">
        <f>ROUND(E593*U593,2)</f>
        <v>633.41999999999996</v>
      </c>
      <c r="W593" s="215"/>
      <c r="X593" s="206"/>
      <c r="Y593" s="206"/>
      <c r="Z593" s="206"/>
      <c r="AA593" s="206"/>
      <c r="AB593" s="206"/>
      <c r="AC593" s="206"/>
      <c r="AD593" s="206"/>
      <c r="AE593" s="206"/>
      <c r="AF593" s="206"/>
      <c r="AG593" s="206" t="s">
        <v>369</v>
      </c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</row>
    <row r="594" spans="1:60" outlineLevel="1">
      <c r="A594" s="213"/>
      <c r="B594" s="214"/>
      <c r="C594" s="253" t="s">
        <v>927</v>
      </c>
      <c r="D594" s="251"/>
      <c r="E594" s="251"/>
      <c r="F594" s="251"/>
      <c r="G594" s="251"/>
      <c r="H594" s="215"/>
      <c r="I594" s="215"/>
      <c r="J594" s="215"/>
      <c r="K594" s="215"/>
      <c r="L594" s="215"/>
      <c r="M594" s="215"/>
      <c r="N594" s="215"/>
      <c r="O594" s="215"/>
      <c r="P594" s="215"/>
      <c r="Q594" s="215"/>
      <c r="R594" s="215"/>
      <c r="S594" s="215"/>
      <c r="T594" s="215"/>
      <c r="U594" s="215"/>
      <c r="V594" s="215"/>
      <c r="W594" s="215"/>
      <c r="X594" s="206"/>
      <c r="Y594" s="206"/>
      <c r="Z594" s="206"/>
      <c r="AA594" s="206"/>
      <c r="AB594" s="206"/>
      <c r="AC594" s="206"/>
      <c r="AD594" s="206"/>
      <c r="AE594" s="206"/>
      <c r="AF594" s="206"/>
      <c r="AG594" s="206" t="s">
        <v>325</v>
      </c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</row>
    <row r="595" spans="1:60" outlineLevel="1">
      <c r="A595" s="213"/>
      <c r="B595" s="214"/>
      <c r="C595" s="254" t="s">
        <v>928</v>
      </c>
      <c r="D595" s="247"/>
      <c r="E595" s="248">
        <v>868.89242999999999</v>
      </c>
      <c r="F595" s="215"/>
      <c r="G595" s="215"/>
      <c r="H595" s="215"/>
      <c r="I595" s="215"/>
      <c r="J595" s="215"/>
      <c r="K595" s="215"/>
      <c r="L595" s="215"/>
      <c r="M595" s="215"/>
      <c r="N595" s="215"/>
      <c r="O595" s="215"/>
      <c r="P595" s="215"/>
      <c r="Q595" s="215"/>
      <c r="R595" s="215"/>
      <c r="S595" s="215"/>
      <c r="T595" s="215"/>
      <c r="U595" s="215"/>
      <c r="V595" s="215"/>
      <c r="W595" s="215"/>
      <c r="X595" s="206"/>
      <c r="Y595" s="206"/>
      <c r="Z595" s="206"/>
      <c r="AA595" s="206"/>
      <c r="AB595" s="206"/>
      <c r="AC595" s="206"/>
      <c r="AD595" s="206"/>
      <c r="AE595" s="206"/>
      <c r="AF595" s="206"/>
      <c r="AG595" s="206" t="s">
        <v>327</v>
      </c>
      <c r="AH595" s="206">
        <v>0</v>
      </c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</row>
    <row r="596" spans="1:60" outlineLevel="1">
      <c r="A596" s="223">
        <v>84</v>
      </c>
      <c r="B596" s="224" t="s">
        <v>929</v>
      </c>
      <c r="C596" s="241" t="s">
        <v>930</v>
      </c>
      <c r="D596" s="225" t="s">
        <v>368</v>
      </c>
      <c r="E596" s="226">
        <v>502.9076</v>
      </c>
      <c r="F596" s="227"/>
      <c r="G596" s="228">
        <f>ROUND(E596*F596,2)</f>
        <v>0</v>
      </c>
      <c r="H596" s="227"/>
      <c r="I596" s="228">
        <f>ROUND(E596*H596,2)</f>
        <v>0</v>
      </c>
      <c r="J596" s="227"/>
      <c r="K596" s="228">
        <f>ROUND(E596*J596,2)</f>
        <v>0</v>
      </c>
      <c r="L596" s="228">
        <v>21</v>
      </c>
      <c r="M596" s="228">
        <f>G596*(1+L596/100)</f>
        <v>0</v>
      </c>
      <c r="N596" s="228">
        <v>5.9199999999999999E-3</v>
      </c>
      <c r="O596" s="228">
        <f>ROUND(E596*N596,2)</f>
        <v>2.98</v>
      </c>
      <c r="P596" s="228">
        <v>0</v>
      </c>
      <c r="Q596" s="228">
        <f>ROUND(E596*P596,2)</f>
        <v>0</v>
      </c>
      <c r="R596" s="228" t="s">
        <v>931</v>
      </c>
      <c r="S596" s="228" t="s">
        <v>285</v>
      </c>
      <c r="T596" s="229" t="s">
        <v>322</v>
      </c>
      <c r="U596" s="215">
        <v>0.26</v>
      </c>
      <c r="V596" s="215">
        <f>ROUND(E596*U596,2)</f>
        <v>130.76</v>
      </c>
      <c r="W596" s="215"/>
      <c r="X596" s="206"/>
      <c r="Y596" s="206"/>
      <c r="Z596" s="206"/>
      <c r="AA596" s="206"/>
      <c r="AB596" s="206"/>
      <c r="AC596" s="206"/>
      <c r="AD596" s="206"/>
      <c r="AE596" s="206"/>
      <c r="AF596" s="206"/>
      <c r="AG596" s="206" t="s">
        <v>323</v>
      </c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</row>
    <row r="597" spans="1:60" outlineLevel="1">
      <c r="A597" s="213"/>
      <c r="B597" s="214"/>
      <c r="C597" s="254" t="s">
        <v>932</v>
      </c>
      <c r="D597" s="247"/>
      <c r="E597" s="248">
        <v>194.67</v>
      </c>
      <c r="F597" s="215"/>
      <c r="G597" s="215"/>
      <c r="H597" s="215"/>
      <c r="I597" s="215"/>
      <c r="J597" s="215"/>
      <c r="K597" s="215"/>
      <c r="L597" s="215"/>
      <c r="M597" s="215"/>
      <c r="N597" s="215"/>
      <c r="O597" s="215"/>
      <c r="P597" s="215"/>
      <c r="Q597" s="215"/>
      <c r="R597" s="215"/>
      <c r="S597" s="215"/>
      <c r="T597" s="215"/>
      <c r="U597" s="215"/>
      <c r="V597" s="215"/>
      <c r="W597" s="215"/>
      <c r="X597" s="206"/>
      <c r="Y597" s="206"/>
      <c r="Z597" s="206"/>
      <c r="AA597" s="206"/>
      <c r="AB597" s="206"/>
      <c r="AC597" s="206"/>
      <c r="AD597" s="206"/>
      <c r="AE597" s="206"/>
      <c r="AF597" s="206"/>
      <c r="AG597" s="206" t="s">
        <v>327</v>
      </c>
      <c r="AH597" s="206">
        <v>0</v>
      </c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</row>
    <row r="598" spans="1:60" outlineLevel="1">
      <c r="A598" s="213"/>
      <c r="B598" s="214"/>
      <c r="C598" s="254" t="s">
        <v>933</v>
      </c>
      <c r="D598" s="247"/>
      <c r="E598" s="248">
        <v>265.20999999999998</v>
      </c>
      <c r="F598" s="215"/>
      <c r="G598" s="215"/>
      <c r="H598" s="215"/>
      <c r="I598" s="215"/>
      <c r="J598" s="215"/>
      <c r="K598" s="215"/>
      <c r="L598" s="215"/>
      <c r="M598" s="215"/>
      <c r="N598" s="215"/>
      <c r="O598" s="215"/>
      <c r="P598" s="215"/>
      <c r="Q598" s="215"/>
      <c r="R598" s="215"/>
      <c r="S598" s="215"/>
      <c r="T598" s="215"/>
      <c r="U598" s="215"/>
      <c r="V598" s="215"/>
      <c r="W598" s="215"/>
      <c r="X598" s="206"/>
      <c r="Y598" s="206"/>
      <c r="Z598" s="206"/>
      <c r="AA598" s="206"/>
      <c r="AB598" s="206"/>
      <c r="AC598" s="206"/>
      <c r="AD598" s="206"/>
      <c r="AE598" s="206"/>
      <c r="AF598" s="206"/>
      <c r="AG598" s="206" t="s">
        <v>327</v>
      </c>
      <c r="AH598" s="206">
        <v>0</v>
      </c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</row>
    <row r="599" spans="1:60" outlineLevel="1">
      <c r="A599" s="213"/>
      <c r="B599" s="214"/>
      <c r="C599" s="254" t="s">
        <v>934</v>
      </c>
      <c r="D599" s="247"/>
      <c r="E599" s="248">
        <v>43.03</v>
      </c>
      <c r="F599" s="215"/>
      <c r="G599" s="215"/>
      <c r="H599" s="215"/>
      <c r="I599" s="215"/>
      <c r="J599" s="215"/>
      <c r="K599" s="215"/>
      <c r="L599" s="215"/>
      <c r="M599" s="215"/>
      <c r="N599" s="215"/>
      <c r="O599" s="215"/>
      <c r="P599" s="215"/>
      <c r="Q599" s="215"/>
      <c r="R599" s="215"/>
      <c r="S599" s="215"/>
      <c r="T599" s="215"/>
      <c r="U599" s="215"/>
      <c r="V599" s="215"/>
      <c r="W599" s="215"/>
      <c r="X599" s="206"/>
      <c r="Y599" s="206"/>
      <c r="Z599" s="206"/>
      <c r="AA599" s="206"/>
      <c r="AB599" s="206"/>
      <c r="AC599" s="206"/>
      <c r="AD599" s="206"/>
      <c r="AE599" s="206"/>
      <c r="AF599" s="206"/>
      <c r="AG599" s="206" t="s">
        <v>327</v>
      </c>
      <c r="AH599" s="206">
        <v>0</v>
      </c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</row>
    <row r="600" spans="1:60" ht="22.5" outlineLevel="1">
      <c r="A600" s="223">
        <v>85</v>
      </c>
      <c r="B600" s="224" t="s">
        <v>935</v>
      </c>
      <c r="C600" s="241" t="s">
        <v>936</v>
      </c>
      <c r="D600" s="225" t="s">
        <v>320</v>
      </c>
      <c r="E600" s="226">
        <v>147.80080000000001</v>
      </c>
      <c r="F600" s="227"/>
      <c r="G600" s="228">
        <f>ROUND(E600*F600,2)</f>
        <v>0</v>
      </c>
      <c r="H600" s="227"/>
      <c r="I600" s="228">
        <f>ROUND(E600*H600,2)</f>
        <v>0</v>
      </c>
      <c r="J600" s="227"/>
      <c r="K600" s="228">
        <f>ROUND(E600*J600,2)</f>
        <v>0</v>
      </c>
      <c r="L600" s="228">
        <v>21</v>
      </c>
      <c r="M600" s="228">
        <f>G600*(1+L600/100)</f>
        <v>0</v>
      </c>
      <c r="N600" s="228">
        <v>7.3499999999999998E-3</v>
      </c>
      <c r="O600" s="228">
        <f>ROUND(E600*N600,2)</f>
        <v>1.0900000000000001</v>
      </c>
      <c r="P600" s="228">
        <v>0</v>
      </c>
      <c r="Q600" s="228">
        <f>ROUND(E600*P600,2)</f>
        <v>0</v>
      </c>
      <c r="R600" s="228" t="s">
        <v>931</v>
      </c>
      <c r="S600" s="228" t="s">
        <v>285</v>
      </c>
      <c r="T600" s="229" t="s">
        <v>322</v>
      </c>
      <c r="U600" s="215">
        <v>3.3000000000000002E-2</v>
      </c>
      <c r="V600" s="215">
        <f>ROUND(E600*U600,2)</f>
        <v>4.88</v>
      </c>
      <c r="W600" s="215"/>
      <c r="X600" s="206"/>
      <c r="Y600" s="206"/>
      <c r="Z600" s="206"/>
      <c r="AA600" s="206"/>
      <c r="AB600" s="206"/>
      <c r="AC600" s="206"/>
      <c r="AD600" s="206"/>
      <c r="AE600" s="206"/>
      <c r="AF600" s="206"/>
      <c r="AG600" s="206" t="s">
        <v>323</v>
      </c>
      <c r="AH600" s="206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</row>
    <row r="601" spans="1:60" outlineLevel="1">
      <c r="A601" s="213"/>
      <c r="B601" s="214"/>
      <c r="C601" s="253" t="s">
        <v>937</v>
      </c>
      <c r="D601" s="251"/>
      <c r="E601" s="251"/>
      <c r="F601" s="251"/>
      <c r="G601" s="251"/>
      <c r="H601" s="215"/>
      <c r="I601" s="215"/>
      <c r="J601" s="215"/>
      <c r="K601" s="215"/>
      <c r="L601" s="215"/>
      <c r="M601" s="215"/>
      <c r="N601" s="215"/>
      <c r="O601" s="215"/>
      <c r="P601" s="215"/>
      <c r="Q601" s="215"/>
      <c r="R601" s="215"/>
      <c r="S601" s="215"/>
      <c r="T601" s="215"/>
      <c r="U601" s="215"/>
      <c r="V601" s="215"/>
      <c r="W601" s="215"/>
      <c r="X601" s="206"/>
      <c r="Y601" s="206"/>
      <c r="Z601" s="206"/>
      <c r="AA601" s="206"/>
      <c r="AB601" s="206"/>
      <c r="AC601" s="206"/>
      <c r="AD601" s="206"/>
      <c r="AE601" s="206"/>
      <c r="AF601" s="206"/>
      <c r="AG601" s="206" t="s">
        <v>325</v>
      </c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</row>
    <row r="602" spans="1:60" outlineLevel="1">
      <c r="A602" s="213"/>
      <c r="B602" s="214"/>
      <c r="C602" s="254" t="s">
        <v>938</v>
      </c>
      <c r="D602" s="247"/>
      <c r="E602" s="248">
        <v>147.80000000000001</v>
      </c>
      <c r="F602" s="215"/>
      <c r="G602" s="215"/>
      <c r="H602" s="215"/>
      <c r="I602" s="215"/>
      <c r="J602" s="215"/>
      <c r="K602" s="215"/>
      <c r="L602" s="215"/>
      <c r="M602" s="215"/>
      <c r="N602" s="215"/>
      <c r="O602" s="215"/>
      <c r="P602" s="215"/>
      <c r="Q602" s="215"/>
      <c r="R602" s="215"/>
      <c r="S602" s="215"/>
      <c r="T602" s="215"/>
      <c r="U602" s="215"/>
      <c r="V602" s="215"/>
      <c r="W602" s="215"/>
      <c r="X602" s="206"/>
      <c r="Y602" s="206"/>
      <c r="Z602" s="206"/>
      <c r="AA602" s="206"/>
      <c r="AB602" s="206"/>
      <c r="AC602" s="206"/>
      <c r="AD602" s="206"/>
      <c r="AE602" s="206"/>
      <c r="AF602" s="206"/>
      <c r="AG602" s="206" t="s">
        <v>327</v>
      </c>
      <c r="AH602" s="206">
        <v>0</v>
      </c>
      <c r="AI602" s="206"/>
      <c r="AJ602" s="206"/>
      <c r="AK602" s="206"/>
      <c r="AL602" s="206"/>
      <c r="AM602" s="206"/>
      <c r="AN602" s="206"/>
      <c r="AO602" s="206"/>
      <c r="AP602" s="206"/>
      <c r="AQ602" s="206"/>
      <c r="AR602" s="206"/>
      <c r="AS602" s="206"/>
      <c r="AT602" s="206"/>
      <c r="AU602" s="206"/>
      <c r="AV602" s="206"/>
      <c r="AW602" s="206"/>
      <c r="AX602" s="206"/>
      <c r="AY602" s="206"/>
      <c r="AZ602" s="206"/>
      <c r="BA602" s="206"/>
      <c r="BB602" s="206"/>
      <c r="BC602" s="206"/>
      <c r="BD602" s="206"/>
      <c r="BE602" s="206"/>
      <c r="BF602" s="206"/>
      <c r="BG602" s="206"/>
      <c r="BH602" s="206"/>
    </row>
    <row r="603" spans="1:60" ht="33.75" outlineLevel="1">
      <c r="A603" s="223">
        <v>86</v>
      </c>
      <c r="B603" s="224" t="s">
        <v>939</v>
      </c>
      <c r="C603" s="241" t="s">
        <v>940</v>
      </c>
      <c r="D603" s="225" t="s">
        <v>320</v>
      </c>
      <c r="E603" s="226">
        <v>886.8048</v>
      </c>
      <c r="F603" s="227"/>
      <c r="G603" s="228">
        <f>ROUND(E603*F603,2)</f>
        <v>0</v>
      </c>
      <c r="H603" s="227"/>
      <c r="I603" s="228">
        <f>ROUND(E603*H603,2)</f>
        <v>0</v>
      </c>
      <c r="J603" s="227"/>
      <c r="K603" s="228">
        <f>ROUND(E603*J603,2)</f>
        <v>0</v>
      </c>
      <c r="L603" s="228">
        <v>21</v>
      </c>
      <c r="M603" s="228">
        <f>G603*(1+L603/100)</f>
        <v>0</v>
      </c>
      <c r="N603" s="228">
        <v>1.2E-4</v>
      </c>
      <c r="O603" s="228">
        <f>ROUND(E603*N603,2)</f>
        <v>0.11</v>
      </c>
      <c r="P603" s="228">
        <v>0</v>
      </c>
      <c r="Q603" s="228">
        <f>ROUND(E603*P603,2)</f>
        <v>0</v>
      </c>
      <c r="R603" s="228" t="s">
        <v>931</v>
      </c>
      <c r="S603" s="228" t="s">
        <v>285</v>
      </c>
      <c r="T603" s="229" t="s">
        <v>322</v>
      </c>
      <c r="U603" s="215">
        <v>1E-3</v>
      </c>
      <c r="V603" s="215">
        <f>ROUND(E603*U603,2)</f>
        <v>0.89</v>
      </c>
      <c r="W603" s="215"/>
      <c r="X603" s="206"/>
      <c r="Y603" s="206"/>
      <c r="Z603" s="206"/>
      <c r="AA603" s="206"/>
      <c r="AB603" s="206"/>
      <c r="AC603" s="206"/>
      <c r="AD603" s="206"/>
      <c r="AE603" s="206"/>
      <c r="AF603" s="206"/>
      <c r="AG603" s="206" t="s">
        <v>323</v>
      </c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</row>
    <row r="604" spans="1:60" outlineLevel="1">
      <c r="A604" s="213"/>
      <c r="B604" s="214"/>
      <c r="C604" s="253" t="s">
        <v>937</v>
      </c>
      <c r="D604" s="251"/>
      <c r="E604" s="251"/>
      <c r="F604" s="251"/>
      <c r="G604" s="251"/>
      <c r="H604" s="215"/>
      <c r="I604" s="215"/>
      <c r="J604" s="215"/>
      <c r="K604" s="215"/>
      <c r="L604" s="215"/>
      <c r="M604" s="215"/>
      <c r="N604" s="215"/>
      <c r="O604" s="215"/>
      <c r="P604" s="215"/>
      <c r="Q604" s="215"/>
      <c r="R604" s="215"/>
      <c r="S604" s="215"/>
      <c r="T604" s="215"/>
      <c r="U604" s="215"/>
      <c r="V604" s="215"/>
      <c r="W604" s="215"/>
      <c r="X604" s="206"/>
      <c r="Y604" s="206"/>
      <c r="Z604" s="206"/>
      <c r="AA604" s="206"/>
      <c r="AB604" s="206"/>
      <c r="AC604" s="206"/>
      <c r="AD604" s="206"/>
      <c r="AE604" s="206"/>
      <c r="AF604" s="206"/>
      <c r="AG604" s="206" t="s">
        <v>325</v>
      </c>
      <c r="AH604" s="206"/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</row>
    <row r="605" spans="1:60" outlineLevel="1">
      <c r="A605" s="213"/>
      <c r="B605" s="214"/>
      <c r="C605" s="254" t="s">
        <v>941</v>
      </c>
      <c r="D605" s="247"/>
      <c r="E605" s="248">
        <v>886.8</v>
      </c>
      <c r="F605" s="215"/>
      <c r="G605" s="215"/>
      <c r="H605" s="215"/>
      <c r="I605" s="215"/>
      <c r="J605" s="215"/>
      <c r="K605" s="215"/>
      <c r="L605" s="215"/>
      <c r="M605" s="215"/>
      <c r="N605" s="215"/>
      <c r="O605" s="215"/>
      <c r="P605" s="215"/>
      <c r="Q605" s="215"/>
      <c r="R605" s="215"/>
      <c r="S605" s="215"/>
      <c r="T605" s="215"/>
      <c r="U605" s="215"/>
      <c r="V605" s="215"/>
      <c r="W605" s="215"/>
      <c r="X605" s="206"/>
      <c r="Y605" s="206"/>
      <c r="Z605" s="206"/>
      <c r="AA605" s="206"/>
      <c r="AB605" s="206"/>
      <c r="AC605" s="206"/>
      <c r="AD605" s="206"/>
      <c r="AE605" s="206"/>
      <c r="AF605" s="206"/>
      <c r="AG605" s="206" t="s">
        <v>327</v>
      </c>
      <c r="AH605" s="206">
        <v>0</v>
      </c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</row>
    <row r="606" spans="1:60" ht="22.5" outlineLevel="1">
      <c r="A606" s="223">
        <v>87</v>
      </c>
      <c r="B606" s="224" t="s">
        <v>942</v>
      </c>
      <c r="C606" s="241" t="s">
        <v>943</v>
      </c>
      <c r="D606" s="225" t="s">
        <v>320</v>
      </c>
      <c r="E606" s="226">
        <v>147.80080000000001</v>
      </c>
      <c r="F606" s="227"/>
      <c r="G606" s="228">
        <f>ROUND(E606*F606,2)</f>
        <v>0</v>
      </c>
      <c r="H606" s="227"/>
      <c r="I606" s="228">
        <f>ROUND(E606*H606,2)</f>
        <v>0</v>
      </c>
      <c r="J606" s="227"/>
      <c r="K606" s="228">
        <f>ROUND(E606*J606,2)</f>
        <v>0</v>
      </c>
      <c r="L606" s="228">
        <v>21</v>
      </c>
      <c r="M606" s="228">
        <f>G606*(1+L606/100)</f>
        <v>0</v>
      </c>
      <c r="N606" s="228">
        <v>0</v>
      </c>
      <c r="O606" s="228">
        <f>ROUND(E606*N606,2)</f>
        <v>0</v>
      </c>
      <c r="P606" s="228">
        <v>0</v>
      </c>
      <c r="Q606" s="228">
        <f>ROUND(E606*P606,2)</f>
        <v>0</v>
      </c>
      <c r="R606" s="228" t="s">
        <v>931</v>
      </c>
      <c r="S606" s="228" t="s">
        <v>285</v>
      </c>
      <c r="T606" s="229" t="s">
        <v>322</v>
      </c>
      <c r="U606" s="215">
        <v>2.1000000000000001E-2</v>
      </c>
      <c r="V606" s="215">
        <f>ROUND(E606*U606,2)</f>
        <v>3.1</v>
      </c>
      <c r="W606" s="215"/>
      <c r="X606" s="206"/>
      <c r="Y606" s="206"/>
      <c r="Z606" s="206"/>
      <c r="AA606" s="206"/>
      <c r="AB606" s="206"/>
      <c r="AC606" s="206"/>
      <c r="AD606" s="206"/>
      <c r="AE606" s="206"/>
      <c r="AF606" s="206"/>
      <c r="AG606" s="206" t="s">
        <v>323</v>
      </c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06"/>
      <c r="AT606" s="206"/>
      <c r="AU606" s="206"/>
      <c r="AV606" s="206"/>
      <c r="AW606" s="206"/>
      <c r="AX606" s="206"/>
      <c r="AY606" s="206"/>
      <c r="AZ606" s="206"/>
      <c r="BA606" s="206"/>
      <c r="BB606" s="206"/>
      <c r="BC606" s="206"/>
      <c r="BD606" s="206"/>
      <c r="BE606" s="206"/>
      <c r="BF606" s="206"/>
      <c r="BG606" s="206"/>
      <c r="BH606" s="206"/>
    </row>
    <row r="607" spans="1:60" outlineLevel="1">
      <c r="A607" s="213"/>
      <c r="B607" s="214"/>
      <c r="C607" s="253" t="s">
        <v>944</v>
      </c>
      <c r="D607" s="251"/>
      <c r="E607" s="251"/>
      <c r="F607" s="251"/>
      <c r="G607" s="251"/>
      <c r="H607" s="215"/>
      <c r="I607" s="215"/>
      <c r="J607" s="215"/>
      <c r="K607" s="215"/>
      <c r="L607" s="215"/>
      <c r="M607" s="215"/>
      <c r="N607" s="215"/>
      <c r="O607" s="215"/>
      <c r="P607" s="215"/>
      <c r="Q607" s="215"/>
      <c r="R607" s="215"/>
      <c r="S607" s="215"/>
      <c r="T607" s="215"/>
      <c r="U607" s="215"/>
      <c r="V607" s="215"/>
      <c r="W607" s="215"/>
      <c r="X607" s="206"/>
      <c r="Y607" s="206"/>
      <c r="Z607" s="206"/>
      <c r="AA607" s="206"/>
      <c r="AB607" s="206"/>
      <c r="AC607" s="206"/>
      <c r="AD607" s="206"/>
      <c r="AE607" s="206"/>
      <c r="AF607" s="206"/>
      <c r="AG607" s="206" t="s">
        <v>325</v>
      </c>
      <c r="AH607" s="206"/>
      <c r="AI607" s="206"/>
      <c r="AJ607" s="206"/>
      <c r="AK607" s="206"/>
      <c r="AL607" s="206"/>
      <c r="AM607" s="206"/>
      <c r="AN607" s="206"/>
      <c r="AO607" s="206"/>
      <c r="AP607" s="206"/>
      <c r="AQ607" s="206"/>
      <c r="AR607" s="206"/>
      <c r="AS607" s="206"/>
      <c r="AT607" s="206"/>
      <c r="AU607" s="206"/>
      <c r="AV607" s="206"/>
      <c r="AW607" s="206"/>
      <c r="AX607" s="206"/>
      <c r="AY607" s="206"/>
      <c r="AZ607" s="206"/>
      <c r="BA607" s="206"/>
      <c r="BB607" s="206"/>
      <c r="BC607" s="206"/>
      <c r="BD607" s="206"/>
      <c r="BE607" s="206"/>
      <c r="BF607" s="206"/>
      <c r="BG607" s="206"/>
      <c r="BH607" s="206"/>
    </row>
    <row r="608" spans="1:60" outlineLevel="1">
      <c r="A608" s="223">
        <v>88</v>
      </c>
      <c r="B608" s="224" t="s">
        <v>945</v>
      </c>
      <c r="C608" s="241" t="s">
        <v>946</v>
      </c>
      <c r="D608" s="225" t="s">
        <v>368</v>
      </c>
      <c r="E608" s="226">
        <v>457.26240000000001</v>
      </c>
      <c r="F608" s="227"/>
      <c r="G608" s="228">
        <f>ROUND(E608*F608,2)</f>
        <v>0</v>
      </c>
      <c r="H608" s="227"/>
      <c r="I608" s="228">
        <f>ROUND(E608*H608,2)</f>
        <v>0</v>
      </c>
      <c r="J608" s="227"/>
      <c r="K608" s="228">
        <f>ROUND(E608*J608,2)</f>
        <v>0</v>
      </c>
      <c r="L608" s="228">
        <v>21</v>
      </c>
      <c r="M608" s="228">
        <f>G608*(1+L608/100)</f>
        <v>0</v>
      </c>
      <c r="N608" s="228">
        <v>1.6910000000000001E-2</v>
      </c>
      <c r="O608" s="228">
        <f>ROUND(E608*N608,2)</f>
        <v>7.73</v>
      </c>
      <c r="P608" s="228">
        <v>0</v>
      </c>
      <c r="Q608" s="228">
        <f>ROUND(E608*P608,2)</f>
        <v>0</v>
      </c>
      <c r="R608" s="228" t="s">
        <v>931</v>
      </c>
      <c r="S608" s="228" t="s">
        <v>285</v>
      </c>
      <c r="T608" s="229" t="s">
        <v>322</v>
      </c>
      <c r="U608" s="215">
        <v>0.08</v>
      </c>
      <c r="V608" s="215">
        <f>ROUND(E608*U608,2)</f>
        <v>36.58</v>
      </c>
      <c r="W608" s="215"/>
      <c r="X608" s="206"/>
      <c r="Y608" s="206"/>
      <c r="Z608" s="206"/>
      <c r="AA608" s="206"/>
      <c r="AB608" s="206"/>
      <c r="AC608" s="206"/>
      <c r="AD608" s="206"/>
      <c r="AE608" s="206"/>
      <c r="AF608" s="206"/>
      <c r="AG608" s="206" t="s">
        <v>323</v>
      </c>
      <c r="AH608" s="206"/>
      <c r="AI608" s="206"/>
      <c r="AJ608" s="206"/>
      <c r="AK608" s="206"/>
      <c r="AL608" s="206"/>
      <c r="AM608" s="206"/>
      <c r="AN608" s="206"/>
      <c r="AO608" s="206"/>
      <c r="AP608" s="206"/>
      <c r="AQ608" s="206"/>
      <c r="AR608" s="206"/>
      <c r="AS608" s="206"/>
      <c r="AT608" s="206"/>
      <c r="AU608" s="206"/>
      <c r="AV608" s="206"/>
      <c r="AW608" s="206"/>
      <c r="AX608" s="206"/>
      <c r="AY608" s="206"/>
      <c r="AZ608" s="206"/>
      <c r="BA608" s="206"/>
      <c r="BB608" s="206"/>
      <c r="BC608" s="206"/>
      <c r="BD608" s="206"/>
      <c r="BE608" s="206"/>
      <c r="BF608" s="206"/>
      <c r="BG608" s="206"/>
      <c r="BH608" s="206"/>
    </row>
    <row r="609" spans="1:60" outlineLevel="1">
      <c r="A609" s="213"/>
      <c r="B609" s="214"/>
      <c r="C609" s="254" t="s">
        <v>947</v>
      </c>
      <c r="D609" s="247"/>
      <c r="E609" s="248">
        <v>457.26</v>
      </c>
      <c r="F609" s="215"/>
      <c r="G609" s="215"/>
      <c r="H609" s="215"/>
      <c r="I609" s="215"/>
      <c r="J609" s="215"/>
      <c r="K609" s="215"/>
      <c r="L609" s="215"/>
      <c r="M609" s="215"/>
      <c r="N609" s="215"/>
      <c r="O609" s="215"/>
      <c r="P609" s="215"/>
      <c r="Q609" s="215"/>
      <c r="R609" s="215"/>
      <c r="S609" s="215"/>
      <c r="T609" s="215"/>
      <c r="U609" s="215"/>
      <c r="V609" s="215"/>
      <c r="W609" s="215"/>
      <c r="X609" s="206"/>
      <c r="Y609" s="206"/>
      <c r="Z609" s="206"/>
      <c r="AA609" s="206"/>
      <c r="AB609" s="206"/>
      <c r="AC609" s="206"/>
      <c r="AD609" s="206"/>
      <c r="AE609" s="206"/>
      <c r="AF609" s="206"/>
      <c r="AG609" s="206" t="s">
        <v>327</v>
      </c>
      <c r="AH609" s="206">
        <v>0</v>
      </c>
      <c r="AI609" s="206"/>
      <c r="AJ609" s="206"/>
      <c r="AK609" s="206"/>
      <c r="AL609" s="206"/>
      <c r="AM609" s="206"/>
      <c r="AN609" s="206"/>
      <c r="AO609" s="206"/>
      <c r="AP609" s="206"/>
      <c r="AQ609" s="206"/>
      <c r="AR609" s="206"/>
      <c r="AS609" s="206"/>
      <c r="AT609" s="206"/>
      <c r="AU609" s="206"/>
      <c r="AV609" s="206"/>
      <c r="AW609" s="206"/>
      <c r="AX609" s="206"/>
      <c r="AY609" s="206"/>
      <c r="AZ609" s="206"/>
      <c r="BA609" s="206"/>
      <c r="BB609" s="206"/>
      <c r="BC609" s="206"/>
      <c r="BD609" s="206"/>
      <c r="BE609" s="206"/>
      <c r="BF609" s="206"/>
      <c r="BG609" s="206"/>
      <c r="BH609" s="206"/>
    </row>
    <row r="610" spans="1:60" ht="22.5" outlineLevel="1">
      <c r="A610" s="223">
        <v>89</v>
      </c>
      <c r="B610" s="224" t="s">
        <v>948</v>
      </c>
      <c r="C610" s="241" t="s">
        <v>949</v>
      </c>
      <c r="D610" s="225" t="s">
        <v>368</v>
      </c>
      <c r="E610" s="226">
        <v>2743.5744</v>
      </c>
      <c r="F610" s="227"/>
      <c r="G610" s="228">
        <f>ROUND(E610*F610,2)</f>
        <v>0</v>
      </c>
      <c r="H610" s="227"/>
      <c r="I610" s="228">
        <f>ROUND(E610*H610,2)</f>
        <v>0</v>
      </c>
      <c r="J610" s="227"/>
      <c r="K610" s="228">
        <f>ROUND(E610*J610,2)</f>
        <v>0</v>
      </c>
      <c r="L610" s="228">
        <v>21</v>
      </c>
      <c r="M610" s="228">
        <f>G610*(1+L610/100)</f>
        <v>0</v>
      </c>
      <c r="N610" s="228">
        <v>4.0000000000000002E-4</v>
      </c>
      <c r="O610" s="228">
        <f>ROUND(E610*N610,2)</f>
        <v>1.1000000000000001</v>
      </c>
      <c r="P610" s="228">
        <v>0</v>
      </c>
      <c r="Q610" s="228">
        <f>ROUND(E610*P610,2)</f>
        <v>0</v>
      </c>
      <c r="R610" s="228" t="s">
        <v>931</v>
      </c>
      <c r="S610" s="228" t="s">
        <v>285</v>
      </c>
      <c r="T610" s="229" t="s">
        <v>322</v>
      </c>
      <c r="U610" s="215">
        <v>2E-3</v>
      </c>
      <c r="V610" s="215">
        <f>ROUND(E610*U610,2)</f>
        <v>5.49</v>
      </c>
      <c r="W610" s="215"/>
      <c r="X610" s="206"/>
      <c r="Y610" s="206"/>
      <c r="Z610" s="206"/>
      <c r="AA610" s="206"/>
      <c r="AB610" s="206"/>
      <c r="AC610" s="206"/>
      <c r="AD610" s="206"/>
      <c r="AE610" s="206"/>
      <c r="AF610" s="206"/>
      <c r="AG610" s="206" t="s">
        <v>323</v>
      </c>
      <c r="AH610" s="206"/>
      <c r="AI610" s="206"/>
      <c r="AJ610" s="206"/>
      <c r="AK610" s="206"/>
      <c r="AL610" s="206"/>
      <c r="AM610" s="206"/>
      <c r="AN610" s="206"/>
      <c r="AO610" s="206"/>
      <c r="AP610" s="206"/>
      <c r="AQ610" s="206"/>
      <c r="AR610" s="206"/>
      <c r="AS610" s="206"/>
      <c r="AT610" s="206"/>
      <c r="AU610" s="206"/>
      <c r="AV610" s="206"/>
      <c r="AW610" s="206"/>
      <c r="AX610" s="206"/>
      <c r="AY610" s="206"/>
      <c r="AZ610" s="206"/>
      <c r="BA610" s="206"/>
      <c r="BB610" s="206"/>
      <c r="BC610" s="206"/>
      <c r="BD610" s="206"/>
      <c r="BE610" s="206"/>
      <c r="BF610" s="206"/>
      <c r="BG610" s="206"/>
      <c r="BH610" s="206"/>
    </row>
    <row r="611" spans="1:60" outlineLevel="1">
      <c r="A611" s="213"/>
      <c r="B611" s="214"/>
      <c r="C611" s="254" t="s">
        <v>950</v>
      </c>
      <c r="D611" s="247"/>
      <c r="E611" s="248">
        <v>2743.57</v>
      </c>
      <c r="F611" s="215"/>
      <c r="G611" s="215"/>
      <c r="H611" s="215"/>
      <c r="I611" s="215"/>
      <c r="J611" s="215"/>
      <c r="K611" s="215"/>
      <c r="L611" s="215"/>
      <c r="M611" s="215"/>
      <c r="N611" s="215"/>
      <c r="O611" s="215"/>
      <c r="P611" s="215"/>
      <c r="Q611" s="215"/>
      <c r="R611" s="215"/>
      <c r="S611" s="215"/>
      <c r="T611" s="215"/>
      <c r="U611" s="215"/>
      <c r="V611" s="215"/>
      <c r="W611" s="215"/>
      <c r="X611" s="206"/>
      <c r="Y611" s="206"/>
      <c r="Z611" s="206"/>
      <c r="AA611" s="206"/>
      <c r="AB611" s="206"/>
      <c r="AC611" s="206"/>
      <c r="AD611" s="206"/>
      <c r="AE611" s="206"/>
      <c r="AF611" s="206"/>
      <c r="AG611" s="206" t="s">
        <v>327</v>
      </c>
      <c r="AH611" s="206">
        <v>0</v>
      </c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</row>
    <row r="612" spans="1:60" outlineLevel="1">
      <c r="A612" s="232">
        <v>90</v>
      </c>
      <c r="B612" s="233" t="s">
        <v>951</v>
      </c>
      <c r="C612" s="243" t="s">
        <v>952</v>
      </c>
      <c r="D612" s="234" t="s">
        <v>368</v>
      </c>
      <c r="E612" s="235">
        <v>457.26240000000001</v>
      </c>
      <c r="F612" s="236"/>
      <c r="G612" s="237">
        <f>ROUND(E612*F612,2)</f>
        <v>0</v>
      </c>
      <c r="H612" s="236"/>
      <c r="I612" s="237">
        <f>ROUND(E612*H612,2)</f>
        <v>0</v>
      </c>
      <c r="J612" s="236"/>
      <c r="K612" s="237">
        <f>ROUND(E612*J612,2)</f>
        <v>0</v>
      </c>
      <c r="L612" s="237">
        <v>21</v>
      </c>
      <c r="M612" s="237">
        <f>G612*(1+L612/100)</f>
        <v>0</v>
      </c>
      <c r="N612" s="237">
        <v>0</v>
      </c>
      <c r="O612" s="237">
        <f>ROUND(E612*N612,2)</f>
        <v>0</v>
      </c>
      <c r="P612" s="237">
        <v>0</v>
      </c>
      <c r="Q612" s="237">
        <f>ROUND(E612*P612,2)</f>
        <v>0</v>
      </c>
      <c r="R612" s="237" t="s">
        <v>931</v>
      </c>
      <c r="S612" s="237" t="s">
        <v>285</v>
      </c>
      <c r="T612" s="238" t="s">
        <v>322</v>
      </c>
      <c r="U612" s="215">
        <v>6.6000000000000003E-2</v>
      </c>
      <c r="V612" s="215">
        <f>ROUND(E612*U612,2)</f>
        <v>30.18</v>
      </c>
      <c r="W612" s="215"/>
      <c r="X612" s="206"/>
      <c r="Y612" s="206"/>
      <c r="Z612" s="206"/>
      <c r="AA612" s="206"/>
      <c r="AB612" s="206"/>
      <c r="AC612" s="206"/>
      <c r="AD612" s="206"/>
      <c r="AE612" s="206"/>
      <c r="AF612" s="206"/>
      <c r="AG612" s="206" t="s">
        <v>323</v>
      </c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</row>
    <row r="613" spans="1:60" outlineLevel="1">
      <c r="A613" s="232">
        <v>91</v>
      </c>
      <c r="B613" s="233" t="s">
        <v>953</v>
      </c>
      <c r="C613" s="243" t="s">
        <v>954</v>
      </c>
      <c r="D613" s="234" t="s">
        <v>437</v>
      </c>
      <c r="E613" s="235">
        <v>1</v>
      </c>
      <c r="F613" s="236"/>
      <c r="G613" s="237">
        <f>ROUND(E613*F613,2)</f>
        <v>0</v>
      </c>
      <c r="H613" s="236"/>
      <c r="I613" s="237">
        <f>ROUND(E613*H613,2)</f>
        <v>0</v>
      </c>
      <c r="J613" s="236"/>
      <c r="K613" s="237">
        <f>ROUND(E613*J613,2)</f>
        <v>0</v>
      </c>
      <c r="L613" s="237">
        <v>21</v>
      </c>
      <c r="M613" s="237">
        <f>G613*(1+L613/100)</f>
        <v>0</v>
      </c>
      <c r="N613" s="237">
        <v>4.0000000000000003E-5</v>
      </c>
      <c r="O613" s="237">
        <f>ROUND(E613*N613,2)</f>
        <v>0</v>
      </c>
      <c r="P613" s="237">
        <v>0</v>
      </c>
      <c r="Q613" s="237">
        <f>ROUND(E613*P613,2)</f>
        <v>0</v>
      </c>
      <c r="R613" s="237" t="s">
        <v>394</v>
      </c>
      <c r="S613" s="237" t="s">
        <v>285</v>
      </c>
      <c r="T613" s="238" t="s">
        <v>322</v>
      </c>
      <c r="U613" s="215">
        <v>0.25</v>
      </c>
      <c r="V613" s="215">
        <f>ROUND(E613*U613,2)</f>
        <v>0.25</v>
      </c>
      <c r="W613" s="215"/>
      <c r="X613" s="206"/>
      <c r="Y613" s="206"/>
      <c r="Z613" s="206"/>
      <c r="AA613" s="206"/>
      <c r="AB613" s="206"/>
      <c r="AC613" s="206"/>
      <c r="AD613" s="206"/>
      <c r="AE613" s="206"/>
      <c r="AF613" s="206"/>
      <c r="AG613" s="206" t="s">
        <v>369</v>
      </c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</row>
    <row r="614" spans="1:60" outlineLevel="1">
      <c r="A614" s="232">
        <v>92</v>
      </c>
      <c r="B614" s="233" t="s">
        <v>955</v>
      </c>
      <c r="C614" s="243" t="s">
        <v>956</v>
      </c>
      <c r="D614" s="234" t="s">
        <v>437</v>
      </c>
      <c r="E614" s="235">
        <v>4</v>
      </c>
      <c r="F614" s="236"/>
      <c r="G614" s="237">
        <f>ROUND(E614*F614,2)</f>
        <v>0</v>
      </c>
      <c r="H614" s="236"/>
      <c r="I614" s="237">
        <f>ROUND(E614*H614,2)</f>
        <v>0</v>
      </c>
      <c r="J614" s="236"/>
      <c r="K614" s="237">
        <f>ROUND(E614*J614,2)</f>
        <v>0</v>
      </c>
      <c r="L614" s="237">
        <v>21</v>
      </c>
      <c r="M614" s="237">
        <f>G614*(1+L614/100)</f>
        <v>0</v>
      </c>
      <c r="N614" s="237">
        <v>1.0000000000000001E-5</v>
      </c>
      <c r="O614" s="237">
        <f>ROUND(E614*N614,2)</f>
        <v>0</v>
      </c>
      <c r="P614" s="237">
        <v>0</v>
      </c>
      <c r="Q614" s="237">
        <f>ROUND(E614*P614,2)</f>
        <v>0</v>
      </c>
      <c r="R614" s="237" t="s">
        <v>394</v>
      </c>
      <c r="S614" s="237" t="s">
        <v>285</v>
      </c>
      <c r="T614" s="238" t="s">
        <v>322</v>
      </c>
      <c r="U614" s="215">
        <v>0.17</v>
      </c>
      <c r="V614" s="215">
        <f>ROUND(E614*U614,2)</f>
        <v>0.68</v>
      </c>
      <c r="W614" s="215"/>
      <c r="X614" s="206"/>
      <c r="Y614" s="206"/>
      <c r="Z614" s="206"/>
      <c r="AA614" s="206"/>
      <c r="AB614" s="206"/>
      <c r="AC614" s="206"/>
      <c r="AD614" s="206"/>
      <c r="AE614" s="206"/>
      <c r="AF614" s="206"/>
      <c r="AG614" s="206" t="s">
        <v>369</v>
      </c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</row>
    <row r="615" spans="1:60" ht="22.5" outlineLevel="1">
      <c r="A615" s="223">
        <v>93</v>
      </c>
      <c r="B615" s="224" t="s">
        <v>957</v>
      </c>
      <c r="C615" s="241" t="s">
        <v>958</v>
      </c>
      <c r="D615" s="225" t="s">
        <v>437</v>
      </c>
      <c r="E615" s="226">
        <v>1</v>
      </c>
      <c r="F615" s="227"/>
      <c r="G615" s="228">
        <f>ROUND(E615*F615,2)</f>
        <v>0</v>
      </c>
      <c r="H615" s="227"/>
      <c r="I615" s="228">
        <f>ROUND(E615*H615,2)</f>
        <v>0</v>
      </c>
      <c r="J615" s="227"/>
      <c r="K615" s="228">
        <f>ROUND(E615*J615,2)</f>
        <v>0</v>
      </c>
      <c r="L615" s="228">
        <v>21</v>
      </c>
      <c r="M615" s="228">
        <f>G615*(1+L615/100)</f>
        <v>0</v>
      </c>
      <c r="N615" s="228">
        <v>7.2539999999999993E-2</v>
      </c>
      <c r="O615" s="228">
        <f>ROUND(E615*N615,2)</f>
        <v>7.0000000000000007E-2</v>
      </c>
      <c r="P615" s="228">
        <v>0</v>
      </c>
      <c r="Q615" s="228">
        <f>ROUND(E615*P615,2)</f>
        <v>0</v>
      </c>
      <c r="R615" s="228" t="s">
        <v>438</v>
      </c>
      <c r="S615" s="228" t="s">
        <v>285</v>
      </c>
      <c r="T615" s="229" t="s">
        <v>322</v>
      </c>
      <c r="U615" s="215">
        <v>1.3</v>
      </c>
      <c r="V615" s="215">
        <f>ROUND(E615*U615,2)</f>
        <v>1.3</v>
      </c>
      <c r="W615" s="215"/>
      <c r="X615" s="206"/>
      <c r="Y615" s="206"/>
      <c r="Z615" s="206"/>
      <c r="AA615" s="206"/>
      <c r="AB615" s="206"/>
      <c r="AC615" s="206"/>
      <c r="AD615" s="206"/>
      <c r="AE615" s="206"/>
      <c r="AF615" s="206"/>
      <c r="AG615" s="206" t="s">
        <v>369</v>
      </c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</row>
    <row r="616" spans="1:60" outlineLevel="1">
      <c r="A616" s="213"/>
      <c r="B616" s="214"/>
      <c r="C616" s="253" t="s">
        <v>959</v>
      </c>
      <c r="D616" s="251"/>
      <c r="E616" s="251"/>
      <c r="F616" s="251"/>
      <c r="G616" s="251"/>
      <c r="H616" s="215"/>
      <c r="I616" s="215"/>
      <c r="J616" s="215"/>
      <c r="K616" s="215"/>
      <c r="L616" s="215"/>
      <c r="M616" s="215"/>
      <c r="N616" s="215"/>
      <c r="O616" s="215"/>
      <c r="P616" s="215"/>
      <c r="Q616" s="215"/>
      <c r="R616" s="215"/>
      <c r="S616" s="215"/>
      <c r="T616" s="215"/>
      <c r="U616" s="215"/>
      <c r="V616" s="215"/>
      <c r="W616" s="215"/>
      <c r="X616" s="206"/>
      <c r="Y616" s="206"/>
      <c r="Z616" s="206"/>
      <c r="AA616" s="206"/>
      <c r="AB616" s="206"/>
      <c r="AC616" s="206"/>
      <c r="AD616" s="206"/>
      <c r="AE616" s="206"/>
      <c r="AF616" s="206"/>
      <c r="AG616" s="206" t="s">
        <v>325</v>
      </c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</row>
    <row r="617" spans="1:60" outlineLevel="1">
      <c r="A617" s="223">
        <v>94</v>
      </c>
      <c r="B617" s="224" t="s">
        <v>960</v>
      </c>
      <c r="C617" s="241" t="s">
        <v>961</v>
      </c>
      <c r="D617" s="225" t="s">
        <v>320</v>
      </c>
      <c r="E617" s="226">
        <v>0.84</v>
      </c>
      <c r="F617" s="227"/>
      <c r="G617" s="228">
        <f>ROUND(E617*F617,2)</f>
        <v>0</v>
      </c>
      <c r="H617" s="227"/>
      <c r="I617" s="228">
        <f>ROUND(E617*H617,2)</f>
        <v>0</v>
      </c>
      <c r="J617" s="227"/>
      <c r="K617" s="228">
        <f>ROUND(E617*J617,2)</f>
        <v>0</v>
      </c>
      <c r="L617" s="228">
        <v>21</v>
      </c>
      <c r="M617" s="228">
        <f>G617*(1+L617/100)</f>
        <v>0</v>
      </c>
      <c r="N617" s="228">
        <v>0</v>
      </c>
      <c r="O617" s="228">
        <f>ROUND(E617*N617,2)</f>
        <v>0</v>
      </c>
      <c r="P617" s="228">
        <v>2.4</v>
      </c>
      <c r="Q617" s="228">
        <f>ROUND(E617*P617,2)</f>
        <v>2.02</v>
      </c>
      <c r="R617" s="228" t="s">
        <v>962</v>
      </c>
      <c r="S617" s="228" t="s">
        <v>285</v>
      </c>
      <c r="T617" s="229" t="s">
        <v>322</v>
      </c>
      <c r="U617" s="215">
        <v>13.301</v>
      </c>
      <c r="V617" s="215">
        <f>ROUND(E617*U617,2)</f>
        <v>11.17</v>
      </c>
      <c r="W617" s="215"/>
      <c r="X617" s="206"/>
      <c r="Y617" s="206"/>
      <c r="Z617" s="206"/>
      <c r="AA617" s="206"/>
      <c r="AB617" s="206"/>
      <c r="AC617" s="206"/>
      <c r="AD617" s="206"/>
      <c r="AE617" s="206"/>
      <c r="AF617" s="206"/>
      <c r="AG617" s="206" t="s">
        <v>323</v>
      </c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</row>
    <row r="618" spans="1:60" outlineLevel="1">
      <c r="A618" s="213"/>
      <c r="B618" s="214"/>
      <c r="C618" s="253" t="s">
        <v>963</v>
      </c>
      <c r="D618" s="251"/>
      <c r="E618" s="251"/>
      <c r="F618" s="251"/>
      <c r="G618" s="251"/>
      <c r="H618" s="215"/>
      <c r="I618" s="215"/>
      <c r="J618" s="215"/>
      <c r="K618" s="215"/>
      <c r="L618" s="215"/>
      <c r="M618" s="215"/>
      <c r="N618" s="215"/>
      <c r="O618" s="215"/>
      <c r="P618" s="215"/>
      <c r="Q618" s="215"/>
      <c r="R618" s="215"/>
      <c r="S618" s="215"/>
      <c r="T618" s="215"/>
      <c r="U618" s="215"/>
      <c r="V618" s="215"/>
      <c r="W618" s="215"/>
      <c r="X618" s="206"/>
      <c r="Y618" s="206"/>
      <c r="Z618" s="206"/>
      <c r="AA618" s="206"/>
      <c r="AB618" s="206"/>
      <c r="AC618" s="206"/>
      <c r="AD618" s="206"/>
      <c r="AE618" s="206"/>
      <c r="AF618" s="206"/>
      <c r="AG618" s="206" t="s">
        <v>325</v>
      </c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</row>
    <row r="619" spans="1:60" outlineLevel="1">
      <c r="A619" s="213"/>
      <c r="B619" s="214"/>
      <c r="C619" s="254" t="s">
        <v>964</v>
      </c>
      <c r="D619" s="247"/>
      <c r="E619" s="248">
        <v>0.36</v>
      </c>
      <c r="F619" s="215"/>
      <c r="G619" s="215"/>
      <c r="H619" s="215"/>
      <c r="I619" s="215"/>
      <c r="J619" s="215"/>
      <c r="K619" s="215"/>
      <c r="L619" s="215"/>
      <c r="M619" s="215"/>
      <c r="N619" s="215"/>
      <c r="O619" s="215"/>
      <c r="P619" s="215"/>
      <c r="Q619" s="215"/>
      <c r="R619" s="215"/>
      <c r="S619" s="215"/>
      <c r="T619" s="215"/>
      <c r="U619" s="215"/>
      <c r="V619" s="215"/>
      <c r="W619" s="215"/>
      <c r="X619" s="206"/>
      <c r="Y619" s="206"/>
      <c r="Z619" s="206"/>
      <c r="AA619" s="206"/>
      <c r="AB619" s="206"/>
      <c r="AC619" s="206"/>
      <c r="AD619" s="206"/>
      <c r="AE619" s="206"/>
      <c r="AF619" s="206"/>
      <c r="AG619" s="206" t="s">
        <v>327</v>
      </c>
      <c r="AH619" s="206">
        <v>0</v>
      </c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</row>
    <row r="620" spans="1:60" outlineLevel="1">
      <c r="A620" s="213"/>
      <c r="B620" s="214"/>
      <c r="C620" s="254" t="s">
        <v>965</v>
      </c>
      <c r="D620" s="247"/>
      <c r="E620" s="248">
        <v>0.48</v>
      </c>
      <c r="F620" s="215"/>
      <c r="G620" s="215"/>
      <c r="H620" s="215"/>
      <c r="I620" s="215"/>
      <c r="J620" s="215"/>
      <c r="K620" s="215"/>
      <c r="L620" s="215"/>
      <c r="M620" s="215"/>
      <c r="N620" s="215"/>
      <c r="O620" s="215"/>
      <c r="P620" s="215"/>
      <c r="Q620" s="215"/>
      <c r="R620" s="215"/>
      <c r="S620" s="215"/>
      <c r="T620" s="215"/>
      <c r="U620" s="215"/>
      <c r="V620" s="215"/>
      <c r="W620" s="215"/>
      <c r="X620" s="206"/>
      <c r="Y620" s="206"/>
      <c r="Z620" s="206"/>
      <c r="AA620" s="206"/>
      <c r="AB620" s="206"/>
      <c r="AC620" s="206"/>
      <c r="AD620" s="206"/>
      <c r="AE620" s="206"/>
      <c r="AF620" s="206"/>
      <c r="AG620" s="206" t="s">
        <v>327</v>
      </c>
      <c r="AH620" s="206">
        <v>0</v>
      </c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6"/>
      <c r="AT620" s="206"/>
      <c r="AU620" s="206"/>
      <c r="AV620" s="206"/>
      <c r="AW620" s="206"/>
      <c r="AX620" s="206"/>
      <c r="AY620" s="206"/>
      <c r="AZ620" s="206"/>
      <c r="BA620" s="206"/>
      <c r="BB620" s="206"/>
      <c r="BC620" s="206"/>
      <c r="BD620" s="206"/>
      <c r="BE620" s="206"/>
      <c r="BF620" s="206"/>
      <c r="BG620" s="206"/>
      <c r="BH620" s="206"/>
    </row>
    <row r="621" spans="1:60" ht="22.5" outlineLevel="1">
      <c r="A621" s="223">
        <v>95</v>
      </c>
      <c r="B621" s="224" t="s">
        <v>966</v>
      </c>
      <c r="C621" s="241" t="s">
        <v>967</v>
      </c>
      <c r="D621" s="225" t="s">
        <v>368</v>
      </c>
      <c r="E621" s="226">
        <v>307.52359999999999</v>
      </c>
      <c r="F621" s="227"/>
      <c r="G621" s="228">
        <f>ROUND(E621*F621,2)</f>
        <v>0</v>
      </c>
      <c r="H621" s="227"/>
      <c r="I621" s="228">
        <f>ROUND(E621*H621,2)</f>
        <v>0</v>
      </c>
      <c r="J621" s="227"/>
      <c r="K621" s="228">
        <f>ROUND(E621*J621,2)</f>
        <v>0</v>
      </c>
      <c r="L621" s="228">
        <v>21</v>
      </c>
      <c r="M621" s="228">
        <f>G621*(1+L621/100)</f>
        <v>0</v>
      </c>
      <c r="N621" s="228">
        <v>6.7000000000000002E-4</v>
      </c>
      <c r="O621" s="228">
        <f>ROUND(E621*N621,2)</f>
        <v>0.21</v>
      </c>
      <c r="P621" s="228">
        <v>0.26100000000000001</v>
      </c>
      <c r="Q621" s="228">
        <f>ROUND(E621*P621,2)</f>
        <v>80.260000000000005</v>
      </c>
      <c r="R621" s="228" t="s">
        <v>962</v>
      </c>
      <c r="S621" s="228" t="s">
        <v>322</v>
      </c>
      <c r="T621" s="229" t="s">
        <v>322</v>
      </c>
      <c r="U621" s="215">
        <v>0.25800000000000001</v>
      </c>
      <c r="V621" s="215">
        <f>ROUND(E621*U621,2)</f>
        <v>79.34</v>
      </c>
      <c r="W621" s="215"/>
      <c r="X621" s="206"/>
      <c r="Y621" s="206"/>
      <c r="Z621" s="206"/>
      <c r="AA621" s="206"/>
      <c r="AB621" s="206"/>
      <c r="AC621" s="206"/>
      <c r="AD621" s="206"/>
      <c r="AE621" s="206"/>
      <c r="AF621" s="206"/>
      <c r="AG621" s="206" t="s">
        <v>323</v>
      </c>
      <c r="AH621" s="206"/>
      <c r="AI621" s="206"/>
      <c r="AJ621" s="206"/>
      <c r="AK621" s="206"/>
      <c r="AL621" s="206"/>
      <c r="AM621" s="206"/>
      <c r="AN621" s="206"/>
      <c r="AO621" s="206"/>
      <c r="AP621" s="206"/>
      <c r="AQ621" s="206"/>
      <c r="AR621" s="206"/>
      <c r="AS621" s="206"/>
      <c r="AT621" s="206"/>
      <c r="AU621" s="206"/>
      <c r="AV621" s="206"/>
      <c r="AW621" s="206"/>
      <c r="AX621" s="206"/>
      <c r="AY621" s="206"/>
      <c r="AZ621" s="206"/>
      <c r="BA621" s="206"/>
      <c r="BB621" s="206"/>
      <c r="BC621" s="206"/>
      <c r="BD621" s="206"/>
      <c r="BE621" s="206"/>
      <c r="BF621" s="206"/>
      <c r="BG621" s="206"/>
      <c r="BH621" s="206"/>
    </row>
    <row r="622" spans="1:60" ht="22.5" outlineLevel="1">
      <c r="A622" s="213"/>
      <c r="B622" s="214"/>
      <c r="C622" s="253" t="s">
        <v>968</v>
      </c>
      <c r="D622" s="251"/>
      <c r="E622" s="251"/>
      <c r="F622" s="251"/>
      <c r="G622" s="251"/>
      <c r="H622" s="215"/>
      <c r="I622" s="215"/>
      <c r="J622" s="215"/>
      <c r="K622" s="215"/>
      <c r="L622" s="215"/>
      <c r="M622" s="215"/>
      <c r="N622" s="215"/>
      <c r="O622" s="215"/>
      <c r="P622" s="215"/>
      <c r="Q622" s="215"/>
      <c r="R622" s="215"/>
      <c r="S622" s="215"/>
      <c r="T622" s="215"/>
      <c r="U622" s="215"/>
      <c r="V622" s="215"/>
      <c r="W622" s="215"/>
      <c r="X622" s="206"/>
      <c r="Y622" s="206"/>
      <c r="Z622" s="206"/>
      <c r="AA622" s="206"/>
      <c r="AB622" s="206"/>
      <c r="AC622" s="206"/>
      <c r="AD622" s="206"/>
      <c r="AE622" s="206"/>
      <c r="AF622" s="206"/>
      <c r="AG622" s="206" t="s">
        <v>325</v>
      </c>
      <c r="AH622" s="206"/>
      <c r="AI622" s="206"/>
      <c r="AJ622" s="206"/>
      <c r="AK622" s="206"/>
      <c r="AL622" s="206"/>
      <c r="AM622" s="206"/>
      <c r="AN622" s="206"/>
      <c r="AO622" s="206"/>
      <c r="AP622" s="206"/>
      <c r="AQ622" s="206"/>
      <c r="AR622" s="206"/>
      <c r="AS622" s="206"/>
      <c r="AT622" s="206"/>
      <c r="AU622" s="206"/>
      <c r="AV622" s="206"/>
      <c r="AW622" s="206"/>
      <c r="AX622" s="206"/>
      <c r="AY622" s="206"/>
      <c r="AZ622" s="206"/>
      <c r="BA622" s="230" t="str">
        <f>C622</f>
        <v>nebo vybourání otvorů průřezové plochy přes 4 m2 v příčkách, včetně pomocného lešení o výšce podlahy do 1900 mm a pro zatížení do 1,5 kPa  (150 kg/m2),</v>
      </c>
      <c r="BB622" s="206"/>
      <c r="BC622" s="206"/>
      <c r="BD622" s="206"/>
      <c r="BE622" s="206"/>
      <c r="BF622" s="206"/>
      <c r="BG622" s="206"/>
      <c r="BH622" s="206"/>
    </row>
    <row r="623" spans="1:60" outlineLevel="1">
      <c r="A623" s="213"/>
      <c r="B623" s="214"/>
      <c r="C623" s="254" t="s">
        <v>969</v>
      </c>
      <c r="D623" s="247"/>
      <c r="E623" s="248">
        <v>10.4076</v>
      </c>
      <c r="F623" s="215"/>
      <c r="G623" s="215"/>
      <c r="H623" s="215"/>
      <c r="I623" s="215"/>
      <c r="J623" s="215"/>
      <c r="K623" s="215"/>
      <c r="L623" s="215"/>
      <c r="M623" s="215"/>
      <c r="N623" s="215"/>
      <c r="O623" s="215"/>
      <c r="P623" s="215"/>
      <c r="Q623" s="215"/>
      <c r="R623" s="215"/>
      <c r="S623" s="215"/>
      <c r="T623" s="215"/>
      <c r="U623" s="215"/>
      <c r="V623" s="215"/>
      <c r="W623" s="215"/>
      <c r="X623" s="206"/>
      <c r="Y623" s="206"/>
      <c r="Z623" s="206"/>
      <c r="AA623" s="206"/>
      <c r="AB623" s="206"/>
      <c r="AC623" s="206"/>
      <c r="AD623" s="206"/>
      <c r="AE623" s="206"/>
      <c r="AF623" s="206"/>
      <c r="AG623" s="206" t="s">
        <v>327</v>
      </c>
      <c r="AH623" s="206">
        <v>0</v>
      </c>
      <c r="AI623" s="206"/>
      <c r="AJ623" s="206"/>
      <c r="AK623" s="206"/>
      <c r="AL623" s="206"/>
      <c r="AM623" s="206"/>
      <c r="AN623" s="206"/>
      <c r="AO623" s="206"/>
      <c r="AP623" s="206"/>
      <c r="AQ623" s="206"/>
      <c r="AR623" s="206"/>
      <c r="AS623" s="206"/>
      <c r="AT623" s="206"/>
      <c r="AU623" s="206"/>
      <c r="AV623" s="206"/>
      <c r="AW623" s="206"/>
      <c r="AX623" s="206"/>
      <c r="AY623" s="206"/>
      <c r="AZ623" s="206"/>
      <c r="BA623" s="206"/>
      <c r="BB623" s="206"/>
      <c r="BC623" s="206"/>
      <c r="BD623" s="206"/>
      <c r="BE623" s="206"/>
      <c r="BF623" s="206"/>
      <c r="BG623" s="206"/>
      <c r="BH623" s="206"/>
    </row>
    <row r="624" spans="1:60" outlineLevel="1">
      <c r="A624" s="213"/>
      <c r="B624" s="214"/>
      <c r="C624" s="254" t="s">
        <v>970</v>
      </c>
      <c r="D624" s="247"/>
      <c r="E624" s="248">
        <v>3.3926099999999999</v>
      </c>
      <c r="F624" s="215"/>
      <c r="G624" s="215"/>
      <c r="H624" s="215"/>
      <c r="I624" s="215"/>
      <c r="J624" s="215"/>
      <c r="K624" s="215"/>
      <c r="L624" s="215"/>
      <c r="M624" s="215"/>
      <c r="N624" s="215"/>
      <c r="O624" s="215"/>
      <c r="P624" s="215"/>
      <c r="Q624" s="215"/>
      <c r="R624" s="215"/>
      <c r="S624" s="215"/>
      <c r="T624" s="215"/>
      <c r="U624" s="215"/>
      <c r="V624" s="215"/>
      <c r="W624" s="215"/>
      <c r="X624" s="206"/>
      <c r="Y624" s="206"/>
      <c r="Z624" s="206"/>
      <c r="AA624" s="206"/>
      <c r="AB624" s="206"/>
      <c r="AC624" s="206"/>
      <c r="AD624" s="206"/>
      <c r="AE624" s="206"/>
      <c r="AF624" s="206"/>
      <c r="AG624" s="206" t="s">
        <v>327</v>
      </c>
      <c r="AH624" s="206">
        <v>0</v>
      </c>
      <c r="AI624" s="206"/>
      <c r="AJ624" s="206"/>
      <c r="AK624" s="206"/>
      <c r="AL624" s="206"/>
      <c r="AM624" s="206"/>
      <c r="AN624" s="206"/>
      <c r="AO624" s="206"/>
      <c r="AP624" s="206"/>
      <c r="AQ624" s="206"/>
      <c r="AR624" s="206"/>
      <c r="AS624" s="206"/>
      <c r="AT624" s="206"/>
      <c r="AU624" s="206"/>
      <c r="AV624" s="206"/>
      <c r="AW624" s="206"/>
      <c r="AX624" s="206"/>
      <c r="AY624" s="206"/>
      <c r="AZ624" s="206"/>
      <c r="BA624" s="206"/>
      <c r="BB624" s="206"/>
      <c r="BC624" s="206"/>
      <c r="BD624" s="206"/>
      <c r="BE624" s="206"/>
      <c r="BF624" s="206"/>
      <c r="BG624" s="206"/>
      <c r="BH624" s="206"/>
    </row>
    <row r="625" spans="1:60" outlineLevel="1">
      <c r="A625" s="213"/>
      <c r="B625" s="214"/>
      <c r="C625" s="254" t="s">
        <v>971</v>
      </c>
      <c r="D625" s="247"/>
      <c r="E625" s="248">
        <v>10.372199999999999</v>
      </c>
      <c r="F625" s="215"/>
      <c r="G625" s="215"/>
      <c r="H625" s="215"/>
      <c r="I625" s="215"/>
      <c r="J625" s="215"/>
      <c r="K625" s="215"/>
      <c r="L625" s="215"/>
      <c r="M625" s="215"/>
      <c r="N625" s="215"/>
      <c r="O625" s="215"/>
      <c r="P625" s="215"/>
      <c r="Q625" s="215"/>
      <c r="R625" s="215"/>
      <c r="S625" s="215"/>
      <c r="T625" s="215"/>
      <c r="U625" s="215"/>
      <c r="V625" s="215"/>
      <c r="W625" s="215"/>
      <c r="X625" s="206"/>
      <c r="Y625" s="206"/>
      <c r="Z625" s="206"/>
      <c r="AA625" s="206"/>
      <c r="AB625" s="206"/>
      <c r="AC625" s="206"/>
      <c r="AD625" s="206"/>
      <c r="AE625" s="206"/>
      <c r="AF625" s="206"/>
      <c r="AG625" s="206" t="s">
        <v>327</v>
      </c>
      <c r="AH625" s="206">
        <v>0</v>
      </c>
      <c r="AI625" s="206"/>
      <c r="AJ625" s="206"/>
      <c r="AK625" s="206"/>
      <c r="AL625" s="206"/>
      <c r="AM625" s="206"/>
      <c r="AN625" s="206"/>
      <c r="AO625" s="206"/>
      <c r="AP625" s="206"/>
      <c r="AQ625" s="206"/>
      <c r="AR625" s="206"/>
      <c r="AS625" s="206"/>
      <c r="AT625" s="206"/>
      <c r="AU625" s="206"/>
      <c r="AV625" s="206"/>
      <c r="AW625" s="206"/>
      <c r="AX625" s="206"/>
      <c r="AY625" s="206"/>
      <c r="AZ625" s="206"/>
      <c r="BA625" s="206"/>
      <c r="BB625" s="206"/>
      <c r="BC625" s="206"/>
      <c r="BD625" s="206"/>
      <c r="BE625" s="206"/>
      <c r="BF625" s="206"/>
      <c r="BG625" s="206"/>
      <c r="BH625" s="206"/>
    </row>
    <row r="626" spans="1:60" outlineLevel="1">
      <c r="A626" s="213"/>
      <c r="B626" s="214"/>
      <c r="C626" s="254" t="s">
        <v>970</v>
      </c>
      <c r="D626" s="247"/>
      <c r="E626" s="248">
        <v>3.3926099999999999</v>
      </c>
      <c r="F626" s="215"/>
      <c r="G626" s="215"/>
      <c r="H626" s="215"/>
      <c r="I626" s="215"/>
      <c r="J626" s="215"/>
      <c r="K626" s="215"/>
      <c r="L626" s="215"/>
      <c r="M626" s="215"/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06"/>
      <c r="Y626" s="206"/>
      <c r="Z626" s="206"/>
      <c r="AA626" s="206"/>
      <c r="AB626" s="206"/>
      <c r="AC626" s="206"/>
      <c r="AD626" s="206"/>
      <c r="AE626" s="206"/>
      <c r="AF626" s="206"/>
      <c r="AG626" s="206" t="s">
        <v>327</v>
      </c>
      <c r="AH626" s="206">
        <v>0</v>
      </c>
      <c r="AI626" s="206"/>
      <c r="AJ626" s="206"/>
      <c r="AK626" s="206"/>
      <c r="AL626" s="206"/>
      <c r="AM626" s="206"/>
      <c r="AN626" s="206"/>
      <c r="AO626" s="206"/>
      <c r="AP626" s="206"/>
      <c r="AQ626" s="206"/>
      <c r="AR626" s="206"/>
      <c r="AS626" s="206"/>
      <c r="AT626" s="206"/>
      <c r="AU626" s="206"/>
      <c r="AV626" s="206"/>
      <c r="AW626" s="206"/>
      <c r="AX626" s="206"/>
      <c r="AY626" s="206"/>
      <c r="AZ626" s="206"/>
      <c r="BA626" s="206"/>
      <c r="BB626" s="206"/>
      <c r="BC626" s="206"/>
      <c r="BD626" s="206"/>
      <c r="BE626" s="206"/>
      <c r="BF626" s="206"/>
      <c r="BG626" s="206"/>
      <c r="BH626" s="206"/>
    </row>
    <row r="627" spans="1:60" outlineLevel="1">
      <c r="A627" s="213"/>
      <c r="B627" s="214"/>
      <c r="C627" s="254" t="s">
        <v>972</v>
      </c>
      <c r="D627" s="247"/>
      <c r="E627" s="248">
        <v>9.9962499999999999</v>
      </c>
      <c r="F627" s="215"/>
      <c r="G627" s="215"/>
      <c r="H627" s="215"/>
      <c r="I627" s="215"/>
      <c r="J627" s="215"/>
      <c r="K627" s="215"/>
      <c r="L627" s="215"/>
      <c r="M627" s="215"/>
      <c r="N627" s="215"/>
      <c r="O627" s="215"/>
      <c r="P627" s="215"/>
      <c r="Q627" s="215"/>
      <c r="R627" s="215"/>
      <c r="S627" s="215"/>
      <c r="T627" s="215"/>
      <c r="U627" s="215"/>
      <c r="V627" s="215"/>
      <c r="W627" s="215"/>
      <c r="X627" s="206"/>
      <c r="Y627" s="206"/>
      <c r="Z627" s="206"/>
      <c r="AA627" s="206"/>
      <c r="AB627" s="206"/>
      <c r="AC627" s="206"/>
      <c r="AD627" s="206"/>
      <c r="AE627" s="206"/>
      <c r="AF627" s="206"/>
      <c r="AG627" s="206" t="s">
        <v>327</v>
      </c>
      <c r="AH627" s="206">
        <v>0</v>
      </c>
      <c r="AI627" s="206"/>
      <c r="AJ627" s="206"/>
      <c r="AK627" s="206"/>
      <c r="AL627" s="206"/>
      <c r="AM627" s="206"/>
      <c r="AN627" s="206"/>
      <c r="AO627" s="206"/>
      <c r="AP627" s="206"/>
      <c r="AQ627" s="206"/>
      <c r="AR627" s="206"/>
      <c r="AS627" s="206"/>
      <c r="AT627" s="206"/>
      <c r="AU627" s="206"/>
      <c r="AV627" s="206"/>
      <c r="AW627" s="206"/>
      <c r="AX627" s="206"/>
      <c r="AY627" s="206"/>
      <c r="AZ627" s="206"/>
      <c r="BA627" s="206"/>
      <c r="BB627" s="206"/>
      <c r="BC627" s="206"/>
      <c r="BD627" s="206"/>
      <c r="BE627" s="206"/>
      <c r="BF627" s="206"/>
      <c r="BG627" s="206"/>
      <c r="BH627" s="206"/>
    </row>
    <row r="628" spans="1:60" outlineLevel="1">
      <c r="A628" s="213"/>
      <c r="B628" s="214"/>
      <c r="C628" s="254" t="s">
        <v>973</v>
      </c>
      <c r="D628" s="247"/>
      <c r="E628" s="248">
        <v>2.96828</v>
      </c>
      <c r="F628" s="215"/>
      <c r="G628" s="215"/>
      <c r="H628" s="215"/>
      <c r="I628" s="215"/>
      <c r="J628" s="215"/>
      <c r="K628" s="215"/>
      <c r="L628" s="215"/>
      <c r="M628" s="215"/>
      <c r="N628" s="215"/>
      <c r="O628" s="215"/>
      <c r="P628" s="215"/>
      <c r="Q628" s="215"/>
      <c r="R628" s="215"/>
      <c r="S628" s="215"/>
      <c r="T628" s="215"/>
      <c r="U628" s="215"/>
      <c r="V628" s="215"/>
      <c r="W628" s="215"/>
      <c r="X628" s="206"/>
      <c r="Y628" s="206"/>
      <c r="Z628" s="206"/>
      <c r="AA628" s="206"/>
      <c r="AB628" s="206"/>
      <c r="AC628" s="206"/>
      <c r="AD628" s="206"/>
      <c r="AE628" s="206"/>
      <c r="AF628" s="206"/>
      <c r="AG628" s="206" t="s">
        <v>327</v>
      </c>
      <c r="AH628" s="206">
        <v>0</v>
      </c>
      <c r="AI628" s="206"/>
      <c r="AJ628" s="206"/>
      <c r="AK628" s="206"/>
      <c r="AL628" s="206"/>
      <c r="AM628" s="206"/>
      <c r="AN628" s="206"/>
      <c r="AO628" s="206"/>
      <c r="AP628" s="206"/>
      <c r="AQ628" s="206"/>
      <c r="AR628" s="206"/>
      <c r="AS628" s="206"/>
      <c r="AT628" s="206"/>
      <c r="AU628" s="206"/>
      <c r="AV628" s="206"/>
      <c r="AW628" s="206"/>
      <c r="AX628" s="206"/>
      <c r="AY628" s="206"/>
      <c r="AZ628" s="206"/>
      <c r="BA628" s="206"/>
      <c r="BB628" s="206"/>
      <c r="BC628" s="206"/>
      <c r="BD628" s="206"/>
      <c r="BE628" s="206"/>
      <c r="BF628" s="206"/>
      <c r="BG628" s="206"/>
      <c r="BH628" s="206"/>
    </row>
    <row r="629" spans="1:60" outlineLevel="1">
      <c r="A629" s="213"/>
      <c r="B629" s="214"/>
      <c r="C629" s="254" t="s">
        <v>974</v>
      </c>
      <c r="D629" s="247"/>
      <c r="E629" s="248">
        <v>3.375</v>
      </c>
      <c r="F629" s="215"/>
      <c r="G629" s="215"/>
      <c r="H629" s="215"/>
      <c r="I629" s="215"/>
      <c r="J629" s="215"/>
      <c r="K629" s="215"/>
      <c r="L629" s="215"/>
      <c r="M629" s="215"/>
      <c r="N629" s="215"/>
      <c r="O629" s="215"/>
      <c r="P629" s="215"/>
      <c r="Q629" s="215"/>
      <c r="R629" s="215"/>
      <c r="S629" s="215"/>
      <c r="T629" s="215"/>
      <c r="U629" s="215"/>
      <c r="V629" s="215"/>
      <c r="W629" s="215"/>
      <c r="X629" s="206"/>
      <c r="Y629" s="206"/>
      <c r="Z629" s="206"/>
      <c r="AA629" s="206"/>
      <c r="AB629" s="206"/>
      <c r="AC629" s="206"/>
      <c r="AD629" s="206"/>
      <c r="AE629" s="206"/>
      <c r="AF629" s="206"/>
      <c r="AG629" s="206" t="s">
        <v>327</v>
      </c>
      <c r="AH629" s="206">
        <v>0</v>
      </c>
      <c r="AI629" s="206"/>
      <c r="AJ629" s="206"/>
      <c r="AK629" s="206"/>
      <c r="AL629" s="206"/>
      <c r="AM629" s="206"/>
      <c r="AN629" s="206"/>
      <c r="AO629" s="206"/>
      <c r="AP629" s="206"/>
      <c r="AQ629" s="206"/>
      <c r="AR629" s="206"/>
      <c r="AS629" s="206"/>
      <c r="AT629" s="206"/>
      <c r="AU629" s="206"/>
      <c r="AV629" s="206"/>
      <c r="AW629" s="206"/>
      <c r="AX629" s="206"/>
      <c r="AY629" s="206"/>
      <c r="AZ629" s="206"/>
      <c r="BA629" s="206"/>
      <c r="BB629" s="206"/>
      <c r="BC629" s="206"/>
      <c r="BD629" s="206"/>
      <c r="BE629" s="206"/>
      <c r="BF629" s="206"/>
      <c r="BG629" s="206"/>
      <c r="BH629" s="206"/>
    </row>
    <row r="630" spans="1:60" outlineLevel="1">
      <c r="A630" s="213"/>
      <c r="B630" s="214"/>
      <c r="C630" s="254" t="s">
        <v>975</v>
      </c>
      <c r="D630" s="247"/>
      <c r="E630" s="248">
        <v>11.68</v>
      </c>
      <c r="F630" s="215"/>
      <c r="G630" s="215"/>
      <c r="H630" s="215"/>
      <c r="I630" s="215"/>
      <c r="J630" s="215"/>
      <c r="K630" s="215"/>
      <c r="L630" s="215"/>
      <c r="M630" s="215"/>
      <c r="N630" s="215"/>
      <c r="O630" s="215"/>
      <c r="P630" s="215"/>
      <c r="Q630" s="215"/>
      <c r="R630" s="215"/>
      <c r="S630" s="215"/>
      <c r="T630" s="215"/>
      <c r="U630" s="215"/>
      <c r="V630" s="215"/>
      <c r="W630" s="215"/>
      <c r="X630" s="206"/>
      <c r="Y630" s="206"/>
      <c r="Z630" s="206"/>
      <c r="AA630" s="206"/>
      <c r="AB630" s="206"/>
      <c r="AC630" s="206"/>
      <c r="AD630" s="206"/>
      <c r="AE630" s="206"/>
      <c r="AF630" s="206"/>
      <c r="AG630" s="206" t="s">
        <v>327</v>
      </c>
      <c r="AH630" s="206">
        <v>0</v>
      </c>
      <c r="AI630" s="206"/>
      <c r="AJ630" s="206"/>
      <c r="AK630" s="206"/>
      <c r="AL630" s="206"/>
      <c r="AM630" s="206"/>
      <c r="AN630" s="206"/>
      <c r="AO630" s="206"/>
      <c r="AP630" s="206"/>
      <c r="AQ630" s="206"/>
      <c r="AR630" s="206"/>
      <c r="AS630" s="206"/>
      <c r="AT630" s="206"/>
      <c r="AU630" s="206"/>
      <c r="AV630" s="206"/>
      <c r="AW630" s="206"/>
      <c r="AX630" s="206"/>
      <c r="AY630" s="206"/>
      <c r="AZ630" s="206"/>
      <c r="BA630" s="206"/>
      <c r="BB630" s="206"/>
      <c r="BC630" s="206"/>
      <c r="BD630" s="206"/>
      <c r="BE630" s="206"/>
      <c r="BF630" s="206"/>
      <c r="BG630" s="206"/>
      <c r="BH630" s="206"/>
    </row>
    <row r="631" spans="1:60" outlineLevel="1">
      <c r="A631" s="213"/>
      <c r="B631" s="214"/>
      <c r="C631" s="254" t="s">
        <v>976</v>
      </c>
      <c r="D631" s="247"/>
      <c r="E631" s="248">
        <v>90.724999999999994</v>
      </c>
      <c r="F631" s="215"/>
      <c r="G631" s="215"/>
      <c r="H631" s="215"/>
      <c r="I631" s="215"/>
      <c r="J631" s="215"/>
      <c r="K631" s="215"/>
      <c r="L631" s="215"/>
      <c r="M631" s="215"/>
      <c r="N631" s="215"/>
      <c r="O631" s="215"/>
      <c r="P631" s="215"/>
      <c r="Q631" s="215"/>
      <c r="R631" s="215"/>
      <c r="S631" s="215"/>
      <c r="T631" s="215"/>
      <c r="U631" s="215"/>
      <c r="V631" s="215"/>
      <c r="W631" s="215"/>
      <c r="X631" s="206"/>
      <c r="Y631" s="206"/>
      <c r="Z631" s="206"/>
      <c r="AA631" s="206"/>
      <c r="AB631" s="206"/>
      <c r="AC631" s="206"/>
      <c r="AD631" s="206"/>
      <c r="AE631" s="206"/>
      <c r="AF631" s="206"/>
      <c r="AG631" s="206" t="s">
        <v>327</v>
      </c>
      <c r="AH631" s="206">
        <v>0</v>
      </c>
      <c r="AI631" s="206"/>
      <c r="AJ631" s="206"/>
      <c r="AK631" s="206"/>
      <c r="AL631" s="206"/>
      <c r="AM631" s="206"/>
      <c r="AN631" s="206"/>
      <c r="AO631" s="206"/>
      <c r="AP631" s="206"/>
      <c r="AQ631" s="206"/>
      <c r="AR631" s="206"/>
      <c r="AS631" s="206"/>
      <c r="AT631" s="206"/>
      <c r="AU631" s="206"/>
      <c r="AV631" s="206"/>
      <c r="AW631" s="206"/>
      <c r="AX631" s="206"/>
      <c r="AY631" s="206"/>
      <c r="AZ631" s="206"/>
      <c r="BA631" s="206"/>
      <c r="BB631" s="206"/>
      <c r="BC631" s="206"/>
      <c r="BD631" s="206"/>
      <c r="BE631" s="206"/>
      <c r="BF631" s="206"/>
      <c r="BG631" s="206"/>
      <c r="BH631" s="206"/>
    </row>
    <row r="632" spans="1:60" outlineLevel="1">
      <c r="A632" s="213"/>
      <c r="B632" s="214"/>
      <c r="C632" s="254" t="s">
        <v>977</v>
      </c>
      <c r="D632" s="247"/>
      <c r="E632" s="248">
        <v>58.4</v>
      </c>
      <c r="F632" s="215"/>
      <c r="G632" s="215"/>
      <c r="H632" s="215"/>
      <c r="I632" s="215"/>
      <c r="J632" s="215"/>
      <c r="K632" s="215"/>
      <c r="L632" s="215"/>
      <c r="M632" s="215"/>
      <c r="N632" s="215"/>
      <c r="O632" s="215"/>
      <c r="P632" s="215"/>
      <c r="Q632" s="215"/>
      <c r="R632" s="215"/>
      <c r="S632" s="215"/>
      <c r="T632" s="215"/>
      <c r="U632" s="215"/>
      <c r="V632" s="215"/>
      <c r="W632" s="215"/>
      <c r="X632" s="206"/>
      <c r="Y632" s="206"/>
      <c r="Z632" s="206"/>
      <c r="AA632" s="206"/>
      <c r="AB632" s="206"/>
      <c r="AC632" s="206"/>
      <c r="AD632" s="206"/>
      <c r="AE632" s="206"/>
      <c r="AF632" s="206"/>
      <c r="AG632" s="206" t="s">
        <v>327</v>
      </c>
      <c r="AH632" s="206">
        <v>0</v>
      </c>
      <c r="AI632" s="206"/>
      <c r="AJ632" s="206"/>
      <c r="AK632" s="206"/>
      <c r="AL632" s="206"/>
      <c r="AM632" s="206"/>
      <c r="AN632" s="206"/>
      <c r="AO632" s="206"/>
      <c r="AP632" s="206"/>
      <c r="AQ632" s="206"/>
      <c r="AR632" s="206"/>
      <c r="AS632" s="206"/>
      <c r="AT632" s="206"/>
      <c r="AU632" s="206"/>
      <c r="AV632" s="206"/>
      <c r="AW632" s="206"/>
      <c r="AX632" s="206"/>
      <c r="AY632" s="206"/>
      <c r="AZ632" s="206"/>
      <c r="BA632" s="206"/>
      <c r="BB632" s="206"/>
      <c r="BC632" s="206"/>
      <c r="BD632" s="206"/>
      <c r="BE632" s="206"/>
      <c r="BF632" s="206"/>
      <c r="BG632" s="206"/>
      <c r="BH632" s="206"/>
    </row>
    <row r="633" spans="1:60" outlineLevel="1">
      <c r="A633" s="213"/>
      <c r="B633" s="214"/>
      <c r="C633" s="254" t="s">
        <v>978</v>
      </c>
      <c r="D633" s="247"/>
      <c r="E633" s="248">
        <v>15.695</v>
      </c>
      <c r="F633" s="215"/>
      <c r="G633" s="215"/>
      <c r="H633" s="215"/>
      <c r="I633" s="215"/>
      <c r="J633" s="215"/>
      <c r="K633" s="215"/>
      <c r="L633" s="215"/>
      <c r="M633" s="215"/>
      <c r="N633" s="215"/>
      <c r="O633" s="215"/>
      <c r="P633" s="215"/>
      <c r="Q633" s="215"/>
      <c r="R633" s="215"/>
      <c r="S633" s="215"/>
      <c r="T633" s="215"/>
      <c r="U633" s="215"/>
      <c r="V633" s="215"/>
      <c r="W633" s="215"/>
      <c r="X633" s="206"/>
      <c r="Y633" s="206"/>
      <c r="Z633" s="206"/>
      <c r="AA633" s="206"/>
      <c r="AB633" s="206"/>
      <c r="AC633" s="206"/>
      <c r="AD633" s="206"/>
      <c r="AE633" s="206"/>
      <c r="AF633" s="206"/>
      <c r="AG633" s="206" t="s">
        <v>327</v>
      </c>
      <c r="AH633" s="206">
        <v>0</v>
      </c>
      <c r="AI633" s="206"/>
      <c r="AJ633" s="206"/>
      <c r="AK633" s="206"/>
      <c r="AL633" s="206"/>
      <c r="AM633" s="206"/>
      <c r="AN633" s="206"/>
      <c r="AO633" s="206"/>
      <c r="AP633" s="206"/>
      <c r="AQ633" s="206"/>
      <c r="AR633" s="206"/>
      <c r="AS633" s="206"/>
      <c r="AT633" s="206"/>
      <c r="AU633" s="206"/>
      <c r="AV633" s="206"/>
      <c r="AW633" s="206"/>
      <c r="AX633" s="206"/>
      <c r="AY633" s="206"/>
      <c r="AZ633" s="206"/>
      <c r="BA633" s="206"/>
      <c r="BB633" s="206"/>
      <c r="BC633" s="206"/>
      <c r="BD633" s="206"/>
      <c r="BE633" s="206"/>
      <c r="BF633" s="206"/>
      <c r="BG633" s="206"/>
      <c r="BH633" s="206"/>
    </row>
    <row r="634" spans="1:60" outlineLevel="1">
      <c r="A634" s="213"/>
      <c r="B634" s="214"/>
      <c r="C634" s="254" t="s">
        <v>979</v>
      </c>
      <c r="D634" s="247"/>
      <c r="E634" s="248">
        <v>55.274999999999999</v>
      </c>
      <c r="F634" s="215"/>
      <c r="G634" s="215"/>
      <c r="H634" s="215"/>
      <c r="I634" s="215"/>
      <c r="J634" s="215"/>
      <c r="K634" s="215"/>
      <c r="L634" s="215"/>
      <c r="M634" s="215"/>
      <c r="N634" s="215"/>
      <c r="O634" s="215"/>
      <c r="P634" s="215"/>
      <c r="Q634" s="215"/>
      <c r="R634" s="215"/>
      <c r="S634" s="215"/>
      <c r="T634" s="215"/>
      <c r="U634" s="215"/>
      <c r="V634" s="215"/>
      <c r="W634" s="215"/>
      <c r="X634" s="206"/>
      <c r="Y634" s="206"/>
      <c r="Z634" s="206"/>
      <c r="AA634" s="206"/>
      <c r="AB634" s="206"/>
      <c r="AC634" s="206"/>
      <c r="AD634" s="206"/>
      <c r="AE634" s="206"/>
      <c r="AF634" s="206"/>
      <c r="AG634" s="206" t="s">
        <v>327</v>
      </c>
      <c r="AH634" s="206">
        <v>0</v>
      </c>
      <c r="AI634" s="206"/>
      <c r="AJ634" s="206"/>
      <c r="AK634" s="206"/>
      <c r="AL634" s="206"/>
      <c r="AM634" s="206"/>
      <c r="AN634" s="206"/>
      <c r="AO634" s="206"/>
      <c r="AP634" s="206"/>
      <c r="AQ634" s="206"/>
      <c r="AR634" s="206"/>
      <c r="AS634" s="206"/>
      <c r="AT634" s="206"/>
      <c r="AU634" s="206"/>
      <c r="AV634" s="206"/>
      <c r="AW634" s="206"/>
      <c r="AX634" s="206"/>
      <c r="AY634" s="206"/>
      <c r="AZ634" s="206"/>
      <c r="BA634" s="206"/>
      <c r="BB634" s="206"/>
      <c r="BC634" s="206"/>
      <c r="BD634" s="206"/>
      <c r="BE634" s="206"/>
      <c r="BF634" s="206"/>
      <c r="BG634" s="206"/>
      <c r="BH634" s="206"/>
    </row>
    <row r="635" spans="1:60" outlineLevel="1">
      <c r="A635" s="213"/>
      <c r="B635" s="214"/>
      <c r="C635" s="254" t="s">
        <v>980</v>
      </c>
      <c r="D635" s="247"/>
      <c r="E635" s="248">
        <v>21.28</v>
      </c>
      <c r="F635" s="215"/>
      <c r="G635" s="215"/>
      <c r="H635" s="215"/>
      <c r="I635" s="215"/>
      <c r="J635" s="215"/>
      <c r="K635" s="215"/>
      <c r="L635" s="215"/>
      <c r="M635" s="215"/>
      <c r="N635" s="215"/>
      <c r="O635" s="215"/>
      <c r="P635" s="215"/>
      <c r="Q635" s="215"/>
      <c r="R635" s="215"/>
      <c r="S635" s="215"/>
      <c r="T635" s="215"/>
      <c r="U635" s="215"/>
      <c r="V635" s="215"/>
      <c r="W635" s="215"/>
      <c r="X635" s="206"/>
      <c r="Y635" s="206"/>
      <c r="Z635" s="206"/>
      <c r="AA635" s="206"/>
      <c r="AB635" s="206"/>
      <c r="AC635" s="206"/>
      <c r="AD635" s="206"/>
      <c r="AE635" s="206"/>
      <c r="AF635" s="206"/>
      <c r="AG635" s="206" t="s">
        <v>327</v>
      </c>
      <c r="AH635" s="206">
        <v>0</v>
      </c>
      <c r="AI635" s="206"/>
      <c r="AJ635" s="206"/>
      <c r="AK635" s="206"/>
      <c r="AL635" s="206"/>
      <c r="AM635" s="206"/>
      <c r="AN635" s="206"/>
      <c r="AO635" s="206"/>
      <c r="AP635" s="206"/>
      <c r="AQ635" s="206"/>
      <c r="AR635" s="206"/>
      <c r="AS635" s="206"/>
      <c r="AT635" s="206"/>
      <c r="AU635" s="206"/>
      <c r="AV635" s="206"/>
      <c r="AW635" s="206"/>
      <c r="AX635" s="206"/>
      <c r="AY635" s="206"/>
      <c r="AZ635" s="206"/>
      <c r="BA635" s="206"/>
      <c r="BB635" s="206"/>
      <c r="BC635" s="206"/>
      <c r="BD635" s="206"/>
      <c r="BE635" s="206"/>
      <c r="BF635" s="206"/>
      <c r="BG635" s="206"/>
      <c r="BH635" s="206"/>
    </row>
    <row r="636" spans="1:60" outlineLevel="1">
      <c r="A636" s="213"/>
      <c r="B636" s="214"/>
      <c r="C636" s="254" t="s">
        <v>981</v>
      </c>
      <c r="D636" s="247"/>
      <c r="E636" s="248">
        <v>10.564</v>
      </c>
      <c r="F636" s="215"/>
      <c r="G636" s="215"/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5"/>
      <c r="S636" s="215"/>
      <c r="T636" s="215"/>
      <c r="U636" s="215"/>
      <c r="V636" s="215"/>
      <c r="W636" s="215"/>
      <c r="X636" s="206"/>
      <c r="Y636" s="206"/>
      <c r="Z636" s="206"/>
      <c r="AA636" s="206"/>
      <c r="AB636" s="206"/>
      <c r="AC636" s="206"/>
      <c r="AD636" s="206"/>
      <c r="AE636" s="206"/>
      <c r="AF636" s="206"/>
      <c r="AG636" s="206" t="s">
        <v>327</v>
      </c>
      <c r="AH636" s="206">
        <v>0</v>
      </c>
      <c r="AI636" s="206"/>
      <c r="AJ636" s="206"/>
      <c r="AK636" s="206"/>
      <c r="AL636" s="206"/>
      <c r="AM636" s="206"/>
      <c r="AN636" s="206"/>
      <c r="AO636" s="206"/>
      <c r="AP636" s="206"/>
      <c r="AQ636" s="206"/>
      <c r="AR636" s="206"/>
      <c r="AS636" s="206"/>
      <c r="AT636" s="206"/>
      <c r="AU636" s="206"/>
      <c r="AV636" s="206"/>
      <c r="AW636" s="206"/>
      <c r="AX636" s="206"/>
      <c r="AY636" s="206"/>
      <c r="AZ636" s="206"/>
      <c r="BA636" s="206"/>
      <c r="BB636" s="206"/>
      <c r="BC636" s="206"/>
      <c r="BD636" s="206"/>
      <c r="BE636" s="206"/>
      <c r="BF636" s="206"/>
      <c r="BG636" s="206"/>
      <c r="BH636" s="206"/>
    </row>
    <row r="637" spans="1:60" ht="22.5" outlineLevel="1">
      <c r="A637" s="223">
        <v>96</v>
      </c>
      <c r="B637" s="224" t="s">
        <v>982</v>
      </c>
      <c r="C637" s="241" t="s">
        <v>983</v>
      </c>
      <c r="D637" s="225" t="s">
        <v>320</v>
      </c>
      <c r="E637" s="226">
        <v>48.403500000000001</v>
      </c>
      <c r="F637" s="227"/>
      <c r="G637" s="228">
        <f>ROUND(E637*F637,2)</f>
        <v>0</v>
      </c>
      <c r="H637" s="227"/>
      <c r="I637" s="228">
        <f>ROUND(E637*H637,2)</f>
        <v>0</v>
      </c>
      <c r="J637" s="227"/>
      <c r="K637" s="228">
        <f>ROUND(E637*J637,2)</f>
        <v>0</v>
      </c>
      <c r="L637" s="228">
        <v>21</v>
      </c>
      <c r="M637" s="228">
        <f>G637*(1+L637/100)</f>
        <v>0</v>
      </c>
      <c r="N637" s="228">
        <v>1.2800000000000001E-3</v>
      </c>
      <c r="O637" s="228">
        <f>ROUND(E637*N637,2)</f>
        <v>0.06</v>
      </c>
      <c r="P637" s="228">
        <v>1.8</v>
      </c>
      <c r="Q637" s="228">
        <f>ROUND(E637*P637,2)</f>
        <v>87.13</v>
      </c>
      <c r="R637" s="228" t="s">
        <v>962</v>
      </c>
      <c r="S637" s="228" t="s">
        <v>285</v>
      </c>
      <c r="T637" s="229" t="s">
        <v>322</v>
      </c>
      <c r="U637" s="215">
        <v>1.52</v>
      </c>
      <c r="V637" s="215">
        <f>ROUND(E637*U637,2)</f>
        <v>73.569999999999993</v>
      </c>
      <c r="W637" s="215"/>
      <c r="X637" s="206"/>
      <c r="Y637" s="206"/>
      <c r="Z637" s="206"/>
      <c r="AA637" s="206"/>
      <c r="AB637" s="206"/>
      <c r="AC637" s="206"/>
      <c r="AD637" s="206"/>
      <c r="AE637" s="206"/>
      <c r="AF637" s="206"/>
      <c r="AG637" s="206" t="s">
        <v>323</v>
      </c>
      <c r="AH637" s="206"/>
      <c r="AI637" s="206"/>
      <c r="AJ637" s="206"/>
      <c r="AK637" s="206"/>
      <c r="AL637" s="206"/>
      <c r="AM637" s="206"/>
      <c r="AN637" s="206"/>
      <c r="AO637" s="206"/>
      <c r="AP637" s="206"/>
      <c r="AQ637" s="206"/>
      <c r="AR637" s="206"/>
      <c r="AS637" s="206"/>
      <c r="AT637" s="206"/>
      <c r="AU637" s="206"/>
      <c r="AV637" s="206"/>
      <c r="AW637" s="206"/>
      <c r="AX637" s="206"/>
      <c r="AY637" s="206"/>
      <c r="AZ637" s="206"/>
      <c r="BA637" s="206"/>
      <c r="BB637" s="206"/>
      <c r="BC637" s="206"/>
      <c r="BD637" s="206"/>
      <c r="BE637" s="206"/>
      <c r="BF637" s="206"/>
      <c r="BG637" s="206"/>
      <c r="BH637" s="206"/>
    </row>
    <row r="638" spans="1:60" ht="22.5" outlineLevel="1">
      <c r="A638" s="213"/>
      <c r="B638" s="214"/>
      <c r="C638" s="253" t="s">
        <v>984</v>
      </c>
      <c r="D638" s="251"/>
      <c r="E638" s="251"/>
      <c r="F638" s="251"/>
      <c r="G638" s="251"/>
      <c r="H638" s="215"/>
      <c r="I638" s="215"/>
      <c r="J638" s="215"/>
      <c r="K638" s="215"/>
      <c r="L638" s="215"/>
      <c r="M638" s="215"/>
      <c r="N638" s="215"/>
      <c r="O638" s="215"/>
      <c r="P638" s="215"/>
      <c r="Q638" s="215"/>
      <c r="R638" s="215"/>
      <c r="S638" s="215"/>
      <c r="T638" s="215"/>
      <c r="U638" s="215"/>
      <c r="V638" s="215"/>
      <c r="W638" s="215"/>
      <c r="X638" s="206"/>
      <c r="Y638" s="206"/>
      <c r="Z638" s="206"/>
      <c r="AA638" s="206"/>
      <c r="AB638" s="206"/>
      <c r="AC638" s="206"/>
      <c r="AD638" s="206"/>
      <c r="AE638" s="206"/>
      <c r="AF638" s="206"/>
      <c r="AG638" s="206" t="s">
        <v>325</v>
      </c>
      <c r="AH638" s="206"/>
      <c r="AI638" s="206"/>
      <c r="AJ638" s="206"/>
      <c r="AK638" s="206"/>
      <c r="AL638" s="206"/>
      <c r="AM638" s="206"/>
      <c r="AN638" s="206"/>
      <c r="AO638" s="206"/>
      <c r="AP638" s="206"/>
      <c r="AQ638" s="206"/>
      <c r="AR638" s="206"/>
      <c r="AS638" s="206"/>
      <c r="AT638" s="206"/>
      <c r="AU638" s="206"/>
      <c r="AV638" s="206"/>
      <c r="AW638" s="206"/>
      <c r="AX638" s="206"/>
      <c r="AY638" s="206"/>
      <c r="AZ638" s="206"/>
      <c r="BA638" s="230" t="str">
        <f>C638</f>
        <v>nebo vybourání otvorů průřezové plochy přes 4 m2 ve zdivu nadzákladovém, včetně pomocného lešení o výšce podlahy do 1900 mm a pro zatížení do 1,5 kPa  (150 kg/m2)</v>
      </c>
      <c r="BB638" s="206"/>
      <c r="BC638" s="206"/>
      <c r="BD638" s="206"/>
      <c r="BE638" s="206"/>
      <c r="BF638" s="206"/>
      <c r="BG638" s="206"/>
      <c r="BH638" s="206"/>
    </row>
    <row r="639" spans="1:60" outlineLevel="1">
      <c r="A639" s="213"/>
      <c r="B639" s="214"/>
      <c r="C639" s="254" t="s">
        <v>985</v>
      </c>
      <c r="D639" s="247"/>
      <c r="E639" s="248">
        <v>14.39</v>
      </c>
      <c r="F639" s="215"/>
      <c r="G639" s="215"/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5"/>
      <c r="S639" s="215"/>
      <c r="T639" s="215"/>
      <c r="U639" s="215"/>
      <c r="V639" s="215"/>
      <c r="W639" s="215"/>
      <c r="X639" s="206"/>
      <c r="Y639" s="206"/>
      <c r="Z639" s="206"/>
      <c r="AA639" s="206"/>
      <c r="AB639" s="206"/>
      <c r="AC639" s="206"/>
      <c r="AD639" s="206"/>
      <c r="AE639" s="206"/>
      <c r="AF639" s="206"/>
      <c r="AG639" s="206" t="s">
        <v>327</v>
      </c>
      <c r="AH639" s="206">
        <v>0</v>
      </c>
      <c r="AI639" s="206"/>
      <c r="AJ639" s="206"/>
      <c r="AK639" s="206"/>
      <c r="AL639" s="206"/>
      <c r="AM639" s="206"/>
      <c r="AN639" s="206"/>
      <c r="AO639" s="206"/>
      <c r="AP639" s="206"/>
      <c r="AQ639" s="206"/>
      <c r="AR639" s="206"/>
      <c r="AS639" s="206"/>
      <c r="AT639" s="206"/>
      <c r="AU639" s="206"/>
      <c r="AV639" s="206"/>
      <c r="AW639" s="206"/>
      <c r="AX639" s="206"/>
      <c r="AY639" s="206"/>
      <c r="AZ639" s="206"/>
      <c r="BA639" s="206"/>
      <c r="BB639" s="206"/>
      <c r="BC639" s="206"/>
      <c r="BD639" s="206"/>
      <c r="BE639" s="206"/>
      <c r="BF639" s="206"/>
      <c r="BG639" s="206"/>
      <c r="BH639" s="206"/>
    </row>
    <row r="640" spans="1:60" outlineLevel="1">
      <c r="A640" s="213"/>
      <c r="B640" s="214"/>
      <c r="C640" s="254" t="s">
        <v>986</v>
      </c>
      <c r="D640" s="247"/>
      <c r="E640" s="248">
        <v>4.67</v>
      </c>
      <c r="F640" s="215"/>
      <c r="G640" s="215"/>
      <c r="H640" s="215"/>
      <c r="I640" s="215"/>
      <c r="J640" s="215"/>
      <c r="K640" s="215"/>
      <c r="L640" s="215"/>
      <c r="M640" s="215"/>
      <c r="N640" s="215"/>
      <c r="O640" s="215"/>
      <c r="P640" s="215"/>
      <c r="Q640" s="215"/>
      <c r="R640" s="215"/>
      <c r="S640" s="215"/>
      <c r="T640" s="215"/>
      <c r="U640" s="215"/>
      <c r="V640" s="215"/>
      <c r="W640" s="215"/>
      <c r="X640" s="206"/>
      <c r="Y640" s="206"/>
      <c r="Z640" s="206"/>
      <c r="AA640" s="206"/>
      <c r="AB640" s="206"/>
      <c r="AC640" s="206"/>
      <c r="AD640" s="206"/>
      <c r="AE640" s="206"/>
      <c r="AF640" s="206"/>
      <c r="AG640" s="206" t="s">
        <v>327</v>
      </c>
      <c r="AH640" s="206">
        <v>0</v>
      </c>
      <c r="AI640" s="206"/>
      <c r="AJ640" s="206"/>
      <c r="AK640" s="206"/>
      <c r="AL640" s="206"/>
      <c r="AM640" s="206"/>
      <c r="AN640" s="206"/>
      <c r="AO640" s="206"/>
      <c r="AP640" s="206"/>
      <c r="AQ640" s="206"/>
      <c r="AR640" s="206"/>
      <c r="AS640" s="206"/>
      <c r="AT640" s="206"/>
      <c r="AU640" s="206"/>
      <c r="AV640" s="206"/>
      <c r="AW640" s="206"/>
      <c r="AX640" s="206"/>
      <c r="AY640" s="206"/>
      <c r="AZ640" s="206"/>
      <c r="BA640" s="206"/>
      <c r="BB640" s="206"/>
      <c r="BC640" s="206"/>
      <c r="BD640" s="206"/>
      <c r="BE640" s="206"/>
      <c r="BF640" s="206"/>
      <c r="BG640" s="206"/>
      <c r="BH640" s="206"/>
    </row>
    <row r="641" spans="1:60" outlineLevel="1">
      <c r="A641" s="213"/>
      <c r="B641" s="214"/>
      <c r="C641" s="254" t="s">
        <v>987</v>
      </c>
      <c r="D641" s="247"/>
      <c r="E641" s="248">
        <v>1.28</v>
      </c>
      <c r="F641" s="215"/>
      <c r="G641" s="215"/>
      <c r="H641" s="215"/>
      <c r="I641" s="215"/>
      <c r="J641" s="215"/>
      <c r="K641" s="215"/>
      <c r="L641" s="215"/>
      <c r="M641" s="215"/>
      <c r="N641" s="215"/>
      <c r="O641" s="215"/>
      <c r="P641" s="215"/>
      <c r="Q641" s="215"/>
      <c r="R641" s="215"/>
      <c r="S641" s="215"/>
      <c r="T641" s="215"/>
      <c r="U641" s="215"/>
      <c r="V641" s="215"/>
      <c r="W641" s="215"/>
      <c r="X641" s="206"/>
      <c r="Y641" s="206"/>
      <c r="Z641" s="206"/>
      <c r="AA641" s="206"/>
      <c r="AB641" s="206"/>
      <c r="AC641" s="206"/>
      <c r="AD641" s="206"/>
      <c r="AE641" s="206"/>
      <c r="AF641" s="206"/>
      <c r="AG641" s="206" t="s">
        <v>327</v>
      </c>
      <c r="AH641" s="206">
        <v>0</v>
      </c>
      <c r="AI641" s="206"/>
      <c r="AJ641" s="206"/>
      <c r="AK641" s="206"/>
      <c r="AL641" s="206"/>
      <c r="AM641" s="206"/>
      <c r="AN641" s="206"/>
      <c r="AO641" s="206"/>
      <c r="AP641" s="206"/>
      <c r="AQ641" s="206"/>
      <c r="AR641" s="206"/>
      <c r="AS641" s="206"/>
      <c r="AT641" s="206"/>
      <c r="AU641" s="206"/>
      <c r="AV641" s="206"/>
      <c r="AW641" s="206"/>
      <c r="AX641" s="206"/>
      <c r="AY641" s="206"/>
      <c r="AZ641" s="206"/>
      <c r="BA641" s="206"/>
      <c r="BB641" s="206"/>
      <c r="BC641" s="206"/>
      <c r="BD641" s="206"/>
      <c r="BE641" s="206"/>
      <c r="BF641" s="206"/>
      <c r="BG641" s="206"/>
      <c r="BH641" s="206"/>
    </row>
    <row r="642" spans="1:60" outlineLevel="1">
      <c r="A642" s="213"/>
      <c r="B642" s="214"/>
      <c r="C642" s="254" t="s">
        <v>988</v>
      </c>
      <c r="D642" s="247"/>
      <c r="E642" s="248">
        <v>0.97</v>
      </c>
      <c r="F642" s="215"/>
      <c r="G642" s="215"/>
      <c r="H642" s="215"/>
      <c r="I642" s="215"/>
      <c r="J642" s="215"/>
      <c r="K642" s="215"/>
      <c r="L642" s="215"/>
      <c r="M642" s="215"/>
      <c r="N642" s="215"/>
      <c r="O642" s="215"/>
      <c r="P642" s="215"/>
      <c r="Q642" s="215"/>
      <c r="R642" s="215"/>
      <c r="S642" s="215"/>
      <c r="T642" s="215"/>
      <c r="U642" s="215"/>
      <c r="V642" s="215"/>
      <c r="W642" s="215"/>
      <c r="X642" s="206"/>
      <c r="Y642" s="206"/>
      <c r="Z642" s="206"/>
      <c r="AA642" s="206"/>
      <c r="AB642" s="206"/>
      <c r="AC642" s="206"/>
      <c r="AD642" s="206"/>
      <c r="AE642" s="206"/>
      <c r="AF642" s="206"/>
      <c r="AG642" s="206" t="s">
        <v>327</v>
      </c>
      <c r="AH642" s="206">
        <v>0</v>
      </c>
      <c r="AI642" s="206"/>
      <c r="AJ642" s="206"/>
      <c r="AK642" s="206"/>
      <c r="AL642" s="206"/>
      <c r="AM642" s="206"/>
      <c r="AN642" s="206"/>
      <c r="AO642" s="206"/>
      <c r="AP642" s="206"/>
      <c r="AQ642" s="206"/>
      <c r="AR642" s="206"/>
      <c r="AS642" s="206"/>
      <c r="AT642" s="206"/>
      <c r="AU642" s="206"/>
      <c r="AV642" s="206"/>
      <c r="AW642" s="206"/>
      <c r="AX642" s="206"/>
      <c r="AY642" s="206"/>
      <c r="AZ642" s="206"/>
      <c r="BA642" s="206"/>
      <c r="BB642" s="206"/>
      <c r="BC642" s="206"/>
      <c r="BD642" s="206"/>
      <c r="BE642" s="206"/>
      <c r="BF642" s="206"/>
      <c r="BG642" s="206"/>
      <c r="BH642" s="206"/>
    </row>
    <row r="643" spans="1:60" outlineLevel="1">
      <c r="A643" s="213"/>
      <c r="B643" s="214"/>
      <c r="C643" s="254" t="s">
        <v>989</v>
      </c>
      <c r="D643" s="247"/>
      <c r="E643" s="248">
        <v>6.61</v>
      </c>
      <c r="F643" s="215"/>
      <c r="G643" s="215"/>
      <c r="H643" s="215"/>
      <c r="I643" s="215"/>
      <c r="J643" s="215"/>
      <c r="K643" s="215"/>
      <c r="L643" s="215"/>
      <c r="M643" s="215"/>
      <c r="N643" s="215"/>
      <c r="O643" s="215"/>
      <c r="P643" s="215"/>
      <c r="Q643" s="215"/>
      <c r="R643" s="215"/>
      <c r="S643" s="215"/>
      <c r="T643" s="215"/>
      <c r="U643" s="215"/>
      <c r="V643" s="215"/>
      <c r="W643" s="215"/>
      <c r="X643" s="206"/>
      <c r="Y643" s="206"/>
      <c r="Z643" s="206"/>
      <c r="AA643" s="206"/>
      <c r="AB643" s="206"/>
      <c r="AC643" s="206"/>
      <c r="AD643" s="206"/>
      <c r="AE643" s="206"/>
      <c r="AF643" s="206"/>
      <c r="AG643" s="206" t="s">
        <v>327</v>
      </c>
      <c r="AH643" s="206">
        <v>0</v>
      </c>
      <c r="AI643" s="206"/>
      <c r="AJ643" s="206"/>
      <c r="AK643" s="206"/>
      <c r="AL643" s="206"/>
      <c r="AM643" s="206"/>
      <c r="AN643" s="206"/>
      <c r="AO643" s="206"/>
      <c r="AP643" s="206"/>
      <c r="AQ643" s="206"/>
      <c r="AR643" s="206"/>
      <c r="AS643" s="206"/>
      <c r="AT643" s="206"/>
      <c r="AU643" s="206"/>
      <c r="AV643" s="206"/>
      <c r="AW643" s="206"/>
      <c r="AX643" s="206"/>
      <c r="AY643" s="206"/>
      <c r="AZ643" s="206"/>
      <c r="BA643" s="206"/>
      <c r="BB643" s="206"/>
      <c r="BC643" s="206"/>
      <c r="BD643" s="206"/>
      <c r="BE643" s="206"/>
      <c r="BF643" s="206"/>
      <c r="BG643" s="206"/>
      <c r="BH643" s="206"/>
    </row>
    <row r="644" spans="1:60" outlineLevel="1">
      <c r="A644" s="213"/>
      <c r="B644" s="214"/>
      <c r="C644" s="254" t="s">
        <v>990</v>
      </c>
      <c r="D644" s="247"/>
      <c r="E644" s="248">
        <v>4.5999999999999996</v>
      </c>
      <c r="F644" s="215"/>
      <c r="G644" s="215"/>
      <c r="H644" s="215"/>
      <c r="I644" s="215"/>
      <c r="J644" s="215"/>
      <c r="K644" s="215"/>
      <c r="L644" s="215"/>
      <c r="M644" s="215"/>
      <c r="N644" s="215"/>
      <c r="O644" s="215"/>
      <c r="P644" s="215"/>
      <c r="Q644" s="215"/>
      <c r="R644" s="215"/>
      <c r="S644" s="215"/>
      <c r="T644" s="215"/>
      <c r="U644" s="215"/>
      <c r="V644" s="215"/>
      <c r="W644" s="215"/>
      <c r="X644" s="206"/>
      <c r="Y644" s="206"/>
      <c r="Z644" s="206"/>
      <c r="AA644" s="206"/>
      <c r="AB644" s="206"/>
      <c r="AC644" s="206"/>
      <c r="AD644" s="206"/>
      <c r="AE644" s="206"/>
      <c r="AF644" s="206"/>
      <c r="AG644" s="206" t="s">
        <v>327</v>
      </c>
      <c r="AH644" s="206">
        <v>0</v>
      </c>
      <c r="AI644" s="206"/>
      <c r="AJ644" s="206"/>
      <c r="AK644" s="206"/>
      <c r="AL644" s="206"/>
      <c r="AM644" s="206"/>
      <c r="AN644" s="206"/>
      <c r="AO644" s="206"/>
      <c r="AP644" s="206"/>
      <c r="AQ644" s="206"/>
      <c r="AR644" s="206"/>
      <c r="AS644" s="206"/>
      <c r="AT644" s="206"/>
      <c r="AU644" s="206"/>
      <c r="AV644" s="206"/>
      <c r="AW644" s="206"/>
      <c r="AX644" s="206"/>
      <c r="AY644" s="206"/>
      <c r="AZ644" s="206"/>
      <c r="BA644" s="206"/>
      <c r="BB644" s="206"/>
      <c r="BC644" s="206"/>
      <c r="BD644" s="206"/>
      <c r="BE644" s="206"/>
      <c r="BF644" s="206"/>
      <c r="BG644" s="206"/>
      <c r="BH644" s="206"/>
    </row>
    <row r="645" spans="1:60" outlineLevel="1">
      <c r="A645" s="213"/>
      <c r="B645" s="214"/>
      <c r="C645" s="254" t="s">
        <v>991</v>
      </c>
      <c r="D645" s="247"/>
      <c r="E645" s="248">
        <v>6.34</v>
      </c>
      <c r="F645" s="215"/>
      <c r="G645" s="215"/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5"/>
      <c r="S645" s="215"/>
      <c r="T645" s="215"/>
      <c r="U645" s="215"/>
      <c r="V645" s="215"/>
      <c r="W645" s="215"/>
      <c r="X645" s="206"/>
      <c r="Y645" s="206"/>
      <c r="Z645" s="206"/>
      <c r="AA645" s="206"/>
      <c r="AB645" s="206"/>
      <c r="AC645" s="206"/>
      <c r="AD645" s="206"/>
      <c r="AE645" s="206"/>
      <c r="AF645" s="206"/>
      <c r="AG645" s="206" t="s">
        <v>327</v>
      </c>
      <c r="AH645" s="206">
        <v>0</v>
      </c>
      <c r="AI645" s="206"/>
      <c r="AJ645" s="206"/>
      <c r="AK645" s="206"/>
      <c r="AL645" s="206"/>
      <c r="AM645" s="206"/>
      <c r="AN645" s="206"/>
      <c r="AO645" s="206"/>
      <c r="AP645" s="206"/>
      <c r="AQ645" s="206"/>
      <c r="AR645" s="206"/>
      <c r="AS645" s="206"/>
      <c r="AT645" s="206"/>
      <c r="AU645" s="206"/>
      <c r="AV645" s="206"/>
      <c r="AW645" s="206"/>
      <c r="AX645" s="206"/>
      <c r="AY645" s="206"/>
      <c r="AZ645" s="206"/>
      <c r="BA645" s="206"/>
      <c r="BB645" s="206"/>
      <c r="BC645" s="206"/>
      <c r="BD645" s="206"/>
      <c r="BE645" s="206"/>
      <c r="BF645" s="206"/>
      <c r="BG645" s="206"/>
      <c r="BH645" s="206"/>
    </row>
    <row r="646" spans="1:60" outlineLevel="1">
      <c r="A646" s="213"/>
      <c r="B646" s="214"/>
      <c r="C646" s="254" t="s">
        <v>992</v>
      </c>
      <c r="D646" s="247"/>
      <c r="E646" s="248">
        <v>2.02</v>
      </c>
      <c r="F646" s="215"/>
      <c r="G646" s="215"/>
      <c r="H646" s="215"/>
      <c r="I646" s="215"/>
      <c r="J646" s="215"/>
      <c r="K646" s="215"/>
      <c r="L646" s="215"/>
      <c r="M646" s="215"/>
      <c r="N646" s="215"/>
      <c r="O646" s="215"/>
      <c r="P646" s="215"/>
      <c r="Q646" s="215"/>
      <c r="R646" s="215"/>
      <c r="S646" s="215"/>
      <c r="T646" s="215"/>
      <c r="U646" s="215"/>
      <c r="V646" s="215"/>
      <c r="W646" s="215"/>
      <c r="X646" s="206"/>
      <c r="Y646" s="206"/>
      <c r="Z646" s="206"/>
      <c r="AA646" s="206"/>
      <c r="AB646" s="206"/>
      <c r="AC646" s="206"/>
      <c r="AD646" s="206"/>
      <c r="AE646" s="206"/>
      <c r="AF646" s="206"/>
      <c r="AG646" s="206" t="s">
        <v>327</v>
      </c>
      <c r="AH646" s="206">
        <v>0</v>
      </c>
      <c r="AI646" s="206"/>
      <c r="AJ646" s="206"/>
      <c r="AK646" s="206"/>
      <c r="AL646" s="206"/>
      <c r="AM646" s="206"/>
      <c r="AN646" s="206"/>
      <c r="AO646" s="206"/>
      <c r="AP646" s="206"/>
      <c r="AQ646" s="206"/>
      <c r="AR646" s="206"/>
      <c r="AS646" s="206"/>
      <c r="AT646" s="206"/>
      <c r="AU646" s="206"/>
      <c r="AV646" s="206"/>
      <c r="AW646" s="206"/>
      <c r="AX646" s="206"/>
      <c r="AY646" s="206"/>
      <c r="AZ646" s="206"/>
      <c r="BA646" s="206"/>
      <c r="BB646" s="206"/>
      <c r="BC646" s="206"/>
      <c r="BD646" s="206"/>
      <c r="BE646" s="206"/>
      <c r="BF646" s="206"/>
      <c r="BG646" s="206"/>
      <c r="BH646" s="206"/>
    </row>
    <row r="647" spans="1:60" outlineLevel="1">
      <c r="A647" s="213"/>
      <c r="B647" s="214"/>
      <c r="C647" s="254" t="s">
        <v>993</v>
      </c>
      <c r="D647" s="247"/>
      <c r="E647" s="248">
        <v>1.68</v>
      </c>
      <c r="F647" s="215"/>
      <c r="G647" s="215"/>
      <c r="H647" s="215"/>
      <c r="I647" s="215"/>
      <c r="J647" s="215"/>
      <c r="K647" s="215"/>
      <c r="L647" s="215"/>
      <c r="M647" s="215"/>
      <c r="N647" s="215"/>
      <c r="O647" s="215"/>
      <c r="P647" s="215"/>
      <c r="Q647" s="215"/>
      <c r="R647" s="215"/>
      <c r="S647" s="215"/>
      <c r="T647" s="215"/>
      <c r="U647" s="215"/>
      <c r="V647" s="215"/>
      <c r="W647" s="215"/>
      <c r="X647" s="206"/>
      <c r="Y647" s="206"/>
      <c r="Z647" s="206"/>
      <c r="AA647" s="206"/>
      <c r="AB647" s="206"/>
      <c r="AC647" s="206"/>
      <c r="AD647" s="206"/>
      <c r="AE647" s="206"/>
      <c r="AF647" s="206"/>
      <c r="AG647" s="206" t="s">
        <v>327</v>
      </c>
      <c r="AH647" s="206">
        <v>0</v>
      </c>
      <c r="AI647" s="206"/>
      <c r="AJ647" s="206"/>
      <c r="AK647" s="206"/>
      <c r="AL647" s="206"/>
      <c r="AM647" s="206"/>
      <c r="AN647" s="206"/>
      <c r="AO647" s="206"/>
      <c r="AP647" s="206"/>
      <c r="AQ647" s="206"/>
      <c r="AR647" s="206"/>
      <c r="AS647" s="206"/>
      <c r="AT647" s="206"/>
      <c r="AU647" s="206"/>
      <c r="AV647" s="206"/>
      <c r="AW647" s="206"/>
      <c r="AX647" s="206"/>
      <c r="AY647" s="206"/>
      <c r="AZ647" s="206"/>
      <c r="BA647" s="206"/>
      <c r="BB647" s="206"/>
      <c r="BC647" s="206"/>
      <c r="BD647" s="206"/>
      <c r="BE647" s="206"/>
      <c r="BF647" s="206"/>
      <c r="BG647" s="206"/>
      <c r="BH647" s="206"/>
    </row>
    <row r="648" spans="1:60" outlineLevel="1">
      <c r="A648" s="213"/>
      <c r="B648" s="214"/>
      <c r="C648" s="254" t="s">
        <v>994</v>
      </c>
      <c r="D648" s="247"/>
      <c r="E648" s="248">
        <v>4.97</v>
      </c>
      <c r="F648" s="215"/>
      <c r="G648" s="215"/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5"/>
      <c r="S648" s="215"/>
      <c r="T648" s="215"/>
      <c r="U648" s="215"/>
      <c r="V648" s="215"/>
      <c r="W648" s="215"/>
      <c r="X648" s="206"/>
      <c r="Y648" s="206"/>
      <c r="Z648" s="206"/>
      <c r="AA648" s="206"/>
      <c r="AB648" s="206"/>
      <c r="AC648" s="206"/>
      <c r="AD648" s="206"/>
      <c r="AE648" s="206"/>
      <c r="AF648" s="206"/>
      <c r="AG648" s="206" t="s">
        <v>327</v>
      </c>
      <c r="AH648" s="206">
        <v>0</v>
      </c>
      <c r="AI648" s="206"/>
      <c r="AJ648" s="206"/>
      <c r="AK648" s="206"/>
      <c r="AL648" s="206"/>
      <c r="AM648" s="206"/>
      <c r="AN648" s="206"/>
      <c r="AO648" s="206"/>
      <c r="AP648" s="206"/>
      <c r="AQ648" s="206"/>
      <c r="AR648" s="206"/>
      <c r="AS648" s="206"/>
      <c r="AT648" s="206"/>
      <c r="AU648" s="206"/>
      <c r="AV648" s="206"/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</row>
    <row r="649" spans="1:60" outlineLevel="1">
      <c r="A649" s="213"/>
      <c r="B649" s="214"/>
      <c r="C649" s="254" t="s">
        <v>995</v>
      </c>
      <c r="D649" s="247"/>
      <c r="E649" s="248">
        <v>0.86</v>
      </c>
      <c r="F649" s="215"/>
      <c r="G649" s="215"/>
      <c r="H649" s="215"/>
      <c r="I649" s="215"/>
      <c r="J649" s="215"/>
      <c r="K649" s="215"/>
      <c r="L649" s="215"/>
      <c r="M649" s="215"/>
      <c r="N649" s="215"/>
      <c r="O649" s="215"/>
      <c r="P649" s="215"/>
      <c r="Q649" s="215"/>
      <c r="R649" s="215"/>
      <c r="S649" s="215"/>
      <c r="T649" s="215"/>
      <c r="U649" s="215"/>
      <c r="V649" s="215"/>
      <c r="W649" s="215"/>
      <c r="X649" s="206"/>
      <c r="Y649" s="206"/>
      <c r="Z649" s="206"/>
      <c r="AA649" s="206"/>
      <c r="AB649" s="206"/>
      <c r="AC649" s="206"/>
      <c r="AD649" s="206"/>
      <c r="AE649" s="206"/>
      <c r="AF649" s="206"/>
      <c r="AG649" s="206" t="s">
        <v>327</v>
      </c>
      <c r="AH649" s="206">
        <v>0</v>
      </c>
      <c r="AI649" s="206"/>
      <c r="AJ649" s="206"/>
      <c r="AK649" s="206"/>
      <c r="AL649" s="206"/>
      <c r="AM649" s="206"/>
      <c r="AN649" s="206"/>
      <c r="AO649" s="206"/>
      <c r="AP649" s="206"/>
      <c r="AQ649" s="206"/>
      <c r="AR649" s="206"/>
      <c r="AS649" s="206"/>
      <c r="AT649" s="206"/>
      <c r="AU649" s="206"/>
      <c r="AV649" s="206"/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</row>
    <row r="650" spans="1:60" ht="22.5" outlineLevel="1">
      <c r="A650" s="223">
        <v>97</v>
      </c>
      <c r="B650" s="224" t="s">
        <v>996</v>
      </c>
      <c r="C650" s="241" t="s">
        <v>997</v>
      </c>
      <c r="D650" s="225" t="s">
        <v>320</v>
      </c>
      <c r="E650" s="226">
        <v>3.645</v>
      </c>
      <c r="F650" s="227"/>
      <c r="G650" s="228">
        <f>ROUND(E650*F650,2)</f>
        <v>0</v>
      </c>
      <c r="H650" s="227"/>
      <c r="I650" s="228">
        <f>ROUND(E650*H650,2)</f>
        <v>0</v>
      </c>
      <c r="J650" s="227"/>
      <c r="K650" s="228">
        <f>ROUND(E650*J650,2)</f>
        <v>0</v>
      </c>
      <c r="L650" s="228">
        <v>21</v>
      </c>
      <c r="M650" s="228">
        <f>G650*(1+L650/100)</f>
        <v>0</v>
      </c>
      <c r="N650" s="228">
        <v>1.2489999999999999E-2</v>
      </c>
      <c r="O650" s="228">
        <f>ROUND(E650*N650,2)</f>
        <v>0.05</v>
      </c>
      <c r="P650" s="228">
        <v>1.8</v>
      </c>
      <c r="Q650" s="228">
        <f>ROUND(E650*P650,2)</f>
        <v>6.56</v>
      </c>
      <c r="R650" s="228" t="s">
        <v>962</v>
      </c>
      <c r="S650" s="228" t="s">
        <v>285</v>
      </c>
      <c r="T650" s="229" t="s">
        <v>322</v>
      </c>
      <c r="U650" s="215">
        <v>3.3149999999999999</v>
      </c>
      <c r="V650" s="215">
        <f>ROUND(E650*U650,2)</f>
        <v>12.08</v>
      </c>
      <c r="W650" s="215"/>
      <c r="X650" s="206"/>
      <c r="Y650" s="206"/>
      <c r="Z650" s="206"/>
      <c r="AA650" s="206"/>
      <c r="AB650" s="206"/>
      <c r="AC650" s="206"/>
      <c r="AD650" s="206"/>
      <c r="AE650" s="206"/>
      <c r="AF650" s="206"/>
      <c r="AG650" s="206" t="s">
        <v>323</v>
      </c>
      <c r="AH650" s="206"/>
      <c r="AI650" s="206"/>
      <c r="AJ650" s="206"/>
      <c r="AK650" s="206"/>
      <c r="AL650" s="206"/>
      <c r="AM650" s="206"/>
      <c r="AN650" s="206"/>
      <c r="AO650" s="206"/>
      <c r="AP650" s="206"/>
      <c r="AQ650" s="206"/>
      <c r="AR650" s="206"/>
      <c r="AS650" s="206"/>
      <c r="AT650" s="206"/>
      <c r="AU650" s="206"/>
      <c r="AV650" s="206"/>
      <c r="AW650" s="206"/>
      <c r="AX650" s="206"/>
      <c r="AY650" s="206"/>
      <c r="AZ650" s="206"/>
      <c r="BA650" s="206"/>
      <c r="BB650" s="206"/>
      <c r="BC650" s="206"/>
      <c r="BD650" s="206"/>
      <c r="BE650" s="206"/>
      <c r="BF650" s="206"/>
      <c r="BG650" s="206"/>
      <c r="BH650" s="206"/>
    </row>
    <row r="651" spans="1:60" ht="22.5" outlineLevel="1">
      <c r="A651" s="213"/>
      <c r="B651" s="214"/>
      <c r="C651" s="253" t="s">
        <v>984</v>
      </c>
      <c r="D651" s="251"/>
      <c r="E651" s="251"/>
      <c r="F651" s="251"/>
      <c r="G651" s="251"/>
      <c r="H651" s="215"/>
      <c r="I651" s="215"/>
      <c r="J651" s="215"/>
      <c r="K651" s="215"/>
      <c r="L651" s="215"/>
      <c r="M651" s="215"/>
      <c r="N651" s="215"/>
      <c r="O651" s="215"/>
      <c r="P651" s="215"/>
      <c r="Q651" s="215"/>
      <c r="R651" s="215"/>
      <c r="S651" s="215"/>
      <c r="T651" s="215"/>
      <c r="U651" s="215"/>
      <c r="V651" s="215"/>
      <c r="W651" s="215"/>
      <c r="X651" s="206"/>
      <c r="Y651" s="206"/>
      <c r="Z651" s="206"/>
      <c r="AA651" s="206"/>
      <c r="AB651" s="206"/>
      <c r="AC651" s="206"/>
      <c r="AD651" s="206"/>
      <c r="AE651" s="206"/>
      <c r="AF651" s="206"/>
      <c r="AG651" s="206" t="s">
        <v>325</v>
      </c>
      <c r="AH651" s="206"/>
      <c r="AI651" s="206"/>
      <c r="AJ651" s="206"/>
      <c r="AK651" s="206"/>
      <c r="AL651" s="206"/>
      <c r="AM651" s="206"/>
      <c r="AN651" s="206"/>
      <c r="AO651" s="206"/>
      <c r="AP651" s="206"/>
      <c r="AQ651" s="206"/>
      <c r="AR651" s="206"/>
      <c r="AS651" s="206"/>
      <c r="AT651" s="206"/>
      <c r="AU651" s="206"/>
      <c r="AV651" s="206"/>
      <c r="AW651" s="206"/>
      <c r="AX651" s="206"/>
      <c r="AY651" s="206"/>
      <c r="AZ651" s="206"/>
      <c r="BA651" s="230" t="str">
        <f>C651</f>
        <v>nebo vybourání otvorů průřezové plochy přes 4 m2 ve zdivu nadzákladovém, včetně pomocného lešení o výšce podlahy do 1900 mm a pro zatížení do 1,5 kPa  (150 kg/m2)</v>
      </c>
      <c r="BB651" s="206"/>
      <c r="BC651" s="206"/>
      <c r="BD651" s="206"/>
      <c r="BE651" s="206"/>
      <c r="BF651" s="206"/>
      <c r="BG651" s="206"/>
      <c r="BH651" s="206"/>
    </row>
    <row r="652" spans="1:60" outlineLevel="1">
      <c r="A652" s="213"/>
      <c r="B652" s="214"/>
      <c r="C652" s="254" t="s">
        <v>998</v>
      </c>
      <c r="D652" s="247"/>
      <c r="E652" s="248">
        <v>3.65</v>
      </c>
      <c r="F652" s="215"/>
      <c r="G652" s="215"/>
      <c r="H652" s="215"/>
      <c r="I652" s="215"/>
      <c r="J652" s="215"/>
      <c r="K652" s="215"/>
      <c r="L652" s="215"/>
      <c r="M652" s="215"/>
      <c r="N652" s="215"/>
      <c r="O652" s="215"/>
      <c r="P652" s="215"/>
      <c r="Q652" s="215"/>
      <c r="R652" s="215"/>
      <c r="S652" s="215"/>
      <c r="T652" s="215"/>
      <c r="U652" s="215"/>
      <c r="V652" s="215"/>
      <c r="W652" s="215"/>
      <c r="X652" s="206"/>
      <c r="Y652" s="206"/>
      <c r="Z652" s="206"/>
      <c r="AA652" s="206"/>
      <c r="AB652" s="206"/>
      <c r="AC652" s="206"/>
      <c r="AD652" s="206"/>
      <c r="AE652" s="206"/>
      <c r="AF652" s="206"/>
      <c r="AG652" s="206" t="s">
        <v>327</v>
      </c>
      <c r="AH652" s="206">
        <v>0</v>
      </c>
      <c r="AI652" s="206"/>
      <c r="AJ652" s="206"/>
      <c r="AK652" s="206"/>
      <c r="AL652" s="206"/>
      <c r="AM652" s="206"/>
      <c r="AN652" s="206"/>
      <c r="AO652" s="206"/>
      <c r="AP652" s="206"/>
      <c r="AQ652" s="206"/>
      <c r="AR652" s="206"/>
      <c r="AS652" s="206"/>
      <c r="AT652" s="206"/>
      <c r="AU652" s="206"/>
      <c r="AV652" s="206"/>
      <c r="AW652" s="206"/>
      <c r="AX652" s="206"/>
      <c r="AY652" s="206"/>
      <c r="AZ652" s="206"/>
      <c r="BA652" s="206"/>
      <c r="BB652" s="206"/>
      <c r="BC652" s="206"/>
      <c r="BD652" s="206"/>
      <c r="BE652" s="206"/>
      <c r="BF652" s="206"/>
      <c r="BG652" s="206"/>
      <c r="BH652" s="206"/>
    </row>
    <row r="653" spans="1:60" outlineLevel="1">
      <c r="A653" s="223">
        <v>98</v>
      </c>
      <c r="B653" s="224" t="s">
        <v>999</v>
      </c>
      <c r="C653" s="241" t="s">
        <v>1000</v>
      </c>
      <c r="D653" s="225" t="s">
        <v>320</v>
      </c>
      <c r="E653" s="226">
        <v>0.29699999999999999</v>
      </c>
      <c r="F653" s="227"/>
      <c r="G653" s="228">
        <f>ROUND(E653*F653,2)</f>
        <v>0</v>
      </c>
      <c r="H653" s="227"/>
      <c r="I653" s="228">
        <f>ROUND(E653*H653,2)</f>
        <v>0</v>
      </c>
      <c r="J653" s="227"/>
      <c r="K653" s="228">
        <f>ROUND(E653*J653,2)</f>
        <v>0</v>
      </c>
      <c r="L653" s="228">
        <v>21</v>
      </c>
      <c r="M653" s="228">
        <f>G653*(1+L653/100)</f>
        <v>0</v>
      </c>
      <c r="N653" s="228">
        <v>1.47E-3</v>
      </c>
      <c r="O653" s="228">
        <f>ROUND(E653*N653,2)</f>
        <v>0</v>
      </c>
      <c r="P653" s="228">
        <v>2.2000000000000002</v>
      </c>
      <c r="Q653" s="228">
        <f>ROUND(E653*P653,2)</f>
        <v>0.65</v>
      </c>
      <c r="R653" s="228" t="s">
        <v>962</v>
      </c>
      <c r="S653" s="228" t="s">
        <v>285</v>
      </c>
      <c r="T653" s="229" t="s">
        <v>322</v>
      </c>
      <c r="U653" s="215">
        <v>4.9960000000000004</v>
      </c>
      <c r="V653" s="215">
        <f>ROUND(E653*U653,2)</f>
        <v>1.48</v>
      </c>
      <c r="W653" s="215"/>
      <c r="X653" s="206"/>
      <c r="Y653" s="206"/>
      <c r="Z653" s="206"/>
      <c r="AA653" s="206"/>
      <c r="AB653" s="206"/>
      <c r="AC653" s="206"/>
      <c r="AD653" s="206"/>
      <c r="AE653" s="206"/>
      <c r="AF653" s="206"/>
      <c r="AG653" s="206" t="s">
        <v>323</v>
      </c>
      <c r="AH653" s="206"/>
      <c r="AI653" s="206"/>
      <c r="AJ653" s="206"/>
      <c r="AK653" s="206"/>
      <c r="AL653" s="206"/>
      <c r="AM653" s="206"/>
      <c r="AN653" s="206"/>
      <c r="AO653" s="206"/>
      <c r="AP653" s="206"/>
      <c r="AQ653" s="206"/>
      <c r="AR653" s="206"/>
      <c r="AS653" s="206"/>
      <c r="AT653" s="206"/>
      <c r="AU653" s="206"/>
      <c r="AV653" s="206"/>
      <c r="AW653" s="206"/>
      <c r="AX653" s="206"/>
      <c r="AY653" s="206"/>
      <c r="AZ653" s="206"/>
      <c r="BA653" s="206"/>
      <c r="BB653" s="206"/>
      <c r="BC653" s="206"/>
      <c r="BD653" s="206"/>
      <c r="BE653" s="206"/>
      <c r="BF653" s="206"/>
      <c r="BG653" s="206"/>
      <c r="BH653" s="206"/>
    </row>
    <row r="654" spans="1:60" ht="22.5" outlineLevel="1">
      <c r="A654" s="213"/>
      <c r="B654" s="214"/>
      <c r="C654" s="253" t="s">
        <v>1001</v>
      </c>
      <c r="D654" s="251"/>
      <c r="E654" s="251"/>
      <c r="F654" s="251"/>
      <c r="G654" s="251"/>
      <c r="H654" s="215"/>
      <c r="I654" s="215"/>
      <c r="J654" s="215"/>
      <c r="K654" s="215"/>
      <c r="L654" s="215"/>
      <c r="M654" s="215"/>
      <c r="N654" s="215"/>
      <c r="O654" s="215"/>
      <c r="P654" s="215"/>
      <c r="Q654" s="215"/>
      <c r="R654" s="215"/>
      <c r="S654" s="215"/>
      <c r="T654" s="215"/>
      <c r="U654" s="215"/>
      <c r="V654" s="215"/>
      <c r="W654" s="215"/>
      <c r="X654" s="206"/>
      <c r="Y654" s="206"/>
      <c r="Z654" s="206"/>
      <c r="AA654" s="206"/>
      <c r="AB654" s="206"/>
      <c r="AC654" s="206"/>
      <c r="AD654" s="206"/>
      <c r="AE654" s="206"/>
      <c r="AF654" s="206"/>
      <c r="AG654" s="206" t="s">
        <v>325</v>
      </c>
      <c r="AH654" s="206"/>
      <c r="AI654" s="206"/>
      <c r="AJ654" s="206"/>
      <c r="AK654" s="206"/>
      <c r="AL654" s="206"/>
      <c r="AM654" s="206"/>
      <c r="AN654" s="206"/>
      <c r="AO654" s="206"/>
      <c r="AP654" s="206"/>
      <c r="AQ654" s="206"/>
      <c r="AR654" s="206"/>
      <c r="AS654" s="206"/>
      <c r="AT654" s="206"/>
      <c r="AU654" s="206"/>
      <c r="AV654" s="206"/>
      <c r="AW654" s="206"/>
      <c r="AX654" s="206"/>
      <c r="AY654" s="206"/>
      <c r="AZ654" s="206"/>
      <c r="BA654" s="230" t="str">
        <f>C654</f>
        <v>nebo vybourání otvorů průřezové plochy přes 4 m2 ve zdivu z betonu prostého, včetně pomocného lešení o výšce podlahy do 1900 mm a pro zatížení do 1,5 kPa  (150 kg/m2),</v>
      </c>
      <c r="BB654" s="206"/>
      <c r="BC654" s="206"/>
      <c r="BD654" s="206"/>
      <c r="BE654" s="206"/>
      <c r="BF654" s="206"/>
      <c r="BG654" s="206"/>
      <c r="BH654" s="206"/>
    </row>
    <row r="655" spans="1:60" outlineLevel="1">
      <c r="A655" s="213"/>
      <c r="B655" s="214"/>
      <c r="C655" s="254" t="s">
        <v>1002</v>
      </c>
      <c r="D655" s="247"/>
      <c r="E655" s="248">
        <v>0.3</v>
      </c>
      <c r="F655" s="215"/>
      <c r="G655" s="215"/>
      <c r="H655" s="215"/>
      <c r="I655" s="215"/>
      <c r="J655" s="215"/>
      <c r="K655" s="215"/>
      <c r="L655" s="215"/>
      <c r="M655" s="215"/>
      <c r="N655" s="215"/>
      <c r="O655" s="215"/>
      <c r="P655" s="215"/>
      <c r="Q655" s="215"/>
      <c r="R655" s="215"/>
      <c r="S655" s="215"/>
      <c r="T655" s="215"/>
      <c r="U655" s="215"/>
      <c r="V655" s="215"/>
      <c r="W655" s="215"/>
      <c r="X655" s="206"/>
      <c r="Y655" s="206"/>
      <c r="Z655" s="206"/>
      <c r="AA655" s="206"/>
      <c r="AB655" s="206"/>
      <c r="AC655" s="206"/>
      <c r="AD655" s="206"/>
      <c r="AE655" s="206"/>
      <c r="AF655" s="206"/>
      <c r="AG655" s="206" t="s">
        <v>327</v>
      </c>
      <c r="AH655" s="206">
        <v>0</v>
      </c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</row>
    <row r="656" spans="1:60" outlineLevel="1">
      <c r="A656" s="223">
        <v>99</v>
      </c>
      <c r="B656" s="224" t="s">
        <v>1003</v>
      </c>
      <c r="C656" s="241" t="s">
        <v>1004</v>
      </c>
      <c r="D656" s="225" t="s">
        <v>368</v>
      </c>
      <c r="E656" s="226">
        <v>0.96</v>
      </c>
      <c r="F656" s="227"/>
      <c r="G656" s="228">
        <f>ROUND(E656*F656,2)</f>
        <v>0</v>
      </c>
      <c r="H656" s="227"/>
      <c r="I656" s="228">
        <f>ROUND(E656*H656,2)</f>
        <v>0</v>
      </c>
      <c r="J656" s="227"/>
      <c r="K656" s="228">
        <f>ROUND(E656*J656,2)</f>
        <v>0</v>
      </c>
      <c r="L656" s="228">
        <v>21</v>
      </c>
      <c r="M656" s="228">
        <f>G656*(1+L656/100)</f>
        <v>0</v>
      </c>
      <c r="N656" s="228">
        <v>6.7000000000000002E-4</v>
      </c>
      <c r="O656" s="228">
        <f>ROUND(E656*N656,2)</f>
        <v>0</v>
      </c>
      <c r="P656" s="228">
        <v>5.5E-2</v>
      </c>
      <c r="Q656" s="228">
        <f>ROUND(E656*P656,2)</f>
        <v>0.05</v>
      </c>
      <c r="R656" s="228" t="s">
        <v>962</v>
      </c>
      <c r="S656" s="228" t="s">
        <v>285</v>
      </c>
      <c r="T656" s="229" t="s">
        <v>322</v>
      </c>
      <c r="U656" s="215">
        <v>0.38100000000000001</v>
      </c>
      <c r="V656" s="215">
        <f>ROUND(E656*U656,2)</f>
        <v>0.37</v>
      </c>
      <c r="W656" s="215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 t="s">
        <v>323</v>
      </c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6"/>
      <c r="AT656" s="206"/>
      <c r="AU656" s="206"/>
      <c r="AV656" s="206"/>
      <c r="AW656" s="206"/>
      <c r="AX656" s="206"/>
      <c r="AY656" s="206"/>
      <c r="AZ656" s="206"/>
      <c r="BA656" s="206"/>
      <c r="BB656" s="206"/>
      <c r="BC656" s="206"/>
      <c r="BD656" s="206"/>
      <c r="BE656" s="206"/>
      <c r="BF656" s="206"/>
      <c r="BG656" s="206"/>
      <c r="BH656" s="206"/>
    </row>
    <row r="657" spans="1:60" outlineLevel="1">
      <c r="A657" s="213"/>
      <c r="B657" s="214"/>
      <c r="C657" s="253" t="s">
        <v>1005</v>
      </c>
      <c r="D657" s="251"/>
      <c r="E657" s="251"/>
      <c r="F657" s="251"/>
      <c r="G657" s="251"/>
      <c r="H657" s="215"/>
      <c r="I657" s="215"/>
      <c r="J657" s="215"/>
      <c r="K657" s="215"/>
      <c r="L657" s="215"/>
      <c r="M657" s="215"/>
      <c r="N657" s="215"/>
      <c r="O657" s="215"/>
      <c r="P657" s="215"/>
      <c r="Q657" s="215"/>
      <c r="R657" s="215"/>
      <c r="S657" s="215"/>
      <c r="T657" s="215"/>
      <c r="U657" s="215"/>
      <c r="V657" s="215"/>
      <c r="W657" s="215"/>
      <c r="X657" s="206"/>
      <c r="Y657" s="206"/>
      <c r="Z657" s="206"/>
      <c r="AA657" s="206"/>
      <c r="AB657" s="206"/>
      <c r="AC657" s="206"/>
      <c r="AD657" s="206"/>
      <c r="AE657" s="206"/>
      <c r="AF657" s="206"/>
      <c r="AG657" s="206" t="s">
        <v>325</v>
      </c>
      <c r="AH657" s="206"/>
      <c r="AI657" s="206"/>
      <c r="AJ657" s="206"/>
      <c r="AK657" s="206"/>
      <c r="AL657" s="206"/>
      <c r="AM657" s="206"/>
      <c r="AN657" s="206"/>
      <c r="AO657" s="206"/>
      <c r="AP657" s="206"/>
      <c r="AQ657" s="206"/>
      <c r="AR657" s="206"/>
      <c r="AS657" s="206"/>
      <c r="AT657" s="206"/>
      <c r="AU657" s="206"/>
      <c r="AV657" s="206"/>
      <c r="AW657" s="206"/>
      <c r="AX657" s="206"/>
      <c r="AY657" s="206"/>
      <c r="AZ657" s="206"/>
      <c r="BA657" s="206"/>
      <c r="BB657" s="206"/>
      <c r="BC657" s="206"/>
      <c r="BD657" s="206"/>
      <c r="BE657" s="206"/>
      <c r="BF657" s="206"/>
      <c r="BG657" s="206"/>
      <c r="BH657" s="206"/>
    </row>
    <row r="658" spans="1:60" outlineLevel="1">
      <c r="A658" s="213"/>
      <c r="B658" s="214"/>
      <c r="C658" s="254" t="s">
        <v>1006</v>
      </c>
      <c r="D658" s="247"/>
      <c r="E658" s="248">
        <v>0.96</v>
      </c>
      <c r="F658" s="215"/>
      <c r="G658" s="215"/>
      <c r="H658" s="215"/>
      <c r="I658" s="215"/>
      <c r="J658" s="215"/>
      <c r="K658" s="215"/>
      <c r="L658" s="215"/>
      <c r="M658" s="215"/>
      <c r="N658" s="215"/>
      <c r="O658" s="215"/>
      <c r="P658" s="215"/>
      <c r="Q658" s="215"/>
      <c r="R658" s="215"/>
      <c r="S658" s="215"/>
      <c r="T658" s="215"/>
      <c r="U658" s="215"/>
      <c r="V658" s="215"/>
      <c r="W658" s="215"/>
      <c r="X658" s="206"/>
      <c r="Y658" s="206"/>
      <c r="Z658" s="206"/>
      <c r="AA658" s="206"/>
      <c r="AB658" s="206"/>
      <c r="AC658" s="206"/>
      <c r="AD658" s="206"/>
      <c r="AE658" s="206"/>
      <c r="AF658" s="206"/>
      <c r="AG658" s="206" t="s">
        <v>327</v>
      </c>
      <c r="AH658" s="206">
        <v>0</v>
      </c>
      <c r="AI658" s="206"/>
      <c r="AJ658" s="206"/>
      <c r="AK658" s="206"/>
      <c r="AL658" s="206"/>
      <c r="AM658" s="206"/>
      <c r="AN658" s="206"/>
      <c r="AO658" s="206"/>
      <c r="AP658" s="206"/>
      <c r="AQ658" s="206"/>
      <c r="AR658" s="206"/>
      <c r="AS658" s="206"/>
      <c r="AT658" s="206"/>
      <c r="AU658" s="206"/>
      <c r="AV658" s="206"/>
      <c r="AW658" s="206"/>
      <c r="AX658" s="206"/>
      <c r="AY658" s="206"/>
      <c r="AZ658" s="206"/>
      <c r="BA658" s="206"/>
      <c r="BB658" s="206"/>
      <c r="BC658" s="206"/>
      <c r="BD658" s="206"/>
      <c r="BE658" s="206"/>
      <c r="BF658" s="206"/>
      <c r="BG658" s="206"/>
      <c r="BH658" s="206"/>
    </row>
    <row r="659" spans="1:60" outlineLevel="1">
      <c r="A659" s="223">
        <v>100</v>
      </c>
      <c r="B659" s="224" t="s">
        <v>1007</v>
      </c>
      <c r="C659" s="241" t="s">
        <v>1008</v>
      </c>
      <c r="D659" s="225" t="s">
        <v>557</v>
      </c>
      <c r="E659" s="226">
        <v>31.14</v>
      </c>
      <c r="F659" s="227"/>
      <c r="G659" s="228">
        <f>ROUND(E659*F659,2)</f>
        <v>0</v>
      </c>
      <c r="H659" s="227"/>
      <c r="I659" s="228">
        <f>ROUND(E659*H659,2)</f>
        <v>0</v>
      </c>
      <c r="J659" s="227"/>
      <c r="K659" s="228">
        <f>ROUND(E659*J659,2)</f>
        <v>0</v>
      </c>
      <c r="L659" s="228">
        <v>21</v>
      </c>
      <c r="M659" s="228">
        <f>G659*(1+L659/100)</f>
        <v>0</v>
      </c>
      <c r="N659" s="228">
        <v>0</v>
      </c>
      <c r="O659" s="228">
        <f>ROUND(E659*N659,2)</f>
        <v>0</v>
      </c>
      <c r="P659" s="228">
        <v>7.0000000000000007E-2</v>
      </c>
      <c r="Q659" s="228">
        <f>ROUND(E659*P659,2)</f>
        <v>2.1800000000000002</v>
      </c>
      <c r="R659" s="228" t="s">
        <v>962</v>
      </c>
      <c r="S659" s="228" t="s">
        <v>285</v>
      </c>
      <c r="T659" s="229" t="s">
        <v>322</v>
      </c>
      <c r="U659" s="215">
        <v>0.64</v>
      </c>
      <c r="V659" s="215">
        <f>ROUND(E659*U659,2)</f>
        <v>19.93</v>
      </c>
      <c r="W659" s="215"/>
      <c r="X659" s="206"/>
      <c r="Y659" s="206"/>
      <c r="Z659" s="206"/>
      <c r="AA659" s="206"/>
      <c r="AB659" s="206"/>
      <c r="AC659" s="206"/>
      <c r="AD659" s="206"/>
      <c r="AE659" s="206"/>
      <c r="AF659" s="206"/>
      <c r="AG659" s="206" t="s">
        <v>323</v>
      </c>
      <c r="AH659" s="206"/>
      <c r="AI659" s="206"/>
      <c r="AJ659" s="206"/>
      <c r="AK659" s="206"/>
      <c r="AL659" s="206"/>
      <c r="AM659" s="206"/>
      <c r="AN659" s="206"/>
      <c r="AO659" s="206"/>
      <c r="AP659" s="206"/>
      <c r="AQ659" s="206"/>
      <c r="AR659" s="206"/>
      <c r="AS659" s="206"/>
      <c r="AT659" s="206"/>
      <c r="AU659" s="206"/>
      <c r="AV659" s="206"/>
      <c r="AW659" s="206"/>
      <c r="AX659" s="206"/>
      <c r="AY659" s="206"/>
      <c r="AZ659" s="206"/>
      <c r="BA659" s="206"/>
      <c r="BB659" s="206"/>
      <c r="BC659" s="206"/>
      <c r="BD659" s="206"/>
      <c r="BE659" s="206"/>
      <c r="BF659" s="206"/>
      <c r="BG659" s="206"/>
      <c r="BH659" s="206"/>
    </row>
    <row r="660" spans="1:60" outlineLevel="1">
      <c r="A660" s="213"/>
      <c r="B660" s="214"/>
      <c r="C660" s="254" t="s">
        <v>1009</v>
      </c>
      <c r="D660" s="247"/>
      <c r="E660" s="248">
        <v>8.94</v>
      </c>
      <c r="F660" s="215"/>
      <c r="G660" s="215"/>
      <c r="H660" s="215"/>
      <c r="I660" s="215"/>
      <c r="J660" s="215"/>
      <c r="K660" s="215"/>
      <c r="L660" s="215"/>
      <c r="M660" s="215"/>
      <c r="N660" s="215"/>
      <c r="O660" s="215"/>
      <c r="P660" s="215"/>
      <c r="Q660" s="215"/>
      <c r="R660" s="215"/>
      <c r="S660" s="215"/>
      <c r="T660" s="215"/>
      <c r="U660" s="215"/>
      <c r="V660" s="215"/>
      <c r="W660" s="215"/>
      <c r="X660" s="206"/>
      <c r="Y660" s="206"/>
      <c r="Z660" s="206"/>
      <c r="AA660" s="206"/>
      <c r="AB660" s="206"/>
      <c r="AC660" s="206"/>
      <c r="AD660" s="206"/>
      <c r="AE660" s="206"/>
      <c r="AF660" s="206"/>
      <c r="AG660" s="206" t="s">
        <v>327</v>
      </c>
      <c r="AH660" s="206">
        <v>0</v>
      </c>
      <c r="AI660" s="206"/>
      <c r="AJ660" s="206"/>
      <c r="AK660" s="206"/>
      <c r="AL660" s="206"/>
      <c r="AM660" s="206"/>
      <c r="AN660" s="206"/>
      <c r="AO660" s="206"/>
      <c r="AP660" s="206"/>
      <c r="AQ660" s="206"/>
      <c r="AR660" s="206"/>
      <c r="AS660" s="206"/>
      <c r="AT660" s="206"/>
      <c r="AU660" s="206"/>
      <c r="AV660" s="206"/>
      <c r="AW660" s="206"/>
      <c r="AX660" s="206"/>
      <c r="AY660" s="206"/>
      <c r="AZ660" s="206"/>
      <c r="BA660" s="206"/>
      <c r="BB660" s="206"/>
      <c r="BC660" s="206"/>
      <c r="BD660" s="206"/>
      <c r="BE660" s="206"/>
      <c r="BF660" s="206"/>
      <c r="BG660" s="206"/>
      <c r="BH660" s="206"/>
    </row>
    <row r="661" spans="1:60" outlineLevel="1">
      <c r="A661" s="213"/>
      <c r="B661" s="214"/>
      <c r="C661" s="254" t="s">
        <v>1010</v>
      </c>
      <c r="D661" s="247"/>
      <c r="E661" s="248">
        <v>10.5</v>
      </c>
      <c r="F661" s="215"/>
      <c r="G661" s="215"/>
      <c r="H661" s="215"/>
      <c r="I661" s="215"/>
      <c r="J661" s="215"/>
      <c r="K661" s="215"/>
      <c r="L661" s="215"/>
      <c r="M661" s="215"/>
      <c r="N661" s="215"/>
      <c r="O661" s="215"/>
      <c r="P661" s="215"/>
      <c r="Q661" s="215"/>
      <c r="R661" s="215"/>
      <c r="S661" s="215"/>
      <c r="T661" s="215"/>
      <c r="U661" s="215"/>
      <c r="V661" s="215"/>
      <c r="W661" s="215"/>
      <c r="X661" s="206"/>
      <c r="Y661" s="206"/>
      <c r="Z661" s="206"/>
      <c r="AA661" s="206"/>
      <c r="AB661" s="206"/>
      <c r="AC661" s="206"/>
      <c r="AD661" s="206"/>
      <c r="AE661" s="206"/>
      <c r="AF661" s="206"/>
      <c r="AG661" s="206" t="s">
        <v>327</v>
      </c>
      <c r="AH661" s="206">
        <v>0</v>
      </c>
      <c r="AI661" s="206"/>
      <c r="AJ661" s="206"/>
      <c r="AK661" s="206"/>
      <c r="AL661" s="206"/>
      <c r="AM661" s="206"/>
      <c r="AN661" s="206"/>
      <c r="AO661" s="206"/>
      <c r="AP661" s="206"/>
      <c r="AQ661" s="206"/>
      <c r="AR661" s="206"/>
      <c r="AS661" s="206"/>
      <c r="AT661" s="206"/>
      <c r="AU661" s="206"/>
      <c r="AV661" s="206"/>
      <c r="AW661" s="206"/>
      <c r="AX661" s="206"/>
      <c r="AY661" s="206"/>
      <c r="AZ661" s="206"/>
      <c r="BA661" s="206"/>
      <c r="BB661" s="206"/>
      <c r="BC661" s="206"/>
      <c r="BD661" s="206"/>
      <c r="BE661" s="206"/>
      <c r="BF661" s="206"/>
      <c r="BG661" s="206"/>
      <c r="BH661" s="206"/>
    </row>
    <row r="662" spans="1:60" outlineLevel="1">
      <c r="A662" s="213"/>
      <c r="B662" s="214"/>
      <c r="C662" s="254" t="s">
        <v>1011</v>
      </c>
      <c r="D662" s="247"/>
      <c r="E662" s="248">
        <v>3.9</v>
      </c>
      <c r="F662" s="215"/>
      <c r="G662" s="215"/>
      <c r="H662" s="215"/>
      <c r="I662" s="215"/>
      <c r="J662" s="215"/>
      <c r="K662" s="215"/>
      <c r="L662" s="215"/>
      <c r="M662" s="215"/>
      <c r="N662" s="215"/>
      <c r="O662" s="215"/>
      <c r="P662" s="215"/>
      <c r="Q662" s="215"/>
      <c r="R662" s="215"/>
      <c r="S662" s="215"/>
      <c r="T662" s="215"/>
      <c r="U662" s="215"/>
      <c r="V662" s="215"/>
      <c r="W662" s="215"/>
      <c r="X662" s="206"/>
      <c r="Y662" s="206"/>
      <c r="Z662" s="206"/>
      <c r="AA662" s="206"/>
      <c r="AB662" s="206"/>
      <c r="AC662" s="206"/>
      <c r="AD662" s="206"/>
      <c r="AE662" s="206"/>
      <c r="AF662" s="206"/>
      <c r="AG662" s="206" t="s">
        <v>327</v>
      </c>
      <c r="AH662" s="206">
        <v>0</v>
      </c>
      <c r="AI662" s="206"/>
      <c r="AJ662" s="206"/>
      <c r="AK662" s="206"/>
      <c r="AL662" s="206"/>
      <c r="AM662" s="206"/>
      <c r="AN662" s="206"/>
      <c r="AO662" s="206"/>
      <c r="AP662" s="206"/>
      <c r="AQ662" s="206"/>
      <c r="AR662" s="206"/>
      <c r="AS662" s="206"/>
      <c r="AT662" s="206"/>
      <c r="AU662" s="206"/>
      <c r="AV662" s="206"/>
      <c r="AW662" s="206"/>
      <c r="AX662" s="206"/>
      <c r="AY662" s="206"/>
      <c r="AZ662" s="206"/>
      <c r="BA662" s="206"/>
      <c r="BB662" s="206"/>
      <c r="BC662" s="206"/>
      <c r="BD662" s="206"/>
      <c r="BE662" s="206"/>
      <c r="BF662" s="206"/>
      <c r="BG662" s="206"/>
      <c r="BH662" s="206"/>
    </row>
    <row r="663" spans="1:60" outlineLevel="1">
      <c r="A663" s="213"/>
      <c r="B663" s="214"/>
      <c r="C663" s="254" t="s">
        <v>1012</v>
      </c>
      <c r="D663" s="247"/>
      <c r="E663" s="248">
        <v>4.5</v>
      </c>
      <c r="F663" s="215"/>
      <c r="G663" s="215"/>
      <c r="H663" s="215"/>
      <c r="I663" s="215"/>
      <c r="J663" s="215"/>
      <c r="K663" s="215"/>
      <c r="L663" s="215"/>
      <c r="M663" s="215"/>
      <c r="N663" s="215"/>
      <c r="O663" s="215"/>
      <c r="P663" s="215"/>
      <c r="Q663" s="215"/>
      <c r="R663" s="215"/>
      <c r="S663" s="215"/>
      <c r="T663" s="215"/>
      <c r="U663" s="215"/>
      <c r="V663" s="215"/>
      <c r="W663" s="215"/>
      <c r="X663" s="206"/>
      <c r="Y663" s="206"/>
      <c r="Z663" s="206"/>
      <c r="AA663" s="206"/>
      <c r="AB663" s="206"/>
      <c r="AC663" s="206"/>
      <c r="AD663" s="206"/>
      <c r="AE663" s="206"/>
      <c r="AF663" s="206"/>
      <c r="AG663" s="206" t="s">
        <v>327</v>
      </c>
      <c r="AH663" s="206">
        <v>0</v>
      </c>
      <c r="AI663" s="206"/>
      <c r="AJ663" s="206"/>
      <c r="AK663" s="206"/>
      <c r="AL663" s="206"/>
      <c r="AM663" s="206"/>
      <c r="AN663" s="206"/>
      <c r="AO663" s="206"/>
      <c r="AP663" s="206"/>
      <c r="AQ663" s="206"/>
      <c r="AR663" s="206"/>
      <c r="AS663" s="206"/>
      <c r="AT663" s="206"/>
      <c r="AU663" s="206"/>
      <c r="AV663" s="206"/>
      <c r="AW663" s="206"/>
      <c r="AX663" s="206"/>
      <c r="AY663" s="206"/>
      <c r="AZ663" s="206"/>
      <c r="BA663" s="206"/>
      <c r="BB663" s="206"/>
      <c r="BC663" s="206"/>
      <c r="BD663" s="206"/>
      <c r="BE663" s="206"/>
      <c r="BF663" s="206"/>
      <c r="BG663" s="206"/>
      <c r="BH663" s="206"/>
    </row>
    <row r="664" spans="1:60" outlineLevel="1">
      <c r="A664" s="213"/>
      <c r="B664" s="214"/>
      <c r="C664" s="254" t="s">
        <v>1013</v>
      </c>
      <c r="D664" s="247"/>
      <c r="E664" s="248">
        <v>3.3</v>
      </c>
      <c r="F664" s="215"/>
      <c r="G664" s="215"/>
      <c r="H664" s="215"/>
      <c r="I664" s="215"/>
      <c r="J664" s="215"/>
      <c r="K664" s="215"/>
      <c r="L664" s="215"/>
      <c r="M664" s="215"/>
      <c r="N664" s="215"/>
      <c r="O664" s="215"/>
      <c r="P664" s="215"/>
      <c r="Q664" s="215"/>
      <c r="R664" s="215"/>
      <c r="S664" s="215"/>
      <c r="T664" s="215"/>
      <c r="U664" s="215"/>
      <c r="V664" s="215"/>
      <c r="W664" s="215"/>
      <c r="X664" s="206"/>
      <c r="Y664" s="206"/>
      <c r="Z664" s="206"/>
      <c r="AA664" s="206"/>
      <c r="AB664" s="206"/>
      <c r="AC664" s="206"/>
      <c r="AD664" s="206"/>
      <c r="AE664" s="206"/>
      <c r="AF664" s="206"/>
      <c r="AG664" s="206" t="s">
        <v>327</v>
      </c>
      <c r="AH664" s="206">
        <v>0</v>
      </c>
      <c r="AI664" s="206"/>
      <c r="AJ664" s="206"/>
      <c r="AK664" s="206"/>
      <c r="AL664" s="206"/>
      <c r="AM664" s="206"/>
      <c r="AN664" s="206"/>
      <c r="AO664" s="206"/>
      <c r="AP664" s="206"/>
      <c r="AQ664" s="206"/>
      <c r="AR664" s="206"/>
      <c r="AS664" s="206"/>
      <c r="AT664" s="206"/>
      <c r="AU664" s="206"/>
      <c r="AV664" s="206"/>
      <c r="AW664" s="206"/>
      <c r="AX664" s="206"/>
      <c r="AY664" s="206"/>
      <c r="AZ664" s="206"/>
      <c r="BA664" s="206"/>
      <c r="BB664" s="206"/>
      <c r="BC664" s="206"/>
      <c r="BD664" s="206"/>
      <c r="BE664" s="206"/>
      <c r="BF664" s="206"/>
      <c r="BG664" s="206"/>
      <c r="BH664" s="206"/>
    </row>
    <row r="665" spans="1:60" ht="22.5" outlineLevel="1">
      <c r="A665" s="223">
        <v>101</v>
      </c>
      <c r="B665" s="224" t="s">
        <v>1014</v>
      </c>
      <c r="C665" s="241" t="s">
        <v>1015</v>
      </c>
      <c r="D665" s="225" t="s">
        <v>320</v>
      </c>
      <c r="E665" s="226">
        <v>165.74954</v>
      </c>
      <c r="F665" s="227"/>
      <c r="G665" s="228">
        <f>ROUND(E665*F665,2)</f>
        <v>0</v>
      </c>
      <c r="H665" s="227"/>
      <c r="I665" s="228">
        <f>ROUND(E665*H665,2)</f>
        <v>0</v>
      </c>
      <c r="J665" s="227"/>
      <c r="K665" s="228">
        <f>ROUND(E665*J665,2)</f>
        <v>0</v>
      </c>
      <c r="L665" s="228">
        <v>21</v>
      </c>
      <c r="M665" s="228">
        <f>G665*(1+L665/100)</f>
        <v>0</v>
      </c>
      <c r="N665" s="228">
        <v>0</v>
      </c>
      <c r="O665" s="228">
        <f>ROUND(E665*N665,2)</f>
        <v>0</v>
      </c>
      <c r="P665" s="228">
        <v>2.2000000000000002</v>
      </c>
      <c r="Q665" s="228">
        <f>ROUND(E665*P665,2)</f>
        <v>364.65</v>
      </c>
      <c r="R665" s="228" t="s">
        <v>962</v>
      </c>
      <c r="S665" s="228" t="s">
        <v>285</v>
      </c>
      <c r="T665" s="229" t="s">
        <v>322</v>
      </c>
      <c r="U665" s="215">
        <v>4.6550000000000002</v>
      </c>
      <c r="V665" s="215">
        <f>ROUND(E665*U665,2)</f>
        <v>771.56</v>
      </c>
      <c r="W665" s="215"/>
      <c r="X665" s="206"/>
      <c r="Y665" s="206"/>
      <c r="Z665" s="206"/>
      <c r="AA665" s="206"/>
      <c r="AB665" s="206"/>
      <c r="AC665" s="206"/>
      <c r="AD665" s="206"/>
      <c r="AE665" s="206"/>
      <c r="AF665" s="206"/>
      <c r="AG665" s="206" t="s">
        <v>323</v>
      </c>
      <c r="AH665" s="206"/>
      <c r="AI665" s="206"/>
      <c r="AJ665" s="206"/>
      <c r="AK665" s="206"/>
      <c r="AL665" s="206"/>
      <c r="AM665" s="206"/>
      <c r="AN665" s="206"/>
      <c r="AO665" s="206"/>
      <c r="AP665" s="206"/>
      <c r="AQ665" s="206"/>
      <c r="AR665" s="206"/>
      <c r="AS665" s="206"/>
      <c r="AT665" s="206"/>
      <c r="AU665" s="206"/>
      <c r="AV665" s="206"/>
      <c r="AW665" s="206"/>
      <c r="AX665" s="206"/>
      <c r="AY665" s="206"/>
      <c r="AZ665" s="206"/>
      <c r="BA665" s="206"/>
      <c r="BB665" s="206"/>
      <c r="BC665" s="206"/>
      <c r="BD665" s="206"/>
      <c r="BE665" s="206"/>
      <c r="BF665" s="206"/>
      <c r="BG665" s="206"/>
      <c r="BH665" s="206"/>
    </row>
    <row r="666" spans="1:60" outlineLevel="1">
      <c r="A666" s="213"/>
      <c r="B666" s="214"/>
      <c r="C666" s="254" t="s">
        <v>1016</v>
      </c>
      <c r="D666" s="247"/>
      <c r="E666" s="248">
        <v>55.127499999999998</v>
      </c>
      <c r="F666" s="215"/>
      <c r="G666" s="215"/>
      <c r="H666" s="215"/>
      <c r="I666" s="215"/>
      <c r="J666" s="215"/>
      <c r="K666" s="215"/>
      <c r="L666" s="215"/>
      <c r="M666" s="215"/>
      <c r="N666" s="215"/>
      <c r="O666" s="215"/>
      <c r="P666" s="215"/>
      <c r="Q666" s="215"/>
      <c r="R666" s="215"/>
      <c r="S666" s="215"/>
      <c r="T666" s="215"/>
      <c r="U666" s="215"/>
      <c r="V666" s="215"/>
      <c r="W666" s="215"/>
      <c r="X666" s="206"/>
      <c r="Y666" s="206"/>
      <c r="Z666" s="206"/>
      <c r="AA666" s="206"/>
      <c r="AB666" s="206"/>
      <c r="AC666" s="206"/>
      <c r="AD666" s="206"/>
      <c r="AE666" s="206"/>
      <c r="AF666" s="206"/>
      <c r="AG666" s="206" t="s">
        <v>327</v>
      </c>
      <c r="AH666" s="206">
        <v>0</v>
      </c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</row>
    <row r="667" spans="1:60" outlineLevel="1">
      <c r="A667" s="213"/>
      <c r="B667" s="214"/>
      <c r="C667" s="254" t="s">
        <v>1017</v>
      </c>
      <c r="D667" s="247"/>
      <c r="E667" s="248">
        <v>91.220140000000001</v>
      </c>
      <c r="F667" s="215"/>
      <c r="G667" s="215"/>
      <c r="H667" s="215"/>
      <c r="I667" s="215"/>
      <c r="J667" s="215"/>
      <c r="K667" s="215"/>
      <c r="L667" s="215"/>
      <c r="M667" s="215"/>
      <c r="N667" s="215"/>
      <c r="O667" s="215"/>
      <c r="P667" s="215"/>
      <c r="Q667" s="215"/>
      <c r="R667" s="215"/>
      <c r="S667" s="215"/>
      <c r="T667" s="215"/>
      <c r="U667" s="215"/>
      <c r="V667" s="215"/>
      <c r="W667" s="215"/>
      <c r="X667" s="206"/>
      <c r="Y667" s="206"/>
      <c r="Z667" s="206"/>
      <c r="AA667" s="206"/>
      <c r="AB667" s="206"/>
      <c r="AC667" s="206"/>
      <c r="AD667" s="206"/>
      <c r="AE667" s="206"/>
      <c r="AF667" s="206"/>
      <c r="AG667" s="206" t="s">
        <v>327</v>
      </c>
      <c r="AH667" s="206">
        <v>0</v>
      </c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</row>
    <row r="668" spans="1:60" outlineLevel="1">
      <c r="A668" s="213"/>
      <c r="B668" s="214"/>
      <c r="C668" s="254" t="s">
        <v>1018</v>
      </c>
      <c r="D668" s="247"/>
      <c r="E668" s="248">
        <v>8.6981999999999999</v>
      </c>
      <c r="F668" s="215"/>
      <c r="G668" s="215"/>
      <c r="H668" s="215"/>
      <c r="I668" s="215"/>
      <c r="J668" s="215"/>
      <c r="K668" s="215"/>
      <c r="L668" s="215"/>
      <c r="M668" s="215"/>
      <c r="N668" s="215"/>
      <c r="O668" s="215"/>
      <c r="P668" s="215"/>
      <c r="Q668" s="215"/>
      <c r="R668" s="215"/>
      <c r="S668" s="215"/>
      <c r="T668" s="215"/>
      <c r="U668" s="215"/>
      <c r="V668" s="215"/>
      <c r="W668" s="215"/>
      <c r="X668" s="206"/>
      <c r="Y668" s="206"/>
      <c r="Z668" s="206"/>
      <c r="AA668" s="206"/>
      <c r="AB668" s="206"/>
      <c r="AC668" s="206"/>
      <c r="AD668" s="206"/>
      <c r="AE668" s="206"/>
      <c r="AF668" s="206"/>
      <c r="AG668" s="206" t="s">
        <v>327</v>
      </c>
      <c r="AH668" s="206">
        <v>0</v>
      </c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</row>
    <row r="669" spans="1:60" outlineLevel="1">
      <c r="A669" s="213"/>
      <c r="B669" s="214"/>
      <c r="C669" s="254" t="s">
        <v>1019</v>
      </c>
      <c r="D669" s="247"/>
      <c r="E669" s="248">
        <v>2.2343999999999999</v>
      </c>
      <c r="F669" s="215"/>
      <c r="G669" s="215"/>
      <c r="H669" s="215"/>
      <c r="I669" s="215"/>
      <c r="J669" s="215"/>
      <c r="K669" s="215"/>
      <c r="L669" s="215"/>
      <c r="M669" s="215"/>
      <c r="N669" s="215"/>
      <c r="O669" s="215"/>
      <c r="P669" s="215"/>
      <c r="Q669" s="215"/>
      <c r="R669" s="215"/>
      <c r="S669" s="215"/>
      <c r="T669" s="215"/>
      <c r="U669" s="215"/>
      <c r="V669" s="215"/>
      <c r="W669" s="215"/>
      <c r="X669" s="206"/>
      <c r="Y669" s="206"/>
      <c r="Z669" s="206"/>
      <c r="AA669" s="206"/>
      <c r="AB669" s="206"/>
      <c r="AC669" s="206"/>
      <c r="AD669" s="206"/>
      <c r="AE669" s="206"/>
      <c r="AF669" s="206"/>
      <c r="AG669" s="206" t="s">
        <v>327</v>
      </c>
      <c r="AH669" s="206">
        <v>0</v>
      </c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</row>
    <row r="670" spans="1:60" outlineLevel="1">
      <c r="A670" s="213"/>
      <c r="B670" s="214"/>
      <c r="C670" s="254" t="s">
        <v>1020</v>
      </c>
      <c r="D670" s="247"/>
      <c r="E670" s="248">
        <v>8.4693000000000005</v>
      </c>
      <c r="F670" s="215"/>
      <c r="G670" s="215"/>
      <c r="H670" s="215"/>
      <c r="I670" s="215"/>
      <c r="J670" s="215"/>
      <c r="K670" s="215"/>
      <c r="L670" s="215"/>
      <c r="M670" s="215"/>
      <c r="N670" s="215"/>
      <c r="O670" s="215"/>
      <c r="P670" s="215"/>
      <c r="Q670" s="215"/>
      <c r="R670" s="215"/>
      <c r="S670" s="215"/>
      <c r="T670" s="215"/>
      <c r="U670" s="215"/>
      <c r="V670" s="215"/>
      <c r="W670" s="215"/>
      <c r="X670" s="206"/>
      <c r="Y670" s="206"/>
      <c r="Z670" s="206"/>
      <c r="AA670" s="206"/>
      <c r="AB670" s="206"/>
      <c r="AC670" s="206"/>
      <c r="AD670" s="206"/>
      <c r="AE670" s="206"/>
      <c r="AF670" s="206"/>
      <c r="AG670" s="206" t="s">
        <v>327</v>
      </c>
      <c r="AH670" s="206">
        <v>0</v>
      </c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</row>
    <row r="671" spans="1:60" ht="22.5" outlineLevel="1">
      <c r="A671" s="223">
        <v>102</v>
      </c>
      <c r="B671" s="224" t="s">
        <v>1021</v>
      </c>
      <c r="C671" s="241" t="s">
        <v>1022</v>
      </c>
      <c r="D671" s="225" t="s">
        <v>368</v>
      </c>
      <c r="E671" s="226">
        <v>731.73820000000001</v>
      </c>
      <c r="F671" s="227"/>
      <c r="G671" s="228">
        <f>ROUND(E671*F671,2)</f>
        <v>0</v>
      </c>
      <c r="H671" s="227"/>
      <c r="I671" s="228">
        <f>ROUND(E671*H671,2)</f>
        <v>0</v>
      </c>
      <c r="J671" s="227"/>
      <c r="K671" s="228">
        <f>ROUND(E671*J671,2)</f>
        <v>0</v>
      </c>
      <c r="L671" s="228">
        <v>21</v>
      </c>
      <c r="M671" s="228">
        <f>G671*(1+L671/100)</f>
        <v>0</v>
      </c>
      <c r="N671" s="228">
        <v>0</v>
      </c>
      <c r="O671" s="228">
        <f>ROUND(E671*N671,2)</f>
        <v>0</v>
      </c>
      <c r="P671" s="228">
        <v>0.02</v>
      </c>
      <c r="Q671" s="228">
        <f>ROUND(E671*P671,2)</f>
        <v>14.63</v>
      </c>
      <c r="R671" s="228" t="s">
        <v>962</v>
      </c>
      <c r="S671" s="228" t="s">
        <v>285</v>
      </c>
      <c r="T671" s="229" t="s">
        <v>322</v>
      </c>
      <c r="U671" s="215">
        <v>7.8E-2</v>
      </c>
      <c r="V671" s="215">
        <f>ROUND(E671*U671,2)</f>
        <v>57.08</v>
      </c>
      <c r="W671" s="215"/>
      <c r="X671" s="206"/>
      <c r="Y671" s="206"/>
      <c r="Z671" s="206"/>
      <c r="AA671" s="206"/>
      <c r="AB671" s="206"/>
      <c r="AC671" s="206"/>
      <c r="AD671" s="206"/>
      <c r="AE671" s="206"/>
      <c r="AF671" s="206"/>
      <c r="AG671" s="206" t="s">
        <v>323</v>
      </c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</row>
    <row r="672" spans="1:60" outlineLevel="1">
      <c r="A672" s="213"/>
      <c r="B672" s="214"/>
      <c r="C672" s="253" t="s">
        <v>1023</v>
      </c>
      <c r="D672" s="251"/>
      <c r="E672" s="251"/>
      <c r="F672" s="251"/>
      <c r="G672" s="251"/>
      <c r="H672" s="215"/>
      <c r="I672" s="215"/>
      <c r="J672" s="215"/>
      <c r="K672" s="215"/>
      <c r="L672" s="215"/>
      <c r="M672" s="215"/>
      <c r="N672" s="215"/>
      <c r="O672" s="215"/>
      <c r="P672" s="215"/>
      <c r="Q672" s="215"/>
      <c r="R672" s="215"/>
      <c r="S672" s="215"/>
      <c r="T672" s="215"/>
      <c r="U672" s="215"/>
      <c r="V672" s="215"/>
      <c r="W672" s="215"/>
      <c r="X672" s="206"/>
      <c r="Y672" s="206"/>
      <c r="Z672" s="206"/>
      <c r="AA672" s="206"/>
      <c r="AB672" s="206"/>
      <c r="AC672" s="206"/>
      <c r="AD672" s="206"/>
      <c r="AE672" s="206"/>
      <c r="AF672" s="206"/>
      <c r="AG672" s="206" t="s">
        <v>325</v>
      </c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</row>
    <row r="673" spans="1:60" outlineLevel="1">
      <c r="A673" s="213"/>
      <c r="B673" s="214"/>
      <c r="C673" s="254" t="s">
        <v>1024</v>
      </c>
      <c r="D673" s="247"/>
      <c r="E673" s="248">
        <v>731.73820000000001</v>
      </c>
      <c r="F673" s="215"/>
      <c r="G673" s="215"/>
      <c r="H673" s="215"/>
      <c r="I673" s="215"/>
      <c r="J673" s="215"/>
      <c r="K673" s="215"/>
      <c r="L673" s="215"/>
      <c r="M673" s="215"/>
      <c r="N673" s="215"/>
      <c r="O673" s="215"/>
      <c r="P673" s="215"/>
      <c r="Q673" s="215"/>
      <c r="R673" s="215"/>
      <c r="S673" s="215"/>
      <c r="T673" s="215"/>
      <c r="U673" s="215"/>
      <c r="V673" s="215"/>
      <c r="W673" s="215"/>
      <c r="X673" s="206"/>
      <c r="Y673" s="206"/>
      <c r="Z673" s="206"/>
      <c r="AA673" s="206"/>
      <c r="AB673" s="206"/>
      <c r="AC673" s="206"/>
      <c r="AD673" s="206"/>
      <c r="AE673" s="206"/>
      <c r="AF673" s="206"/>
      <c r="AG673" s="206" t="s">
        <v>327</v>
      </c>
      <c r="AH673" s="206">
        <v>0</v>
      </c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</row>
    <row r="674" spans="1:60" outlineLevel="1">
      <c r="A674" s="223">
        <v>103</v>
      </c>
      <c r="B674" s="224" t="s">
        <v>1025</v>
      </c>
      <c r="C674" s="241" t="s">
        <v>1026</v>
      </c>
      <c r="D674" s="225" t="s">
        <v>437</v>
      </c>
      <c r="E674" s="226">
        <v>10</v>
      </c>
      <c r="F674" s="227"/>
      <c r="G674" s="228">
        <f>ROUND(E674*F674,2)</f>
        <v>0</v>
      </c>
      <c r="H674" s="227"/>
      <c r="I674" s="228">
        <f>ROUND(E674*H674,2)</f>
        <v>0</v>
      </c>
      <c r="J674" s="227"/>
      <c r="K674" s="228">
        <f>ROUND(E674*J674,2)</f>
        <v>0</v>
      </c>
      <c r="L674" s="228">
        <v>21</v>
      </c>
      <c r="M674" s="228">
        <f>G674*(1+L674/100)</f>
        <v>0</v>
      </c>
      <c r="N674" s="228">
        <v>0</v>
      </c>
      <c r="O674" s="228">
        <f>ROUND(E674*N674,2)</f>
        <v>0</v>
      </c>
      <c r="P674" s="228">
        <v>0</v>
      </c>
      <c r="Q674" s="228">
        <f>ROUND(E674*P674,2)</f>
        <v>0</v>
      </c>
      <c r="R674" s="228" t="s">
        <v>962</v>
      </c>
      <c r="S674" s="228" t="s">
        <v>285</v>
      </c>
      <c r="T674" s="229" t="s">
        <v>322</v>
      </c>
      <c r="U674" s="215">
        <v>0.05</v>
      </c>
      <c r="V674" s="215">
        <f>ROUND(E674*U674,2)</f>
        <v>0.5</v>
      </c>
      <c r="W674" s="215"/>
      <c r="X674" s="206"/>
      <c r="Y674" s="206"/>
      <c r="Z674" s="206"/>
      <c r="AA674" s="206"/>
      <c r="AB674" s="206"/>
      <c r="AC674" s="206"/>
      <c r="AD674" s="206"/>
      <c r="AE674" s="206"/>
      <c r="AF674" s="206"/>
      <c r="AG674" s="206" t="s">
        <v>323</v>
      </c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</row>
    <row r="675" spans="1:60" outlineLevel="1">
      <c r="A675" s="213"/>
      <c r="B675" s="214"/>
      <c r="C675" s="253" t="s">
        <v>1027</v>
      </c>
      <c r="D675" s="251"/>
      <c r="E675" s="251"/>
      <c r="F675" s="251"/>
      <c r="G675" s="251"/>
      <c r="H675" s="215"/>
      <c r="I675" s="215"/>
      <c r="J675" s="215"/>
      <c r="K675" s="215"/>
      <c r="L675" s="215"/>
      <c r="M675" s="215"/>
      <c r="N675" s="215"/>
      <c r="O675" s="215"/>
      <c r="P675" s="215"/>
      <c r="Q675" s="215"/>
      <c r="R675" s="215"/>
      <c r="S675" s="215"/>
      <c r="T675" s="215"/>
      <c r="U675" s="215"/>
      <c r="V675" s="215"/>
      <c r="W675" s="215"/>
      <c r="X675" s="206"/>
      <c r="Y675" s="206"/>
      <c r="Z675" s="206"/>
      <c r="AA675" s="206"/>
      <c r="AB675" s="206"/>
      <c r="AC675" s="206"/>
      <c r="AD675" s="206"/>
      <c r="AE675" s="206"/>
      <c r="AF675" s="206"/>
      <c r="AG675" s="206" t="s">
        <v>325</v>
      </c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</row>
    <row r="676" spans="1:60" outlineLevel="1">
      <c r="A676" s="213"/>
      <c r="B676" s="214"/>
      <c r="C676" s="254" t="s">
        <v>1028</v>
      </c>
      <c r="D676" s="247"/>
      <c r="E676" s="248">
        <v>3</v>
      </c>
      <c r="F676" s="215"/>
      <c r="G676" s="215"/>
      <c r="H676" s="215"/>
      <c r="I676" s="215"/>
      <c r="J676" s="215"/>
      <c r="K676" s="215"/>
      <c r="L676" s="215"/>
      <c r="M676" s="215"/>
      <c r="N676" s="215"/>
      <c r="O676" s="215"/>
      <c r="P676" s="215"/>
      <c r="Q676" s="215"/>
      <c r="R676" s="215"/>
      <c r="S676" s="215"/>
      <c r="T676" s="215"/>
      <c r="U676" s="215"/>
      <c r="V676" s="215"/>
      <c r="W676" s="215"/>
      <c r="X676" s="206"/>
      <c r="Y676" s="206"/>
      <c r="Z676" s="206"/>
      <c r="AA676" s="206"/>
      <c r="AB676" s="206"/>
      <c r="AC676" s="206"/>
      <c r="AD676" s="206"/>
      <c r="AE676" s="206"/>
      <c r="AF676" s="206"/>
      <c r="AG676" s="206" t="s">
        <v>327</v>
      </c>
      <c r="AH676" s="206">
        <v>0</v>
      </c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</row>
    <row r="677" spans="1:60" outlineLevel="1">
      <c r="A677" s="213"/>
      <c r="B677" s="214"/>
      <c r="C677" s="254" t="s">
        <v>1029</v>
      </c>
      <c r="D677" s="247"/>
      <c r="E677" s="248">
        <v>2</v>
      </c>
      <c r="F677" s="215"/>
      <c r="G677" s="215"/>
      <c r="H677" s="215"/>
      <c r="I677" s="215"/>
      <c r="J677" s="215"/>
      <c r="K677" s="215"/>
      <c r="L677" s="215"/>
      <c r="M677" s="215"/>
      <c r="N677" s="215"/>
      <c r="O677" s="215"/>
      <c r="P677" s="215"/>
      <c r="Q677" s="215"/>
      <c r="R677" s="215"/>
      <c r="S677" s="215"/>
      <c r="T677" s="215"/>
      <c r="U677" s="215"/>
      <c r="V677" s="215"/>
      <c r="W677" s="215"/>
      <c r="X677" s="206"/>
      <c r="Y677" s="206"/>
      <c r="Z677" s="206"/>
      <c r="AA677" s="206"/>
      <c r="AB677" s="206"/>
      <c r="AC677" s="206"/>
      <c r="AD677" s="206"/>
      <c r="AE677" s="206"/>
      <c r="AF677" s="206"/>
      <c r="AG677" s="206" t="s">
        <v>327</v>
      </c>
      <c r="AH677" s="206">
        <v>0</v>
      </c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06"/>
      <c r="AT677" s="206"/>
      <c r="AU677" s="206"/>
      <c r="AV677" s="206"/>
      <c r="AW677" s="206"/>
      <c r="AX677" s="206"/>
      <c r="AY677" s="206"/>
      <c r="AZ677" s="206"/>
      <c r="BA677" s="206"/>
      <c r="BB677" s="206"/>
      <c r="BC677" s="206"/>
      <c r="BD677" s="206"/>
      <c r="BE677" s="206"/>
      <c r="BF677" s="206"/>
      <c r="BG677" s="206"/>
      <c r="BH677" s="206"/>
    </row>
    <row r="678" spans="1:60" outlineLevel="1">
      <c r="A678" s="213"/>
      <c r="B678" s="214"/>
      <c r="C678" s="254" t="s">
        <v>1030</v>
      </c>
      <c r="D678" s="247"/>
      <c r="E678" s="248">
        <v>2</v>
      </c>
      <c r="F678" s="215"/>
      <c r="G678" s="215"/>
      <c r="H678" s="215"/>
      <c r="I678" s="215"/>
      <c r="J678" s="215"/>
      <c r="K678" s="215"/>
      <c r="L678" s="215"/>
      <c r="M678" s="215"/>
      <c r="N678" s="215"/>
      <c r="O678" s="215"/>
      <c r="P678" s="215"/>
      <c r="Q678" s="215"/>
      <c r="R678" s="215"/>
      <c r="S678" s="215"/>
      <c r="T678" s="215"/>
      <c r="U678" s="215"/>
      <c r="V678" s="215"/>
      <c r="W678" s="215"/>
      <c r="X678" s="206"/>
      <c r="Y678" s="206"/>
      <c r="Z678" s="206"/>
      <c r="AA678" s="206"/>
      <c r="AB678" s="206"/>
      <c r="AC678" s="206"/>
      <c r="AD678" s="206"/>
      <c r="AE678" s="206"/>
      <c r="AF678" s="206"/>
      <c r="AG678" s="206" t="s">
        <v>327</v>
      </c>
      <c r="AH678" s="206">
        <v>0</v>
      </c>
      <c r="AI678" s="206"/>
      <c r="AJ678" s="206"/>
      <c r="AK678" s="206"/>
      <c r="AL678" s="206"/>
      <c r="AM678" s="206"/>
      <c r="AN678" s="206"/>
      <c r="AO678" s="206"/>
      <c r="AP678" s="206"/>
      <c r="AQ678" s="206"/>
      <c r="AR678" s="206"/>
      <c r="AS678" s="206"/>
      <c r="AT678" s="206"/>
      <c r="AU678" s="206"/>
      <c r="AV678" s="206"/>
      <c r="AW678" s="206"/>
      <c r="AX678" s="206"/>
      <c r="AY678" s="206"/>
      <c r="AZ678" s="206"/>
      <c r="BA678" s="206"/>
      <c r="BB678" s="206"/>
      <c r="BC678" s="206"/>
      <c r="BD678" s="206"/>
      <c r="BE678" s="206"/>
      <c r="BF678" s="206"/>
      <c r="BG678" s="206"/>
      <c r="BH678" s="206"/>
    </row>
    <row r="679" spans="1:60" outlineLevel="1">
      <c r="A679" s="213"/>
      <c r="B679" s="214"/>
      <c r="C679" s="254" t="s">
        <v>1031</v>
      </c>
      <c r="D679" s="247"/>
      <c r="E679" s="248">
        <v>1</v>
      </c>
      <c r="F679" s="215"/>
      <c r="G679" s="215"/>
      <c r="H679" s="215"/>
      <c r="I679" s="215"/>
      <c r="J679" s="215"/>
      <c r="K679" s="215"/>
      <c r="L679" s="215"/>
      <c r="M679" s="215"/>
      <c r="N679" s="215"/>
      <c r="O679" s="215"/>
      <c r="P679" s="215"/>
      <c r="Q679" s="215"/>
      <c r="R679" s="215"/>
      <c r="S679" s="215"/>
      <c r="T679" s="215"/>
      <c r="U679" s="215"/>
      <c r="V679" s="215"/>
      <c r="W679" s="215"/>
      <c r="X679" s="206"/>
      <c r="Y679" s="206"/>
      <c r="Z679" s="206"/>
      <c r="AA679" s="206"/>
      <c r="AB679" s="206"/>
      <c r="AC679" s="206"/>
      <c r="AD679" s="206"/>
      <c r="AE679" s="206"/>
      <c r="AF679" s="206"/>
      <c r="AG679" s="206" t="s">
        <v>327</v>
      </c>
      <c r="AH679" s="206">
        <v>0</v>
      </c>
      <c r="AI679" s="206"/>
      <c r="AJ679" s="206"/>
      <c r="AK679" s="206"/>
      <c r="AL679" s="206"/>
      <c r="AM679" s="206"/>
      <c r="AN679" s="206"/>
      <c r="AO679" s="206"/>
      <c r="AP679" s="206"/>
      <c r="AQ679" s="206"/>
      <c r="AR679" s="206"/>
      <c r="AS679" s="206"/>
      <c r="AT679" s="206"/>
      <c r="AU679" s="206"/>
      <c r="AV679" s="206"/>
      <c r="AW679" s="206"/>
      <c r="AX679" s="206"/>
      <c r="AY679" s="206"/>
      <c r="AZ679" s="206"/>
      <c r="BA679" s="206"/>
      <c r="BB679" s="206"/>
      <c r="BC679" s="206"/>
      <c r="BD679" s="206"/>
      <c r="BE679" s="206"/>
      <c r="BF679" s="206"/>
      <c r="BG679" s="206"/>
      <c r="BH679" s="206"/>
    </row>
    <row r="680" spans="1:60" outlineLevel="1">
      <c r="A680" s="213"/>
      <c r="B680" s="214"/>
      <c r="C680" s="254" t="s">
        <v>1032</v>
      </c>
      <c r="D680" s="247"/>
      <c r="E680" s="248">
        <v>2</v>
      </c>
      <c r="F680" s="215"/>
      <c r="G680" s="215"/>
      <c r="H680" s="215"/>
      <c r="I680" s="215"/>
      <c r="J680" s="215"/>
      <c r="K680" s="215"/>
      <c r="L680" s="215"/>
      <c r="M680" s="215"/>
      <c r="N680" s="215"/>
      <c r="O680" s="215"/>
      <c r="P680" s="215"/>
      <c r="Q680" s="215"/>
      <c r="R680" s="215"/>
      <c r="S680" s="215"/>
      <c r="T680" s="215"/>
      <c r="U680" s="215"/>
      <c r="V680" s="215"/>
      <c r="W680" s="215"/>
      <c r="X680" s="206"/>
      <c r="Y680" s="206"/>
      <c r="Z680" s="206"/>
      <c r="AA680" s="206"/>
      <c r="AB680" s="206"/>
      <c r="AC680" s="206"/>
      <c r="AD680" s="206"/>
      <c r="AE680" s="206"/>
      <c r="AF680" s="206"/>
      <c r="AG680" s="206" t="s">
        <v>327</v>
      </c>
      <c r="AH680" s="206">
        <v>0</v>
      </c>
      <c r="AI680" s="206"/>
      <c r="AJ680" s="206"/>
      <c r="AK680" s="206"/>
      <c r="AL680" s="206"/>
      <c r="AM680" s="206"/>
      <c r="AN680" s="206"/>
      <c r="AO680" s="206"/>
      <c r="AP680" s="206"/>
      <c r="AQ680" s="206"/>
      <c r="AR680" s="206"/>
      <c r="AS680" s="206"/>
      <c r="AT680" s="206"/>
      <c r="AU680" s="206"/>
      <c r="AV680" s="206"/>
      <c r="AW680" s="206"/>
      <c r="AX680" s="206"/>
      <c r="AY680" s="206"/>
      <c r="AZ680" s="206"/>
      <c r="BA680" s="206"/>
      <c r="BB680" s="206"/>
      <c r="BC680" s="206"/>
      <c r="BD680" s="206"/>
      <c r="BE680" s="206"/>
      <c r="BF680" s="206"/>
      <c r="BG680" s="206"/>
      <c r="BH680" s="206"/>
    </row>
    <row r="681" spans="1:60" outlineLevel="1">
      <c r="A681" s="223">
        <v>104</v>
      </c>
      <c r="B681" s="224" t="s">
        <v>1033</v>
      </c>
      <c r="C681" s="241" t="s">
        <v>1034</v>
      </c>
      <c r="D681" s="225" t="s">
        <v>368</v>
      </c>
      <c r="E681" s="226">
        <v>12.214</v>
      </c>
      <c r="F681" s="227"/>
      <c r="G681" s="228">
        <f>ROUND(E681*F681,2)</f>
        <v>0</v>
      </c>
      <c r="H681" s="227"/>
      <c r="I681" s="228">
        <f>ROUND(E681*H681,2)</f>
        <v>0</v>
      </c>
      <c r="J681" s="227"/>
      <c r="K681" s="228">
        <f>ROUND(E681*J681,2)</f>
        <v>0</v>
      </c>
      <c r="L681" s="228">
        <v>21</v>
      </c>
      <c r="M681" s="228">
        <f>G681*(1+L681/100)</f>
        <v>0</v>
      </c>
      <c r="N681" s="228">
        <v>1.17E-3</v>
      </c>
      <c r="O681" s="228">
        <f>ROUND(E681*N681,2)</f>
        <v>0.01</v>
      </c>
      <c r="P681" s="228">
        <v>7.5999999999999998E-2</v>
      </c>
      <c r="Q681" s="228">
        <f>ROUND(E681*P681,2)</f>
        <v>0.93</v>
      </c>
      <c r="R681" s="228" t="s">
        <v>962</v>
      </c>
      <c r="S681" s="228" t="s">
        <v>285</v>
      </c>
      <c r="T681" s="229" t="s">
        <v>322</v>
      </c>
      <c r="U681" s="215">
        <v>0.93899999999999995</v>
      </c>
      <c r="V681" s="215">
        <f>ROUND(E681*U681,2)</f>
        <v>11.47</v>
      </c>
      <c r="W681" s="215"/>
      <c r="X681" s="206"/>
      <c r="Y681" s="206"/>
      <c r="Z681" s="206"/>
      <c r="AA681" s="206"/>
      <c r="AB681" s="206"/>
      <c r="AC681" s="206"/>
      <c r="AD681" s="206"/>
      <c r="AE681" s="206"/>
      <c r="AF681" s="206"/>
      <c r="AG681" s="206" t="s">
        <v>323</v>
      </c>
      <c r="AH681" s="206"/>
      <c r="AI681" s="206"/>
      <c r="AJ681" s="206"/>
      <c r="AK681" s="206"/>
      <c r="AL681" s="206"/>
      <c r="AM681" s="206"/>
      <c r="AN681" s="206"/>
      <c r="AO681" s="206"/>
      <c r="AP681" s="206"/>
      <c r="AQ681" s="206"/>
      <c r="AR681" s="206"/>
      <c r="AS681" s="206"/>
      <c r="AT681" s="206"/>
      <c r="AU681" s="206"/>
      <c r="AV681" s="206"/>
      <c r="AW681" s="206"/>
      <c r="AX681" s="206"/>
      <c r="AY681" s="206"/>
      <c r="AZ681" s="206"/>
      <c r="BA681" s="206"/>
      <c r="BB681" s="206"/>
      <c r="BC681" s="206"/>
      <c r="BD681" s="206"/>
      <c r="BE681" s="206"/>
      <c r="BF681" s="206"/>
      <c r="BG681" s="206"/>
      <c r="BH681" s="206"/>
    </row>
    <row r="682" spans="1:60" outlineLevel="1">
      <c r="A682" s="213"/>
      <c r="B682" s="214"/>
      <c r="C682" s="242" t="s">
        <v>1035</v>
      </c>
      <c r="D682" s="231"/>
      <c r="E682" s="231"/>
      <c r="F682" s="231"/>
      <c r="G682" s="231"/>
      <c r="H682" s="215"/>
      <c r="I682" s="215"/>
      <c r="J682" s="215"/>
      <c r="K682" s="215"/>
      <c r="L682" s="215"/>
      <c r="M682" s="215"/>
      <c r="N682" s="215"/>
      <c r="O682" s="215"/>
      <c r="P682" s="215"/>
      <c r="Q682" s="215"/>
      <c r="R682" s="215"/>
      <c r="S682" s="215"/>
      <c r="T682" s="215"/>
      <c r="U682" s="215"/>
      <c r="V682" s="215"/>
      <c r="W682" s="215"/>
      <c r="X682" s="206"/>
      <c r="Y682" s="206"/>
      <c r="Z682" s="206"/>
      <c r="AA682" s="206"/>
      <c r="AB682" s="206"/>
      <c r="AC682" s="206"/>
      <c r="AD682" s="206"/>
      <c r="AE682" s="206"/>
      <c r="AF682" s="206"/>
      <c r="AG682" s="206" t="s">
        <v>289</v>
      </c>
      <c r="AH682" s="206"/>
      <c r="AI682" s="206"/>
      <c r="AJ682" s="206"/>
      <c r="AK682" s="206"/>
      <c r="AL682" s="206"/>
      <c r="AM682" s="206"/>
      <c r="AN682" s="206"/>
      <c r="AO682" s="206"/>
      <c r="AP682" s="206"/>
      <c r="AQ682" s="206"/>
      <c r="AR682" s="206"/>
      <c r="AS682" s="206"/>
      <c r="AT682" s="206"/>
      <c r="AU682" s="206"/>
      <c r="AV682" s="206"/>
      <c r="AW682" s="206"/>
      <c r="AX682" s="206"/>
      <c r="AY682" s="206"/>
      <c r="AZ682" s="206"/>
      <c r="BA682" s="206"/>
      <c r="BB682" s="206"/>
      <c r="BC682" s="206"/>
      <c r="BD682" s="206"/>
      <c r="BE682" s="206"/>
      <c r="BF682" s="206"/>
      <c r="BG682" s="206"/>
      <c r="BH682" s="206"/>
    </row>
    <row r="683" spans="1:60" outlineLevel="1">
      <c r="A683" s="213"/>
      <c r="B683" s="214"/>
      <c r="C683" s="254" t="s">
        <v>1036</v>
      </c>
      <c r="D683" s="247"/>
      <c r="E683" s="248">
        <v>4.7300000000000004</v>
      </c>
      <c r="F683" s="215"/>
      <c r="G683" s="215"/>
      <c r="H683" s="215"/>
      <c r="I683" s="215"/>
      <c r="J683" s="215"/>
      <c r="K683" s="215"/>
      <c r="L683" s="215"/>
      <c r="M683" s="215"/>
      <c r="N683" s="215"/>
      <c r="O683" s="215"/>
      <c r="P683" s="215"/>
      <c r="Q683" s="215"/>
      <c r="R683" s="215"/>
      <c r="S683" s="215"/>
      <c r="T683" s="215"/>
      <c r="U683" s="215"/>
      <c r="V683" s="215"/>
      <c r="W683" s="215"/>
      <c r="X683" s="206"/>
      <c r="Y683" s="206"/>
      <c r="Z683" s="206"/>
      <c r="AA683" s="206"/>
      <c r="AB683" s="206"/>
      <c r="AC683" s="206"/>
      <c r="AD683" s="206"/>
      <c r="AE683" s="206"/>
      <c r="AF683" s="206"/>
      <c r="AG683" s="206" t="s">
        <v>327</v>
      </c>
      <c r="AH683" s="206">
        <v>0</v>
      </c>
      <c r="AI683" s="206"/>
      <c r="AJ683" s="206"/>
      <c r="AK683" s="206"/>
      <c r="AL683" s="206"/>
      <c r="AM683" s="206"/>
      <c r="AN683" s="206"/>
      <c r="AO683" s="206"/>
      <c r="AP683" s="206"/>
      <c r="AQ683" s="206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</row>
    <row r="684" spans="1:60" outlineLevel="1">
      <c r="A684" s="213"/>
      <c r="B684" s="214"/>
      <c r="C684" s="254" t="s">
        <v>1037</v>
      </c>
      <c r="D684" s="247"/>
      <c r="E684" s="248">
        <v>1.58</v>
      </c>
      <c r="F684" s="215"/>
      <c r="G684" s="215"/>
      <c r="H684" s="215"/>
      <c r="I684" s="215"/>
      <c r="J684" s="215"/>
      <c r="K684" s="215"/>
      <c r="L684" s="215"/>
      <c r="M684" s="215"/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06"/>
      <c r="Y684" s="206"/>
      <c r="Z684" s="206"/>
      <c r="AA684" s="206"/>
      <c r="AB684" s="206"/>
      <c r="AC684" s="206"/>
      <c r="AD684" s="206"/>
      <c r="AE684" s="206"/>
      <c r="AF684" s="206"/>
      <c r="AG684" s="206" t="s">
        <v>327</v>
      </c>
      <c r="AH684" s="206">
        <v>0</v>
      </c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</row>
    <row r="685" spans="1:60" outlineLevel="1">
      <c r="A685" s="213"/>
      <c r="B685" s="214"/>
      <c r="C685" s="254" t="s">
        <v>1038</v>
      </c>
      <c r="D685" s="247"/>
      <c r="E685" s="248">
        <v>1.77</v>
      </c>
      <c r="F685" s="215"/>
      <c r="G685" s="215"/>
      <c r="H685" s="215"/>
      <c r="I685" s="215"/>
      <c r="J685" s="215"/>
      <c r="K685" s="215"/>
      <c r="L685" s="215"/>
      <c r="M685" s="215"/>
      <c r="N685" s="215"/>
      <c r="O685" s="215"/>
      <c r="P685" s="215"/>
      <c r="Q685" s="215"/>
      <c r="R685" s="215"/>
      <c r="S685" s="215"/>
      <c r="T685" s="215"/>
      <c r="U685" s="215"/>
      <c r="V685" s="215"/>
      <c r="W685" s="215"/>
      <c r="X685" s="206"/>
      <c r="Y685" s="206"/>
      <c r="Z685" s="206"/>
      <c r="AA685" s="206"/>
      <c r="AB685" s="206"/>
      <c r="AC685" s="206"/>
      <c r="AD685" s="206"/>
      <c r="AE685" s="206"/>
      <c r="AF685" s="206"/>
      <c r="AG685" s="206" t="s">
        <v>327</v>
      </c>
      <c r="AH685" s="206">
        <v>0</v>
      </c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</row>
    <row r="686" spans="1:60" outlineLevel="1">
      <c r="A686" s="213"/>
      <c r="B686" s="214"/>
      <c r="C686" s="254" t="s">
        <v>1039</v>
      </c>
      <c r="D686" s="247"/>
      <c r="E686" s="248">
        <v>2.36</v>
      </c>
      <c r="F686" s="215"/>
      <c r="G686" s="215"/>
      <c r="H686" s="215"/>
      <c r="I686" s="215"/>
      <c r="J686" s="215"/>
      <c r="K686" s="215"/>
      <c r="L686" s="215"/>
      <c r="M686" s="215"/>
      <c r="N686" s="215"/>
      <c r="O686" s="215"/>
      <c r="P686" s="215"/>
      <c r="Q686" s="215"/>
      <c r="R686" s="215"/>
      <c r="S686" s="215"/>
      <c r="T686" s="215"/>
      <c r="U686" s="215"/>
      <c r="V686" s="215"/>
      <c r="W686" s="215"/>
      <c r="X686" s="206"/>
      <c r="Y686" s="206"/>
      <c r="Z686" s="206"/>
      <c r="AA686" s="206"/>
      <c r="AB686" s="206"/>
      <c r="AC686" s="206"/>
      <c r="AD686" s="206"/>
      <c r="AE686" s="206"/>
      <c r="AF686" s="206"/>
      <c r="AG686" s="206" t="s">
        <v>327</v>
      </c>
      <c r="AH686" s="206">
        <v>0</v>
      </c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</row>
    <row r="687" spans="1:60" outlineLevel="1">
      <c r="A687" s="213"/>
      <c r="B687" s="214"/>
      <c r="C687" s="254" t="s">
        <v>1038</v>
      </c>
      <c r="D687" s="247"/>
      <c r="E687" s="248">
        <v>1.77</v>
      </c>
      <c r="F687" s="215"/>
      <c r="G687" s="215"/>
      <c r="H687" s="215"/>
      <c r="I687" s="215"/>
      <c r="J687" s="215"/>
      <c r="K687" s="215"/>
      <c r="L687" s="215"/>
      <c r="M687" s="215"/>
      <c r="N687" s="215"/>
      <c r="O687" s="215"/>
      <c r="P687" s="215"/>
      <c r="Q687" s="215"/>
      <c r="R687" s="215"/>
      <c r="S687" s="215"/>
      <c r="T687" s="215"/>
      <c r="U687" s="215"/>
      <c r="V687" s="215"/>
      <c r="W687" s="215"/>
      <c r="X687" s="206"/>
      <c r="Y687" s="206"/>
      <c r="Z687" s="206"/>
      <c r="AA687" s="206"/>
      <c r="AB687" s="206"/>
      <c r="AC687" s="206"/>
      <c r="AD687" s="206"/>
      <c r="AE687" s="206"/>
      <c r="AF687" s="206"/>
      <c r="AG687" s="206" t="s">
        <v>327</v>
      </c>
      <c r="AH687" s="206">
        <v>0</v>
      </c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</row>
    <row r="688" spans="1:60" outlineLevel="1">
      <c r="A688" s="223">
        <v>105</v>
      </c>
      <c r="B688" s="224" t="s">
        <v>1040</v>
      </c>
      <c r="C688" s="241" t="s">
        <v>1041</v>
      </c>
      <c r="D688" s="225" t="s">
        <v>368</v>
      </c>
      <c r="E688" s="226">
        <v>2.4624999999999999</v>
      </c>
      <c r="F688" s="227"/>
      <c r="G688" s="228">
        <f>ROUND(E688*F688,2)</f>
        <v>0</v>
      </c>
      <c r="H688" s="227"/>
      <c r="I688" s="228">
        <f>ROUND(E688*H688,2)</f>
        <v>0</v>
      </c>
      <c r="J688" s="227"/>
      <c r="K688" s="228">
        <f>ROUND(E688*J688,2)</f>
        <v>0</v>
      </c>
      <c r="L688" s="228">
        <v>21</v>
      </c>
      <c r="M688" s="228">
        <f>G688*(1+L688/100)</f>
        <v>0</v>
      </c>
      <c r="N688" s="228">
        <v>1E-3</v>
      </c>
      <c r="O688" s="228">
        <f>ROUND(E688*N688,2)</f>
        <v>0</v>
      </c>
      <c r="P688" s="228">
        <v>6.3E-2</v>
      </c>
      <c r="Q688" s="228">
        <f>ROUND(E688*P688,2)</f>
        <v>0.16</v>
      </c>
      <c r="R688" s="228" t="s">
        <v>962</v>
      </c>
      <c r="S688" s="228" t="s">
        <v>285</v>
      </c>
      <c r="T688" s="229" t="s">
        <v>322</v>
      </c>
      <c r="U688" s="215">
        <v>0.71799999999999997</v>
      </c>
      <c r="V688" s="215">
        <f>ROUND(E688*U688,2)</f>
        <v>1.77</v>
      </c>
      <c r="W688" s="215"/>
      <c r="X688" s="206"/>
      <c r="Y688" s="206"/>
      <c r="Z688" s="206"/>
      <c r="AA688" s="206"/>
      <c r="AB688" s="206"/>
      <c r="AC688" s="206"/>
      <c r="AD688" s="206"/>
      <c r="AE688" s="206"/>
      <c r="AF688" s="206"/>
      <c r="AG688" s="206" t="s">
        <v>323</v>
      </c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</row>
    <row r="689" spans="1:60" outlineLevel="1">
      <c r="A689" s="213"/>
      <c r="B689" s="214"/>
      <c r="C689" s="242" t="s">
        <v>1035</v>
      </c>
      <c r="D689" s="231"/>
      <c r="E689" s="231"/>
      <c r="F689" s="231"/>
      <c r="G689" s="231"/>
      <c r="H689" s="215"/>
      <c r="I689" s="215"/>
      <c r="J689" s="215"/>
      <c r="K689" s="215"/>
      <c r="L689" s="215"/>
      <c r="M689" s="215"/>
      <c r="N689" s="215"/>
      <c r="O689" s="215"/>
      <c r="P689" s="215"/>
      <c r="Q689" s="215"/>
      <c r="R689" s="215"/>
      <c r="S689" s="215"/>
      <c r="T689" s="215"/>
      <c r="U689" s="215"/>
      <c r="V689" s="215"/>
      <c r="W689" s="215"/>
      <c r="X689" s="206"/>
      <c r="Y689" s="206"/>
      <c r="Z689" s="206"/>
      <c r="AA689" s="206"/>
      <c r="AB689" s="206"/>
      <c r="AC689" s="206"/>
      <c r="AD689" s="206"/>
      <c r="AE689" s="206"/>
      <c r="AF689" s="206"/>
      <c r="AG689" s="206" t="s">
        <v>289</v>
      </c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</row>
    <row r="690" spans="1:60" outlineLevel="1">
      <c r="A690" s="213"/>
      <c r="B690" s="214"/>
      <c r="C690" s="254" t="s">
        <v>1042</v>
      </c>
      <c r="D690" s="247"/>
      <c r="E690" s="248">
        <v>2.46</v>
      </c>
      <c r="F690" s="215"/>
      <c r="G690" s="215"/>
      <c r="H690" s="215"/>
      <c r="I690" s="215"/>
      <c r="J690" s="215"/>
      <c r="K690" s="215"/>
      <c r="L690" s="215"/>
      <c r="M690" s="215"/>
      <c r="N690" s="215"/>
      <c r="O690" s="215"/>
      <c r="P690" s="215"/>
      <c r="Q690" s="215"/>
      <c r="R690" s="215"/>
      <c r="S690" s="215"/>
      <c r="T690" s="215"/>
      <c r="U690" s="215"/>
      <c r="V690" s="215"/>
      <c r="W690" s="215"/>
      <c r="X690" s="206"/>
      <c r="Y690" s="206"/>
      <c r="Z690" s="206"/>
      <c r="AA690" s="206"/>
      <c r="AB690" s="206"/>
      <c r="AC690" s="206"/>
      <c r="AD690" s="206"/>
      <c r="AE690" s="206"/>
      <c r="AF690" s="206"/>
      <c r="AG690" s="206" t="s">
        <v>327</v>
      </c>
      <c r="AH690" s="206">
        <v>0</v>
      </c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</row>
    <row r="691" spans="1:60" outlineLevel="1">
      <c r="A691" s="223">
        <v>106</v>
      </c>
      <c r="B691" s="224" t="s">
        <v>1043</v>
      </c>
      <c r="C691" s="241" t="s">
        <v>1044</v>
      </c>
      <c r="D691" s="225" t="s">
        <v>557</v>
      </c>
      <c r="E691" s="226">
        <v>1</v>
      </c>
      <c r="F691" s="227"/>
      <c r="G691" s="228">
        <f>ROUND(E691*F691,2)</f>
        <v>0</v>
      </c>
      <c r="H691" s="227"/>
      <c r="I691" s="228">
        <f>ROUND(E691*H691,2)</f>
        <v>0</v>
      </c>
      <c r="J691" s="227"/>
      <c r="K691" s="228">
        <f>ROUND(E691*J691,2)</f>
        <v>0</v>
      </c>
      <c r="L691" s="228">
        <v>21</v>
      </c>
      <c r="M691" s="228">
        <f>G691*(1+L691/100)</f>
        <v>0</v>
      </c>
      <c r="N691" s="228">
        <v>0</v>
      </c>
      <c r="O691" s="228">
        <f>ROUND(E691*N691,2)</f>
        <v>0</v>
      </c>
      <c r="P691" s="228">
        <v>2.63E-3</v>
      </c>
      <c r="Q691" s="228">
        <f>ROUND(E691*P691,2)</f>
        <v>0</v>
      </c>
      <c r="R691" s="228" t="s">
        <v>962</v>
      </c>
      <c r="S691" s="228" t="s">
        <v>285</v>
      </c>
      <c r="T691" s="229" t="s">
        <v>322</v>
      </c>
      <c r="U691" s="215">
        <v>5.7</v>
      </c>
      <c r="V691" s="215">
        <f>ROUND(E691*U691,2)</f>
        <v>5.7</v>
      </c>
      <c r="W691" s="215"/>
      <c r="X691" s="206"/>
      <c r="Y691" s="206"/>
      <c r="Z691" s="206"/>
      <c r="AA691" s="206"/>
      <c r="AB691" s="206"/>
      <c r="AC691" s="206"/>
      <c r="AD691" s="206"/>
      <c r="AE691" s="206"/>
      <c r="AF691" s="206"/>
      <c r="AG691" s="206" t="s">
        <v>369</v>
      </c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</row>
    <row r="692" spans="1:60" outlineLevel="1">
      <c r="A692" s="213"/>
      <c r="B692" s="214"/>
      <c r="C692" s="254" t="s">
        <v>1045</v>
      </c>
      <c r="D692" s="247"/>
      <c r="E692" s="248">
        <v>1</v>
      </c>
      <c r="F692" s="215"/>
      <c r="G692" s="215"/>
      <c r="H692" s="215"/>
      <c r="I692" s="215"/>
      <c r="J692" s="215"/>
      <c r="K692" s="215"/>
      <c r="L692" s="215"/>
      <c r="M692" s="215"/>
      <c r="N692" s="215"/>
      <c r="O692" s="215"/>
      <c r="P692" s="215"/>
      <c r="Q692" s="215"/>
      <c r="R692" s="215"/>
      <c r="S692" s="215"/>
      <c r="T692" s="215"/>
      <c r="U692" s="215"/>
      <c r="V692" s="215"/>
      <c r="W692" s="215"/>
      <c r="X692" s="206"/>
      <c r="Y692" s="206"/>
      <c r="Z692" s="206"/>
      <c r="AA692" s="206"/>
      <c r="AB692" s="206"/>
      <c r="AC692" s="206"/>
      <c r="AD692" s="206"/>
      <c r="AE692" s="206"/>
      <c r="AF692" s="206"/>
      <c r="AG692" s="206" t="s">
        <v>327</v>
      </c>
      <c r="AH692" s="206">
        <v>0</v>
      </c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</row>
    <row r="693" spans="1:60" ht="22.5" outlineLevel="1">
      <c r="A693" s="223">
        <v>107</v>
      </c>
      <c r="B693" s="224" t="s">
        <v>1046</v>
      </c>
      <c r="C693" s="241" t="s">
        <v>1047</v>
      </c>
      <c r="D693" s="225" t="s">
        <v>320</v>
      </c>
      <c r="E693" s="226">
        <v>1.716</v>
      </c>
      <c r="F693" s="227"/>
      <c r="G693" s="228">
        <f>ROUND(E693*F693,2)</f>
        <v>0</v>
      </c>
      <c r="H693" s="227"/>
      <c r="I693" s="228">
        <f>ROUND(E693*H693,2)</f>
        <v>0</v>
      </c>
      <c r="J693" s="227"/>
      <c r="K693" s="228">
        <f>ROUND(E693*J693,2)</f>
        <v>0</v>
      </c>
      <c r="L693" s="228">
        <v>21</v>
      </c>
      <c r="M693" s="228">
        <f>G693*(1+L693/100)</f>
        <v>0</v>
      </c>
      <c r="N693" s="228">
        <v>1.33E-3</v>
      </c>
      <c r="O693" s="228">
        <f>ROUND(E693*N693,2)</f>
        <v>0</v>
      </c>
      <c r="P693" s="228">
        <v>2.5</v>
      </c>
      <c r="Q693" s="228">
        <f>ROUND(E693*P693,2)</f>
        <v>4.29</v>
      </c>
      <c r="R693" s="228" t="s">
        <v>962</v>
      </c>
      <c r="S693" s="228" t="s">
        <v>285</v>
      </c>
      <c r="T693" s="229" t="s">
        <v>322</v>
      </c>
      <c r="U693" s="215">
        <v>5.7770000000000001</v>
      </c>
      <c r="V693" s="215">
        <f>ROUND(E693*U693,2)</f>
        <v>9.91</v>
      </c>
      <c r="W693" s="215"/>
      <c r="X693" s="206"/>
      <c r="Y693" s="206"/>
      <c r="Z693" s="206"/>
      <c r="AA693" s="206"/>
      <c r="AB693" s="206"/>
      <c r="AC693" s="206"/>
      <c r="AD693" s="206"/>
      <c r="AE693" s="206"/>
      <c r="AF693" s="206"/>
      <c r="AG693" s="206" t="s">
        <v>323</v>
      </c>
      <c r="AH693" s="206"/>
      <c r="AI693" s="206"/>
      <c r="AJ693" s="206"/>
      <c r="AK693" s="206"/>
      <c r="AL693" s="206"/>
      <c r="AM693" s="206"/>
      <c r="AN693" s="206"/>
      <c r="AO693" s="206"/>
      <c r="AP693" s="206"/>
      <c r="AQ693" s="206"/>
      <c r="AR693" s="206"/>
      <c r="AS693" s="206"/>
      <c r="AT693" s="206"/>
      <c r="AU693" s="206"/>
      <c r="AV693" s="206"/>
      <c r="AW693" s="206"/>
      <c r="AX693" s="206"/>
      <c r="AY693" s="206"/>
      <c r="AZ693" s="206"/>
      <c r="BA693" s="206"/>
      <c r="BB693" s="206"/>
      <c r="BC693" s="206"/>
      <c r="BD693" s="206"/>
      <c r="BE693" s="206"/>
      <c r="BF693" s="206"/>
      <c r="BG693" s="206"/>
      <c r="BH693" s="206"/>
    </row>
    <row r="694" spans="1:60" outlineLevel="1">
      <c r="A694" s="213"/>
      <c r="B694" s="214"/>
      <c r="C694" s="253" t="s">
        <v>1048</v>
      </c>
      <c r="D694" s="251"/>
      <c r="E694" s="251"/>
      <c r="F694" s="251"/>
      <c r="G694" s="251"/>
      <c r="H694" s="215"/>
      <c r="I694" s="215"/>
      <c r="J694" s="215"/>
      <c r="K694" s="215"/>
      <c r="L694" s="215"/>
      <c r="M694" s="215"/>
      <c r="N694" s="215"/>
      <c r="O694" s="215"/>
      <c r="P694" s="215"/>
      <c r="Q694" s="215"/>
      <c r="R694" s="215"/>
      <c r="S694" s="215"/>
      <c r="T694" s="215"/>
      <c r="U694" s="215"/>
      <c r="V694" s="215"/>
      <c r="W694" s="215"/>
      <c r="X694" s="206"/>
      <c r="Y694" s="206"/>
      <c r="Z694" s="206"/>
      <c r="AA694" s="206"/>
      <c r="AB694" s="206"/>
      <c r="AC694" s="206"/>
      <c r="AD694" s="206"/>
      <c r="AE694" s="206"/>
      <c r="AF694" s="206"/>
      <c r="AG694" s="206" t="s">
        <v>325</v>
      </c>
      <c r="AH694" s="206"/>
      <c r="AI694" s="206"/>
      <c r="AJ694" s="206"/>
      <c r="AK694" s="206"/>
      <c r="AL694" s="206"/>
      <c r="AM694" s="206"/>
      <c r="AN694" s="206"/>
      <c r="AO694" s="206"/>
      <c r="AP694" s="206"/>
      <c r="AQ694" s="206"/>
      <c r="AR694" s="206"/>
      <c r="AS694" s="206"/>
      <c r="AT694" s="206"/>
      <c r="AU694" s="206"/>
      <c r="AV694" s="206"/>
      <c r="AW694" s="206"/>
      <c r="AX694" s="206"/>
      <c r="AY694" s="206"/>
      <c r="AZ694" s="206"/>
      <c r="BA694" s="206"/>
      <c r="BB694" s="206"/>
      <c r="BC694" s="206"/>
      <c r="BD694" s="206"/>
      <c r="BE694" s="206"/>
      <c r="BF694" s="206"/>
      <c r="BG694" s="206"/>
      <c r="BH694" s="206"/>
    </row>
    <row r="695" spans="1:60" outlineLevel="1">
      <c r="A695" s="213"/>
      <c r="B695" s="214"/>
      <c r="C695" s="254" t="s">
        <v>1049</v>
      </c>
      <c r="D695" s="247"/>
      <c r="E695" s="248">
        <v>1.716</v>
      </c>
      <c r="F695" s="215"/>
      <c r="G695" s="215"/>
      <c r="H695" s="215"/>
      <c r="I695" s="215"/>
      <c r="J695" s="215"/>
      <c r="K695" s="215"/>
      <c r="L695" s="215"/>
      <c r="M695" s="215"/>
      <c r="N695" s="215"/>
      <c r="O695" s="215"/>
      <c r="P695" s="215"/>
      <c r="Q695" s="215"/>
      <c r="R695" s="215"/>
      <c r="S695" s="215"/>
      <c r="T695" s="215"/>
      <c r="U695" s="215"/>
      <c r="V695" s="215"/>
      <c r="W695" s="215"/>
      <c r="X695" s="206"/>
      <c r="Y695" s="206"/>
      <c r="Z695" s="206"/>
      <c r="AA695" s="206"/>
      <c r="AB695" s="206"/>
      <c r="AC695" s="206"/>
      <c r="AD695" s="206"/>
      <c r="AE695" s="206"/>
      <c r="AF695" s="206"/>
      <c r="AG695" s="206" t="s">
        <v>327</v>
      </c>
      <c r="AH695" s="206">
        <v>0</v>
      </c>
      <c r="AI695" s="206"/>
      <c r="AJ695" s="206"/>
      <c r="AK695" s="206"/>
      <c r="AL695" s="206"/>
      <c r="AM695" s="206"/>
      <c r="AN695" s="206"/>
      <c r="AO695" s="206"/>
      <c r="AP695" s="206"/>
      <c r="AQ695" s="206"/>
      <c r="AR695" s="206"/>
      <c r="AS695" s="206"/>
      <c r="AT695" s="206"/>
      <c r="AU695" s="206"/>
      <c r="AV695" s="206"/>
      <c r="AW695" s="206"/>
      <c r="AX695" s="206"/>
      <c r="AY695" s="206"/>
      <c r="AZ695" s="206"/>
      <c r="BA695" s="206"/>
      <c r="BB695" s="206"/>
      <c r="BC695" s="206"/>
      <c r="BD695" s="206"/>
      <c r="BE695" s="206"/>
      <c r="BF695" s="206"/>
      <c r="BG695" s="206"/>
      <c r="BH695" s="206"/>
    </row>
    <row r="696" spans="1:60" ht="22.5" outlineLevel="1">
      <c r="A696" s="223">
        <v>108</v>
      </c>
      <c r="B696" s="224" t="s">
        <v>1050</v>
      </c>
      <c r="C696" s="241" t="s">
        <v>1051</v>
      </c>
      <c r="D696" s="225" t="s">
        <v>320</v>
      </c>
      <c r="E696" s="226">
        <v>3.5568</v>
      </c>
      <c r="F696" s="227"/>
      <c r="G696" s="228">
        <f>ROUND(E696*F696,2)</f>
        <v>0</v>
      </c>
      <c r="H696" s="227"/>
      <c r="I696" s="228">
        <f>ROUND(E696*H696,2)</f>
        <v>0</v>
      </c>
      <c r="J696" s="227"/>
      <c r="K696" s="228">
        <f>ROUND(E696*J696,2)</f>
        <v>0</v>
      </c>
      <c r="L696" s="228">
        <v>21</v>
      </c>
      <c r="M696" s="228">
        <f>G696*(1+L696/100)</f>
        <v>0</v>
      </c>
      <c r="N696" s="228">
        <v>1.33E-3</v>
      </c>
      <c r="O696" s="228">
        <f>ROUND(E696*N696,2)</f>
        <v>0</v>
      </c>
      <c r="P696" s="228">
        <v>2.5</v>
      </c>
      <c r="Q696" s="228">
        <f>ROUND(E696*P696,2)</f>
        <v>8.89</v>
      </c>
      <c r="R696" s="228" t="s">
        <v>962</v>
      </c>
      <c r="S696" s="228" t="s">
        <v>285</v>
      </c>
      <c r="T696" s="229" t="s">
        <v>322</v>
      </c>
      <c r="U696" s="215">
        <v>7.0609999999999999</v>
      </c>
      <c r="V696" s="215">
        <f>ROUND(E696*U696,2)</f>
        <v>25.11</v>
      </c>
      <c r="W696" s="215"/>
      <c r="X696" s="206"/>
      <c r="Y696" s="206"/>
      <c r="Z696" s="206"/>
      <c r="AA696" s="206"/>
      <c r="AB696" s="206"/>
      <c r="AC696" s="206"/>
      <c r="AD696" s="206"/>
      <c r="AE696" s="206"/>
      <c r="AF696" s="206"/>
      <c r="AG696" s="206" t="s">
        <v>323</v>
      </c>
      <c r="AH696" s="206"/>
      <c r="AI696" s="206"/>
      <c r="AJ696" s="206"/>
      <c r="AK696" s="206"/>
      <c r="AL696" s="206"/>
      <c r="AM696" s="206"/>
      <c r="AN696" s="206"/>
      <c r="AO696" s="206"/>
      <c r="AP696" s="206"/>
      <c r="AQ696" s="206"/>
      <c r="AR696" s="206"/>
      <c r="AS696" s="206"/>
      <c r="AT696" s="206"/>
      <c r="AU696" s="206"/>
      <c r="AV696" s="206"/>
      <c r="AW696" s="206"/>
      <c r="AX696" s="206"/>
      <c r="AY696" s="206"/>
      <c r="AZ696" s="206"/>
      <c r="BA696" s="206"/>
      <c r="BB696" s="206"/>
      <c r="BC696" s="206"/>
      <c r="BD696" s="206"/>
      <c r="BE696" s="206"/>
      <c r="BF696" s="206"/>
      <c r="BG696" s="206"/>
      <c r="BH696" s="206"/>
    </row>
    <row r="697" spans="1:60" outlineLevel="1">
      <c r="A697" s="213"/>
      <c r="B697" s="214"/>
      <c r="C697" s="253" t="s">
        <v>1048</v>
      </c>
      <c r="D697" s="251"/>
      <c r="E697" s="251"/>
      <c r="F697" s="251"/>
      <c r="G697" s="251"/>
      <c r="H697" s="215"/>
      <c r="I697" s="215"/>
      <c r="J697" s="215"/>
      <c r="K697" s="215"/>
      <c r="L697" s="215"/>
      <c r="M697" s="215"/>
      <c r="N697" s="215"/>
      <c r="O697" s="215"/>
      <c r="P697" s="215"/>
      <c r="Q697" s="215"/>
      <c r="R697" s="215"/>
      <c r="S697" s="215"/>
      <c r="T697" s="215"/>
      <c r="U697" s="215"/>
      <c r="V697" s="215"/>
      <c r="W697" s="215"/>
      <c r="X697" s="206"/>
      <c r="Y697" s="206"/>
      <c r="Z697" s="206"/>
      <c r="AA697" s="206"/>
      <c r="AB697" s="206"/>
      <c r="AC697" s="206"/>
      <c r="AD697" s="206"/>
      <c r="AE697" s="206"/>
      <c r="AF697" s="206"/>
      <c r="AG697" s="206" t="s">
        <v>325</v>
      </c>
      <c r="AH697" s="206"/>
      <c r="AI697" s="206"/>
      <c r="AJ697" s="206"/>
      <c r="AK697" s="206"/>
      <c r="AL697" s="206"/>
      <c r="AM697" s="206"/>
      <c r="AN697" s="206"/>
      <c r="AO697" s="206"/>
      <c r="AP697" s="206"/>
      <c r="AQ697" s="206"/>
      <c r="AR697" s="206"/>
      <c r="AS697" s="206"/>
      <c r="AT697" s="206"/>
      <c r="AU697" s="206"/>
      <c r="AV697" s="206"/>
      <c r="AW697" s="206"/>
      <c r="AX697" s="206"/>
      <c r="AY697" s="206"/>
      <c r="AZ697" s="206"/>
      <c r="BA697" s="206"/>
      <c r="BB697" s="206"/>
      <c r="BC697" s="206"/>
      <c r="BD697" s="206"/>
      <c r="BE697" s="206"/>
      <c r="BF697" s="206"/>
      <c r="BG697" s="206"/>
      <c r="BH697" s="206"/>
    </row>
    <row r="698" spans="1:60" outlineLevel="1">
      <c r="A698" s="213"/>
      <c r="B698" s="214"/>
      <c r="C698" s="254" t="s">
        <v>1052</v>
      </c>
      <c r="D698" s="247"/>
      <c r="E698" s="248">
        <v>3.5568</v>
      </c>
      <c r="F698" s="215"/>
      <c r="G698" s="215"/>
      <c r="H698" s="215"/>
      <c r="I698" s="215"/>
      <c r="J698" s="215"/>
      <c r="K698" s="215"/>
      <c r="L698" s="215"/>
      <c r="M698" s="215"/>
      <c r="N698" s="215"/>
      <c r="O698" s="215"/>
      <c r="P698" s="215"/>
      <c r="Q698" s="215"/>
      <c r="R698" s="215"/>
      <c r="S698" s="215"/>
      <c r="T698" s="215"/>
      <c r="U698" s="215"/>
      <c r="V698" s="215"/>
      <c r="W698" s="215"/>
      <c r="X698" s="206"/>
      <c r="Y698" s="206"/>
      <c r="Z698" s="206"/>
      <c r="AA698" s="206"/>
      <c r="AB698" s="206"/>
      <c r="AC698" s="206"/>
      <c r="AD698" s="206"/>
      <c r="AE698" s="206"/>
      <c r="AF698" s="206"/>
      <c r="AG698" s="206" t="s">
        <v>327</v>
      </c>
      <c r="AH698" s="206">
        <v>0</v>
      </c>
      <c r="AI698" s="206"/>
      <c r="AJ698" s="206"/>
      <c r="AK698" s="206"/>
      <c r="AL698" s="206"/>
      <c r="AM698" s="206"/>
      <c r="AN698" s="206"/>
      <c r="AO698" s="206"/>
      <c r="AP698" s="206"/>
      <c r="AQ698" s="206"/>
      <c r="AR698" s="206"/>
      <c r="AS698" s="206"/>
      <c r="AT698" s="206"/>
      <c r="AU698" s="206"/>
      <c r="AV698" s="206"/>
      <c r="AW698" s="206"/>
      <c r="AX698" s="206"/>
      <c r="AY698" s="206"/>
      <c r="AZ698" s="206"/>
      <c r="BA698" s="206"/>
      <c r="BB698" s="206"/>
      <c r="BC698" s="206"/>
      <c r="BD698" s="206"/>
      <c r="BE698" s="206"/>
      <c r="BF698" s="206"/>
      <c r="BG698" s="206"/>
      <c r="BH698" s="206"/>
    </row>
    <row r="699" spans="1:60" ht="22.5" outlineLevel="1">
      <c r="A699" s="223">
        <v>109</v>
      </c>
      <c r="B699" s="224" t="s">
        <v>1053</v>
      </c>
      <c r="C699" s="241" t="s">
        <v>1054</v>
      </c>
      <c r="D699" s="225" t="s">
        <v>320</v>
      </c>
      <c r="E699" s="226">
        <v>28.713000000000001</v>
      </c>
      <c r="F699" s="227"/>
      <c r="G699" s="228">
        <f>ROUND(E699*F699,2)</f>
        <v>0</v>
      </c>
      <c r="H699" s="227"/>
      <c r="I699" s="228">
        <f>ROUND(E699*H699,2)</f>
        <v>0</v>
      </c>
      <c r="J699" s="227"/>
      <c r="K699" s="228">
        <f>ROUND(E699*J699,2)</f>
        <v>0</v>
      </c>
      <c r="L699" s="228">
        <v>21</v>
      </c>
      <c r="M699" s="228">
        <f>G699*(1+L699/100)</f>
        <v>0</v>
      </c>
      <c r="N699" s="228">
        <v>1.33E-3</v>
      </c>
      <c r="O699" s="228">
        <f>ROUND(E699*N699,2)</f>
        <v>0.04</v>
      </c>
      <c r="P699" s="228">
        <v>2.5</v>
      </c>
      <c r="Q699" s="228">
        <f>ROUND(E699*P699,2)</f>
        <v>71.78</v>
      </c>
      <c r="R699" s="228" t="s">
        <v>962</v>
      </c>
      <c r="S699" s="228" t="s">
        <v>285</v>
      </c>
      <c r="T699" s="229" t="s">
        <v>322</v>
      </c>
      <c r="U699" s="215">
        <v>7.5810000000000004</v>
      </c>
      <c r="V699" s="215">
        <f>ROUND(E699*U699,2)</f>
        <v>217.67</v>
      </c>
      <c r="W699" s="215"/>
      <c r="X699" s="206"/>
      <c r="Y699" s="206"/>
      <c r="Z699" s="206"/>
      <c r="AA699" s="206"/>
      <c r="AB699" s="206"/>
      <c r="AC699" s="206"/>
      <c r="AD699" s="206"/>
      <c r="AE699" s="206"/>
      <c r="AF699" s="206"/>
      <c r="AG699" s="206" t="s">
        <v>323</v>
      </c>
      <c r="AH699" s="206"/>
      <c r="AI699" s="206"/>
      <c r="AJ699" s="206"/>
      <c r="AK699" s="206"/>
      <c r="AL699" s="206"/>
      <c r="AM699" s="206"/>
      <c r="AN699" s="206"/>
      <c r="AO699" s="206"/>
      <c r="AP699" s="206"/>
      <c r="AQ699" s="206"/>
      <c r="AR699" s="206"/>
      <c r="AS699" s="206"/>
      <c r="AT699" s="206"/>
      <c r="AU699" s="206"/>
      <c r="AV699" s="206"/>
      <c r="AW699" s="206"/>
      <c r="AX699" s="206"/>
      <c r="AY699" s="206"/>
      <c r="AZ699" s="206"/>
      <c r="BA699" s="206"/>
      <c r="BB699" s="206"/>
      <c r="BC699" s="206"/>
      <c r="BD699" s="206"/>
      <c r="BE699" s="206"/>
      <c r="BF699" s="206"/>
      <c r="BG699" s="206"/>
      <c r="BH699" s="206"/>
    </row>
    <row r="700" spans="1:60" outlineLevel="1">
      <c r="A700" s="213"/>
      <c r="B700" s="214"/>
      <c r="C700" s="253" t="s">
        <v>1048</v>
      </c>
      <c r="D700" s="251"/>
      <c r="E700" s="251"/>
      <c r="F700" s="251"/>
      <c r="G700" s="251"/>
      <c r="H700" s="215"/>
      <c r="I700" s="215"/>
      <c r="J700" s="215"/>
      <c r="K700" s="215"/>
      <c r="L700" s="215"/>
      <c r="M700" s="215"/>
      <c r="N700" s="215"/>
      <c r="O700" s="215"/>
      <c r="P700" s="215"/>
      <c r="Q700" s="215"/>
      <c r="R700" s="215"/>
      <c r="S700" s="215"/>
      <c r="T700" s="215"/>
      <c r="U700" s="215"/>
      <c r="V700" s="215"/>
      <c r="W700" s="215"/>
      <c r="X700" s="206"/>
      <c r="Y700" s="206"/>
      <c r="Z700" s="206"/>
      <c r="AA700" s="206"/>
      <c r="AB700" s="206"/>
      <c r="AC700" s="206"/>
      <c r="AD700" s="206"/>
      <c r="AE700" s="206"/>
      <c r="AF700" s="206"/>
      <c r="AG700" s="206" t="s">
        <v>325</v>
      </c>
      <c r="AH700" s="206"/>
      <c r="AI700" s="206"/>
      <c r="AJ700" s="206"/>
      <c r="AK700" s="206"/>
      <c r="AL700" s="206"/>
      <c r="AM700" s="206"/>
      <c r="AN700" s="206"/>
      <c r="AO700" s="206"/>
      <c r="AP700" s="206"/>
      <c r="AQ700" s="206"/>
      <c r="AR700" s="206"/>
      <c r="AS700" s="206"/>
      <c r="AT700" s="206"/>
      <c r="AU700" s="206"/>
      <c r="AV700" s="206"/>
      <c r="AW700" s="206"/>
      <c r="AX700" s="206"/>
      <c r="AY700" s="206"/>
      <c r="AZ700" s="206"/>
      <c r="BA700" s="206"/>
      <c r="BB700" s="206"/>
      <c r="BC700" s="206"/>
      <c r="BD700" s="206"/>
      <c r="BE700" s="206"/>
      <c r="BF700" s="206"/>
      <c r="BG700" s="206"/>
      <c r="BH700" s="206"/>
    </row>
    <row r="701" spans="1:60" outlineLevel="1">
      <c r="A701" s="213"/>
      <c r="B701" s="214"/>
      <c r="C701" s="254" t="s">
        <v>1055</v>
      </c>
      <c r="D701" s="247"/>
      <c r="E701" s="248">
        <v>1.716</v>
      </c>
      <c r="F701" s="215"/>
      <c r="G701" s="215"/>
      <c r="H701" s="215"/>
      <c r="I701" s="215"/>
      <c r="J701" s="215"/>
      <c r="K701" s="215"/>
      <c r="L701" s="215"/>
      <c r="M701" s="215"/>
      <c r="N701" s="215"/>
      <c r="O701" s="215"/>
      <c r="P701" s="215"/>
      <c r="Q701" s="215"/>
      <c r="R701" s="215"/>
      <c r="S701" s="215"/>
      <c r="T701" s="215"/>
      <c r="U701" s="215"/>
      <c r="V701" s="215"/>
      <c r="W701" s="215"/>
      <c r="X701" s="206"/>
      <c r="Y701" s="206"/>
      <c r="Z701" s="206"/>
      <c r="AA701" s="206"/>
      <c r="AB701" s="206"/>
      <c r="AC701" s="206"/>
      <c r="AD701" s="206"/>
      <c r="AE701" s="206"/>
      <c r="AF701" s="206"/>
      <c r="AG701" s="206" t="s">
        <v>327</v>
      </c>
      <c r="AH701" s="206">
        <v>0</v>
      </c>
      <c r="AI701" s="206"/>
      <c r="AJ701" s="206"/>
      <c r="AK701" s="206"/>
      <c r="AL701" s="206"/>
      <c r="AM701" s="206"/>
      <c r="AN701" s="206"/>
      <c r="AO701" s="206"/>
      <c r="AP701" s="206"/>
      <c r="AQ701" s="206"/>
      <c r="AR701" s="206"/>
      <c r="AS701" s="206"/>
      <c r="AT701" s="206"/>
      <c r="AU701" s="206"/>
      <c r="AV701" s="206"/>
      <c r="AW701" s="206"/>
      <c r="AX701" s="206"/>
      <c r="AY701" s="206"/>
      <c r="AZ701" s="206"/>
      <c r="BA701" s="206"/>
      <c r="BB701" s="206"/>
      <c r="BC701" s="206"/>
      <c r="BD701" s="206"/>
      <c r="BE701" s="206"/>
      <c r="BF701" s="206"/>
      <c r="BG701" s="206"/>
      <c r="BH701" s="206"/>
    </row>
    <row r="702" spans="1:60" outlineLevel="1">
      <c r="A702" s="213"/>
      <c r="B702" s="214"/>
      <c r="C702" s="254" t="s">
        <v>1056</v>
      </c>
      <c r="D702" s="247"/>
      <c r="E702" s="248">
        <v>3.5750000000000002</v>
      </c>
      <c r="F702" s="215"/>
      <c r="G702" s="215"/>
      <c r="H702" s="215"/>
      <c r="I702" s="215"/>
      <c r="J702" s="215"/>
      <c r="K702" s="215"/>
      <c r="L702" s="215"/>
      <c r="M702" s="215"/>
      <c r="N702" s="215"/>
      <c r="O702" s="215"/>
      <c r="P702" s="215"/>
      <c r="Q702" s="215"/>
      <c r="R702" s="215"/>
      <c r="S702" s="215"/>
      <c r="T702" s="215"/>
      <c r="U702" s="215"/>
      <c r="V702" s="215"/>
      <c r="W702" s="215"/>
      <c r="X702" s="206"/>
      <c r="Y702" s="206"/>
      <c r="Z702" s="206"/>
      <c r="AA702" s="206"/>
      <c r="AB702" s="206"/>
      <c r="AC702" s="206"/>
      <c r="AD702" s="206"/>
      <c r="AE702" s="206"/>
      <c r="AF702" s="206"/>
      <c r="AG702" s="206" t="s">
        <v>327</v>
      </c>
      <c r="AH702" s="206">
        <v>0</v>
      </c>
      <c r="AI702" s="206"/>
      <c r="AJ702" s="206"/>
      <c r="AK702" s="206"/>
      <c r="AL702" s="206"/>
      <c r="AM702" s="206"/>
      <c r="AN702" s="206"/>
      <c r="AO702" s="206"/>
      <c r="AP702" s="206"/>
      <c r="AQ702" s="206"/>
      <c r="AR702" s="206"/>
      <c r="AS702" s="206"/>
      <c r="AT702" s="206"/>
      <c r="AU702" s="206"/>
      <c r="AV702" s="206"/>
      <c r="AW702" s="206"/>
      <c r="AX702" s="206"/>
      <c r="AY702" s="206"/>
      <c r="AZ702" s="206"/>
      <c r="BA702" s="206"/>
      <c r="BB702" s="206"/>
      <c r="BC702" s="206"/>
      <c r="BD702" s="206"/>
      <c r="BE702" s="206"/>
      <c r="BF702" s="206"/>
      <c r="BG702" s="206"/>
      <c r="BH702" s="206"/>
    </row>
    <row r="703" spans="1:60" outlineLevel="1">
      <c r="A703" s="213"/>
      <c r="B703" s="214"/>
      <c r="C703" s="254" t="s">
        <v>1057</v>
      </c>
      <c r="D703" s="247"/>
      <c r="E703" s="248">
        <v>3.4319999999999999</v>
      </c>
      <c r="F703" s="215"/>
      <c r="G703" s="215"/>
      <c r="H703" s="215"/>
      <c r="I703" s="215"/>
      <c r="J703" s="215"/>
      <c r="K703" s="215"/>
      <c r="L703" s="215"/>
      <c r="M703" s="215"/>
      <c r="N703" s="215"/>
      <c r="O703" s="215"/>
      <c r="P703" s="215"/>
      <c r="Q703" s="215"/>
      <c r="R703" s="215"/>
      <c r="S703" s="215"/>
      <c r="T703" s="215"/>
      <c r="U703" s="215"/>
      <c r="V703" s="215"/>
      <c r="W703" s="215"/>
      <c r="X703" s="206"/>
      <c r="Y703" s="206"/>
      <c r="Z703" s="206"/>
      <c r="AA703" s="206"/>
      <c r="AB703" s="206"/>
      <c r="AC703" s="206"/>
      <c r="AD703" s="206"/>
      <c r="AE703" s="206"/>
      <c r="AF703" s="206"/>
      <c r="AG703" s="206" t="s">
        <v>327</v>
      </c>
      <c r="AH703" s="206">
        <v>0</v>
      </c>
      <c r="AI703" s="206"/>
      <c r="AJ703" s="206"/>
      <c r="AK703" s="206"/>
      <c r="AL703" s="206"/>
      <c r="AM703" s="206"/>
      <c r="AN703" s="206"/>
      <c r="AO703" s="206"/>
      <c r="AP703" s="206"/>
      <c r="AQ703" s="206"/>
      <c r="AR703" s="206"/>
      <c r="AS703" s="206"/>
      <c r="AT703" s="206"/>
      <c r="AU703" s="206"/>
      <c r="AV703" s="206"/>
      <c r="AW703" s="206"/>
      <c r="AX703" s="206"/>
      <c r="AY703" s="206"/>
      <c r="AZ703" s="206"/>
      <c r="BA703" s="206"/>
      <c r="BB703" s="206"/>
      <c r="BC703" s="206"/>
      <c r="BD703" s="206"/>
      <c r="BE703" s="206"/>
      <c r="BF703" s="206"/>
      <c r="BG703" s="206"/>
      <c r="BH703" s="206"/>
    </row>
    <row r="704" spans="1:60" outlineLevel="1">
      <c r="A704" s="213"/>
      <c r="B704" s="214"/>
      <c r="C704" s="254" t="s">
        <v>1058</v>
      </c>
      <c r="D704" s="247"/>
      <c r="E704" s="248">
        <v>4.29</v>
      </c>
      <c r="F704" s="215"/>
      <c r="G704" s="215"/>
      <c r="H704" s="215"/>
      <c r="I704" s="215"/>
      <c r="J704" s="215"/>
      <c r="K704" s="215"/>
      <c r="L704" s="215"/>
      <c r="M704" s="215"/>
      <c r="N704" s="215"/>
      <c r="O704" s="215"/>
      <c r="P704" s="215"/>
      <c r="Q704" s="215"/>
      <c r="R704" s="215"/>
      <c r="S704" s="215"/>
      <c r="T704" s="215"/>
      <c r="U704" s="215"/>
      <c r="V704" s="215"/>
      <c r="W704" s="215"/>
      <c r="X704" s="206"/>
      <c r="Y704" s="206"/>
      <c r="Z704" s="206"/>
      <c r="AA704" s="206"/>
      <c r="AB704" s="206"/>
      <c r="AC704" s="206"/>
      <c r="AD704" s="206"/>
      <c r="AE704" s="206"/>
      <c r="AF704" s="206"/>
      <c r="AG704" s="206" t="s">
        <v>327</v>
      </c>
      <c r="AH704" s="206">
        <v>0</v>
      </c>
      <c r="AI704" s="206"/>
      <c r="AJ704" s="206"/>
      <c r="AK704" s="206"/>
      <c r="AL704" s="206"/>
      <c r="AM704" s="206"/>
      <c r="AN704" s="206"/>
      <c r="AO704" s="206"/>
      <c r="AP704" s="206"/>
      <c r="AQ704" s="206"/>
      <c r="AR704" s="206"/>
      <c r="AS704" s="206"/>
      <c r="AT704" s="206"/>
      <c r="AU704" s="206"/>
      <c r="AV704" s="206"/>
      <c r="AW704" s="206"/>
      <c r="AX704" s="206"/>
      <c r="AY704" s="206"/>
      <c r="AZ704" s="206"/>
      <c r="BA704" s="206"/>
      <c r="BB704" s="206"/>
      <c r="BC704" s="206"/>
      <c r="BD704" s="206"/>
      <c r="BE704" s="206"/>
      <c r="BF704" s="206"/>
      <c r="BG704" s="206"/>
      <c r="BH704" s="206"/>
    </row>
    <row r="705" spans="1:60" outlineLevel="1">
      <c r="A705" s="213"/>
      <c r="B705" s="214"/>
      <c r="C705" s="254" t="s">
        <v>1059</v>
      </c>
      <c r="D705" s="247"/>
      <c r="E705" s="248">
        <v>10.4</v>
      </c>
      <c r="F705" s="215"/>
      <c r="G705" s="215"/>
      <c r="H705" s="215"/>
      <c r="I705" s="215"/>
      <c r="J705" s="215"/>
      <c r="K705" s="215"/>
      <c r="L705" s="215"/>
      <c r="M705" s="215"/>
      <c r="N705" s="215"/>
      <c r="O705" s="215"/>
      <c r="P705" s="215"/>
      <c r="Q705" s="215"/>
      <c r="R705" s="215"/>
      <c r="S705" s="215"/>
      <c r="T705" s="215"/>
      <c r="U705" s="215"/>
      <c r="V705" s="215"/>
      <c r="W705" s="215"/>
      <c r="X705" s="206"/>
      <c r="Y705" s="206"/>
      <c r="Z705" s="206"/>
      <c r="AA705" s="206"/>
      <c r="AB705" s="206"/>
      <c r="AC705" s="206"/>
      <c r="AD705" s="206"/>
      <c r="AE705" s="206"/>
      <c r="AF705" s="206"/>
      <c r="AG705" s="206" t="s">
        <v>327</v>
      </c>
      <c r="AH705" s="206">
        <v>0</v>
      </c>
      <c r="AI705" s="206"/>
      <c r="AJ705" s="206"/>
      <c r="AK705" s="206"/>
      <c r="AL705" s="206"/>
      <c r="AM705" s="206"/>
      <c r="AN705" s="206"/>
      <c r="AO705" s="206"/>
      <c r="AP705" s="206"/>
      <c r="AQ705" s="206"/>
      <c r="AR705" s="206"/>
      <c r="AS705" s="206"/>
      <c r="AT705" s="206"/>
      <c r="AU705" s="206"/>
      <c r="AV705" s="206"/>
      <c r="AW705" s="206"/>
      <c r="AX705" s="206"/>
      <c r="AY705" s="206"/>
      <c r="AZ705" s="206"/>
      <c r="BA705" s="206"/>
      <c r="BB705" s="206"/>
      <c r="BC705" s="206"/>
      <c r="BD705" s="206"/>
      <c r="BE705" s="206"/>
      <c r="BF705" s="206"/>
      <c r="BG705" s="206"/>
      <c r="BH705" s="206"/>
    </row>
    <row r="706" spans="1:60" outlineLevel="1">
      <c r="A706" s="213"/>
      <c r="B706" s="214"/>
      <c r="C706" s="254" t="s">
        <v>452</v>
      </c>
      <c r="D706" s="247"/>
      <c r="E706" s="248">
        <v>4.2</v>
      </c>
      <c r="F706" s="215"/>
      <c r="G706" s="215"/>
      <c r="H706" s="215"/>
      <c r="I706" s="215"/>
      <c r="J706" s="215"/>
      <c r="K706" s="215"/>
      <c r="L706" s="215"/>
      <c r="M706" s="215"/>
      <c r="N706" s="215"/>
      <c r="O706" s="215"/>
      <c r="P706" s="215"/>
      <c r="Q706" s="215"/>
      <c r="R706" s="215"/>
      <c r="S706" s="215"/>
      <c r="T706" s="215"/>
      <c r="U706" s="215"/>
      <c r="V706" s="215"/>
      <c r="W706" s="215"/>
      <c r="X706" s="206"/>
      <c r="Y706" s="206"/>
      <c r="Z706" s="206"/>
      <c r="AA706" s="206"/>
      <c r="AB706" s="206"/>
      <c r="AC706" s="206"/>
      <c r="AD706" s="206"/>
      <c r="AE706" s="206"/>
      <c r="AF706" s="206"/>
      <c r="AG706" s="206" t="s">
        <v>327</v>
      </c>
      <c r="AH706" s="206">
        <v>0</v>
      </c>
      <c r="AI706" s="206"/>
      <c r="AJ706" s="206"/>
      <c r="AK706" s="206"/>
      <c r="AL706" s="206"/>
      <c r="AM706" s="206"/>
      <c r="AN706" s="206"/>
      <c r="AO706" s="206"/>
      <c r="AP706" s="206"/>
      <c r="AQ706" s="206"/>
      <c r="AR706" s="206"/>
      <c r="AS706" s="206"/>
      <c r="AT706" s="206"/>
      <c r="AU706" s="206"/>
      <c r="AV706" s="206"/>
      <c r="AW706" s="206"/>
      <c r="AX706" s="206"/>
      <c r="AY706" s="206"/>
      <c r="AZ706" s="206"/>
      <c r="BA706" s="206"/>
      <c r="BB706" s="206"/>
      <c r="BC706" s="206"/>
      <c r="BD706" s="206"/>
      <c r="BE706" s="206"/>
      <c r="BF706" s="206"/>
      <c r="BG706" s="206"/>
      <c r="BH706" s="206"/>
    </row>
    <row r="707" spans="1:60" outlineLevel="1">
      <c r="A707" s="213"/>
      <c r="B707" s="214"/>
      <c r="C707" s="255" t="s">
        <v>337</v>
      </c>
      <c r="D707" s="249"/>
      <c r="E707" s="250">
        <v>27.613</v>
      </c>
      <c r="F707" s="215"/>
      <c r="G707" s="215"/>
      <c r="H707" s="215"/>
      <c r="I707" s="215"/>
      <c r="J707" s="215"/>
      <c r="K707" s="215"/>
      <c r="L707" s="215"/>
      <c r="M707" s="215"/>
      <c r="N707" s="215"/>
      <c r="O707" s="215"/>
      <c r="P707" s="215"/>
      <c r="Q707" s="215"/>
      <c r="R707" s="215"/>
      <c r="S707" s="215"/>
      <c r="T707" s="215"/>
      <c r="U707" s="215"/>
      <c r="V707" s="215"/>
      <c r="W707" s="215"/>
      <c r="X707" s="206"/>
      <c r="Y707" s="206"/>
      <c r="Z707" s="206"/>
      <c r="AA707" s="206"/>
      <c r="AB707" s="206"/>
      <c r="AC707" s="206"/>
      <c r="AD707" s="206"/>
      <c r="AE707" s="206"/>
      <c r="AF707" s="206"/>
      <c r="AG707" s="206" t="s">
        <v>327</v>
      </c>
      <c r="AH707" s="206">
        <v>1</v>
      </c>
      <c r="AI707" s="206"/>
      <c r="AJ707" s="206"/>
      <c r="AK707" s="206"/>
      <c r="AL707" s="206"/>
      <c r="AM707" s="206"/>
      <c r="AN707" s="206"/>
      <c r="AO707" s="206"/>
      <c r="AP707" s="206"/>
      <c r="AQ707" s="206"/>
      <c r="AR707" s="206"/>
      <c r="AS707" s="206"/>
      <c r="AT707" s="206"/>
      <c r="AU707" s="206"/>
      <c r="AV707" s="206"/>
      <c r="AW707" s="206"/>
      <c r="AX707" s="206"/>
      <c r="AY707" s="206"/>
      <c r="AZ707" s="206"/>
      <c r="BA707" s="206"/>
      <c r="BB707" s="206"/>
      <c r="BC707" s="206"/>
      <c r="BD707" s="206"/>
      <c r="BE707" s="206"/>
      <c r="BF707" s="206"/>
      <c r="BG707" s="206"/>
      <c r="BH707" s="206"/>
    </row>
    <row r="708" spans="1:60" outlineLevel="1">
      <c r="A708" s="213"/>
      <c r="B708" s="214"/>
      <c r="C708" s="254" t="s">
        <v>1060</v>
      </c>
      <c r="D708" s="247"/>
      <c r="E708" s="248">
        <v>0.3</v>
      </c>
      <c r="F708" s="215"/>
      <c r="G708" s="215"/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215"/>
      <c r="S708" s="215"/>
      <c r="T708" s="215"/>
      <c r="U708" s="215"/>
      <c r="V708" s="215"/>
      <c r="W708" s="215"/>
      <c r="X708" s="206"/>
      <c r="Y708" s="206"/>
      <c r="Z708" s="206"/>
      <c r="AA708" s="206"/>
      <c r="AB708" s="206"/>
      <c r="AC708" s="206"/>
      <c r="AD708" s="206"/>
      <c r="AE708" s="206"/>
      <c r="AF708" s="206"/>
      <c r="AG708" s="206" t="s">
        <v>327</v>
      </c>
      <c r="AH708" s="206">
        <v>0</v>
      </c>
      <c r="AI708" s="206"/>
      <c r="AJ708" s="206"/>
      <c r="AK708" s="206"/>
      <c r="AL708" s="206"/>
      <c r="AM708" s="206"/>
      <c r="AN708" s="206"/>
      <c r="AO708" s="206"/>
      <c r="AP708" s="206"/>
      <c r="AQ708" s="206"/>
      <c r="AR708" s="206"/>
      <c r="AS708" s="206"/>
      <c r="AT708" s="206"/>
      <c r="AU708" s="206"/>
      <c r="AV708" s="206"/>
      <c r="AW708" s="206"/>
      <c r="AX708" s="206"/>
      <c r="AY708" s="206"/>
      <c r="AZ708" s="206"/>
      <c r="BA708" s="206"/>
      <c r="BB708" s="206"/>
      <c r="BC708" s="206"/>
      <c r="BD708" s="206"/>
      <c r="BE708" s="206"/>
      <c r="BF708" s="206"/>
      <c r="BG708" s="206"/>
      <c r="BH708" s="206"/>
    </row>
    <row r="709" spans="1:60" outlineLevel="1">
      <c r="A709" s="213"/>
      <c r="B709" s="214"/>
      <c r="C709" s="254" t="s">
        <v>1061</v>
      </c>
      <c r="D709" s="247"/>
      <c r="E709" s="248">
        <v>0.42499999999999999</v>
      </c>
      <c r="F709" s="215"/>
      <c r="G709" s="215"/>
      <c r="H709" s="215"/>
      <c r="I709" s="215"/>
      <c r="J709" s="215"/>
      <c r="K709" s="215"/>
      <c r="L709" s="215"/>
      <c r="M709" s="215"/>
      <c r="N709" s="215"/>
      <c r="O709" s="215"/>
      <c r="P709" s="215"/>
      <c r="Q709" s="215"/>
      <c r="R709" s="215"/>
      <c r="S709" s="215"/>
      <c r="T709" s="215"/>
      <c r="U709" s="215"/>
      <c r="V709" s="215"/>
      <c r="W709" s="215"/>
      <c r="X709" s="206"/>
      <c r="Y709" s="206"/>
      <c r="Z709" s="206"/>
      <c r="AA709" s="206"/>
      <c r="AB709" s="206"/>
      <c r="AC709" s="206"/>
      <c r="AD709" s="206"/>
      <c r="AE709" s="206"/>
      <c r="AF709" s="206"/>
      <c r="AG709" s="206" t="s">
        <v>327</v>
      </c>
      <c r="AH709" s="206">
        <v>0</v>
      </c>
      <c r="AI709" s="206"/>
      <c r="AJ709" s="206"/>
      <c r="AK709" s="206"/>
      <c r="AL709" s="206"/>
      <c r="AM709" s="206"/>
      <c r="AN709" s="206"/>
      <c r="AO709" s="206"/>
      <c r="AP709" s="206"/>
      <c r="AQ709" s="206"/>
      <c r="AR709" s="206"/>
      <c r="AS709" s="206"/>
      <c r="AT709" s="206"/>
      <c r="AU709" s="206"/>
      <c r="AV709" s="206"/>
      <c r="AW709" s="206"/>
      <c r="AX709" s="206"/>
      <c r="AY709" s="206"/>
      <c r="AZ709" s="206"/>
      <c r="BA709" s="206"/>
      <c r="BB709" s="206"/>
      <c r="BC709" s="206"/>
      <c r="BD709" s="206"/>
      <c r="BE709" s="206"/>
      <c r="BF709" s="206"/>
      <c r="BG709" s="206"/>
      <c r="BH709" s="206"/>
    </row>
    <row r="710" spans="1:60" outlineLevel="1">
      <c r="A710" s="213"/>
      <c r="B710" s="214"/>
      <c r="C710" s="254" t="s">
        <v>1062</v>
      </c>
      <c r="D710" s="247"/>
      <c r="E710" s="248">
        <v>0.375</v>
      </c>
      <c r="F710" s="215"/>
      <c r="G710" s="215"/>
      <c r="H710" s="215"/>
      <c r="I710" s="215"/>
      <c r="J710" s="215"/>
      <c r="K710" s="215"/>
      <c r="L710" s="215"/>
      <c r="M710" s="215"/>
      <c r="N710" s="215"/>
      <c r="O710" s="215"/>
      <c r="P710" s="215"/>
      <c r="Q710" s="215"/>
      <c r="R710" s="215"/>
      <c r="S710" s="215"/>
      <c r="T710" s="215"/>
      <c r="U710" s="215"/>
      <c r="V710" s="215"/>
      <c r="W710" s="215"/>
      <c r="X710" s="206"/>
      <c r="Y710" s="206"/>
      <c r="Z710" s="206"/>
      <c r="AA710" s="206"/>
      <c r="AB710" s="206"/>
      <c r="AC710" s="206"/>
      <c r="AD710" s="206"/>
      <c r="AE710" s="206"/>
      <c r="AF710" s="206"/>
      <c r="AG710" s="206" t="s">
        <v>327</v>
      </c>
      <c r="AH710" s="206">
        <v>0</v>
      </c>
      <c r="AI710" s="206"/>
      <c r="AJ710" s="206"/>
      <c r="AK710" s="206"/>
      <c r="AL710" s="206"/>
      <c r="AM710" s="206"/>
      <c r="AN710" s="206"/>
      <c r="AO710" s="206"/>
      <c r="AP710" s="206"/>
      <c r="AQ710" s="206"/>
      <c r="AR710" s="206"/>
      <c r="AS710" s="206"/>
      <c r="AT710" s="206"/>
      <c r="AU710" s="206"/>
      <c r="AV710" s="206"/>
      <c r="AW710" s="206"/>
      <c r="AX710" s="206"/>
      <c r="AY710" s="206"/>
      <c r="AZ710" s="206"/>
      <c r="BA710" s="206"/>
      <c r="BB710" s="206"/>
      <c r="BC710" s="206"/>
      <c r="BD710" s="206"/>
      <c r="BE710" s="206"/>
      <c r="BF710" s="206"/>
      <c r="BG710" s="206"/>
      <c r="BH710" s="206"/>
    </row>
    <row r="711" spans="1:60" outlineLevel="1">
      <c r="A711" s="213"/>
      <c r="B711" s="214"/>
      <c r="C711" s="255" t="s">
        <v>337</v>
      </c>
      <c r="D711" s="249"/>
      <c r="E711" s="250">
        <v>1.1000000000000001</v>
      </c>
      <c r="F711" s="215"/>
      <c r="G711" s="215"/>
      <c r="H711" s="215"/>
      <c r="I711" s="215"/>
      <c r="J711" s="215"/>
      <c r="K711" s="215"/>
      <c r="L711" s="215"/>
      <c r="M711" s="215"/>
      <c r="N711" s="215"/>
      <c r="O711" s="215"/>
      <c r="P711" s="215"/>
      <c r="Q711" s="215"/>
      <c r="R711" s="215"/>
      <c r="S711" s="215"/>
      <c r="T711" s="215"/>
      <c r="U711" s="215"/>
      <c r="V711" s="215"/>
      <c r="W711" s="215"/>
      <c r="X711" s="206"/>
      <c r="Y711" s="206"/>
      <c r="Z711" s="206"/>
      <c r="AA711" s="206"/>
      <c r="AB711" s="206"/>
      <c r="AC711" s="206"/>
      <c r="AD711" s="206"/>
      <c r="AE711" s="206"/>
      <c r="AF711" s="206"/>
      <c r="AG711" s="206" t="s">
        <v>327</v>
      </c>
      <c r="AH711" s="206">
        <v>1</v>
      </c>
      <c r="AI711" s="206"/>
      <c r="AJ711" s="206"/>
      <c r="AK711" s="206"/>
      <c r="AL711" s="206"/>
      <c r="AM711" s="206"/>
      <c r="AN711" s="206"/>
      <c r="AO711" s="206"/>
      <c r="AP711" s="206"/>
      <c r="AQ711" s="206"/>
      <c r="AR711" s="206"/>
      <c r="AS711" s="206"/>
      <c r="AT711" s="206"/>
      <c r="AU711" s="206"/>
      <c r="AV711" s="206"/>
      <c r="AW711" s="206"/>
      <c r="AX711" s="206"/>
      <c r="AY711" s="206"/>
      <c r="AZ711" s="206"/>
      <c r="BA711" s="206"/>
      <c r="BB711" s="206"/>
      <c r="BC711" s="206"/>
      <c r="BD711" s="206"/>
      <c r="BE711" s="206"/>
      <c r="BF711" s="206"/>
      <c r="BG711" s="206"/>
      <c r="BH711" s="206"/>
    </row>
    <row r="712" spans="1:60" ht="33.75" outlineLevel="1">
      <c r="A712" s="223">
        <v>110</v>
      </c>
      <c r="B712" s="224" t="s">
        <v>1063</v>
      </c>
      <c r="C712" s="241" t="s">
        <v>1064</v>
      </c>
      <c r="D712" s="225" t="s">
        <v>437</v>
      </c>
      <c r="E712" s="226">
        <v>1</v>
      </c>
      <c r="F712" s="227"/>
      <c r="G712" s="228">
        <f>ROUND(E712*F712,2)</f>
        <v>0</v>
      </c>
      <c r="H712" s="227"/>
      <c r="I712" s="228">
        <f>ROUND(E712*H712,2)</f>
        <v>0</v>
      </c>
      <c r="J712" s="227"/>
      <c r="K712" s="228">
        <f>ROUND(E712*J712,2)</f>
        <v>0</v>
      </c>
      <c r="L712" s="228">
        <v>21</v>
      </c>
      <c r="M712" s="228">
        <f>G712*(1+L712/100)</f>
        <v>0</v>
      </c>
      <c r="N712" s="228">
        <v>3.4000000000000002E-4</v>
      </c>
      <c r="O712" s="228">
        <f>ROUND(E712*N712,2)</f>
        <v>0</v>
      </c>
      <c r="P712" s="228">
        <v>5.3999999999999999E-2</v>
      </c>
      <c r="Q712" s="228">
        <f>ROUND(E712*P712,2)</f>
        <v>0.05</v>
      </c>
      <c r="R712" s="228" t="s">
        <v>962</v>
      </c>
      <c r="S712" s="228" t="s">
        <v>285</v>
      </c>
      <c r="T712" s="229" t="s">
        <v>322</v>
      </c>
      <c r="U712" s="215">
        <v>0.38100000000000001</v>
      </c>
      <c r="V712" s="215">
        <f>ROUND(E712*U712,2)</f>
        <v>0.38</v>
      </c>
      <c r="W712" s="215"/>
      <c r="X712" s="206"/>
      <c r="Y712" s="206"/>
      <c r="Z712" s="206"/>
      <c r="AA712" s="206"/>
      <c r="AB712" s="206"/>
      <c r="AC712" s="206"/>
      <c r="AD712" s="206"/>
      <c r="AE712" s="206"/>
      <c r="AF712" s="206"/>
      <c r="AG712" s="206" t="s">
        <v>323</v>
      </c>
      <c r="AH712" s="206"/>
      <c r="AI712" s="206"/>
      <c r="AJ712" s="206"/>
      <c r="AK712" s="206"/>
      <c r="AL712" s="206"/>
      <c r="AM712" s="206"/>
      <c r="AN712" s="206"/>
      <c r="AO712" s="206"/>
      <c r="AP712" s="206"/>
      <c r="AQ712" s="206"/>
      <c r="AR712" s="206"/>
      <c r="AS712" s="206"/>
      <c r="AT712" s="206"/>
      <c r="AU712" s="206"/>
      <c r="AV712" s="206"/>
      <c r="AW712" s="206"/>
      <c r="AX712" s="206"/>
      <c r="AY712" s="206"/>
      <c r="AZ712" s="206"/>
      <c r="BA712" s="206"/>
      <c r="BB712" s="206"/>
      <c r="BC712" s="206"/>
      <c r="BD712" s="206"/>
      <c r="BE712" s="206"/>
      <c r="BF712" s="206"/>
      <c r="BG712" s="206"/>
      <c r="BH712" s="206"/>
    </row>
    <row r="713" spans="1:60" outlineLevel="1">
      <c r="A713" s="213"/>
      <c r="B713" s="214"/>
      <c r="C713" s="253" t="s">
        <v>1065</v>
      </c>
      <c r="D713" s="251"/>
      <c r="E713" s="251"/>
      <c r="F713" s="251"/>
      <c r="G713" s="251"/>
      <c r="H713" s="215"/>
      <c r="I713" s="215"/>
      <c r="J713" s="215"/>
      <c r="K713" s="215"/>
      <c r="L713" s="215"/>
      <c r="M713" s="215"/>
      <c r="N713" s="215"/>
      <c r="O713" s="215"/>
      <c r="P713" s="215"/>
      <c r="Q713" s="215"/>
      <c r="R713" s="215"/>
      <c r="S713" s="215"/>
      <c r="T713" s="215"/>
      <c r="U713" s="215"/>
      <c r="V713" s="215"/>
      <c r="W713" s="215"/>
      <c r="X713" s="206"/>
      <c r="Y713" s="206"/>
      <c r="Z713" s="206"/>
      <c r="AA713" s="206"/>
      <c r="AB713" s="206"/>
      <c r="AC713" s="206"/>
      <c r="AD713" s="206"/>
      <c r="AE713" s="206"/>
      <c r="AF713" s="206"/>
      <c r="AG713" s="206" t="s">
        <v>325</v>
      </c>
      <c r="AH713" s="206"/>
      <c r="AI713" s="206"/>
      <c r="AJ713" s="206"/>
      <c r="AK713" s="206"/>
      <c r="AL713" s="206"/>
      <c r="AM713" s="206"/>
      <c r="AN713" s="206"/>
      <c r="AO713" s="206"/>
      <c r="AP713" s="206"/>
      <c r="AQ713" s="206"/>
      <c r="AR713" s="206"/>
      <c r="AS713" s="206"/>
      <c r="AT713" s="206"/>
      <c r="AU713" s="206"/>
      <c r="AV713" s="206"/>
      <c r="AW713" s="206"/>
      <c r="AX713" s="206"/>
      <c r="AY713" s="206"/>
      <c r="AZ713" s="206"/>
      <c r="BA713" s="206"/>
      <c r="BB713" s="206"/>
      <c r="BC713" s="206"/>
      <c r="BD713" s="206"/>
      <c r="BE713" s="206"/>
      <c r="BF713" s="206"/>
      <c r="BG713" s="206"/>
      <c r="BH713" s="206"/>
    </row>
    <row r="714" spans="1:60" outlineLevel="1">
      <c r="A714" s="213"/>
      <c r="B714" s="214"/>
      <c r="C714" s="256" t="s">
        <v>1035</v>
      </c>
      <c r="D714" s="252"/>
      <c r="E714" s="252"/>
      <c r="F714" s="252"/>
      <c r="G714" s="252"/>
      <c r="H714" s="215"/>
      <c r="I714" s="215"/>
      <c r="J714" s="215"/>
      <c r="K714" s="215"/>
      <c r="L714" s="215"/>
      <c r="M714" s="215"/>
      <c r="N714" s="215"/>
      <c r="O714" s="215"/>
      <c r="P714" s="215"/>
      <c r="Q714" s="215"/>
      <c r="R714" s="215"/>
      <c r="S714" s="215"/>
      <c r="T714" s="215"/>
      <c r="U714" s="215"/>
      <c r="V714" s="215"/>
      <c r="W714" s="215"/>
      <c r="X714" s="206"/>
      <c r="Y714" s="206"/>
      <c r="Z714" s="206"/>
      <c r="AA714" s="206"/>
      <c r="AB714" s="206"/>
      <c r="AC714" s="206"/>
      <c r="AD714" s="206"/>
      <c r="AE714" s="206"/>
      <c r="AF714" s="206"/>
      <c r="AG714" s="206" t="s">
        <v>289</v>
      </c>
      <c r="AH714" s="206"/>
      <c r="AI714" s="206"/>
      <c r="AJ714" s="206"/>
      <c r="AK714" s="206"/>
      <c r="AL714" s="206"/>
      <c r="AM714" s="206"/>
      <c r="AN714" s="206"/>
      <c r="AO714" s="206"/>
      <c r="AP714" s="206"/>
      <c r="AQ714" s="206"/>
      <c r="AR714" s="206"/>
      <c r="AS714" s="206"/>
      <c r="AT714" s="206"/>
      <c r="AU714" s="206"/>
      <c r="AV714" s="206"/>
      <c r="AW714" s="206"/>
      <c r="AX714" s="206"/>
      <c r="AY714" s="206"/>
      <c r="AZ714" s="206"/>
      <c r="BA714" s="206"/>
      <c r="BB714" s="206"/>
      <c r="BC714" s="206"/>
      <c r="BD714" s="206"/>
      <c r="BE714" s="206"/>
      <c r="BF714" s="206"/>
      <c r="BG714" s="206"/>
      <c r="BH714" s="206"/>
    </row>
    <row r="715" spans="1:60" outlineLevel="1">
      <c r="A715" s="213"/>
      <c r="B715" s="214"/>
      <c r="C715" s="254" t="s">
        <v>1066</v>
      </c>
      <c r="D715" s="247"/>
      <c r="E715" s="248">
        <v>1</v>
      </c>
      <c r="F715" s="215"/>
      <c r="G715" s="215"/>
      <c r="H715" s="215"/>
      <c r="I715" s="215"/>
      <c r="J715" s="215"/>
      <c r="K715" s="215"/>
      <c r="L715" s="215"/>
      <c r="M715" s="215"/>
      <c r="N715" s="215"/>
      <c r="O715" s="215"/>
      <c r="P715" s="215"/>
      <c r="Q715" s="215"/>
      <c r="R715" s="215"/>
      <c r="S715" s="215"/>
      <c r="T715" s="215"/>
      <c r="U715" s="215"/>
      <c r="V715" s="215"/>
      <c r="W715" s="215"/>
      <c r="X715" s="206"/>
      <c r="Y715" s="206"/>
      <c r="Z715" s="206"/>
      <c r="AA715" s="206"/>
      <c r="AB715" s="206"/>
      <c r="AC715" s="206"/>
      <c r="AD715" s="206"/>
      <c r="AE715" s="206"/>
      <c r="AF715" s="206"/>
      <c r="AG715" s="206" t="s">
        <v>327</v>
      </c>
      <c r="AH715" s="206">
        <v>0</v>
      </c>
      <c r="AI715" s="206"/>
      <c r="AJ715" s="206"/>
      <c r="AK715" s="206"/>
      <c r="AL715" s="206"/>
      <c r="AM715" s="206"/>
      <c r="AN715" s="206"/>
      <c r="AO715" s="206"/>
      <c r="AP715" s="206"/>
      <c r="AQ715" s="206"/>
      <c r="AR715" s="206"/>
      <c r="AS715" s="206"/>
      <c r="AT715" s="206"/>
      <c r="AU715" s="206"/>
      <c r="AV715" s="206"/>
      <c r="AW715" s="206"/>
      <c r="AX715" s="206"/>
      <c r="AY715" s="206"/>
      <c r="AZ715" s="206"/>
      <c r="BA715" s="206"/>
      <c r="BB715" s="206"/>
      <c r="BC715" s="206"/>
      <c r="BD715" s="206"/>
      <c r="BE715" s="206"/>
      <c r="BF715" s="206"/>
      <c r="BG715" s="206"/>
      <c r="BH715" s="206"/>
    </row>
    <row r="716" spans="1:60" ht="33.75" outlineLevel="1">
      <c r="A716" s="223">
        <v>111</v>
      </c>
      <c r="B716" s="224" t="s">
        <v>1067</v>
      </c>
      <c r="C716" s="241" t="s">
        <v>1068</v>
      </c>
      <c r="D716" s="225" t="s">
        <v>437</v>
      </c>
      <c r="E716" s="226">
        <v>1</v>
      </c>
      <c r="F716" s="227"/>
      <c r="G716" s="228">
        <f>ROUND(E716*F716,2)</f>
        <v>0</v>
      </c>
      <c r="H716" s="227"/>
      <c r="I716" s="228">
        <f>ROUND(E716*H716,2)</f>
        <v>0</v>
      </c>
      <c r="J716" s="227"/>
      <c r="K716" s="228">
        <f>ROUND(E716*J716,2)</f>
        <v>0</v>
      </c>
      <c r="L716" s="228">
        <v>21</v>
      </c>
      <c r="M716" s="228">
        <f>G716*(1+L716/100)</f>
        <v>0</v>
      </c>
      <c r="N716" s="228">
        <v>1.33E-3</v>
      </c>
      <c r="O716" s="228">
        <f>ROUND(E716*N716,2)</f>
        <v>0</v>
      </c>
      <c r="P716" s="228">
        <v>0.14899999999999999</v>
      </c>
      <c r="Q716" s="228">
        <f>ROUND(E716*P716,2)</f>
        <v>0.15</v>
      </c>
      <c r="R716" s="228" t="s">
        <v>962</v>
      </c>
      <c r="S716" s="228" t="s">
        <v>285</v>
      </c>
      <c r="T716" s="229" t="s">
        <v>322</v>
      </c>
      <c r="U716" s="215">
        <v>2.3079999999999998</v>
      </c>
      <c r="V716" s="215">
        <f>ROUND(E716*U716,2)</f>
        <v>2.31</v>
      </c>
      <c r="W716" s="215"/>
      <c r="X716" s="206"/>
      <c r="Y716" s="206"/>
      <c r="Z716" s="206"/>
      <c r="AA716" s="206"/>
      <c r="AB716" s="206"/>
      <c r="AC716" s="206"/>
      <c r="AD716" s="206"/>
      <c r="AE716" s="206"/>
      <c r="AF716" s="206"/>
      <c r="AG716" s="206" t="s">
        <v>323</v>
      </c>
      <c r="AH716" s="206"/>
      <c r="AI716" s="206"/>
      <c r="AJ716" s="206"/>
      <c r="AK716" s="206"/>
      <c r="AL716" s="206"/>
      <c r="AM716" s="206"/>
      <c r="AN716" s="206"/>
      <c r="AO716" s="206"/>
      <c r="AP716" s="206"/>
      <c r="AQ716" s="206"/>
      <c r="AR716" s="206"/>
      <c r="AS716" s="206"/>
      <c r="AT716" s="206"/>
      <c r="AU716" s="206"/>
      <c r="AV716" s="206"/>
      <c r="AW716" s="206"/>
      <c r="AX716" s="206"/>
      <c r="AY716" s="206"/>
      <c r="AZ716" s="206"/>
      <c r="BA716" s="206"/>
      <c r="BB716" s="206"/>
      <c r="BC716" s="206"/>
      <c r="BD716" s="206"/>
      <c r="BE716" s="206"/>
      <c r="BF716" s="206"/>
      <c r="BG716" s="206"/>
      <c r="BH716" s="206"/>
    </row>
    <row r="717" spans="1:60" outlineLevel="1">
      <c r="A717" s="213"/>
      <c r="B717" s="214"/>
      <c r="C717" s="253" t="s">
        <v>1065</v>
      </c>
      <c r="D717" s="251"/>
      <c r="E717" s="251"/>
      <c r="F717" s="251"/>
      <c r="G717" s="251"/>
      <c r="H717" s="215"/>
      <c r="I717" s="215"/>
      <c r="J717" s="215"/>
      <c r="K717" s="215"/>
      <c r="L717" s="215"/>
      <c r="M717" s="215"/>
      <c r="N717" s="215"/>
      <c r="O717" s="215"/>
      <c r="P717" s="215"/>
      <c r="Q717" s="215"/>
      <c r="R717" s="215"/>
      <c r="S717" s="215"/>
      <c r="T717" s="215"/>
      <c r="U717" s="215"/>
      <c r="V717" s="215"/>
      <c r="W717" s="215"/>
      <c r="X717" s="206"/>
      <c r="Y717" s="206"/>
      <c r="Z717" s="206"/>
      <c r="AA717" s="206"/>
      <c r="AB717" s="206"/>
      <c r="AC717" s="206"/>
      <c r="AD717" s="206"/>
      <c r="AE717" s="206"/>
      <c r="AF717" s="206"/>
      <c r="AG717" s="206" t="s">
        <v>325</v>
      </c>
      <c r="AH717" s="206"/>
      <c r="AI717" s="206"/>
      <c r="AJ717" s="206"/>
      <c r="AK717" s="206"/>
      <c r="AL717" s="206"/>
      <c r="AM717" s="206"/>
      <c r="AN717" s="206"/>
      <c r="AO717" s="206"/>
      <c r="AP717" s="206"/>
      <c r="AQ717" s="206"/>
      <c r="AR717" s="206"/>
      <c r="AS717" s="206"/>
      <c r="AT717" s="206"/>
      <c r="AU717" s="206"/>
      <c r="AV717" s="206"/>
      <c r="AW717" s="206"/>
      <c r="AX717" s="206"/>
      <c r="AY717" s="206"/>
      <c r="AZ717" s="206"/>
      <c r="BA717" s="206"/>
      <c r="BB717" s="206"/>
      <c r="BC717" s="206"/>
      <c r="BD717" s="206"/>
      <c r="BE717" s="206"/>
      <c r="BF717" s="206"/>
      <c r="BG717" s="206"/>
      <c r="BH717" s="206"/>
    </row>
    <row r="718" spans="1:60" outlineLevel="1">
      <c r="A718" s="213"/>
      <c r="B718" s="214"/>
      <c r="C718" s="256" t="s">
        <v>1035</v>
      </c>
      <c r="D718" s="252"/>
      <c r="E718" s="252"/>
      <c r="F718" s="252"/>
      <c r="G718" s="252"/>
      <c r="H718" s="215"/>
      <c r="I718" s="215"/>
      <c r="J718" s="215"/>
      <c r="K718" s="215"/>
      <c r="L718" s="215"/>
      <c r="M718" s="215"/>
      <c r="N718" s="215"/>
      <c r="O718" s="215"/>
      <c r="P718" s="215"/>
      <c r="Q718" s="215"/>
      <c r="R718" s="215"/>
      <c r="S718" s="215"/>
      <c r="T718" s="215"/>
      <c r="U718" s="215"/>
      <c r="V718" s="215"/>
      <c r="W718" s="215"/>
      <c r="X718" s="206"/>
      <c r="Y718" s="206"/>
      <c r="Z718" s="206"/>
      <c r="AA718" s="206"/>
      <c r="AB718" s="206"/>
      <c r="AC718" s="206"/>
      <c r="AD718" s="206"/>
      <c r="AE718" s="206"/>
      <c r="AF718" s="206"/>
      <c r="AG718" s="206" t="s">
        <v>289</v>
      </c>
      <c r="AH718" s="206"/>
      <c r="AI718" s="206"/>
      <c r="AJ718" s="206"/>
      <c r="AK718" s="206"/>
      <c r="AL718" s="206"/>
      <c r="AM718" s="206"/>
      <c r="AN718" s="206"/>
      <c r="AO718" s="206"/>
      <c r="AP718" s="206"/>
      <c r="AQ718" s="206"/>
      <c r="AR718" s="206"/>
      <c r="AS718" s="206"/>
      <c r="AT718" s="206"/>
      <c r="AU718" s="206"/>
      <c r="AV718" s="206"/>
      <c r="AW718" s="206"/>
      <c r="AX718" s="206"/>
      <c r="AY718" s="206"/>
      <c r="AZ718" s="206"/>
      <c r="BA718" s="206"/>
      <c r="BB718" s="206"/>
      <c r="BC718" s="206"/>
      <c r="BD718" s="206"/>
      <c r="BE718" s="206"/>
      <c r="BF718" s="206"/>
      <c r="BG718" s="206"/>
      <c r="BH718" s="206"/>
    </row>
    <row r="719" spans="1:60" outlineLevel="1">
      <c r="A719" s="213"/>
      <c r="B719" s="214"/>
      <c r="C719" s="254" t="s">
        <v>1066</v>
      </c>
      <c r="D719" s="247"/>
      <c r="E719" s="248">
        <v>1</v>
      </c>
      <c r="F719" s="215"/>
      <c r="G719" s="215"/>
      <c r="H719" s="215"/>
      <c r="I719" s="215"/>
      <c r="J719" s="215"/>
      <c r="K719" s="215"/>
      <c r="L719" s="215"/>
      <c r="M719" s="215"/>
      <c r="N719" s="215"/>
      <c r="O719" s="215"/>
      <c r="P719" s="215"/>
      <c r="Q719" s="215"/>
      <c r="R719" s="215"/>
      <c r="S719" s="215"/>
      <c r="T719" s="215"/>
      <c r="U719" s="215"/>
      <c r="V719" s="215"/>
      <c r="W719" s="215"/>
      <c r="X719" s="206"/>
      <c r="Y719" s="206"/>
      <c r="Z719" s="206"/>
      <c r="AA719" s="206"/>
      <c r="AB719" s="206"/>
      <c r="AC719" s="206"/>
      <c r="AD719" s="206"/>
      <c r="AE719" s="206"/>
      <c r="AF719" s="206"/>
      <c r="AG719" s="206" t="s">
        <v>327</v>
      </c>
      <c r="AH719" s="206">
        <v>0</v>
      </c>
      <c r="AI719" s="206"/>
      <c r="AJ719" s="206"/>
      <c r="AK719" s="206"/>
      <c r="AL719" s="206"/>
      <c r="AM719" s="206"/>
      <c r="AN719" s="206"/>
      <c r="AO719" s="206"/>
      <c r="AP719" s="206"/>
      <c r="AQ719" s="206"/>
      <c r="AR719" s="206"/>
      <c r="AS719" s="206"/>
      <c r="AT719" s="206"/>
      <c r="AU719" s="206"/>
      <c r="AV719" s="206"/>
      <c r="AW719" s="206"/>
      <c r="AX719" s="206"/>
      <c r="AY719" s="206"/>
      <c r="AZ719" s="206"/>
      <c r="BA719" s="206"/>
      <c r="BB719" s="206"/>
      <c r="BC719" s="206"/>
      <c r="BD719" s="206"/>
      <c r="BE719" s="206"/>
      <c r="BF719" s="206"/>
      <c r="BG719" s="206"/>
      <c r="BH719" s="206"/>
    </row>
    <row r="720" spans="1:60" ht="33.75" outlineLevel="1">
      <c r="A720" s="223">
        <v>112</v>
      </c>
      <c r="B720" s="224" t="s">
        <v>1069</v>
      </c>
      <c r="C720" s="241" t="s">
        <v>1070</v>
      </c>
      <c r="D720" s="225" t="s">
        <v>437</v>
      </c>
      <c r="E720" s="226">
        <v>2</v>
      </c>
      <c r="F720" s="227"/>
      <c r="G720" s="228">
        <f>ROUND(E720*F720,2)</f>
        <v>0</v>
      </c>
      <c r="H720" s="227"/>
      <c r="I720" s="228">
        <f>ROUND(E720*H720,2)</f>
        <v>0</v>
      </c>
      <c r="J720" s="227"/>
      <c r="K720" s="228">
        <f>ROUND(E720*J720,2)</f>
        <v>0</v>
      </c>
      <c r="L720" s="228">
        <v>21</v>
      </c>
      <c r="M720" s="228">
        <f>G720*(1+L720/100)</f>
        <v>0</v>
      </c>
      <c r="N720" s="228">
        <v>3.4000000000000002E-4</v>
      </c>
      <c r="O720" s="228">
        <f>ROUND(E720*N720,2)</f>
        <v>0</v>
      </c>
      <c r="P720" s="228">
        <v>0.13800000000000001</v>
      </c>
      <c r="Q720" s="228">
        <f>ROUND(E720*P720,2)</f>
        <v>0.28000000000000003</v>
      </c>
      <c r="R720" s="228" t="s">
        <v>962</v>
      </c>
      <c r="S720" s="228" t="s">
        <v>285</v>
      </c>
      <c r="T720" s="229" t="s">
        <v>322</v>
      </c>
      <c r="U720" s="215">
        <v>0.81299999999999994</v>
      </c>
      <c r="V720" s="215">
        <f>ROUND(E720*U720,2)</f>
        <v>1.63</v>
      </c>
      <c r="W720" s="215"/>
      <c r="X720" s="206"/>
      <c r="Y720" s="206"/>
      <c r="Z720" s="206"/>
      <c r="AA720" s="206"/>
      <c r="AB720" s="206"/>
      <c r="AC720" s="206"/>
      <c r="AD720" s="206"/>
      <c r="AE720" s="206"/>
      <c r="AF720" s="206"/>
      <c r="AG720" s="206" t="s">
        <v>323</v>
      </c>
      <c r="AH720" s="206"/>
      <c r="AI720" s="206"/>
      <c r="AJ720" s="206"/>
      <c r="AK720" s="206"/>
      <c r="AL720" s="206"/>
      <c r="AM720" s="206"/>
      <c r="AN720" s="206"/>
      <c r="AO720" s="206"/>
      <c r="AP720" s="206"/>
      <c r="AQ720" s="206"/>
      <c r="AR720" s="206"/>
      <c r="AS720" s="206"/>
      <c r="AT720" s="206"/>
      <c r="AU720" s="206"/>
      <c r="AV720" s="206"/>
      <c r="AW720" s="206"/>
      <c r="AX720" s="206"/>
      <c r="AY720" s="206"/>
      <c r="AZ720" s="206"/>
      <c r="BA720" s="206"/>
      <c r="BB720" s="206"/>
      <c r="BC720" s="206"/>
      <c r="BD720" s="206"/>
      <c r="BE720" s="206"/>
      <c r="BF720" s="206"/>
      <c r="BG720" s="206"/>
      <c r="BH720" s="206"/>
    </row>
    <row r="721" spans="1:60" outlineLevel="1">
      <c r="A721" s="213"/>
      <c r="B721" s="214"/>
      <c r="C721" s="253" t="s">
        <v>1065</v>
      </c>
      <c r="D721" s="251"/>
      <c r="E721" s="251"/>
      <c r="F721" s="251"/>
      <c r="G721" s="251"/>
      <c r="H721" s="215"/>
      <c r="I721" s="215"/>
      <c r="J721" s="215"/>
      <c r="K721" s="215"/>
      <c r="L721" s="215"/>
      <c r="M721" s="215"/>
      <c r="N721" s="215"/>
      <c r="O721" s="215"/>
      <c r="P721" s="215"/>
      <c r="Q721" s="215"/>
      <c r="R721" s="215"/>
      <c r="S721" s="215"/>
      <c r="T721" s="215"/>
      <c r="U721" s="215"/>
      <c r="V721" s="215"/>
      <c r="W721" s="215"/>
      <c r="X721" s="206"/>
      <c r="Y721" s="206"/>
      <c r="Z721" s="206"/>
      <c r="AA721" s="206"/>
      <c r="AB721" s="206"/>
      <c r="AC721" s="206"/>
      <c r="AD721" s="206"/>
      <c r="AE721" s="206"/>
      <c r="AF721" s="206"/>
      <c r="AG721" s="206" t="s">
        <v>325</v>
      </c>
      <c r="AH721" s="206"/>
      <c r="AI721" s="206"/>
      <c r="AJ721" s="206"/>
      <c r="AK721" s="206"/>
      <c r="AL721" s="206"/>
      <c r="AM721" s="206"/>
      <c r="AN721" s="206"/>
      <c r="AO721" s="206"/>
      <c r="AP721" s="206"/>
      <c r="AQ721" s="206"/>
      <c r="AR721" s="206"/>
      <c r="AS721" s="206"/>
      <c r="AT721" s="206"/>
      <c r="AU721" s="206"/>
      <c r="AV721" s="206"/>
      <c r="AW721" s="206"/>
      <c r="AX721" s="206"/>
      <c r="AY721" s="206"/>
      <c r="AZ721" s="206"/>
      <c r="BA721" s="206"/>
      <c r="BB721" s="206"/>
      <c r="BC721" s="206"/>
      <c r="BD721" s="206"/>
      <c r="BE721" s="206"/>
      <c r="BF721" s="206"/>
      <c r="BG721" s="206"/>
      <c r="BH721" s="206"/>
    </row>
    <row r="722" spans="1:60" outlineLevel="1">
      <c r="A722" s="213"/>
      <c r="B722" s="214"/>
      <c r="C722" s="256" t="s">
        <v>1035</v>
      </c>
      <c r="D722" s="252"/>
      <c r="E722" s="252"/>
      <c r="F722" s="252"/>
      <c r="G722" s="252"/>
      <c r="H722" s="215"/>
      <c r="I722" s="215"/>
      <c r="J722" s="215"/>
      <c r="K722" s="215"/>
      <c r="L722" s="215"/>
      <c r="M722" s="215"/>
      <c r="N722" s="215"/>
      <c r="O722" s="215"/>
      <c r="P722" s="215"/>
      <c r="Q722" s="215"/>
      <c r="R722" s="215"/>
      <c r="S722" s="215"/>
      <c r="T722" s="215"/>
      <c r="U722" s="215"/>
      <c r="V722" s="215"/>
      <c r="W722" s="215"/>
      <c r="X722" s="206"/>
      <c r="Y722" s="206"/>
      <c r="Z722" s="206"/>
      <c r="AA722" s="206"/>
      <c r="AB722" s="206"/>
      <c r="AC722" s="206"/>
      <c r="AD722" s="206"/>
      <c r="AE722" s="206"/>
      <c r="AF722" s="206"/>
      <c r="AG722" s="206" t="s">
        <v>289</v>
      </c>
      <c r="AH722" s="206"/>
      <c r="AI722" s="206"/>
      <c r="AJ722" s="206"/>
      <c r="AK722" s="206"/>
      <c r="AL722" s="206"/>
      <c r="AM722" s="206"/>
      <c r="AN722" s="206"/>
      <c r="AO722" s="206"/>
      <c r="AP722" s="206"/>
      <c r="AQ722" s="206"/>
      <c r="AR722" s="206"/>
      <c r="AS722" s="206"/>
      <c r="AT722" s="206"/>
      <c r="AU722" s="206"/>
      <c r="AV722" s="206"/>
      <c r="AW722" s="206"/>
      <c r="AX722" s="206"/>
      <c r="AY722" s="206"/>
      <c r="AZ722" s="206"/>
      <c r="BA722" s="206"/>
      <c r="BB722" s="206"/>
      <c r="BC722" s="206"/>
      <c r="BD722" s="206"/>
      <c r="BE722" s="206"/>
      <c r="BF722" s="206"/>
      <c r="BG722" s="206"/>
      <c r="BH722" s="206"/>
    </row>
    <row r="723" spans="1:60" outlineLevel="1">
      <c r="A723" s="213"/>
      <c r="B723" s="214"/>
      <c r="C723" s="254" t="s">
        <v>1071</v>
      </c>
      <c r="D723" s="247"/>
      <c r="E723" s="248">
        <v>2</v>
      </c>
      <c r="F723" s="215"/>
      <c r="G723" s="215"/>
      <c r="H723" s="215"/>
      <c r="I723" s="215"/>
      <c r="J723" s="215"/>
      <c r="K723" s="215"/>
      <c r="L723" s="215"/>
      <c r="M723" s="215"/>
      <c r="N723" s="215"/>
      <c r="O723" s="215"/>
      <c r="P723" s="215"/>
      <c r="Q723" s="215"/>
      <c r="R723" s="215"/>
      <c r="S723" s="215"/>
      <c r="T723" s="215"/>
      <c r="U723" s="215"/>
      <c r="V723" s="215"/>
      <c r="W723" s="215"/>
      <c r="X723" s="206"/>
      <c r="Y723" s="206"/>
      <c r="Z723" s="206"/>
      <c r="AA723" s="206"/>
      <c r="AB723" s="206"/>
      <c r="AC723" s="206"/>
      <c r="AD723" s="206"/>
      <c r="AE723" s="206"/>
      <c r="AF723" s="206"/>
      <c r="AG723" s="206" t="s">
        <v>327</v>
      </c>
      <c r="AH723" s="206">
        <v>0</v>
      </c>
      <c r="AI723" s="206"/>
      <c r="AJ723" s="206"/>
      <c r="AK723" s="206"/>
      <c r="AL723" s="206"/>
      <c r="AM723" s="206"/>
      <c r="AN723" s="206"/>
      <c r="AO723" s="206"/>
      <c r="AP723" s="206"/>
      <c r="AQ723" s="206"/>
      <c r="AR723" s="206"/>
      <c r="AS723" s="206"/>
      <c r="AT723" s="206"/>
      <c r="AU723" s="206"/>
      <c r="AV723" s="206"/>
      <c r="AW723" s="206"/>
      <c r="AX723" s="206"/>
      <c r="AY723" s="206"/>
      <c r="AZ723" s="206"/>
      <c r="BA723" s="206"/>
      <c r="BB723" s="206"/>
      <c r="BC723" s="206"/>
      <c r="BD723" s="206"/>
      <c r="BE723" s="206"/>
      <c r="BF723" s="206"/>
      <c r="BG723" s="206"/>
      <c r="BH723" s="206"/>
    </row>
    <row r="724" spans="1:60" ht="33.75" outlineLevel="1">
      <c r="A724" s="223">
        <v>113</v>
      </c>
      <c r="B724" s="224" t="s">
        <v>1072</v>
      </c>
      <c r="C724" s="241" t="s">
        <v>1073</v>
      </c>
      <c r="D724" s="225" t="s">
        <v>437</v>
      </c>
      <c r="E724" s="226">
        <v>2</v>
      </c>
      <c r="F724" s="227"/>
      <c r="G724" s="228">
        <f>ROUND(E724*F724,2)</f>
        <v>0</v>
      </c>
      <c r="H724" s="227"/>
      <c r="I724" s="228">
        <f>ROUND(E724*H724,2)</f>
        <v>0</v>
      </c>
      <c r="J724" s="227"/>
      <c r="K724" s="228">
        <f>ROUND(E724*J724,2)</f>
        <v>0</v>
      </c>
      <c r="L724" s="228">
        <v>21</v>
      </c>
      <c r="M724" s="228">
        <f>G724*(1+L724/100)</f>
        <v>0</v>
      </c>
      <c r="N724" s="228">
        <v>1.33E-3</v>
      </c>
      <c r="O724" s="228">
        <f>ROUND(E724*N724,2)</f>
        <v>0</v>
      </c>
      <c r="P724" s="228">
        <v>0.20699999999999999</v>
      </c>
      <c r="Q724" s="228">
        <f>ROUND(E724*P724,2)</f>
        <v>0.41</v>
      </c>
      <c r="R724" s="228" t="s">
        <v>962</v>
      </c>
      <c r="S724" s="228" t="s">
        <v>285</v>
      </c>
      <c r="T724" s="229" t="s">
        <v>322</v>
      </c>
      <c r="U724" s="215">
        <v>1.538</v>
      </c>
      <c r="V724" s="215">
        <f>ROUND(E724*U724,2)</f>
        <v>3.08</v>
      </c>
      <c r="W724" s="215"/>
      <c r="X724" s="206"/>
      <c r="Y724" s="206"/>
      <c r="Z724" s="206"/>
      <c r="AA724" s="206"/>
      <c r="AB724" s="206"/>
      <c r="AC724" s="206"/>
      <c r="AD724" s="206"/>
      <c r="AE724" s="206"/>
      <c r="AF724" s="206"/>
      <c r="AG724" s="206" t="s">
        <v>323</v>
      </c>
      <c r="AH724" s="206"/>
      <c r="AI724" s="206"/>
      <c r="AJ724" s="206"/>
      <c r="AK724" s="206"/>
      <c r="AL724" s="206"/>
      <c r="AM724" s="206"/>
      <c r="AN724" s="206"/>
      <c r="AO724" s="206"/>
      <c r="AP724" s="206"/>
      <c r="AQ724" s="206"/>
      <c r="AR724" s="206"/>
      <c r="AS724" s="206"/>
      <c r="AT724" s="206"/>
      <c r="AU724" s="206"/>
      <c r="AV724" s="206"/>
      <c r="AW724" s="206"/>
      <c r="AX724" s="206"/>
      <c r="AY724" s="206"/>
      <c r="AZ724" s="206"/>
      <c r="BA724" s="206"/>
      <c r="BB724" s="206"/>
      <c r="BC724" s="206"/>
      <c r="BD724" s="206"/>
      <c r="BE724" s="206"/>
      <c r="BF724" s="206"/>
      <c r="BG724" s="206"/>
      <c r="BH724" s="206"/>
    </row>
    <row r="725" spans="1:60" outlineLevel="1">
      <c r="A725" s="213"/>
      <c r="B725" s="214"/>
      <c r="C725" s="253" t="s">
        <v>1065</v>
      </c>
      <c r="D725" s="251"/>
      <c r="E725" s="251"/>
      <c r="F725" s="251"/>
      <c r="G725" s="251"/>
      <c r="H725" s="215"/>
      <c r="I725" s="215"/>
      <c r="J725" s="215"/>
      <c r="K725" s="215"/>
      <c r="L725" s="215"/>
      <c r="M725" s="215"/>
      <c r="N725" s="215"/>
      <c r="O725" s="215"/>
      <c r="P725" s="215"/>
      <c r="Q725" s="215"/>
      <c r="R725" s="215"/>
      <c r="S725" s="215"/>
      <c r="T725" s="215"/>
      <c r="U725" s="215"/>
      <c r="V725" s="215"/>
      <c r="W725" s="215"/>
      <c r="X725" s="206"/>
      <c r="Y725" s="206"/>
      <c r="Z725" s="206"/>
      <c r="AA725" s="206"/>
      <c r="AB725" s="206"/>
      <c r="AC725" s="206"/>
      <c r="AD725" s="206"/>
      <c r="AE725" s="206"/>
      <c r="AF725" s="206"/>
      <c r="AG725" s="206" t="s">
        <v>325</v>
      </c>
      <c r="AH725" s="206"/>
      <c r="AI725" s="206"/>
      <c r="AJ725" s="206"/>
      <c r="AK725" s="206"/>
      <c r="AL725" s="206"/>
      <c r="AM725" s="206"/>
      <c r="AN725" s="206"/>
      <c r="AO725" s="206"/>
      <c r="AP725" s="206"/>
      <c r="AQ725" s="206"/>
      <c r="AR725" s="206"/>
      <c r="AS725" s="206"/>
      <c r="AT725" s="206"/>
      <c r="AU725" s="206"/>
      <c r="AV725" s="206"/>
      <c r="AW725" s="206"/>
      <c r="AX725" s="206"/>
      <c r="AY725" s="206"/>
      <c r="AZ725" s="206"/>
      <c r="BA725" s="206"/>
      <c r="BB725" s="206"/>
      <c r="BC725" s="206"/>
      <c r="BD725" s="206"/>
      <c r="BE725" s="206"/>
      <c r="BF725" s="206"/>
      <c r="BG725" s="206"/>
      <c r="BH725" s="206"/>
    </row>
    <row r="726" spans="1:60" outlineLevel="1">
      <c r="A726" s="213"/>
      <c r="B726" s="214"/>
      <c r="C726" s="256" t="s">
        <v>1035</v>
      </c>
      <c r="D726" s="252"/>
      <c r="E726" s="252"/>
      <c r="F726" s="252"/>
      <c r="G726" s="252"/>
      <c r="H726" s="215"/>
      <c r="I726" s="215"/>
      <c r="J726" s="215"/>
      <c r="K726" s="215"/>
      <c r="L726" s="215"/>
      <c r="M726" s="215"/>
      <c r="N726" s="215"/>
      <c r="O726" s="215"/>
      <c r="P726" s="215"/>
      <c r="Q726" s="215"/>
      <c r="R726" s="215"/>
      <c r="S726" s="215"/>
      <c r="T726" s="215"/>
      <c r="U726" s="215"/>
      <c r="V726" s="215"/>
      <c r="W726" s="215"/>
      <c r="X726" s="206"/>
      <c r="Y726" s="206"/>
      <c r="Z726" s="206"/>
      <c r="AA726" s="206"/>
      <c r="AB726" s="206"/>
      <c r="AC726" s="206"/>
      <c r="AD726" s="206"/>
      <c r="AE726" s="206"/>
      <c r="AF726" s="206"/>
      <c r="AG726" s="206" t="s">
        <v>289</v>
      </c>
      <c r="AH726" s="206"/>
      <c r="AI726" s="206"/>
      <c r="AJ726" s="206"/>
      <c r="AK726" s="206"/>
      <c r="AL726" s="206"/>
      <c r="AM726" s="206"/>
      <c r="AN726" s="206"/>
      <c r="AO726" s="206"/>
      <c r="AP726" s="206"/>
      <c r="AQ726" s="206"/>
      <c r="AR726" s="206"/>
      <c r="AS726" s="206"/>
      <c r="AT726" s="206"/>
      <c r="AU726" s="206"/>
      <c r="AV726" s="206"/>
      <c r="AW726" s="206"/>
      <c r="AX726" s="206"/>
      <c r="AY726" s="206"/>
      <c r="AZ726" s="206"/>
      <c r="BA726" s="206"/>
      <c r="BB726" s="206"/>
      <c r="BC726" s="206"/>
      <c r="BD726" s="206"/>
      <c r="BE726" s="206"/>
      <c r="BF726" s="206"/>
      <c r="BG726" s="206"/>
      <c r="BH726" s="206"/>
    </row>
    <row r="727" spans="1:60" outlineLevel="1">
      <c r="A727" s="213"/>
      <c r="B727" s="214"/>
      <c r="C727" s="254" t="s">
        <v>1071</v>
      </c>
      <c r="D727" s="247"/>
      <c r="E727" s="248">
        <v>2</v>
      </c>
      <c r="F727" s="215"/>
      <c r="G727" s="215"/>
      <c r="H727" s="215"/>
      <c r="I727" s="215"/>
      <c r="J727" s="215"/>
      <c r="K727" s="215"/>
      <c r="L727" s="215"/>
      <c r="M727" s="215"/>
      <c r="N727" s="215"/>
      <c r="O727" s="215"/>
      <c r="P727" s="215"/>
      <c r="Q727" s="215"/>
      <c r="R727" s="215"/>
      <c r="S727" s="215"/>
      <c r="T727" s="215"/>
      <c r="U727" s="215"/>
      <c r="V727" s="215"/>
      <c r="W727" s="215"/>
      <c r="X727" s="206"/>
      <c r="Y727" s="206"/>
      <c r="Z727" s="206"/>
      <c r="AA727" s="206"/>
      <c r="AB727" s="206"/>
      <c r="AC727" s="206"/>
      <c r="AD727" s="206"/>
      <c r="AE727" s="206"/>
      <c r="AF727" s="206"/>
      <c r="AG727" s="206" t="s">
        <v>327</v>
      </c>
      <c r="AH727" s="206">
        <v>0</v>
      </c>
      <c r="AI727" s="206"/>
      <c r="AJ727" s="206"/>
      <c r="AK727" s="206"/>
      <c r="AL727" s="206"/>
      <c r="AM727" s="206"/>
      <c r="AN727" s="206"/>
      <c r="AO727" s="206"/>
      <c r="AP727" s="206"/>
      <c r="AQ727" s="206"/>
      <c r="AR727" s="206"/>
      <c r="AS727" s="206"/>
      <c r="AT727" s="206"/>
      <c r="AU727" s="206"/>
      <c r="AV727" s="206"/>
      <c r="AW727" s="206"/>
      <c r="AX727" s="206"/>
      <c r="AY727" s="206"/>
      <c r="AZ727" s="206"/>
      <c r="BA727" s="206"/>
      <c r="BB727" s="206"/>
      <c r="BC727" s="206"/>
      <c r="BD727" s="206"/>
      <c r="BE727" s="206"/>
      <c r="BF727" s="206"/>
      <c r="BG727" s="206"/>
      <c r="BH727" s="206"/>
    </row>
    <row r="728" spans="1:60" ht="33.75" outlineLevel="1">
      <c r="A728" s="223">
        <v>114</v>
      </c>
      <c r="B728" s="224" t="s">
        <v>1074</v>
      </c>
      <c r="C728" s="241" t="s">
        <v>1075</v>
      </c>
      <c r="D728" s="225" t="s">
        <v>320</v>
      </c>
      <c r="E728" s="226">
        <v>29.023800000000001</v>
      </c>
      <c r="F728" s="227"/>
      <c r="G728" s="228">
        <f>ROUND(E728*F728,2)</f>
        <v>0</v>
      </c>
      <c r="H728" s="227"/>
      <c r="I728" s="228">
        <f>ROUND(E728*H728,2)</f>
        <v>0</v>
      </c>
      <c r="J728" s="227"/>
      <c r="K728" s="228">
        <f>ROUND(E728*J728,2)</f>
        <v>0</v>
      </c>
      <c r="L728" s="228">
        <v>21</v>
      </c>
      <c r="M728" s="228">
        <f>G728*(1+L728/100)</f>
        <v>0</v>
      </c>
      <c r="N728" s="228">
        <v>1.33E-3</v>
      </c>
      <c r="O728" s="228">
        <f>ROUND(E728*N728,2)</f>
        <v>0.04</v>
      </c>
      <c r="P728" s="228">
        <v>1.8</v>
      </c>
      <c r="Q728" s="228">
        <f>ROUND(E728*P728,2)</f>
        <v>52.24</v>
      </c>
      <c r="R728" s="228" t="s">
        <v>962</v>
      </c>
      <c r="S728" s="228" t="s">
        <v>285</v>
      </c>
      <c r="T728" s="229" t="s">
        <v>322</v>
      </c>
      <c r="U728" s="215">
        <v>5.48</v>
      </c>
      <c r="V728" s="215">
        <f>ROUND(E728*U728,2)</f>
        <v>159.05000000000001</v>
      </c>
      <c r="W728" s="215"/>
      <c r="X728" s="206"/>
      <c r="Y728" s="206"/>
      <c r="Z728" s="206"/>
      <c r="AA728" s="206"/>
      <c r="AB728" s="206"/>
      <c r="AC728" s="206"/>
      <c r="AD728" s="206"/>
      <c r="AE728" s="206"/>
      <c r="AF728" s="206"/>
      <c r="AG728" s="206" t="s">
        <v>323</v>
      </c>
      <c r="AH728" s="206"/>
      <c r="AI728" s="206"/>
      <c r="AJ728" s="206"/>
      <c r="AK728" s="206"/>
      <c r="AL728" s="206"/>
      <c r="AM728" s="206"/>
      <c r="AN728" s="206"/>
      <c r="AO728" s="206"/>
      <c r="AP728" s="206"/>
      <c r="AQ728" s="206"/>
      <c r="AR728" s="206"/>
      <c r="AS728" s="206"/>
      <c r="AT728" s="206"/>
      <c r="AU728" s="206"/>
      <c r="AV728" s="206"/>
      <c r="AW728" s="206"/>
      <c r="AX728" s="206"/>
      <c r="AY728" s="206"/>
      <c r="AZ728" s="206"/>
      <c r="BA728" s="206"/>
      <c r="BB728" s="206"/>
      <c r="BC728" s="206"/>
      <c r="BD728" s="206"/>
      <c r="BE728" s="206"/>
      <c r="BF728" s="206"/>
      <c r="BG728" s="206"/>
      <c r="BH728" s="206"/>
    </row>
    <row r="729" spans="1:60" outlineLevel="1">
      <c r="A729" s="213"/>
      <c r="B729" s="214"/>
      <c r="C729" s="253" t="s">
        <v>1065</v>
      </c>
      <c r="D729" s="251"/>
      <c r="E729" s="251"/>
      <c r="F729" s="251"/>
      <c r="G729" s="251"/>
      <c r="H729" s="215"/>
      <c r="I729" s="215"/>
      <c r="J729" s="215"/>
      <c r="K729" s="215"/>
      <c r="L729" s="215"/>
      <c r="M729" s="215"/>
      <c r="N729" s="215"/>
      <c r="O729" s="215"/>
      <c r="P729" s="215"/>
      <c r="Q729" s="215"/>
      <c r="R729" s="215"/>
      <c r="S729" s="215"/>
      <c r="T729" s="215"/>
      <c r="U729" s="215"/>
      <c r="V729" s="215"/>
      <c r="W729" s="215"/>
      <c r="X729" s="206"/>
      <c r="Y729" s="206"/>
      <c r="Z729" s="206"/>
      <c r="AA729" s="206"/>
      <c r="AB729" s="206"/>
      <c r="AC729" s="206"/>
      <c r="AD729" s="206"/>
      <c r="AE729" s="206"/>
      <c r="AF729" s="206"/>
      <c r="AG729" s="206" t="s">
        <v>325</v>
      </c>
      <c r="AH729" s="206"/>
      <c r="AI729" s="206"/>
      <c r="AJ729" s="206"/>
      <c r="AK729" s="206"/>
      <c r="AL729" s="206"/>
      <c r="AM729" s="206"/>
      <c r="AN729" s="206"/>
      <c r="AO729" s="206"/>
      <c r="AP729" s="206"/>
      <c r="AQ729" s="206"/>
      <c r="AR729" s="206"/>
      <c r="AS729" s="206"/>
      <c r="AT729" s="206"/>
      <c r="AU729" s="206"/>
      <c r="AV729" s="206"/>
      <c r="AW729" s="206"/>
      <c r="AX729" s="206"/>
      <c r="AY729" s="206"/>
      <c r="AZ729" s="206"/>
      <c r="BA729" s="206"/>
      <c r="BB729" s="206"/>
      <c r="BC729" s="206"/>
      <c r="BD729" s="206"/>
      <c r="BE729" s="206"/>
      <c r="BF729" s="206"/>
      <c r="BG729" s="206"/>
      <c r="BH729" s="206"/>
    </row>
    <row r="730" spans="1:60" outlineLevel="1">
      <c r="A730" s="213"/>
      <c r="B730" s="214"/>
      <c r="C730" s="256" t="s">
        <v>1035</v>
      </c>
      <c r="D730" s="252"/>
      <c r="E730" s="252"/>
      <c r="F730" s="252"/>
      <c r="G730" s="252"/>
      <c r="H730" s="215"/>
      <c r="I730" s="215"/>
      <c r="J730" s="215"/>
      <c r="K730" s="215"/>
      <c r="L730" s="215"/>
      <c r="M730" s="215"/>
      <c r="N730" s="215"/>
      <c r="O730" s="215"/>
      <c r="P730" s="215"/>
      <c r="Q730" s="215"/>
      <c r="R730" s="215"/>
      <c r="S730" s="215"/>
      <c r="T730" s="215"/>
      <c r="U730" s="215"/>
      <c r="V730" s="215"/>
      <c r="W730" s="215"/>
      <c r="X730" s="206"/>
      <c r="Y730" s="206"/>
      <c r="Z730" s="206"/>
      <c r="AA730" s="206"/>
      <c r="AB730" s="206"/>
      <c r="AC730" s="206"/>
      <c r="AD730" s="206"/>
      <c r="AE730" s="206"/>
      <c r="AF730" s="206"/>
      <c r="AG730" s="206" t="s">
        <v>289</v>
      </c>
      <c r="AH730" s="206"/>
      <c r="AI730" s="206"/>
      <c r="AJ730" s="206"/>
      <c r="AK730" s="206"/>
      <c r="AL730" s="206"/>
      <c r="AM730" s="206"/>
      <c r="AN730" s="206"/>
      <c r="AO730" s="206"/>
      <c r="AP730" s="206"/>
      <c r="AQ730" s="206"/>
      <c r="AR730" s="206"/>
      <c r="AS730" s="206"/>
      <c r="AT730" s="206"/>
      <c r="AU730" s="206"/>
      <c r="AV730" s="206"/>
      <c r="AW730" s="206"/>
      <c r="AX730" s="206"/>
      <c r="AY730" s="206"/>
      <c r="AZ730" s="206"/>
      <c r="BA730" s="206"/>
      <c r="BB730" s="206"/>
      <c r="BC730" s="206"/>
      <c r="BD730" s="206"/>
      <c r="BE730" s="206"/>
      <c r="BF730" s="206"/>
      <c r="BG730" s="206"/>
      <c r="BH730" s="206"/>
    </row>
    <row r="731" spans="1:60" outlineLevel="1">
      <c r="A731" s="213"/>
      <c r="B731" s="214"/>
      <c r="C731" s="254" t="s">
        <v>1076</v>
      </c>
      <c r="D731" s="247"/>
      <c r="E731" s="248">
        <v>4.8360000000000003</v>
      </c>
      <c r="F731" s="215"/>
      <c r="G731" s="215"/>
      <c r="H731" s="215"/>
      <c r="I731" s="215"/>
      <c r="J731" s="215"/>
      <c r="K731" s="215"/>
      <c r="L731" s="215"/>
      <c r="M731" s="215"/>
      <c r="N731" s="215"/>
      <c r="O731" s="215"/>
      <c r="P731" s="215"/>
      <c r="Q731" s="215"/>
      <c r="R731" s="215"/>
      <c r="S731" s="215"/>
      <c r="T731" s="215"/>
      <c r="U731" s="215"/>
      <c r="V731" s="215"/>
      <c r="W731" s="215"/>
      <c r="X731" s="206"/>
      <c r="Y731" s="206"/>
      <c r="Z731" s="206"/>
      <c r="AA731" s="206"/>
      <c r="AB731" s="206"/>
      <c r="AC731" s="206"/>
      <c r="AD731" s="206"/>
      <c r="AE731" s="206"/>
      <c r="AF731" s="206"/>
      <c r="AG731" s="206" t="s">
        <v>327</v>
      </c>
      <c r="AH731" s="206">
        <v>0</v>
      </c>
      <c r="AI731" s="206"/>
      <c r="AJ731" s="206"/>
      <c r="AK731" s="206"/>
      <c r="AL731" s="206"/>
      <c r="AM731" s="206"/>
      <c r="AN731" s="206"/>
      <c r="AO731" s="206"/>
      <c r="AP731" s="206"/>
      <c r="AQ731" s="206"/>
      <c r="AR731" s="206"/>
      <c r="AS731" s="206"/>
      <c r="AT731" s="206"/>
      <c r="AU731" s="206"/>
      <c r="AV731" s="206"/>
      <c r="AW731" s="206"/>
      <c r="AX731" s="206"/>
      <c r="AY731" s="206"/>
      <c r="AZ731" s="206"/>
      <c r="BA731" s="206"/>
      <c r="BB731" s="206"/>
      <c r="BC731" s="206"/>
      <c r="BD731" s="206"/>
      <c r="BE731" s="206"/>
      <c r="BF731" s="206"/>
      <c r="BG731" s="206"/>
      <c r="BH731" s="206"/>
    </row>
    <row r="732" spans="1:60" outlineLevel="1">
      <c r="A732" s="213"/>
      <c r="B732" s="214"/>
      <c r="C732" s="254" t="s">
        <v>1077</v>
      </c>
      <c r="D732" s="247"/>
      <c r="E732" s="248">
        <v>21.483000000000001</v>
      </c>
      <c r="F732" s="215"/>
      <c r="G732" s="215"/>
      <c r="H732" s="215"/>
      <c r="I732" s="215"/>
      <c r="J732" s="215"/>
      <c r="K732" s="215"/>
      <c r="L732" s="215"/>
      <c r="M732" s="215"/>
      <c r="N732" s="215"/>
      <c r="O732" s="215"/>
      <c r="P732" s="215"/>
      <c r="Q732" s="215"/>
      <c r="R732" s="215"/>
      <c r="S732" s="215"/>
      <c r="T732" s="215"/>
      <c r="U732" s="215"/>
      <c r="V732" s="215"/>
      <c r="W732" s="215"/>
      <c r="X732" s="206"/>
      <c r="Y732" s="206"/>
      <c r="Z732" s="206"/>
      <c r="AA732" s="206"/>
      <c r="AB732" s="206"/>
      <c r="AC732" s="206"/>
      <c r="AD732" s="206"/>
      <c r="AE732" s="206"/>
      <c r="AF732" s="206"/>
      <c r="AG732" s="206" t="s">
        <v>327</v>
      </c>
      <c r="AH732" s="206">
        <v>0</v>
      </c>
      <c r="AI732" s="206"/>
      <c r="AJ732" s="206"/>
      <c r="AK732" s="206"/>
      <c r="AL732" s="206"/>
      <c r="AM732" s="206"/>
      <c r="AN732" s="206"/>
      <c r="AO732" s="206"/>
      <c r="AP732" s="206"/>
      <c r="AQ732" s="206"/>
      <c r="AR732" s="206"/>
      <c r="AS732" s="206"/>
      <c r="AT732" s="206"/>
      <c r="AU732" s="206"/>
      <c r="AV732" s="206"/>
      <c r="AW732" s="206"/>
      <c r="AX732" s="206"/>
      <c r="AY732" s="206"/>
      <c r="AZ732" s="206"/>
      <c r="BA732" s="206"/>
      <c r="BB732" s="206"/>
      <c r="BC732" s="206"/>
      <c r="BD732" s="206"/>
      <c r="BE732" s="206"/>
      <c r="BF732" s="206"/>
      <c r="BG732" s="206"/>
      <c r="BH732" s="206"/>
    </row>
    <row r="733" spans="1:60" outlineLevel="1">
      <c r="A733" s="213"/>
      <c r="B733" s="214"/>
      <c r="C733" s="254" t="s">
        <v>1078</v>
      </c>
      <c r="D733" s="247"/>
      <c r="E733" s="248">
        <v>1.6968000000000001</v>
      </c>
      <c r="F733" s="215"/>
      <c r="G733" s="215"/>
      <c r="H733" s="215"/>
      <c r="I733" s="215"/>
      <c r="J733" s="215"/>
      <c r="K733" s="215"/>
      <c r="L733" s="215"/>
      <c r="M733" s="215"/>
      <c r="N733" s="215"/>
      <c r="O733" s="215"/>
      <c r="P733" s="215"/>
      <c r="Q733" s="215"/>
      <c r="R733" s="215"/>
      <c r="S733" s="215"/>
      <c r="T733" s="215"/>
      <c r="U733" s="215"/>
      <c r="V733" s="215"/>
      <c r="W733" s="215"/>
      <c r="X733" s="206"/>
      <c r="Y733" s="206"/>
      <c r="Z733" s="206"/>
      <c r="AA733" s="206"/>
      <c r="AB733" s="206"/>
      <c r="AC733" s="206"/>
      <c r="AD733" s="206"/>
      <c r="AE733" s="206"/>
      <c r="AF733" s="206"/>
      <c r="AG733" s="206" t="s">
        <v>327</v>
      </c>
      <c r="AH733" s="206">
        <v>0</v>
      </c>
      <c r="AI733" s="206"/>
      <c r="AJ733" s="206"/>
      <c r="AK733" s="206"/>
      <c r="AL733" s="206"/>
      <c r="AM733" s="206"/>
      <c r="AN733" s="206"/>
      <c r="AO733" s="206"/>
      <c r="AP733" s="206"/>
      <c r="AQ733" s="206"/>
      <c r="AR733" s="206"/>
      <c r="AS733" s="206"/>
      <c r="AT733" s="206"/>
      <c r="AU733" s="206"/>
      <c r="AV733" s="206"/>
      <c r="AW733" s="206"/>
      <c r="AX733" s="206"/>
      <c r="AY733" s="206"/>
      <c r="AZ733" s="206"/>
      <c r="BA733" s="206"/>
      <c r="BB733" s="206"/>
      <c r="BC733" s="206"/>
      <c r="BD733" s="206"/>
      <c r="BE733" s="206"/>
      <c r="BF733" s="206"/>
      <c r="BG733" s="206"/>
      <c r="BH733" s="206"/>
    </row>
    <row r="734" spans="1:60" outlineLevel="1">
      <c r="A734" s="213"/>
      <c r="B734" s="214"/>
      <c r="C734" s="254" t="s">
        <v>1079</v>
      </c>
      <c r="D734" s="247"/>
      <c r="E734" s="248">
        <v>1.008</v>
      </c>
      <c r="F734" s="215"/>
      <c r="G734" s="215"/>
      <c r="H734" s="215"/>
      <c r="I734" s="215"/>
      <c r="J734" s="215"/>
      <c r="K734" s="215"/>
      <c r="L734" s="215"/>
      <c r="M734" s="215"/>
      <c r="N734" s="215"/>
      <c r="O734" s="215"/>
      <c r="P734" s="215"/>
      <c r="Q734" s="215"/>
      <c r="R734" s="215"/>
      <c r="S734" s="215"/>
      <c r="T734" s="215"/>
      <c r="U734" s="215"/>
      <c r="V734" s="215"/>
      <c r="W734" s="215"/>
      <c r="X734" s="206"/>
      <c r="Y734" s="206"/>
      <c r="Z734" s="206"/>
      <c r="AA734" s="206"/>
      <c r="AB734" s="206"/>
      <c r="AC734" s="206"/>
      <c r="AD734" s="206"/>
      <c r="AE734" s="206"/>
      <c r="AF734" s="206"/>
      <c r="AG734" s="206" t="s">
        <v>327</v>
      </c>
      <c r="AH734" s="206">
        <v>0</v>
      </c>
      <c r="AI734" s="206"/>
      <c r="AJ734" s="206"/>
      <c r="AK734" s="206"/>
      <c r="AL734" s="206"/>
      <c r="AM734" s="206"/>
      <c r="AN734" s="206"/>
      <c r="AO734" s="206"/>
      <c r="AP734" s="206"/>
      <c r="AQ734" s="206"/>
      <c r="AR734" s="206"/>
      <c r="AS734" s="206"/>
      <c r="AT734" s="206"/>
      <c r="AU734" s="206"/>
      <c r="AV734" s="206"/>
      <c r="AW734" s="206"/>
      <c r="AX734" s="206"/>
      <c r="AY734" s="206"/>
      <c r="AZ734" s="206"/>
      <c r="BA734" s="206"/>
      <c r="BB734" s="206"/>
      <c r="BC734" s="206"/>
      <c r="BD734" s="206"/>
      <c r="BE734" s="206"/>
      <c r="BF734" s="206"/>
      <c r="BG734" s="206"/>
      <c r="BH734" s="206"/>
    </row>
    <row r="735" spans="1:60" outlineLevel="1">
      <c r="A735" s="223">
        <v>115</v>
      </c>
      <c r="B735" s="224" t="s">
        <v>1080</v>
      </c>
      <c r="C735" s="241" t="s">
        <v>1081</v>
      </c>
      <c r="D735" s="225" t="s">
        <v>320</v>
      </c>
      <c r="E735" s="226">
        <v>2.496</v>
      </c>
      <c r="F735" s="227"/>
      <c r="G735" s="228">
        <f>ROUND(E735*F735,2)</f>
        <v>0</v>
      </c>
      <c r="H735" s="227"/>
      <c r="I735" s="228">
        <f>ROUND(E735*H735,2)</f>
        <v>0</v>
      </c>
      <c r="J735" s="227"/>
      <c r="K735" s="228">
        <f>ROUND(E735*J735,2)</f>
        <v>0</v>
      </c>
      <c r="L735" s="228">
        <v>21</v>
      </c>
      <c r="M735" s="228">
        <f>G735*(1+L735/100)</f>
        <v>0</v>
      </c>
      <c r="N735" s="228">
        <v>1.82E-3</v>
      </c>
      <c r="O735" s="228">
        <f>ROUND(E735*N735,2)</f>
        <v>0</v>
      </c>
      <c r="P735" s="228">
        <v>2.2000000000000002</v>
      </c>
      <c r="Q735" s="228">
        <f>ROUND(E735*P735,2)</f>
        <v>5.49</v>
      </c>
      <c r="R735" s="228" t="s">
        <v>962</v>
      </c>
      <c r="S735" s="228" t="s">
        <v>285</v>
      </c>
      <c r="T735" s="229" t="s">
        <v>322</v>
      </c>
      <c r="U735" s="215">
        <v>16.276</v>
      </c>
      <c r="V735" s="215">
        <f>ROUND(E735*U735,2)</f>
        <v>40.619999999999997</v>
      </c>
      <c r="W735" s="215"/>
      <c r="X735" s="206"/>
      <c r="Y735" s="206"/>
      <c r="Z735" s="206"/>
      <c r="AA735" s="206"/>
      <c r="AB735" s="206"/>
      <c r="AC735" s="206"/>
      <c r="AD735" s="206"/>
      <c r="AE735" s="206"/>
      <c r="AF735" s="206"/>
      <c r="AG735" s="206" t="s">
        <v>323</v>
      </c>
      <c r="AH735" s="206"/>
      <c r="AI735" s="206"/>
      <c r="AJ735" s="206"/>
      <c r="AK735" s="206"/>
      <c r="AL735" s="206"/>
      <c r="AM735" s="206"/>
      <c r="AN735" s="206"/>
      <c r="AO735" s="206"/>
      <c r="AP735" s="206"/>
      <c r="AQ735" s="206"/>
      <c r="AR735" s="206"/>
      <c r="AS735" s="206"/>
      <c r="AT735" s="206"/>
      <c r="AU735" s="206"/>
      <c r="AV735" s="206"/>
      <c r="AW735" s="206"/>
      <c r="AX735" s="206"/>
      <c r="AY735" s="206"/>
      <c r="AZ735" s="206"/>
      <c r="BA735" s="206"/>
      <c r="BB735" s="206"/>
      <c r="BC735" s="206"/>
      <c r="BD735" s="206"/>
      <c r="BE735" s="206"/>
      <c r="BF735" s="206"/>
      <c r="BG735" s="206"/>
      <c r="BH735" s="206"/>
    </row>
    <row r="736" spans="1:60" outlineLevel="1">
      <c r="A736" s="213"/>
      <c r="B736" s="214"/>
      <c r="C736" s="253" t="s">
        <v>1082</v>
      </c>
      <c r="D736" s="251"/>
      <c r="E736" s="251"/>
      <c r="F736" s="251"/>
      <c r="G736" s="251"/>
      <c r="H736" s="215"/>
      <c r="I736" s="215"/>
      <c r="J736" s="215"/>
      <c r="K736" s="215"/>
      <c r="L736" s="215"/>
      <c r="M736" s="215"/>
      <c r="N736" s="215"/>
      <c r="O736" s="215"/>
      <c r="P736" s="215"/>
      <c r="Q736" s="215"/>
      <c r="R736" s="215"/>
      <c r="S736" s="215"/>
      <c r="T736" s="215"/>
      <c r="U736" s="215"/>
      <c r="V736" s="215"/>
      <c r="W736" s="215"/>
      <c r="X736" s="206"/>
      <c r="Y736" s="206"/>
      <c r="Z736" s="206"/>
      <c r="AA736" s="206"/>
      <c r="AB736" s="206"/>
      <c r="AC736" s="206"/>
      <c r="AD736" s="206"/>
      <c r="AE736" s="206"/>
      <c r="AF736" s="206"/>
      <c r="AG736" s="206" t="s">
        <v>325</v>
      </c>
      <c r="AH736" s="206"/>
      <c r="AI736" s="206"/>
      <c r="AJ736" s="206"/>
      <c r="AK736" s="206"/>
      <c r="AL736" s="206"/>
      <c r="AM736" s="206"/>
      <c r="AN736" s="206"/>
      <c r="AO736" s="206"/>
      <c r="AP736" s="206"/>
      <c r="AQ736" s="206"/>
      <c r="AR736" s="206"/>
      <c r="AS736" s="206"/>
      <c r="AT736" s="206"/>
      <c r="AU736" s="206"/>
      <c r="AV736" s="206"/>
      <c r="AW736" s="206"/>
      <c r="AX736" s="206"/>
      <c r="AY736" s="206"/>
      <c r="AZ736" s="206"/>
      <c r="BA736" s="206"/>
      <c r="BB736" s="206"/>
      <c r="BC736" s="206"/>
      <c r="BD736" s="206"/>
      <c r="BE736" s="206"/>
      <c r="BF736" s="206"/>
      <c r="BG736" s="206"/>
      <c r="BH736" s="206"/>
    </row>
    <row r="737" spans="1:60" outlineLevel="1">
      <c r="A737" s="213"/>
      <c r="B737" s="214"/>
      <c r="C737" s="256" t="s">
        <v>1035</v>
      </c>
      <c r="D737" s="252"/>
      <c r="E737" s="252"/>
      <c r="F737" s="252"/>
      <c r="G737" s="252"/>
      <c r="H737" s="215"/>
      <c r="I737" s="215"/>
      <c r="J737" s="215"/>
      <c r="K737" s="215"/>
      <c r="L737" s="215"/>
      <c r="M737" s="215"/>
      <c r="N737" s="215"/>
      <c r="O737" s="215"/>
      <c r="P737" s="215"/>
      <c r="Q737" s="215"/>
      <c r="R737" s="215"/>
      <c r="S737" s="215"/>
      <c r="T737" s="215"/>
      <c r="U737" s="215"/>
      <c r="V737" s="215"/>
      <c r="W737" s="215"/>
      <c r="X737" s="206"/>
      <c r="Y737" s="206"/>
      <c r="Z737" s="206"/>
      <c r="AA737" s="206"/>
      <c r="AB737" s="206"/>
      <c r="AC737" s="206"/>
      <c r="AD737" s="206"/>
      <c r="AE737" s="206"/>
      <c r="AF737" s="206"/>
      <c r="AG737" s="206" t="s">
        <v>289</v>
      </c>
      <c r="AH737" s="206"/>
      <c r="AI737" s="206"/>
      <c r="AJ737" s="206"/>
      <c r="AK737" s="206"/>
      <c r="AL737" s="206"/>
      <c r="AM737" s="206"/>
      <c r="AN737" s="206"/>
      <c r="AO737" s="206"/>
      <c r="AP737" s="206"/>
      <c r="AQ737" s="206"/>
      <c r="AR737" s="206"/>
      <c r="AS737" s="206"/>
      <c r="AT737" s="206"/>
      <c r="AU737" s="206"/>
      <c r="AV737" s="206"/>
      <c r="AW737" s="206"/>
      <c r="AX737" s="206"/>
      <c r="AY737" s="206"/>
      <c r="AZ737" s="206"/>
      <c r="BA737" s="206"/>
      <c r="BB737" s="206"/>
      <c r="BC737" s="206"/>
      <c r="BD737" s="206"/>
      <c r="BE737" s="206"/>
      <c r="BF737" s="206"/>
      <c r="BG737" s="206"/>
      <c r="BH737" s="206"/>
    </row>
    <row r="738" spans="1:60" outlineLevel="1">
      <c r="A738" s="213"/>
      <c r="B738" s="214"/>
      <c r="C738" s="254" t="s">
        <v>1083</v>
      </c>
      <c r="D738" s="247"/>
      <c r="E738" s="248">
        <v>2.496</v>
      </c>
      <c r="F738" s="215"/>
      <c r="G738" s="215"/>
      <c r="H738" s="215"/>
      <c r="I738" s="215"/>
      <c r="J738" s="215"/>
      <c r="K738" s="215"/>
      <c r="L738" s="215"/>
      <c r="M738" s="215"/>
      <c r="N738" s="215"/>
      <c r="O738" s="215"/>
      <c r="P738" s="215"/>
      <c r="Q738" s="215"/>
      <c r="R738" s="215"/>
      <c r="S738" s="215"/>
      <c r="T738" s="215"/>
      <c r="U738" s="215"/>
      <c r="V738" s="215"/>
      <c r="W738" s="215"/>
      <c r="X738" s="206"/>
      <c r="Y738" s="206"/>
      <c r="Z738" s="206"/>
      <c r="AA738" s="206"/>
      <c r="AB738" s="206"/>
      <c r="AC738" s="206"/>
      <c r="AD738" s="206"/>
      <c r="AE738" s="206"/>
      <c r="AF738" s="206"/>
      <c r="AG738" s="206" t="s">
        <v>327</v>
      </c>
      <c r="AH738" s="206">
        <v>0</v>
      </c>
      <c r="AI738" s="206"/>
      <c r="AJ738" s="206"/>
      <c r="AK738" s="206"/>
      <c r="AL738" s="206"/>
      <c r="AM738" s="206"/>
      <c r="AN738" s="206"/>
      <c r="AO738" s="206"/>
      <c r="AP738" s="206"/>
      <c r="AQ738" s="206"/>
      <c r="AR738" s="206"/>
      <c r="AS738" s="206"/>
      <c r="AT738" s="206"/>
      <c r="AU738" s="206"/>
      <c r="AV738" s="206"/>
      <c r="AW738" s="206"/>
      <c r="AX738" s="206"/>
      <c r="AY738" s="206"/>
      <c r="AZ738" s="206"/>
      <c r="BA738" s="206"/>
      <c r="BB738" s="206"/>
      <c r="BC738" s="206"/>
      <c r="BD738" s="206"/>
      <c r="BE738" s="206"/>
      <c r="BF738" s="206"/>
      <c r="BG738" s="206"/>
      <c r="BH738" s="206"/>
    </row>
    <row r="739" spans="1:60" ht="22.5" outlineLevel="1">
      <c r="A739" s="223">
        <v>116</v>
      </c>
      <c r="B739" s="224" t="s">
        <v>1084</v>
      </c>
      <c r="C739" s="241" t="s">
        <v>1085</v>
      </c>
      <c r="D739" s="225" t="s">
        <v>320</v>
      </c>
      <c r="E739" s="226">
        <v>8.2692499999999995</v>
      </c>
      <c r="F739" s="227"/>
      <c r="G739" s="228">
        <f>ROUND(E739*F739,2)</f>
        <v>0</v>
      </c>
      <c r="H739" s="227"/>
      <c r="I739" s="228">
        <f>ROUND(E739*H739,2)</f>
        <v>0</v>
      </c>
      <c r="J739" s="227"/>
      <c r="K739" s="228">
        <f>ROUND(E739*J739,2)</f>
        <v>0</v>
      </c>
      <c r="L739" s="228">
        <v>21</v>
      </c>
      <c r="M739" s="228">
        <f>G739*(1+L739/100)</f>
        <v>0</v>
      </c>
      <c r="N739" s="228">
        <v>2.49E-3</v>
      </c>
      <c r="O739" s="228">
        <f>ROUND(E739*N739,2)</f>
        <v>0.02</v>
      </c>
      <c r="P739" s="228">
        <v>2.5</v>
      </c>
      <c r="Q739" s="228">
        <f>ROUND(E739*P739,2)</f>
        <v>20.67</v>
      </c>
      <c r="R739" s="228" t="s">
        <v>962</v>
      </c>
      <c r="S739" s="228" t="s">
        <v>285</v>
      </c>
      <c r="T739" s="229" t="s">
        <v>322</v>
      </c>
      <c r="U739" s="215">
        <v>29.026</v>
      </c>
      <c r="V739" s="215">
        <f>ROUND(E739*U739,2)</f>
        <v>240.02</v>
      </c>
      <c r="W739" s="215"/>
      <c r="X739" s="206"/>
      <c r="Y739" s="206"/>
      <c r="Z739" s="206"/>
      <c r="AA739" s="206"/>
      <c r="AB739" s="206"/>
      <c r="AC739" s="206"/>
      <c r="AD739" s="206"/>
      <c r="AE739" s="206"/>
      <c r="AF739" s="206"/>
      <c r="AG739" s="206" t="s">
        <v>323</v>
      </c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</row>
    <row r="740" spans="1:60" outlineLevel="1">
      <c r="A740" s="213"/>
      <c r="B740" s="214"/>
      <c r="C740" s="254" t="s">
        <v>1086</v>
      </c>
      <c r="D740" s="247"/>
      <c r="E740" s="248">
        <v>0.29399999999999998</v>
      </c>
      <c r="F740" s="215"/>
      <c r="G740" s="215"/>
      <c r="H740" s="215"/>
      <c r="I740" s="215"/>
      <c r="J740" s="215"/>
      <c r="K740" s="215"/>
      <c r="L740" s="215"/>
      <c r="M740" s="215"/>
      <c r="N740" s="215"/>
      <c r="O740" s="215"/>
      <c r="P740" s="215"/>
      <c r="Q740" s="215"/>
      <c r="R740" s="215"/>
      <c r="S740" s="215"/>
      <c r="T740" s="215"/>
      <c r="U740" s="215"/>
      <c r="V740" s="215"/>
      <c r="W740" s="21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 t="s">
        <v>327</v>
      </c>
      <c r="AH740" s="206">
        <v>0</v>
      </c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</row>
    <row r="741" spans="1:60" outlineLevel="1">
      <c r="A741" s="213"/>
      <c r="B741" s="214"/>
      <c r="C741" s="254" t="s">
        <v>1087</v>
      </c>
      <c r="D741" s="247"/>
      <c r="E741" s="248">
        <v>0.21525</v>
      </c>
      <c r="F741" s="215"/>
      <c r="G741" s="215"/>
      <c r="H741" s="215"/>
      <c r="I741" s="215"/>
      <c r="J741" s="215"/>
      <c r="K741" s="215"/>
      <c r="L741" s="215"/>
      <c r="M741" s="215"/>
      <c r="N741" s="215"/>
      <c r="O741" s="215"/>
      <c r="P741" s="215"/>
      <c r="Q741" s="215"/>
      <c r="R741" s="215"/>
      <c r="S741" s="215"/>
      <c r="T741" s="215"/>
      <c r="U741" s="215"/>
      <c r="V741" s="215"/>
      <c r="W741" s="21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 t="s">
        <v>327</v>
      </c>
      <c r="AH741" s="206">
        <v>0</v>
      </c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</row>
    <row r="742" spans="1:60" outlineLevel="1">
      <c r="A742" s="213"/>
      <c r="B742" s="214"/>
      <c r="C742" s="254" t="s">
        <v>1088</v>
      </c>
      <c r="D742" s="247"/>
      <c r="E742" s="248">
        <v>5.3999999999999999E-2</v>
      </c>
      <c r="F742" s="215"/>
      <c r="G742" s="215"/>
      <c r="H742" s="215"/>
      <c r="I742" s="215"/>
      <c r="J742" s="215"/>
      <c r="K742" s="215"/>
      <c r="L742" s="215"/>
      <c r="M742" s="215"/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 t="s">
        <v>327</v>
      </c>
      <c r="AH742" s="206">
        <v>0</v>
      </c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</row>
    <row r="743" spans="1:60" outlineLevel="1">
      <c r="A743" s="213"/>
      <c r="B743" s="214"/>
      <c r="C743" s="254" t="s">
        <v>1089</v>
      </c>
      <c r="D743" s="247"/>
      <c r="E743" s="248">
        <v>0.83199999999999996</v>
      </c>
      <c r="F743" s="215"/>
      <c r="G743" s="215"/>
      <c r="H743" s="215"/>
      <c r="I743" s="215"/>
      <c r="J743" s="215"/>
      <c r="K743" s="215"/>
      <c r="L743" s="215"/>
      <c r="M743" s="215"/>
      <c r="N743" s="215"/>
      <c r="O743" s="215"/>
      <c r="P743" s="215"/>
      <c r="Q743" s="215"/>
      <c r="R743" s="215"/>
      <c r="S743" s="215"/>
      <c r="T743" s="215"/>
      <c r="U743" s="215"/>
      <c r="V743" s="215"/>
      <c r="W743" s="21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 t="s">
        <v>327</v>
      </c>
      <c r="AH743" s="206">
        <v>0</v>
      </c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</row>
    <row r="744" spans="1:60" outlineLevel="1">
      <c r="A744" s="213"/>
      <c r="B744" s="214"/>
      <c r="C744" s="254" t="s">
        <v>1090</v>
      </c>
      <c r="D744" s="247"/>
      <c r="E744" s="248">
        <v>0.73599999999999999</v>
      </c>
      <c r="F744" s="215"/>
      <c r="G744" s="215"/>
      <c r="H744" s="215"/>
      <c r="I744" s="215"/>
      <c r="J744" s="215"/>
      <c r="K744" s="215"/>
      <c r="L744" s="215"/>
      <c r="M744" s="215"/>
      <c r="N744" s="215"/>
      <c r="O744" s="215"/>
      <c r="P744" s="215"/>
      <c r="Q744" s="215"/>
      <c r="R744" s="215"/>
      <c r="S744" s="215"/>
      <c r="T744" s="215"/>
      <c r="U744" s="215"/>
      <c r="V744" s="215"/>
      <c r="W744" s="21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 t="s">
        <v>327</v>
      </c>
      <c r="AH744" s="206">
        <v>0</v>
      </c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</row>
    <row r="745" spans="1:60" outlineLevel="1">
      <c r="A745" s="213"/>
      <c r="B745" s="214"/>
      <c r="C745" s="254" t="s">
        <v>1091</v>
      </c>
      <c r="D745" s="247"/>
      <c r="E745" s="248">
        <v>2.0249999999999999</v>
      </c>
      <c r="F745" s="215"/>
      <c r="G745" s="215"/>
      <c r="H745" s="215"/>
      <c r="I745" s="215"/>
      <c r="J745" s="215"/>
      <c r="K745" s="215"/>
      <c r="L745" s="215"/>
      <c r="M745" s="215"/>
      <c r="N745" s="215"/>
      <c r="O745" s="215"/>
      <c r="P745" s="215"/>
      <c r="Q745" s="215"/>
      <c r="R745" s="215"/>
      <c r="S745" s="215"/>
      <c r="T745" s="215"/>
      <c r="U745" s="215"/>
      <c r="V745" s="215"/>
      <c r="W745" s="21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 t="s">
        <v>327</v>
      </c>
      <c r="AH745" s="206">
        <v>0</v>
      </c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</row>
    <row r="746" spans="1:60" outlineLevel="1">
      <c r="A746" s="213"/>
      <c r="B746" s="214"/>
      <c r="C746" s="254" t="s">
        <v>1092</v>
      </c>
      <c r="D746" s="247"/>
      <c r="E746" s="248">
        <v>4.1130000000000004</v>
      </c>
      <c r="F746" s="215"/>
      <c r="G746" s="215"/>
      <c r="H746" s="215"/>
      <c r="I746" s="215"/>
      <c r="J746" s="215"/>
      <c r="K746" s="215"/>
      <c r="L746" s="215"/>
      <c r="M746" s="215"/>
      <c r="N746" s="215"/>
      <c r="O746" s="215"/>
      <c r="P746" s="215"/>
      <c r="Q746" s="215"/>
      <c r="R746" s="215"/>
      <c r="S746" s="215"/>
      <c r="T746" s="215"/>
      <c r="U746" s="215"/>
      <c r="V746" s="215"/>
      <c r="W746" s="21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 t="s">
        <v>327</v>
      </c>
      <c r="AH746" s="206">
        <v>0</v>
      </c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</row>
    <row r="747" spans="1:60" ht="22.5" outlineLevel="1">
      <c r="A747" s="223">
        <v>117</v>
      </c>
      <c r="B747" s="224" t="s">
        <v>1093</v>
      </c>
      <c r="C747" s="241" t="s">
        <v>1094</v>
      </c>
      <c r="D747" s="225" t="s">
        <v>437</v>
      </c>
      <c r="E747" s="226">
        <v>2</v>
      </c>
      <c r="F747" s="227"/>
      <c r="G747" s="228">
        <f>ROUND(E747*F747,2)</f>
        <v>0</v>
      </c>
      <c r="H747" s="227"/>
      <c r="I747" s="228">
        <f>ROUND(E747*H747,2)</f>
        <v>0</v>
      </c>
      <c r="J747" s="227"/>
      <c r="K747" s="228">
        <f>ROUND(E747*J747,2)</f>
        <v>0</v>
      </c>
      <c r="L747" s="228">
        <v>21</v>
      </c>
      <c r="M747" s="228">
        <f>G747*(1+L747/100)</f>
        <v>0</v>
      </c>
      <c r="N747" s="228">
        <v>8.9999999999999998E-4</v>
      </c>
      <c r="O747" s="228">
        <f>ROUND(E747*N747,2)</f>
        <v>0</v>
      </c>
      <c r="P747" s="228">
        <v>3.9E-2</v>
      </c>
      <c r="Q747" s="228">
        <f>ROUND(E747*P747,2)</f>
        <v>0.08</v>
      </c>
      <c r="R747" s="228" t="s">
        <v>962</v>
      </c>
      <c r="S747" s="228" t="s">
        <v>285</v>
      </c>
      <c r="T747" s="229" t="s">
        <v>322</v>
      </c>
      <c r="U747" s="215">
        <v>1.0920000000000001</v>
      </c>
      <c r="V747" s="215">
        <f>ROUND(E747*U747,2)</f>
        <v>2.1800000000000002</v>
      </c>
      <c r="W747" s="215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 t="s">
        <v>369</v>
      </c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</row>
    <row r="748" spans="1:60" outlineLevel="1">
      <c r="A748" s="213"/>
      <c r="B748" s="214"/>
      <c r="C748" s="254" t="s">
        <v>1095</v>
      </c>
      <c r="D748" s="247"/>
      <c r="E748" s="248">
        <v>2</v>
      </c>
      <c r="F748" s="215"/>
      <c r="G748" s="215"/>
      <c r="H748" s="215"/>
      <c r="I748" s="215"/>
      <c r="J748" s="215"/>
      <c r="K748" s="215"/>
      <c r="L748" s="215"/>
      <c r="M748" s="215"/>
      <c r="N748" s="215"/>
      <c r="O748" s="215"/>
      <c r="P748" s="215"/>
      <c r="Q748" s="215"/>
      <c r="R748" s="215"/>
      <c r="S748" s="215"/>
      <c r="T748" s="215"/>
      <c r="U748" s="215"/>
      <c r="V748" s="215"/>
      <c r="W748" s="215"/>
      <c r="X748" s="206"/>
      <c r="Y748" s="206"/>
      <c r="Z748" s="206"/>
      <c r="AA748" s="206"/>
      <c r="AB748" s="206"/>
      <c r="AC748" s="206"/>
      <c r="AD748" s="206"/>
      <c r="AE748" s="206"/>
      <c r="AF748" s="206"/>
      <c r="AG748" s="206" t="s">
        <v>327</v>
      </c>
      <c r="AH748" s="206">
        <v>0</v>
      </c>
      <c r="AI748" s="206"/>
      <c r="AJ748" s="206"/>
      <c r="AK748" s="206"/>
      <c r="AL748" s="206"/>
      <c r="AM748" s="206"/>
      <c r="AN748" s="206"/>
      <c r="AO748" s="206"/>
      <c r="AP748" s="206"/>
      <c r="AQ748" s="206"/>
      <c r="AR748" s="206"/>
      <c r="AS748" s="206"/>
      <c r="AT748" s="206"/>
      <c r="AU748" s="206"/>
      <c r="AV748" s="206"/>
      <c r="AW748" s="206"/>
      <c r="AX748" s="206"/>
      <c r="AY748" s="206"/>
      <c r="AZ748" s="206"/>
      <c r="BA748" s="206"/>
      <c r="BB748" s="206"/>
      <c r="BC748" s="206"/>
      <c r="BD748" s="206"/>
      <c r="BE748" s="206"/>
      <c r="BF748" s="206"/>
      <c r="BG748" s="206"/>
      <c r="BH748" s="206"/>
    </row>
    <row r="749" spans="1:60" ht="22.5" outlineLevel="1">
      <c r="A749" s="223">
        <v>118</v>
      </c>
      <c r="B749" s="224" t="s">
        <v>1096</v>
      </c>
      <c r="C749" s="241" t="s">
        <v>1097</v>
      </c>
      <c r="D749" s="225" t="s">
        <v>557</v>
      </c>
      <c r="E749" s="226">
        <v>39.159999999999997</v>
      </c>
      <c r="F749" s="227"/>
      <c r="G749" s="228">
        <f>ROUND(E749*F749,2)</f>
        <v>0</v>
      </c>
      <c r="H749" s="227"/>
      <c r="I749" s="228">
        <f>ROUND(E749*H749,2)</f>
        <v>0</v>
      </c>
      <c r="J749" s="227"/>
      <c r="K749" s="228">
        <f>ROUND(E749*J749,2)</f>
        <v>0</v>
      </c>
      <c r="L749" s="228">
        <v>21</v>
      </c>
      <c r="M749" s="228">
        <f>G749*(1+L749/100)</f>
        <v>0</v>
      </c>
      <c r="N749" s="228">
        <v>0</v>
      </c>
      <c r="O749" s="228">
        <f>ROUND(E749*N749,2)</f>
        <v>0</v>
      </c>
      <c r="P749" s="228">
        <v>8.9999999999999993E-3</v>
      </c>
      <c r="Q749" s="228">
        <f>ROUND(E749*P749,2)</f>
        <v>0.35</v>
      </c>
      <c r="R749" s="228" t="s">
        <v>962</v>
      </c>
      <c r="S749" s="228" t="s">
        <v>285</v>
      </c>
      <c r="T749" s="229" t="s">
        <v>322</v>
      </c>
      <c r="U749" s="215">
        <v>0.76800000000000002</v>
      </c>
      <c r="V749" s="215">
        <f>ROUND(E749*U749,2)</f>
        <v>30.07</v>
      </c>
      <c r="W749" s="215"/>
      <c r="X749" s="206"/>
      <c r="Y749" s="206"/>
      <c r="Z749" s="206"/>
      <c r="AA749" s="206"/>
      <c r="AB749" s="206"/>
      <c r="AC749" s="206"/>
      <c r="AD749" s="206"/>
      <c r="AE749" s="206"/>
      <c r="AF749" s="206"/>
      <c r="AG749" s="206" t="s">
        <v>323</v>
      </c>
      <c r="AH749" s="206"/>
      <c r="AI749" s="206"/>
      <c r="AJ749" s="206"/>
      <c r="AK749" s="206"/>
      <c r="AL749" s="206"/>
      <c r="AM749" s="206"/>
      <c r="AN749" s="206"/>
      <c r="AO749" s="206"/>
      <c r="AP749" s="206"/>
      <c r="AQ749" s="206"/>
      <c r="AR749" s="206"/>
      <c r="AS749" s="206"/>
      <c r="AT749" s="206"/>
      <c r="AU749" s="206"/>
      <c r="AV749" s="206"/>
      <c r="AW749" s="206"/>
      <c r="AX749" s="206"/>
      <c r="AY749" s="206"/>
      <c r="AZ749" s="206"/>
      <c r="BA749" s="206"/>
      <c r="BB749" s="206"/>
      <c r="BC749" s="206"/>
      <c r="BD749" s="206"/>
      <c r="BE749" s="206"/>
      <c r="BF749" s="206"/>
      <c r="BG749" s="206"/>
      <c r="BH749" s="206"/>
    </row>
    <row r="750" spans="1:60" outlineLevel="1">
      <c r="A750" s="213"/>
      <c r="B750" s="214"/>
      <c r="C750" s="254" t="s">
        <v>1098</v>
      </c>
      <c r="D750" s="247"/>
      <c r="E750" s="248">
        <v>10.4</v>
      </c>
      <c r="F750" s="215"/>
      <c r="G750" s="215"/>
      <c r="H750" s="215"/>
      <c r="I750" s="215"/>
      <c r="J750" s="215"/>
      <c r="K750" s="215"/>
      <c r="L750" s="215"/>
      <c r="M750" s="215"/>
      <c r="N750" s="215"/>
      <c r="O750" s="215"/>
      <c r="P750" s="215"/>
      <c r="Q750" s="215"/>
      <c r="R750" s="215"/>
      <c r="S750" s="215"/>
      <c r="T750" s="215"/>
      <c r="U750" s="215"/>
      <c r="V750" s="215"/>
      <c r="W750" s="215"/>
      <c r="X750" s="206"/>
      <c r="Y750" s="206"/>
      <c r="Z750" s="206"/>
      <c r="AA750" s="206"/>
      <c r="AB750" s="206"/>
      <c r="AC750" s="206"/>
      <c r="AD750" s="206"/>
      <c r="AE750" s="206"/>
      <c r="AF750" s="206"/>
      <c r="AG750" s="206" t="s">
        <v>327</v>
      </c>
      <c r="AH750" s="206">
        <v>0</v>
      </c>
      <c r="AI750" s="206"/>
      <c r="AJ750" s="206"/>
      <c r="AK750" s="206"/>
      <c r="AL750" s="206"/>
      <c r="AM750" s="206"/>
      <c r="AN750" s="206"/>
      <c r="AO750" s="206"/>
      <c r="AP750" s="206"/>
      <c r="AQ750" s="206"/>
      <c r="AR750" s="206"/>
      <c r="AS750" s="206"/>
      <c r="AT750" s="206"/>
      <c r="AU750" s="206"/>
      <c r="AV750" s="206"/>
      <c r="AW750" s="206"/>
      <c r="AX750" s="206"/>
      <c r="AY750" s="206"/>
      <c r="AZ750" s="206"/>
      <c r="BA750" s="206"/>
      <c r="BB750" s="206"/>
      <c r="BC750" s="206"/>
      <c r="BD750" s="206"/>
      <c r="BE750" s="206"/>
      <c r="BF750" s="206"/>
      <c r="BG750" s="206"/>
      <c r="BH750" s="206"/>
    </row>
    <row r="751" spans="1:60" outlineLevel="1">
      <c r="A751" s="213"/>
      <c r="B751" s="214"/>
      <c r="C751" s="254" t="s">
        <v>1099</v>
      </c>
      <c r="D751" s="247"/>
      <c r="E751" s="248">
        <v>6.92</v>
      </c>
      <c r="F751" s="215"/>
      <c r="G751" s="215"/>
      <c r="H751" s="215"/>
      <c r="I751" s="215"/>
      <c r="J751" s="215"/>
      <c r="K751" s="215"/>
      <c r="L751" s="215"/>
      <c r="M751" s="215"/>
      <c r="N751" s="215"/>
      <c r="O751" s="215"/>
      <c r="P751" s="215"/>
      <c r="Q751" s="215"/>
      <c r="R751" s="215"/>
      <c r="S751" s="215"/>
      <c r="T751" s="215"/>
      <c r="U751" s="215"/>
      <c r="V751" s="215"/>
      <c r="W751" s="215"/>
      <c r="X751" s="206"/>
      <c r="Y751" s="206"/>
      <c r="Z751" s="206"/>
      <c r="AA751" s="206"/>
      <c r="AB751" s="206"/>
      <c r="AC751" s="206"/>
      <c r="AD751" s="206"/>
      <c r="AE751" s="206"/>
      <c r="AF751" s="206"/>
      <c r="AG751" s="206" t="s">
        <v>327</v>
      </c>
      <c r="AH751" s="206">
        <v>0</v>
      </c>
      <c r="AI751" s="206"/>
      <c r="AJ751" s="206"/>
      <c r="AK751" s="206"/>
      <c r="AL751" s="206"/>
      <c r="AM751" s="206"/>
      <c r="AN751" s="206"/>
      <c r="AO751" s="206"/>
      <c r="AP751" s="206"/>
      <c r="AQ751" s="206"/>
      <c r="AR751" s="206"/>
      <c r="AS751" s="206"/>
      <c r="AT751" s="206"/>
      <c r="AU751" s="206"/>
      <c r="AV751" s="206"/>
      <c r="AW751" s="206"/>
      <c r="AX751" s="206"/>
      <c r="AY751" s="206"/>
      <c r="AZ751" s="206"/>
      <c r="BA751" s="206"/>
      <c r="BB751" s="206"/>
      <c r="BC751" s="206"/>
      <c r="BD751" s="206"/>
      <c r="BE751" s="206"/>
      <c r="BF751" s="206"/>
      <c r="BG751" s="206"/>
      <c r="BH751" s="206"/>
    </row>
    <row r="752" spans="1:60" outlineLevel="1">
      <c r="A752" s="213"/>
      <c r="B752" s="214"/>
      <c r="C752" s="254" t="s">
        <v>1100</v>
      </c>
      <c r="D752" s="247"/>
      <c r="E752" s="248">
        <v>4.92</v>
      </c>
      <c r="F752" s="215"/>
      <c r="G752" s="215"/>
      <c r="H752" s="215"/>
      <c r="I752" s="215"/>
      <c r="J752" s="215"/>
      <c r="K752" s="215"/>
      <c r="L752" s="215"/>
      <c r="M752" s="215"/>
      <c r="N752" s="215"/>
      <c r="O752" s="215"/>
      <c r="P752" s="215"/>
      <c r="Q752" s="215"/>
      <c r="R752" s="215"/>
      <c r="S752" s="215"/>
      <c r="T752" s="215"/>
      <c r="U752" s="215"/>
      <c r="V752" s="215"/>
      <c r="W752" s="215"/>
      <c r="X752" s="206"/>
      <c r="Y752" s="206"/>
      <c r="Z752" s="206"/>
      <c r="AA752" s="206"/>
      <c r="AB752" s="206"/>
      <c r="AC752" s="206"/>
      <c r="AD752" s="206"/>
      <c r="AE752" s="206"/>
      <c r="AF752" s="206"/>
      <c r="AG752" s="206" t="s">
        <v>327</v>
      </c>
      <c r="AH752" s="206">
        <v>0</v>
      </c>
      <c r="AI752" s="206"/>
      <c r="AJ752" s="206"/>
      <c r="AK752" s="206"/>
      <c r="AL752" s="206"/>
      <c r="AM752" s="206"/>
      <c r="AN752" s="206"/>
      <c r="AO752" s="206"/>
      <c r="AP752" s="206"/>
      <c r="AQ752" s="206"/>
      <c r="AR752" s="206"/>
      <c r="AS752" s="206"/>
      <c r="AT752" s="206"/>
      <c r="AU752" s="206"/>
      <c r="AV752" s="206"/>
      <c r="AW752" s="206"/>
      <c r="AX752" s="206"/>
      <c r="AY752" s="206"/>
      <c r="AZ752" s="206"/>
      <c r="BA752" s="206"/>
      <c r="BB752" s="206"/>
      <c r="BC752" s="206"/>
      <c r="BD752" s="206"/>
      <c r="BE752" s="206"/>
      <c r="BF752" s="206"/>
      <c r="BG752" s="206"/>
      <c r="BH752" s="206"/>
    </row>
    <row r="753" spans="1:60" outlineLevel="1">
      <c r="A753" s="213"/>
      <c r="B753" s="214"/>
      <c r="C753" s="254" t="s">
        <v>1099</v>
      </c>
      <c r="D753" s="247"/>
      <c r="E753" s="248">
        <v>6.92</v>
      </c>
      <c r="F753" s="215"/>
      <c r="G753" s="215"/>
      <c r="H753" s="215"/>
      <c r="I753" s="215"/>
      <c r="J753" s="215"/>
      <c r="K753" s="215"/>
      <c r="L753" s="215"/>
      <c r="M753" s="215"/>
      <c r="N753" s="215"/>
      <c r="O753" s="215"/>
      <c r="P753" s="215"/>
      <c r="Q753" s="215"/>
      <c r="R753" s="215"/>
      <c r="S753" s="215"/>
      <c r="T753" s="215"/>
      <c r="U753" s="215"/>
      <c r="V753" s="215"/>
      <c r="W753" s="215"/>
      <c r="X753" s="206"/>
      <c r="Y753" s="206"/>
      <c r="Z753" s="206"/>
      <c r="AA753" s="206"/>
      <c r="AB753" s="206"/>
      <c r="AC753" s="206"/>
      <c r="AD753" s="206"/>
      <c r="AE753" s="206"/>
      <c r="AF753" s="206"/>
      <c r="AG753" s="206" t="s">
        <v>327</v>
      </c>
      <c r="AH753" s="206">
        <v>0</v>
      </c>
      <c r="AI753" s="206"/>
      <c r="AJ753" s="206"/>
      <c r="AK753" s="206"/>
      <c r="AL753" s="206"/>
      <c r="AM753" s="206"/>
      <c r="AN753" s="206"/>
      <c r="AO753" s="206"/>
      <c r="AP753" s="206"/>
      <c r="AQ753" s="206"/>
      <c r="AR753" s="206"/>
      <c r="AS753" s="206"/>
      <c r="AT753" s="206"/>
      <c r="AU753" s="206"/>
      <c r="AV753" s="206"/>
      <c r="AW753" s="206"/>
      <c r="AX753" s="206"/>
      <c r="AY753" s="206"/>
      <c r="AZ753" s="206"/>
      <c r="BA753" s="206"/>
      <c r="BB753" s="206"/>
      <c r="BC753" s="206"/>
      <c r="BD753" s="206"/>
      <c r="BE753" s="206"/>
      <c r="BF753" s="206"/>
      <c r="BG753" s="206"/>
      <c r="BH753" s="206"/>
    </row>
    <row r="754" spans="1:60" outlineLevel="1">
      <c r="A754" s="213"/>
      <c r="B754" s="214"/>
      <c r="C754" s="254" t="s">
        <v>1101</v>
      </c>
      <c r="D754" s="247"/>
      <c r="E754" s="248">
        <v>4.2</v>
      </c>
      <c r="F754" s="215"/>
      <c r="G754" s="215"/>
      <c r="H754" s="215"/>
      <c r="I754" s="215"/>
      <c r="J754" s="215"/>
      <c r="K754" s="215"/>
      <c r="L754" s="215"/>
      <c r="M754" s="215"/>
      <c r="N754" s="215"/>
      <c r="O754" s="215"/>
      <c r="P754" s="215"/>
      <c r="Q754" s="215"/>
      <c r="R754" s="215"/>
      <c r="S754" s="215"/>
      <c r="T754" s="215"/>
      <c r="U754" s="215"/>
      <c r="V754" s="215"/>
      <c r="W754" s="215"/>
      <c r="X754" s="206"/>
      <c r="Y754" s="206"/>
      <c r="Z754" s="206"/>
      <c r="AA754" s="206"/>
      <c r="AB754" s="206"/>
      <c r="AC754" s="206"/>
      <c r="AD754" s="206"/>
      <c r="AE754" s="206"/>
      <c r="AF754" s="206"/>
      <c r="AG754" s="206" t="s">
        <v>327</v>
      </c>
      <c r="AH754" s="206">
        <v>0</v>
      </c>
      <c r="AI754" s="206"/>
      <c r="AJ754" s="206"/>
      <c r="AK754" s="206"/>
      <c r="AL754" s="206"/>
      <c r="AM754" s="206"/>
      <c r="AN754" s="206"/>
      <c r="AO754" s="206"/>
      <c r="AP754" s="206"/>
      <c r="AQ754" s="206"/>
      <c r="AR754" s="206"/>
      <c r="AS754" s="206"/>
      <c r="AT754" s="206"/>
      <c r="AU754" s="206"/>
      <c r="AV754" s="206"/>
      <c r="AW754" s="206"/>
      <c r="AX754" s="206"/>
      <c r="AY754" s="206"/>
      <c r="AZ754" s="206"/>
      <c r="BA754" s="206"/>
      <c r="BB754" s="206"/>
      <c r="BC754" s="206"/>
      <c r="BD754" s="206"/>
      <c r="BE754" s="206"/>
      <c r="BF754" s="206"/>
      <c r="BG754" s="206"/>
      <c r="BH754" s="206"/>
    </row>
    <row r="755" spans="1:60" outlineLevel="1">
      <c r="A755" s="213"/>
      <c r="B755" s="214"/>
      <c r="C755" s="254" t="s">
        <v>1102</v>
      </c>
      <c r="D755" s="247"/>
      <c r="E755" s="248">
        <v>5.8</v>
      </c>
      <c r="F755" s="215"/>
      <c r="G755" s="215"/>
      <c r="H755" s="215"/>
      <c r="I755" s="215"/>
      <c r="J755" s="215"/>
      <c r="K755" s="215"/>
      <c r="L755" s="215"/>
      <c r="M755" s="215"/>
      <c r="N755" s="215"/>
      <c r="O755" s="215"/>
      <c r="P755" s="215"/>
      <c r="Q755" s="215"/>
      <c r="R755" s="215"/>
      <c r="S755" s="215"/>
      <c r="T755" s="215"/>
      <c r="U755" s="215"/>
      <c r="V755" s="215"/>
      <c r="W755" s="215"/>
      <c r="X755" s="206"/>
      <c r="Y755" s="206"/>
      <c r="Z755" s="206"/>
      <c r="AA755" s="206"/>
      <c r="AB755" s="206"/>
      <c r="AC755" s="206"/>
      <c r="AD755" s="206"/>
      <c r="AE755" s="206"/>
      <c r="AF755" s="206"/>
      <c r="AG755" s="206" t="s">
        <v>327</v>
      </c>
      <c r="AH755" s="206">
        <v>0</v>
      </c>
      <c r="AI755" s="206"/>
      <c r="AJ755" s="206"/>
      <c r="AK755" s="206"/>
      <c r="AL755" s="206"/>
      <c r="AM755" s="206"/>
      <c r="AN755" s="206"/>
      <c r="AO755" s="206"/>
      <c r="AP755" s="206"/>
      <c r="AQ755" s="206"/>
      <c r="AR755" s="206"/>
      <c r="AS755" s="206"/>
      <c r="AT755" s="206"/>
      <c r="AU755" s="206"/>
      <c r="AV755" s="206"/>
      <c r="AW755" s="206"/>
      <c r="AX755" s="206"/>
      <c r="AY755" s="206"/>
      <c r="AZ755" s="206"/>
      <c r="BA755" s="206"/>
      <c r="BB755" s="206"/>
      <c r="BC755" s="206"/>
      <c r="BD755" s="206"/>
      <c r="BE755" s="206"/>
      <c r="BF755" s="206"/>
      <c r="BG755" s="206"/>
      <c r="BH755" s="206"/>
    </row>
    <row r="756" spans="1:60" ht="22.5" outlineLevel="1">
      <c r="A756" s="223">
        <v>119</v>
      </c>
      <c r="B756" s="224" t="s">
        <v>1103</v>
      </c>
      <c r="C756" s="241" t="s">
        <v>1104</v>
      </c>
      <c r="D756" s="225" t="s">
        <v>557</v>
      </c>
      <c r="E756" s="226">
        <v>26.86</v>
      </c>
      <c r="F756" s="227"/>
      <c r="G756" s="228">
        <f>ROUND(E756*F756,2)</f>
        <v>0</v>
      </c>
      <c r="H756" s="227"/>
      <c r="I756" s="228">
        <f>ROUND(E756*H756,2)</f>
        <v>0</v>
      </c>
      <c r="J756" s="227"/>
      <c r="K756" s="228">
        <f>ROUND(E756*J756,2)</f>
        <v>0</v>
      </c>
      <c r="L756" s="228">
        <v>21</v>
      </c>
      <c r="M756" s="228">
        <f>G756*(1+L756/100)</f>
        <v>0</v>
      </c>
      <c r="N756" s="228">
        <v>0</v>
      </c>
      <c r="O756" s="228">
        <f>ROUND(E756*N756,2)</f>
        <v>0</v>
      </c>
      <c r="P756" s="228">
        <v>1.0999999999999999E-2</v>
      </c>
      <c r="Q756" s="228">
        <f>ROUND(E756*P756,2)</f>
        <v>0.3</v>
      </c>
      <c r="R756" s="228" t="s">
        <v>962</v>
      </c>
      <c r="S756" s="228" t="s">
        <v>285</v>
      </c>
      <c r="T756" s="229" t="s">
        <v>322</v>
      </c>
      <c r="U756" s="215">
        <v>1.1339999999999999</v>
      </c>
      <c r="V756" s="215">
        <f>ROUND(E756*U756,2)</f>
        <v>30.46</v>
      </c>
      <c r="W756" s="215"/>
      <c r="X756" s="206"/>
      <c r="Y756" s="206"/>
      <c r="Z756" s="206"/>
      <c r="AA756" s="206"/>
      <c r="AB756" s="206"/>
      <c r="AC756" s="206"/>
      <c r="AD756" s="206"/>
      <c r="AE756" s="206"/>
      <c r="AF756" s="206"/>
      <c r="AG756" s="206" t="s">
        <v>323</v>
      </c>
      <c r="AH756" s="206"/>
      <c r="AI756" s="206"/>
      <c r="AJ756" s="206"/>
      <c r="AK756" s="206"/>
      <c r="AL756" s="206"/>
      <c r="AM756" s="206"/>
      <c r="AN756" s="206"/>
      <c r="AO756" s="206"/>
      <c r="AP756" s="206"/>
      <c r="AQ756" s="206"/>
      <c r="AR756" s="206"/>
      <c r="AS756" s="206"/>
      <c r="AT756" s="206"/>
      <c r="AU756" s="206"/>
      <c r="AV756" s="206"/>
      <c r="AW756" s="206"/>
      <c r="AX756" s="206"/>
      <c r="AY756" s="206"/>
      <c r="AZ756" s="206"/>
      <c r="BA756" s="206"/>
      <c r="BB756" s="206"/>
      <c r="BC756" s="206"/>
      <c r="BD756" s="206"/>
      <c r="BE756" s="206"/>
      <c r="BF756" s="206"/>
      <c r="BG756" s="206"/>
      <c r="BH756" s="206"/>
    </row>
    <row r="757" spans="1:60" outlineLevel="1">
      <c r="A757" s="213"/>
      <c r="B757" s="214"/>
      <c r="C757" s="254" t="s">
        <v>1105</v>
      </c>
      <c r="D757" s="247"/>
      <c r="E757" s="248">
        <v>5.4</v>
      </c>
      <c r="F757" s="215"/>
      <c r="G757" s="215"/>
      <c r="H757" s="215"/>
      <c r="I757" s="215"/>
      <c r="J757" s="215"/>
      <c r="K757" s="215"/>
      <c r="L757" s="215"/>
      <c r="M757" s="215"/>
      <c r="N757" s="215"/>
      <c r="O757" s="215"/>
      <c r="P757" s="215"/>
      <c r="Q757" s="215"/>
      <c r="R757" s="215"/>
      <c r="S757" s="215"/>
      <c r="T757" s="215"/>
      <c r="U757" s="215"/>
      <c r="V757" s="215"/>
      <c r="W757" s="215"/>
      <c r="X757" s="206"/>
      <c r="Y757" s="206"/>
      <c r="Z757" s="206"/>
      <c r="AA757" s="206"/>
      <c r="AB757" s="206"/>
      <c r="AC757" s="206"/>
      <c r="AD757" s="206"/>
      <c r="AE757" s="206"/>
      <c r="AF757" s="206"/>
      <c r="AG757" s="206" t="s">
        <v>327</v>
      </c>
      <c r="AH757" s="206">
        <v>0</v>
      </c>
      <c r="AI757" s="206"/>
      <c r="AJ757" s="206"/>
      <c r="AK757" s="206"/>
      <c r="AL757" s="206"/>
      <c r="AM757" s="206"/>
      <c r="AN757" s="206"/>
      <c r="AO757" s="206"/>
      <c r="AP757" s="206"/>
      <c r="AQ757" s="206"/>
      <c r="AR757" s="206"/>
      <c r="AS757" s="206"/>
      <c r="AT757" s="206"/>
      <c r="AU757" s="206"/>
      <c r="AV757" s="206"/>
      <c r="AW757" s="206"/>
      <c r="AX757" s="206"/>
      <c r="AY757" s="206"/>
      <c r="AZ757" s="206"/>
      <c r="BA757" s="206"/>
      <c r="BB757" s="206"/>
      <c r="BC757" s="206"/>
      <c r="BD757" s="206"/>
      <c r="BE757" s="206"/>
      <c r="BF757" s="206"/>
      <c r="BG757" s="206"/>
      <c r="BH757" s="206"/>
    </row>
    <row r="758" spans="1:60" outlineLevel="1">
      <c r="A758" s="213"/>
      <c r="B758" s="214"/>
      <c r="C758" s="254" t="s">
        <v>1106</v>
      </c>
      <c r="D758" s="247"/>
      <c r="E758" s="248">
        <v>5.16</v>
      </c>
      <c r="F758" s="215"/>
      <c r="G758" s="215"/>
      <c r="H758" s="215"/>
      <c r="I758" s="215"/>
      <c r="J758" s="215"/>
      <c r="K758" s="215"/>
      <c r="L758" s="215"/>
      <c r="M758" s="215"/>
      <c r="N758" s="215"/>
      <c r="O758" s="215"/>
      <c r="P758" s="215"/>
      <c r="Q758" s="215"/>
      <c r="R758" s="215"/>
      <c r="S758" s="215"/>
      <c r="T758" s="215"/>
      <c r="U758" s="215"/>
      <c r="V758" s="215"/>
      <c r="W758" s="215"/>
      <c r="X758" s="206"/>
      <c r="Y758" s="206"/>
      <c r="Z758" s="206"/>
      <c r="AA758" s="206"/>
      <c r="AB758" s="206"/>
      <c r="AC758" s="206"/>
      <c r="AD758" s="206"/>
      <c r="AE758" s="206"/>
      <c r="AF758" s="206"/>
      <c r="AG758" s="206" t="s">
        <v>327</v>
      </c>
      <c r="AH758" s="206">
        <v>0</v>
      </c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</row>
    <row r="759" spans="1:60" outlineLevel="1">
      <c r="A759" s="213"/>
      <c r="B759" s="214"/>
      <c r="C759" s="254" t="s">
        <v>1107</v>
      </c>
      <c r="D759" s="247"/>
      <c r="E759" s="248">
        <v>4.3</v>
      </c>
      <c r="F759" s="215"/>
      <c r="G759" s="215"/>
      <c r="H759" s="215"/>
      <c r="I759" s="215"/>
      <c r="J759" s="215"/>
      <c r="K759" s="215"/>
      <c r="L759" s="215"/>
      <c r="M759" s="215"/>
      <c r="N759" s="215"/>
      <c r="O759" s="215"/>
      <c r="P759" s="215"/>
      <c r="Q759" s="215"/>
      <c r="R759" s="215"/>
      <c r="S759" s="215"/>
      <c r="T759" s="215"/>
      <c r="U759" s="215"/>
      <c r="V759" s="215"/>
      <c r="W759" s="215"/>
      <c r="X759" s="206"/>
      <c r="Y759" s="206"/>
      <c r="Z759" s="206"/>
      <c r="AA759" s="206"/>
      <c r="AB759" s="206"/>
      <c r="AC759" s="206"/>
      <c r="AD759" s="206"/>
      <c r="AE759" s="206"/>
      <c r="AF759" s="206"/>
      <c r="AG759" s="206" t="s">
        <v>327</v>
      </c>
      <c r="AH759" s="206">
        <v>0</v>
      </c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</row>
    <row r="760" spans="1:60" outlineLevel="1">
      <c r="A760" s="213"/>
      <c r="B760" s="214"/>
      <c r="C760" s="254" t="s">
        <v>1108</v>
      </c>
      <c r="D760" s="247"/>
      <c r="E760" s="248">
        <v>4.8</v>
      </c>
      <c r="F760" s="215"/>
      <c r="G760" s="215"/>
      <c r="H760" s="215"/>
      <c r="I760" s="215"/>
      <c r="J760" s="215"/>
      <c r="K760" s="215"/>
      <c r="L760" s="215"/>
      <c r="M760" s="215"/>
      <c r="N760" s="215"/>
      <c r="O760" s="215"/>
      <c r="P760" s="215"/>
      <c r="Q760" s="215"/>
      <c r="R760" s="215"/>
      <c r="S760" s="215"/>
      <c r="T760" s="215"/>
      <c r="U760" s="215"/>
      <c r="V760" s="215"/>
      <c r="W760" s="215"/>
      <c r="X760" s="206"/>
      <c r="Y760" s="206"/>
      <c r="Z760" s="206"/>
      <c r="AA760" s="206"/>
      <c r="AB760" s="206"/>
      <c r="AC760" s="206"/>
      <c r="AD760" s="206"/>
      <c r="AE760" s="206"/>
      <c r="AF760" s="206"/>
      <c r="AG760" s="206" t="s">
        <v>327</v>
      </c>
      <c r="AH760" s="206">
        <v>0</v>
      </c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</row>
    <row r="761" spans="1:60" outlineLevel="1">
      <c r="A761" s="213"/>
      <c r="B761" s="214"/>
      <c r="C761" s="254" t="s">
        <v>1109</v>
      </c>
      <c r="D761" s="247"/>
      <c r="E761" s="248">
        <v>7.2</v>
      </c>
      <c r="F761" s="215"/>
      <c r="G761" s="215"/>
      <c r="H761" s="215"/>
      <c r="I761" s="215"/>
      <c r="J761" s="215"/>
      <c r="K761" s="215"/>
      <c r="L761" s="215"/>
      <c r="M761" s="215"/>
      <c r="N761" s="215"/>
      <c r="O761" s="215"/>
      <c r="P761" s="215"/>
      <c r="Q761" s="215"/>
      <c r="R761" s="215"/>
      <c r="S761" s="215"/>
      <c r="T761" s="215"/>
      <c r="U761" s="215"/>
      <c r="V761" s="215"/>
      <c r="W761" s="215"/>
      <c r="X761" s="206"/>
      <c r="Y761" s="206"/>
      <c r="Z761" s="206"/>
      <c r="AA761" s="206"/>
      <c r="AB761" s="206"/>
      <c r="AC761" s="206"/>
      <c r="AD761" s="206"/>
      <c r="AE761" s="206"/>
      <c r="AF761" s="206"/>
      <c r="AG761" s="206" t="s">
        <v>327</v>
      </c>
      <c r="AH761" s="206">
        <v>0</v>
      </c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</row>
    <row r="762" spans="1:60" ht="22.5" outlineLevel="1">
      <c r="A762" s="223">
        <v>120</v>
      </c>
      <c r="B762" s="224" t="s">
        <v>1110</v>
      </c>
      <c r="C762" s="241" t="s">
        <v>1111</v>
      </c>
      <c r="D762" s="225" t="s">
        <v>557</v>
      </c>
      <c r="E762" s="226">
        <v>9.4</v>
      </c>
      <c r="F762" s="227"/>
      <c r="G762" s="228">
        <f>ROUND(E762*F762,2)</f>
        <v>0</v>
      </c>
      <c r="H762" s="227"/>
      <c r="I762" s="228">
        <f>ROUND(E762*H762,2)</f>
        <v>0</v>
      </c>
      <c r="J762" s="227"/>
      <c r="K762" s="228">
        <f>ROUND(E762*J762,2)</f>
        <v>0</v>
      </c>
      <c r="L762" s="228">
        <v>21</v>
      </c>
      <c r="M762" s="228">
        <f>G762*(1+L762/100)</f>
        <v>0</v>
      </c>
      <c r="N762" s="228">
        <v>0</v>
      </c>
      <c r="O762" s="228">
        <f>ROUND(E762*N762,2)</f>
        <v>0</v>
      </c>
      <c r="P762" s="228">
        <v>8.9999999999999993E-3</v>
      </c>
      <c r="Q762" s="228">
        <f>ROUND(E762*P762,2)</f>
        <v>0.08</v>
      </c>
      <c r="R762" s="228" t="s">
        <v>962</v>
      </c>
      <c r="S762" s="228" t="s">
        <v>285</v>
      </c>
      <c r="T762" s="229" t="s">
        <v>322</v>
      </c>
      <c r="U762" s="215">
        <v>0.61</v>
      </c>
      <c r="V762" s="215">
        <f>ROUND(E762*U762,2)</f>
        <v>5.73</v>
      </c>
      <c r="W762" s="215"/>
      <c r="X762" s="206"/>
      <c r="Y762" s="206"/>
      <c r="Z762" s="206"/>
      <c r="AA762" s="206"/>
      <c r="AB762" s="206"/>
      <c r="AC762" s="206"/>
      <c r="AD762" s="206"/>
      <c r="AE762" s="206"/>
      <c r="AF762" s="206"/>
      <c r="AG762" s="206" t="s">
        <v>323</v>
      </c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</row>
    <row r="763" spans="1:60" outlineLevel="1">
      <c r="A763" s="213"/>
      <c r="B763" s="214"/>
      <c r="C763" s="254" t="s">
        <v>1112</v>
      </c>
      <c r="D763" s="247"/>
      <c r="E763" s="248">
        <v>5.2</v>
      </c>
      <c r="F763" s="215"/>
      <c r="G763" s="215"/>
      <c r="H763" s="215"/>
      <c r="I763" s="215"/>
      <c r="J763" s="215"/>
      <c r="K763" s="215"/>
      <c r="L763" s="215"/>
      <c r="M763" s="215"/>
      <c r="N763" s="215"/>
      <c r="O763" s="215"/>
      <c r="P763" s="215"/>
      <c r="Q763" s="215"/>
      <c r="R763" s="215"/>
      <c r="S763" s="215"/>
      <c r="T763" s="215"/>
      <c r="U763" s="215"/>
      <c r="V763" s="215"/>
      <c r="W763" s="215"/>
      <c r="X763" s="206"/>
      <c r="Y763" s="206"/>
      <c r="Z763" s="206"/>
      <c r="AA763" s="206"/>
      <c r="AB763" s="206"/>
      <c r="AC763" s="206"/>
      <c r="AD763" s="206"/>
      <c r="AE763" s="206"/>
      <c r="AF763" s="206"/>
      <c r="AG763" s="206" t="s">
        <v>327</v>
      </c>
      <c r="AH763" s="206">
        <v>0</v>
      </c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</row>
    <row r="764" spans="1:60" outlineLevel="1">
      <c r="A764" s="213"/>
      <c r="B764" s="214"/>
      <c r="C764" s="254" t="s">
        <v>1101</v>
      </c>
      <c r="D764" s="247"/>
      <c r="E764" s="248">
        <v>4.2</v>
      </c>
      <c r="F764" s="215"/>
      <c r="G764" s="215"/>
      <c r="H764" s="215"/>
      <c r="I764" s="215"/>
      <c r="J764" s="215"/>
      <c r="K764" s="215"/>
      <c r="L764" s="215"/>
      <c r="M764" s="215"/>
      <c r="N764" s="215"/>
      <c r="O764" s="215"/>
      <c r="P764" s="215"/>
      <c r="Q764" s="215"/>
      <c r="R764" s="215"/>
      <c r="S764" s="215"/>
      <c r="T764" s="215"/>
      <c r="U764" s="215"/>
      <c r="V764" s="215"/>
      <c r="W764" s="215"/>
      <c r="X764" s="206"/>
      <c r="Y764" s="206"/>
      <c r="Z764" s="206"/>
      <c r="AA764" s="206"/>
      <c r="AB764" s="206"/>
      <c r="AC764" s="206"/>
      <c r="AD764" s="206"/>
      <c r="AE764" s="206"/>
      <c r="AF764" s="206"/>
      <c r="AG764" s="206" t="s">
        <v>327</v>
      </c>
      <c r="AH764" s="206">
        <v>0</v>
      </c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</row>
    <row r="765" spans="1:60" ht="22.5" outlineLevel="1">
      <c r="A765" s="223">
        <v>121</v>
      </c>
      <c r="B765" s="224" t="s">
        <v>1113</v>
      </c>
      <c r="C765" s="241" t="s">
        <v>1114</v>
      </c>
      <c r="D765" s="225" t="s">
        <v>557</v>
      </c>
      <c r="E765" s="226">
        <v>10.5</v>
      </c>
      <c r="F765" s="227"/>
      <c r="G765" s="228">
        <f>ROUND(E765*F765,2)</f>
        <v>0</v>
      </c>
      <c r="H765" s="227"/>
      <c r="I765" s="228">
        <f>ROUND(E765*H765,2)</f>
        <v>0</v>
      </c>
      <c r="J765" s="227"/>
      <c r="K765" s="228">
        <f>ROUND(E765*J765,2)</f>
        <v>0</v>
      </c>
      <c r="L765" s="228">
        <v>21</v>
      </c>
      <c r="M765" s="228">
        <f>G765*(1+L765/100)</f>
        <v>0</v>
      </c>
      <c r="N765" s="228">
        <v>4.8999999999999998E-4</v>
      </c>
      <c r="O765" s="228">
        <f>ROUND(E765*N765,2)</f>
        <v>0.01</v>
      </c>
      <c r="P765" s="228">
        <v>3.5000000000000003E-2</v>
      </c>
      <c r="Q765" s="228">
        <f>ROUND(E765*P765,2)</f>
        <v>0.37</v>
      </c>
      <c r="R765" s="228" t="s">
        <v>962</v>
      </c>
      <c r="S765" s="228" t="s">
        <v>285</v>
      </c>
      <c r="T765" s="229" t="s">
        <v>322</v>
      </c>
      <c r="U765" s="215">
        <v>1.145</v>
      </c>
      <c r="V765" s="215">
        <f>ROUND(E765*U765,2)</f>
        <v>12.02</v>
      </c>
      <c r="W765" s="215"/>
      <c r="X765" s="206"/>
      <c r="Y765" s="206"/>
      <c r="Z765" s="206"/>
      <c r="AA765" s="206"/>
      <c r="AB765" s="206"/>
      <c r="AC765" s="206"/>
      <c r="AD765" s="206"/>
      <c r="AE765" s="206"/>
      <c r="AF765" s="206"/>
      <c r="AG765" s="206" t="s">
        <v>323</v>
      </c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</row>
    <row r="766" spans="1:60" outlineLevel="1">
      <c r="A766" s="213"/>
      <c r="B766" s="214"/>
      <c r="C766" s="242" t="s">
        <v>1035</v>
      </c>
      <c r="D766" s="231"/>
      <c r="E766" s="231"/>
      <c r="F766" s="231"/>
      <c r="G766" s="231"/>
      <c r="H766" s="215"/>
      <c r="I766" s="215"/>
      <c r="J766" s="215"/>
      <c r="K766" s="215"/>
      <c r="L766" s="215"/>
      <c r="M766" s="215"/>
      <c r="N766" s="215"/>
      <c r="O766" s="215"/>
      <c r="P766" s="215"/>
      <c r="Q766" s="215"/>
      <c r="R766" s="215"/>
      <c r="S766" s="215"/>
      <c r="T766" s="215"/>
      <c r="U766" s="215"/>
      <c r="V766" s="215"/>
      <c r="W766" s="215"/>
      <c r="X766" s="206"/>
      <c r="Y766" s="206"/>
      <c r="Z766" s="206"/>
      <c r="AA766" s="206"/>
      <c r="AB766" s="206"/>
      <c r="AC766" s="206"/>
      <c r="AD766" s="206"/>
      <c r="AE766" s="206"/>
      <c r="AF766" s="206"/>
      <c r="AG766" s="206" t="s">
        <v>289</v>
      </c>
      <c r="AH766" s="206"/>
      <c r="AI766" s="206"/>
      <c r="AJ766" s="206"/>
      <c r="AK766" s="206"/>
      <c r="AL766" s="206"/>
      <c r="AM766" s="206"/>
      <c r="AN766" s="206"/>
      <c r="AO766" s="206"/>
      <c r="AP766" s="206"/>
      <c r="AQ766" s="206"/>
      <c r="AR766" s="206"/>
      <c r="AS766" s="206"/>
      <c r="AT766" s="206"/>
      <c r="AU766" s="206"/>
      <c r="AV766" s="206"/>
      <c r="AW766" s="206"/>
      <c r="AX766" s="206"/>
      <c r="AY766" s="206"/>
      <c r="AZ766" s="206"/>
      <c r="BA766" s="206"/>
      <c r="BB766" s="206"/>
      <c r="BC766" s="206"/>
      <c r="BD766" s="206"/>
      <c r="BE766" s="206"/>
      <c r="BF766" s="206"/>
      <c r="BG766" s="206"/>
      <c r="BH766" s="206"/>
    </row>
    <row r="767" spans="1:60" outlineLevel="1">
      <c r="A767" s="213"/>
      <c r="B767" s="214"/>
      <c r="C767" s="254" t="s">
        <v>1115</v>
      </c>
      <c r="D767" s="247"/>
      <c r="E767" s="248">
        <v>10.5</v>
      </c>
      <c r="F767" s="215"/>
      <c r="G767" s="215"/>
      <c r="H767" s="215"/>
      <c r="I767" s="215"/>
      <c r="J767" s="215"/>
      <c r="K767" s="215"/>
      <c r="L767" s="215"/>
      <c r="M767" s="215"/>
      <c r="N767" s="215"/>
      <c r="O767" s="215"/>
      <c r="P767" s="215"/>
      <c r="Q767" s="215"/>
      <c r="R767" s="215"/>
      <c r="S767" s="215"/>
      <c r="T767" s="215"/>
      <c r="U767" s="215"/>
      <c r="V767" s="215"/>
      <c r="W767" s="215"/>
      <c r="X767" s="206"/>
      <c r="Y767" s="206"/>
      <c r="Z767" s="206"/>
      <c r="AA767" s="206"/>
      <c r="AB767" s="206"/>
      <c r="AC767" s="206"/>
      <c r="AD767" s="206"/>
      <c r="AE767" s="206"/>
      <c r="AF767" s="206"/>
      <c r="AG767" s="206" t="s">
        <v>327</v>
      </c>
      <c r="AH767" s="206">
        <v>0</v>
      </c>
      <c r="AI767" s="206"/>
      <c r="AJ767" s="206"/>
      <c r="AK767" s="206"/>
      <c r="AL767" s="206"/>
      <c r="AM767" s="206"/>
      <c r="AN767" s="206"/>
      <c r="AO767" s="206"/>
      <c r="AP767" s="206"/>
      <c r="AQ767" s="206"/>
      <c r="AR767" s="206"/>
      <c r="AS767" s="206"/>
      <c r="AT767" s="206"/>
      <c r="AU767" s="206"/>
      <c r="AV767" s="206"/>
      <c r="AW767" s="206"/>
      <c r="AX767" s="206"/>
      <c r="AY767" s="206"/>
      <c r="AZ767" s="206"/>
      <c r="BA767" s="206"/>
      <c r="BB767" s="206"/>
      <c r="BC767" s="206"/>
      <c r="BD767" s="206"/>
      <c r="BE767" s="206"/>
      <c r="BF767" s="206"/>
      <c r="BG767" s="206"/>
      <c r="BH767" s="206"/>
    </row>
    <row r="768" spans="1:60" ht="33.75" outlineLevel="1">
      <c r="A768" s="223">
        <v>122</v>
      </c>
      <c r="B768" s="224" t="s">
        <v>1116</v>
      </c>
      <c r="C768" s="241" t="s">
        <v>1117</v>
      </c>
      <c r="D768" s="225" t="s">
        <v>557</v>
      </c>
      <c r="E768" s="226">
        <v>38.04</v>
      </c>
      <c r="F768" s="227"/>
      <c r="G768" s="228">
        <f>ROUND(E768*F768,2)</f>
        <v>0</v>
      </c>
      <c r="H768" s="227"/>
      <c r="I768" s="228">
        <f>ROUND(E768*H768,2)</f>
        <v>0</v>
      </c>
      <c r="J768" s="227"/>
      <c r="K768" s="228">
        <f>ROUND(E768*J768,2)</f>
        <v>0</v>
      </c>
      <c r="L768" s="228">
        <v>21</v>
      </c>
      <c r="M768" s="228">
        <f>G768*(1+L768/100)</f>
        <v>0</v>
      </c>
      <c r="N768" s="228">
        <v>0</v>
      </c>
      <c r="O768" s="228">
        <f>ROUND(E768*N768,2)</f>
        <v>0</v>
      </c>
      <c r="P768" s="228">
        <v>7.1999999999999995E-2</v>
      </c>
      <c r="Q768" s="228">
        <f>ROUND(E768*P768,2)</f>
        <v>2.74</v>
      </c>
      <c r="R768" s="228" t="s">
        <v>962</v>
      </c>
      <c r="S768" s="228" t="s">
        <v>285</v>
      </c>
      <c r="T768" s="229" t="s">
        <v>322</v>
      </c>
      <c r="U768" s="215">
        <v>1.9</v>
      </c>
      <c r="V768" s="215">
        <f>ROUND(E768*U768,2)</f>
        <v>72.28</v>
      </c>
      <c r="W768" s="215"/>
      <c r="X768" s="206"/>
      <c r="Y768" s="206"/>
      <c r="Z768" s="206"/>
      <c r="AA768" s="206"/>
      <c r="AB768" s="206"/>
      <c r="AC768" s="206"/>
      <c r="AD768" s="206"/>
      <c r="AE768" s="206"/>
      <c r="AF768" s="206"/>
      <c r="AG768" s="206" t="s">
        <v>369</v>
      </c>
      <c r="AH768" s="206"/>
      <c r="AI768" s="206"/>
      <c r="AJ768" s="206"/>
      <c r="AK768" s="206"/>
      <c r="AL768" s="206"/>
      <c r="AM768" s="206"/>
      <c r="AN768" s="206"/>
      <c r="AO768" s="206"/>
      <c r="AP768" s="206"/>
      <c r="AQ768" s="206"/>
      <c r="AR768" s="206"/>
      <c r="AS768" s="206"/>
      <c r="AT768" s="206"/>
      <c r="AU768" s="206"/>
      <c r="AV768" s="206"/>
      <c r="AW768" s="206"/>
      <c r="AX768" s="206"/>
      <c r="AY768" s="206"/>
      <c r="AZ768" s="206"/>
      <c r="BA768" s="206"/>
      <c r="BB768" s="206"/>
      <c r="BC768" s="206"/>
      <c r="BD768" s="206"/>
      <c r="BE768" s="206"/>
      <c r="BF768" s="206"/>
      <c r="BG768" s="206"/>
      <c r="BH768" s="206"/>
    </row>
    <row r="769" spans="1:60" outlineLevel="1">
      <c r="A769" s="213"/>
      <c r="B769" s="214"/>
      <c r="C769" s="254" t="s">
        <v>1118</v>
      </c>
      <c r="D769" s="247"/>
      <c r="E769" s="248">
        <v>4.8</v>
      </c>
      <c r="F769" s="215"/>
      <c r="G769" s="215"/>
      <c r="H769" s="215"/>
      <c r="I769" s="215"/>
      <c r="J769" s="215"/>
      <c r="K769" s="215"/>
      <c r="L769" s="215"/>
      <c r="M769" s="215"/>
      <c r="N769" s="215"/>
      <c r="O769" s="215"/>
      <c r="P769" s="215"/>
      <c r="Q769" s="215"/>
      <c r="R769" s="215"/>
      <c r="S769" s="215"/>
      <c r="T769" s="215"/>
      <c r="U769" s="215"/>
      <c r="V769" s="215"/>
      <c r="W769" s="215"/>
      <c r="X769" s="206"/>
      <c r="Y769" s="206"/>
      <c r="Z769" s="206"/>
      <c r="AA769" s="206"/>
      <c r="AB769" s="206"/>
      <c r="AC769" s="206"/>
      <c r="AD769" s="206"/>
      <c r="AE769" s="206"/>
      <c r="AF769" s="206"/>
      <c r="AG769" s="206" t="s">
        <v>327</v>
      </c>
      <c r="AH769" s="206">
        <v>0</v>
      </c>
      <c r="AI769" s="206"/>
      <c r="AJ769" s="206"/>
      <c r="AK769" s="206"/>
      <c r="AL769" s="206"/>
      <c r="AM769" s="206"/>
      <c r="AN769" s="206"/>
      <c r="AO769" s="206"/>
      <c r="AP769" s="206"/>
      <c r="AQ769" s="206"/>
      <c r="AR769" s="206"/>
      <c r="AS769" s="206"/>
      <c r="AT769" s="206"/>
      <c r="AU769" s="206"/>
      <c r="AV769" s="206"/>
      <c r="AW769" s="206"/>
      <c r="AX769" s="206"/>
      <c r="AY769" s="206"/>
      <c r="AZ769" s="206"/>
      <c r="BA769" s="206"/>
      <c r="BB769" s="206"/>
      <c r="BC769" s="206"/>
      <c r="BD769" s="206"/>
      <c r="BE769" s="206"/>
      <c r="BF769" s="206"/>
      <c r="BG769" s="206"/>
      <c r="BH769" s="206"/>
    </row>
    <row r="770" spans="1:60" outlineLevel="1">
      <c r="A770" s="213"/>
      <c r="B770" s="214"/>
      <c r="C770" s="254" t="s">
        <v>1119</v>
      </c>
      <c r="D770" s="247"/>
      <c r="E770" s="248">
        <v>1.44</v>
      </c>
      <c r="F770" s="215"/>
      <c r="G770" s="215"/>
      <c r="H770" s="215"/>
      <c r="I770" s="215"/>
      <c r="J770" s="215"/>
      <c r="K770" s="215"/>
      <c r="L770" s="215"/>
      <c r="M770" s="215"/>
      <c r="N770" s="215"/>
      <c r="O770" s="215"/>
      <c r="P770" s="215"/>
      <c r="Q770" s="215"/>
      <c r="R770" s="215"/>
      <c r="S770" s="215"/>
      <c r="T770" s="215"/>
      <c r="U770" s="215"/>
      <c r="V770" s="215"/>
      <c r="W770" s="215"/>
      <c r="X770" s="206"/>
      <c r="Y770" s="206"/>
      <c r="Z770" s="206"/>
      <c r="AA770" s="206"/>
      <c r="AB770" s="206"/>
      <c r="AC770" s="206"/>
      <c r="AD770" s="206"/>
      <c r="AE770" s="206"/>
      <c r="AF770" s="206"/>
      <c r="AG770" s="206" t="s">
        <v>327</v>
      </c>
      <c r="AH770" s="206">
        <v>0</v>
      </c>
      <c r="AI770" s="206"/>
      <c r="AJ770" s="206"/>
      <c r="AK770" s="206"/>
      <c r="AL770" s="206"/>
      <c r="AM770" s="206"/>
      <c r="AN770" s="206"/>
      <c r="AO770" s="206"/>
      <c r="AP770" s="206"/>
      <c r="AQ770" s="206"/>
      <c r="AR770" s="206"/>
      <c r="AS770" s="206"/>
      <c r="AT770" s="206"/>
      <c r="AU770" s="206"/>
      <c r="AV770" s="206"/>
      <c r="AW770" s="206"/>
      <c r="AX770" s="206"/>
      <c r="AY770" s="206"/>
      <c r="AZ770" s="206"/>
      <c r="BA770" s="206"/>
      <c r="BB770" s="206"/>
      <c r="BC770" s="206"/>
      <c r="BD770" s="206"/>
      <c r="BE770" s="206"/>
      <c r="BF770" s="206"/>
      <c r="BG770" s="206"/>
      <c r="BH770" s="206"/>
    </row>
    <row r="771" spans="1:60" outlineLevel="1">
      <c r="A771" s="213"/>
      <c r="B771" s="214"/>
      <c r="C771" s="254" t="s">
        <v>1120</v>
      </c>
      <c r="D771" s="247"/>
      <c r="E771" s="248">
        <v>2.7</v>
      </c>
      <c r="F771" s="215"/>
      <c r="G771" s="215"/>
      <c r="H771" s="215"/>
      <c r="I771" s="215"/>
      <c r="J771" s="215"/>
      <c r="K771" s="215"/>
      <c r="L771" s="215"/>
      <c r="M771" s="215"/>
      <c r="N771" s="215"/>
      <c r="O771" s="215"/>
      <c r="P771" s="215"/>
      <c r="Q771" s="215"/>
      <c r="R771" s="215"/>
      <c r="S771" s="215"/>
      <c r="T771" s="215"/>
      <c r="U771" s="215"/>
      <c r="V771" s="215"/>
      <c r="W771" s="215"/>
      <c r="X771" s="206"/>
      <c r="Y771" s="206"/>
      <c r="Z771" s="206"/>
      <c r="AA771" s="206"/>
      <c r="AB771" s="206"/>
      <c r="AC771" s="206"/>
      <c r="AD771" s="206"/>
      <c r="AE771" s="206"/>
      <c r="AF771" s="206"/>
      <c r="AG771" s="206" t="s">
        <v>327</v>
      </c>
      <c r="AH771" s="206">
        <v>0</v>
      </c>
      <c r="AI771" s="206"/>
      <c r="AJ771" s="206"/>
      <c r="AK771" s="206"/>
      <c r="AL771" s="206"/>
      <c r="AM771" s="206"/>
      <c r="AN771" s="206"/>
      <c r="AO771" s="206"/>
      <c r="AP771" s="206"/>
      <c r="AQ771" s="206"/>
      <c r="AR771" s="206"/>
      <c r="AS771" s="206"/>
      <c r="AT771" s="206"/>
      <c r="AU771" s="206"/>
      <c r="AV771" s="206"/>
      <c r="AW771" s="206"/>
      <c r="AX771" s="206"/>
      <c r="AY771" s="206"/>
      <c r="AZ771" s="206"/>
      <c r="BA771" s="206"/>
      <c r="BB771" s="206"/>
      <c r="BC771" s="206"/>
      <c r="BD771" s="206"/>
      <c r="BE771" s="206"/>
      <c r="BF771" s="206"/>
      <c r="BG771" s="206"/>
      <c r="BH771" s="206"/>
    </row>
    <row r="772" spans="1:60" outlineLevel="1">
      <c r="A772" s="213"/>
      <c r="B772" s="214"/>
      <c r="C772" s="254" t="s">
        <v>1121</v>
      </c>
      <c r="D772" s="247"/>
      <c r="E772" s="248">
        <v>15.6</v>
      </c>
      <c r="F772" s="215"/>
      <c r="G772" s="215"/>
      <c r="H772" s="215"/>
      <c r="I772" s="215"/>
      <c r="J772" s="215"/>
      <c r="K772" s="215"/>
      <c r="L772" s="215"/>
      <c r="M772" s="215"/>
      <c r="N772" s="215"/>
      <c r="O772" s="215"/>
      <c r="P772" s="215"/>
      <c r="Q772" s="215"/>
      <c r="R772" s="215"/>
      <c r="S772" s="215"/>
      <c r="T772" s="215"/>
      <c r="U772" s="215"/>
      <c r="V772" s="215"/>
      <c r="W772" s="215"/>
      <c r="X772" s="206"/>
      <c r="Y772" s="206"/>
      <c r="Z772" s="206"/>
      <c r="AA772" s="206"/>
      <c r="AB772" s="206"/>
      <c r="AC772" s="206"/>
      <c r="AD772" s="206"/>
      <c r="AE772" s="206"/>
      <c r="AF772" s="206"/>
      <c r="AG772" s="206" t="s">
        <v>327</v>
      </c>
      <c r="AH772" s="206">
        <v>0</v>
      </c>
      <c r="AI772" s="206"/>
      <c r="AJ772" s="206"/>
      <c r="AK772" s="206"/>
      <c r="AL772" s="206"/>
      <c r="AM772" s="206"/>
      <c r="AN772" s="206"/>
      <c r="AO772" s="206"/>
      <c r="AP772" s="206"/>
      <c r="AQ772" s="206"/>
      <c r="AR772" s="206"/>
      <c r="AS772" s="206"/>
      <c r="AT772" s="206"/>
      <c r="AU772" s="206"/>
      <c r="AV772" s="206"/>
      <c r="AW772" s="206"/>
      <c r="AX772" s="206"/>
      <c r="AY772" s="206"/>
      <c r="AZ772" s="206"/>
      <c r="BA772" s="206"/>
      <c r="BB772" s="206"/>
      <c r="BC772" s="206"/>
      <c r="BD772" s="206"/>
      <c r="BE772" s="206"/>
      <c r="BF772" s="206"/>
      <c r="BG772" s="206"/>
      <c r="BH772" s="206"/>
    </row>
    <row r="773" spans="1:60" outlineLevel="1">
      <c r="A773" s="213"/>
      <c r="B773" s="214"/>
      <c r="C773" s="254" t="s">
        <v>1122</v>
      </c>
      <c r="D773" s="247"/>
      <c r="E773" s="248">
        <v>13.5</v>
      </c>
      <c r="F773" s="215"/>
      <c r="G773" s="215"/>
      <c r="H773" s="215"/>
      <c r="I773" s="215"/>
      <c r="J773" s="215"/>
      <c r="K773" s="215"/>
      <c r="L773" s="215"/>
      <c r="M773" s="215"/>
      <c r="N773" s="215"/>
      <c r="O773" s="215"/>
      <c r="P773" s="215"/>
      <c r="Q773" s="215"/>
      <c r="R773" s="215"/>
      <c r="S773" s="215"/>
      <c r="T773" s="215"/>
      <c r="U773" s="215"/>
      <c r="V773" s="215"/>
      <c r="W773" s="215"/>
      <c r="X773" s="206"/>
      <c r="Y773" s="206"/>
      <c r="Z773" s="206"/>
      <c r="AA773" s="206"/>
      <c r="AB773" s="206"/>
      <c r="AC773" s="206"/>
      <c r="AD773" s="206"/>
      <c r="AE773" s="206"/>
      <c r="AF773" s="206"/>
      <c r="AG773" s="206" t="s">
        <v>327</v>
      </c>
      <c r="AH773" s="206">
        <v>0</v>
      </c>
      <c r="AI773" s="206"/>
      <c r="AJ773" s="206"/>
      <c r="AK773" s="206"/>
      <c r="AL773" s="206"/>
      <c r="AM773" s="206"/>
      <c r="AN773" s="206"/>
      <c r="AO773" s="206"/>
      <c r="AP773" s="206"/>
      <c r="AQ773" s="206"/>
      <c r="AR773" s="206"/>
      <c r="AS773" s="206"/>
      <c r="AT773" s="206"/>
      <c r="AU773" s="206"/>
      <c r="AV773" s="206"/>
      <c r="AW773" s="206"/>
      <c r="AX773" s="206"/>
      <c r="AY773" s="206"/>
      <c r="AZ773" s="206"/>
      <c r="BA773" s="206"/>
      <c r="BB773" s="206"/>
      <c r="BC773" s="206"/>
      <c r="BD773" s="206"/>
      <c r="BE773" s="206"/>
      <c r="BF773" s="206"/>
      <c r="BG773" s="206"/>
      <c r="BH773" s="206"/>
    </row>
    <row r="774" spans="1:60" ht="22.5" outlineLevel="1">
      <c r="A774" s="223">
        <v>123</v>
      </c>
      <c r="B774" s="224" t="s">
        <v>1123</v>
      </c>
      <c r="C774" s="241" t="s">
        <v>1124</v>
      </c>
      <c r="D774" s="225" t="s">
        <v>557</v>
      </c>
      <c r="E774" s="226">
        <v>10.199999999999999</v>
      </c>
      <c r="F774" s="227"/>
      <c r="G774" s="228">
        <f>ROUND(E774*F774,2)</f>
        <v>0</v>
      </c>
      <c r="H774" s="227"/>
      <c r="I774" s="228">
        <f>ROUND(E774*H774,2)</f>
        <v>0</v>
      </c>
      <c r="J774" s="227"/>
      <c r="K774" s="228">
        <f>ROUND(E774*J774,2)</f>
        <v>0</v>
      </c>
      <c r="L774" s="228">
        <v>21</v>
      </c>
      <c r="M774" s="228">
        <f>G774*(1+L774/100)</f>
        <v>0</v>
      </c>
      <c r="N774" s="228">
        <v>2.7999999999999998E-4</v>
      </c>
      <c r="O774" s="228">
        <f>ROUND(E774*N774,2)</f>
        <v>0</v>
      </c>
      <c r="P774" s="228">
        <v>0.16200000000000001</v>
      </c>
      <c r="Q774" s="228">
        <f>ROUND(E774*P774,2)</f>
        <v>1.65</v>
      </c>
      <c r="R774" s="228" t="s">
        <v>962</v>
      </c>
      <c r="S774" s="228" t="s">
        <v>285</v>
      </c>
      <c r="T774" s="229" t="s">
        <v>322</v>
      </c>
      <c r="U774" s="215">
        <v>1.595</v>
      </c>
      <c r="V774" s="215">
        <f>ROUND(E774*U774,2)</f>
        <v>16.27</v>
      </c>
      <c r="W774" s="215"/>
      <c r="X774" s="206"/>
      <c r="Y774" s="206"/>
      <c r="Z774" s="206"/>
      <c r="AA774" s="206"/>
      <c r="AB774" s="206"/>
      <c r="AC774" s="206"/>
      <c r="AD774" s="206"/>
      <c r="AE774" s="206"/>
      <c r="AF774" s="206"/>
      <c r="AG774" s="206" t="s">
        <v>369</v>
      </c>
      <c r="AH774" s="206"/>
      <c r="AI774" s="206"/>
      <c r="AJ774" s="206"/>
      <c r="AK774" s="206"/>
      <c r="AL774" s="206"/>
      <c r="AM774" s="206"/>
      <c r="AN774" s="206"/>
      <c r="AO774" s="206"/>
      <c r="AP774" s="206"/>
      <c r="AQ774" s="206"/>
      <c r="AR774" s="206"/>
      <c r="AS774" s="206"/>
      <c r="AT774" s="206"/>
      <c r="AU774" s="206"/>
      <c r="AV774" s="206"/>
      <c r="AW774" s="206"/>
      <c r="AX774" s="206"/>
      <c r="AY774" s="206"/>
      <c r="AZ774" s="206"/>
      <c r="BA774" s="206"/>
      <c r="BB774" s="206"/>
      <c r="BC774" s="206"/>
      <c r="BD774" s="206"/>
      <c r="BE774" s="206"/>
      <c r="BF774" s="206"/>
      <c r="BG774" s="206"/>
      <c r="BH774" s="206"/>
    </row>
    <row r="775" spans="1:60" outlineLevel="1">
      <c r="A775" s="213"/>
      <c r="B775" s="214"/>
      <c r="C775" s="254" t="s">
        <v>559</v>
      </c>
      <c r="D775" s="247"/>
      <c r="E775" s="248">
        <v>10.199999999999999</v>
      </c>
      <c r="F775" s="215"/>
      <c r="G775" s="215"/>
      <c r="H775" s="215"/>
      <c r="I775" s="215"/>
      <c r="J775" s="215"/>
      <c r="K775" s="215"/>
      <c r="L775" s="215"/>
      <c r="M775" s="215"/>
      <c r="N775" s="215"/>
      <c r="O775" s="215"/>
      <c r="P775" s="215"/>
      <c r="Q775" s="215"/>
      <c r="R775" s="215"/>
      <c r="S775" s="215"/>
      <c r="T775" s="215"/>
      <c r="U775" s="215"/>
      <c r="V775" s="215"/>
      <c r="W775" s="215"/>
      <c r="X775" s="206"/>
      <c r="Y775" s="206"/>
      <c r="Z775" s="206"/>
      <c r="AA775" s="206"/>
      <c r="AB775" s="206"/>
      <c r="AC775" s="206"/>
      <c r="AD775" s="206"/>
      <c r="AE775" s="206"/>
      <c r="AF775" s="206"/>
      <c r="AG775" s="206" t="s">
        <v>327</v>
      </c>
      <c r="AH775" s="206">
        <v>0</v>
      </c>
      <c r="AI775" s="206"/>
      <c r="AJ775" s="206"/>
      <c r="AK775" s="206"/>
      <c r="AL775" s="206"/>
      <c r="AM775" s="206"/>
      <c r="AN775" s="206"/>
      <c r="AO775" s="206"/>
      <c r="AP775" s="206"/>
      <c r="AQ775" s="206"/>
      <c r="AR775" s="206"/>
      <c r="AS775" s="206"/>
      <c r="AT775" s="206"/>
      <c r="AU775" s="206"/>
      <c r="AV775" s="206"/>
      <c r="AW775" s="206"/>
      <c r="AX775" s="206"/>
      <c r="AY775" s="206"/>
      <c r="AZ775" s="206"/>
      <c r="BA775" s="206"/>
      <c r="BB775" s="206"/>
      <c r="BC775" s="206"/>
      <c r="BD775" s="206"/>
      <c r="BE775" s="206"/>
      <c r="BF775" s="206"/>
      <c r="BG775" s="206"/>
      <c r="BH775" s="206"/>
    </row>
    <row r="776" spans="1:60" ht="33.75" outlineLevel="1">
      <c r="A776" s="223">
        <v>124</v>
      </c>
      <c r="B776" s="224" t="s">
        <v>1125</v>
      </c>
      <c r="C776" s="241" t="s">
        <v>1126</v>
      </c>
      <c r="D776" s="225" t="s">
        <v>557</v>
      </c>
      <c r="E776" s="226">
        <v>22.12</v>
      </c>
      <c r="F776" s="227"/>
      <c r="G776" s="228">
        <f>ROUND(E776*F776,2)</f>
        <v>0</v>
      </c>
      <c r="H776" s="227"/>
      <c r="I776" s="228">
        <f>ROUND(E776*H776,2)</f>
        <v>0</v>
      </c>
      <c r="J776" s="227"/>
      <c r="K776" s="228">
        <f>ROUND(E776*J776,2)</f>
        <v>0</v>
      </c>
      <c r="L776" s="228">
        <v>21</v>
      </c>
      <c r="M776" s="228">
        <f>G776*(1+L776/100)</f>
        <v>0</v>
      </c>
      <c r="N776" s="228">
        <v>0</v>
      </c>
      <c r="O776" s="228">
        <f>ROUND(E776*N776,2)</f>
        <v>0</v>
      </c>
      <c r="P776" s="228">
        <v>6.5000000000000002E-2</v>
      </c>
      <c r="Q776" s="228">
        <f>ROUND(E776*P776,2)</f>
        <v>1.44</v>
      </c>
      <c r="R776" s="228" t="s">
        <v>962</v>
      </c>
      <c r="S776" s="228" t="s">
        <v>285</v>
      </c>
      <c r="T776" s="229" t="s">
        <v>322</v>
      </c>
      <c r="U776" s="215">
        <v>0.93</v>
      </c>
      <c r="V776" s="215">
        <f>ROUND(E776*U776,2)</f>
        <v>20.57</v>
      </c>
      <c r="W776" s="215"/>
      <c r="X776" s="206"/>
      <c r="Y776" s="206"/>
      <c r="Z776" s="206"/>
      <c r="AA776" s="206"/>
      <c r="AB776" s="206"/>
      <c r="AC776" s="206"/>
      <c r="AD776" s="206"/>
      <c r="AE776" s="206"/>
      <c r="AF776" s="206"/>
      <c r="AG776" s="206" t="s">
        <v>323</v>
      </c>
      <c r="AH776" s="206"/>
      <c r="AI776" s="206"/>
      <c r="AJ776" s="206"/>
      <c r="AK776" s="206"/>
      <c r="AL776" s="206"/>
      <c r="AM776" s="206"/>
      <c r="AN776" s="206"/>
      <c r="AO776" s="206"/>
      <c r="AP776" s="206"/>
      <c r="AQ776" s="206"/>
      <c r="AR776" s="206"/>
      <c r="AS776" s="206"/>
      <c r="AT776" s="206"/>
      <c r="AU776" s="206"/>
      <c r="AV776" s="206"/>
      <c r="AW776" s="206"/>
      <c r="AX776" s="206"/>
      <c r="AY776" s="206"/>
      <c r="AZ776" s="206"/>
      <c r="BA776" s="206"/>
      <c r="BB776" s="206"/>
      <c r="BC776" s="206"/>
      <c r="BD776" s="206"/>
      <c r="BE776" s="206"/>
      <c r="BF776" s="206"/>
      <c r="BG776" s="206"/>
      <c r="BH776" s="206"/>
    </row>
    <row r="777" spans="1:60" outlineLevel="1">
      <c r="A777" s="213"/>
      <c r="B777" s="214"/>
      <c r="C777" s="254" t="s">
        <v>1127</v>
      </c>
      <c r="D777" s="247"/>
      <c r="E777" s="248">
        <v>4.32</v>
      </c>
      <c r="F777" s="215"/>
      <c r="G777" s="215"/>
      <c r="H777" s="215"/>
      <c r="I777" s="215"/>
      <c r="J777" s="215"/>
      <c r="K777" s="215"/>
      <c r="L777" s="215"/>
      <c r="M777" s="215"/>
      <c r="N777" s="215"/>
      <c r="O777" s="215"/>
      <c r="P777" s="215"/>
      <c r="Q777" s="215"/>
      <c r="R777" s="215"/>
      <c r="S777" s="215"/>
      <c r="T777" s="215"/>
      <c r="U777" s="215"/>
      <c r="V777" s="215"/>
      <c r="W777" s="215"/>
      <c r="X777" s="206"/>
      <c r="Y777" s="206"/>
      <c r="Z777" s="206"/>
      <c r="AA777" s="206"/>
      <c r="AB777" s="206"/>
      <c r="AC777" s="206"/>
      <c r="AD777" s="206"/>
      <c r="AE777" s="206"/>
      <c r="AF777" s="206"/>
      <c r="AG777" s="206" t="s">
        <v>327</v>
      </c>
      <c r="AH777" s="206">
        <v>0</v>
      </c>
      <c r="AI777" s="206"/>
      <c r="AJ777" s="206"/>
      <c r="AK777" s="206"/>
      <c r="AL777" s="206"/>
      <c r="AM777" s="206"/>
      <c r="AN777" s="206"/>
      <c r="AO777" s="206"/>
      <c r="AP777" s="206"/>
      <c r="AQ777" s="206"/>
      <c r="AR777" s="206"/>
      <c r="AS777" s="206"/>
      <c r="AT777" s="206"/>
      <c r="AU777" s="206"/>
      <c r="AV777" s="206"/>
      <c r="AW777" s="206"/>
      <c r="AX777" s="206"/>
      <c r="AY777" s="206"/>
      <c r="AZ777" s="206"/>
      <c r="BA777" s="206"/>
      <c r="BB777" s="206"/>
      <c r="BC777" s="206"/>
      <c r="BD777" s="206"/>
      <c r="BE777" s="206"/>
      <c r="BF777" s="206"/>
      <c r="BG777" s="206"/>
      <c r="BH777" s="206"/>
    </row>
    <row r="778" spans="1:60" outlineLevel="1">
      <c r="A778" s="213"/>
      <c r="B778" s="214"/>
      <c r="C778" s="254" t="s">
        <v>1128</v>
      </c>
      <c r="D778" s="247"/>
      <c r="E778" s="248">
        <v>5</v>
      </c>
      <c r="F778" s="215"/>
      <c r="G778" s="215"/>
      <c r="H778" s="215"/>
      <c r="I778" s="215"/>
      <c r="J778" s="215"/>
      <c r="K778" s="215"/>
      <c r="L778" s="215"/>
      <c r="M778" s="215"/>
      <c r="N778" s="215"/>
      <c r="O778" s="215"/>
      <c r="P778" s="215"/>
      <c r="Q778" s="215"/>
      <c r="R778" s="215"/>
      <c r="S778" s="215"/>
      <c r="T778" s="215"/>
      <c r="U778" s="215"/>
      <c r="V778" s="215"/>
      <c r="W778" s="215"/>
      <c r="X778" s="206"/>
      <c r="Y778" s="206"/>
      <c r="Z778" s="206"/>
      <c r="AA778" s="206"/>
      <c r="AB778" s="206"/>
      <c r="AC778" s="206"/>
      <c r="AD778" s="206"/>
      <c r="AE778" s="206"/>
      <c r="AF778" s="206"/>
      <c r="AG778" s="206" t="s">
        <v>327</v>
      </c>
      <c r="AH778" s="206">
        <v>0</v>
      </c>
      <c r="AI778" s="206"/>
      <c r="AJ778" s="206"/>
      <c r="AK778" s="206"/>
      <c r="AL778" s="206"/>
      <c r="AM778" s="206"/>
      <c r="AN778" s="206"/>
      <c r="AO778" s="206"/>
      <c r="AP778" s="206"/>
      <c r="AQ778" s="206"/>
      <c r="AR778" s="206"/>
      <c r="AS778" s="206"/>
      <c r="AT778" s="206"/>
      <c r="AU778" s="206"/>
      <c r="AV778" s="206"/>
      <c r="AW778" s="206"/>
      <c r="AX778" s="206"/>
      <c r="AY778" s="206"/>
      <c r="AZ778" s="206"/>
      <c r="BA778" s="206"/>
      <c r="BB778" s="206"/>
      <c r="BC778" s="206"/>
      <c r="BD778" s="206"/>
      <c r="BE778" s="206"/>
      <c r="BF778" s="206"/>
      <c r="BG778" s="206"/>
      <c r="BH778" s="206"/>
    </row>
    <row r="779" spans="1:60" outlineLevel="1">
      <c r="A779" s="213"/>
      <c r="B779" s="214"/>
      <c r="C779" s="254" t="s">
        <v>1129</v>
      </c>
      <c r="D779" s="247"/>
      <c r="E779" s="248">
        <v>7.2</v>
      </c>
      <c r="F779" s="215"/>
      <c r="G779" s="215"/>
      <c r="H779" s="215"/>
      <c r="I779" s="215"/>
      <c r="J779" s="215"/>
      <c r="K779" s="215"/>
      <c r="L779" s="215"/>
      <c r="M779" s="215"/>
      <c r="N779" s="215"/>
      <c r="O779" s="215"/>
      <c r="P779" s="215"/>
      <c r="Q779" s="215"/>
      <c r="R779" s="215"/>
      <c r="S779" s="215"/>
      <c r="T779" s="215"/>
      <c r="U779" s="215"/>
      <c r="V779" s="215"/>
      <c r="W779" s="215"/>
      <c r="X779" s="206"/>
      <c r="Y779" s="206"/>
      <c r="Z779" s="206"/>
      <c r="AA779" s="206"/>
      <c r="AB779" s="206"/>
      <c r="AC779" s="206"/>
      <c r="AD779" s="206"/>
      <c r="AE779" s="206"/>
      <c r="AF779" s="206"/>
      <c r="AG779" s="206" t="s">
        <v>327</v>
      </c>
      <c r="AH779" s="206">
        <v>0</v>
      </c>
      <c r="AI779" s="206"/>
      <c r="AJ779" s="206"/>
      <c r="AK779" s="206"/>
      <c r="AL779" s="206"/>
      <c r="AM779" s="206"/>
      <c r="AN779" s="206"/>
      <c r="AO779" s="206"/>
      <c r="AP779" s="206"/>
      <c r="AQ779" s="206"/>
      <c r="AR779" s="206"/>
      <c r="AS779" s="206"/>
      <c r="AT779" s="206"/>
      <c r="AU779" s="206"/>
      <c r="AV779" s="206"/>
      <c r="AW779" s="206"/>
      <c r="AX779" s="206"/>
      <c r="AY779" s="206"/>
      <c r="AZ779" s="206"/>
      <c r="BA779" s="206"/>
      <c r="BB779" s="206"/>
      <c r="BC779" s="206"/>
      <c r="BD779" s="206"/>
      <c r="BE779" s="206"/>
      <c r="BF779" s="206"/>
      <c r="BG779" s="206"/>
      <c r="BH779" s="206"/>
    </row>
    <row r="780" spans="1:60" outlineLevel="1">
      <c r="A780" s="213"/>
      <c r="B780" s="214"/>
      <c r="C780" s="254" t="s">
        <v>1130</v>
      </c>
      <c r="D780" s="247"/>
      <c r="E780" s="248">
        <v>5.6</v>
      </c>
      <c r="F780" s="215"/>
      <c r="G780" s="215"/>
      <c r="H780" s="215"/>
      <c r="I780" s="215"/>
      <c r="J780" s="215"/>
      <c r="K780" s="215"/>
      <c r="L780" s="215"/>
      <c r="M780" s="215"/>
      <c r="N780" s="215"/>
      <c r="O780" s="215"/>
      <c r="P780" s="215"/>
      <c r="Q780" s="215"/>
      <c r="R780" s="215"/>
      <c r="S780" s="215"/>
      <c r="T780" s="215"/>
      <c r="U780" s="215"/>
      <c r="V780" s="215"/>
      <c r="W780" s="215"/>
      <c r="X780" s="206"/>
      <c r="Y780" s="206"/>
      <c r="Z780" s="206"/>
      <c r="AA780" s="206"/>
      <c r="AB780" s="206"/>
      <c r="AC780" s="206"/>
      <c r="AD780" s="206"/>
      <c r="AE780" s="206"/>
      <c r="AF780" s="206"/>
      <c r="AG780" s="206" t="s">
        <v>327</v>
      </c>
      <c r="AH780" s="206">
        <v>0</v>
      </c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6"/>
      <c r="AT780" s="206"/>
      <c r="AU780" s="206"/>
      <c r="AV780" s="206"/>
      <c r="AW780" s="206"/>
      <c r="AX780" s="206"/>
      <c r="AY780" s="206"/>
      <c r="AZ780" s="206"/>
      <c r="BA780" s="206"/>
      <c r="BB780" s="206"/>
      <c r="BC780" s="206"/>
      <c r="BD780" s="206"/>
      <c r="BE780" s="206"/>
      <c r="BF780" s="206"/>
      <c r="BG780" s="206"/>
      <c r="BH780" s="206"/>
    </row>
    <row r="781" spans="1:60" ht="22.5" outlineLevel="1">
      <c r="A781" s="223">
        <v>125</v>
      </c>
      <c r="B781" s="224" t="s">
        <v>1131</v>
      </c>
      <c r="C781" s="241" t="s">
        <v>1132</v>
      </c>
      <c r="D781" s="225" t="s">
        <v>557</v>
      </c>
      <c r="E781" s="226">
        <v>9.3000000000000007</v>
      </c>
      <c r="F781" s="227"/>
      <c r="G781" s="228">
        <f>ROUND(E781*F781,2)</f>
        <v>0</v>
      </c>
      <c r="H781" s="227"/>
      <c r="I781" s="228">
        <f>ROUND(E781*H781,2)</f>
        <v>0</v>
      </c>
      <c r="J781" s="227"/>
      <c r="K781" s="228">
        <f>ROUND(E781*J781,2)</f>
        <v>0</v>
      </c>
      <c r="L781" s="228">
        <v>21</v>
      </c>
      <c r="M781" s="228">
        <f>G781*(1+L781/100)</f>
        <v>0</v>
      </c>
      <c r="N781" s="228">
        <v>0.13908999999999999</v>
      </c>
      <c r="O781" s="228">
        <f>ROUND(E781*N781,2)</f>
        <v>1.29</v>
      </c>
      <c r="P781" s="228">
        <v>0</v>
      </c>
      <c r="Q781" s="228">
        <f>ROUND(E781*P781,2)</f>
        <v>0</v>
      </c>
      <c r="R781" s="228" t="s">
        <v>962</v>
      </c>
      <c r="S781" s="228" t="s">
        <v>285</v>
      </c>
      <c r="T781" s="229" t="s">
        <v>322</v>
      </c>
      <c r="U781" s="215">
        <v>14.164</v>
      </c>
      <c r="V781" s="215">
        <f>ROUND(E781*U781,2)</f>
        <v>131.72999999999999</v>
      </c>
      <c r="W781" s="215"/>
      <c r="X781" s="206"/>
      <c r="Y781" s="206"/>
      <c r="Z781" s="206"/>
      <c r="AA781" s="206"/>
      <c r="AB781" s="206"/>
      <c r="AC781" s="206"/>
      <c r="AD781" s="206"/>
      <c r="AE781" s="206"/>
      <c r="AF781" s="206"/>
      <c r="AG781" s="206" t="s">
        <v>323</v>
      </c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</row>
    <row r="782" spans="1:60" ht="22.5" outlineLevel="1">
      <c r="A782" s="213"/>
      <c r="B782" s="214"/>
      <c r="C782" s="253" t="s">
        <v>1133</v>
      </c>
      <c r="D782" s="251"/>
      <c r="E782" s="251"/>
      <c r="F782" s="251"/>
      <c r="G782" s="251"/>
      <c r="H782" s="215"/>
      <c r="I782" s="215"/>
      <c r="J782" s="215"/>
      <c r="K782" s="215"/>
      <c r="L782" s="215"/>
      <c r="M782" s="215"/>
      <c r="N782" s="215"/>
      <c r="O782" s="215"/>
      <c r="P782" s="215"/>
      <c r="Q782" s="215"/>
      <c r="R782" s="215"/>
      <c r="S782" s="215"/>
      <c r="T782" s="215"/>
      <c r="U782" s="215"/>
      <c r="V782" s="215"/>
      <c r="W782" s="215"/>
      <c r="X782" s="206"/>
      <c r="Y782" s="206"/>
      <c r="Z782" s="206"/>
      <c r="AA782" s="206"/>
      <c r="AB782" s="206"/>
      <c r="AC782" s="206"/>
      <c r="AD782" s="206"/>
      <c r="AE782" s="206"/>
      <c r="AF782" s="206"/>
      <c r="AG782" s="206" t="s">
        <v>325</v>
      </c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30" t="str">
        <f>C782</f>
        <v>nad vybouraným otvorem pro jakoukoliv délku podchycení s vybouráním otvorů pro provléknutí vynášecích trámů pro podchycení zdi, oboustranného vynesení podchycené konstrukce,</v>
      </c>
      <c r="BB782" s="206"/>
      <c r="BC782" s="206"/>
      <c r="BD782" s="206"/>
      <c r="BE782" s="206"/>
      <c r="BF782" s="206"/>
      <c r="BG782" s="206"/>
      <c r="BH782" s="206"/>
    </row>
    <row r="783" spans="1:60" outlineLevel="1">
      <c r="A783" s="213"/>
      <c r="B783" s="214"/>
      <c r="C783" s="254" t="s">
        <v>1134</v>
      </c>
      <c r="D783" s="247"/>
      <c r="E783" s="248">
        <v>5.3</v>
      </c>
      <c r="F783" s="215"/>
      <c r="G783" s="215"/>
      <c r="H783" s="215"/>
      <c r="I783" s="215"/>
      <c r="J783" s="215"/>
      <c r="K783" s="215"/>
      <c r="L783" s="215"/>
      <c r="M783" s="215"/>
      <c r="N783" s="215"/>
      <c r="O783" s="215"/>
      <c r="P783" s="215"/>
      <c r="Q783" s="215"/>
      <c r="R783" s="215"/>
      <c r="S783" s="215"/>
      <c r="T783" s="215"/>
      <c r="U783" s="215"/>
      <c r="V783" s="215"/>
      <c r="W783" s="215"/>
      <c r="X783" s="206"/>
      <c r="Y783" s="206"/>
      <c r="Z783" s="206"/>
      <c r="AA783" s="206"/>
      <c r="AB783" s="206"/>
      <c r="AC783" s="206"/>
      <c r="AD783" s="206"/>
      <c r="AE783" s="206"/>
      <c r="AF783" s="206"/>
      <c r="AG783" s="206" t="s">
        <v>327</v>
      </c>
      <c r="AH783" s="206">
        <v>0</v>
      </c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6"/>
      <c r="AT783" s="206"/>
      <c r="AU783" s="206"/>
      <c r="AV783" s="206"/>
      <c r="AW783" s="206"/>
      <c r="AX783" s="206"/>
      <c r="AY783" s="206"/>
      <c r="AZ783" s="206"/>
      <c r="BA783" s="206"/>
      <c r="BB783" s="206"/>
      <c r="BC783" s="206"/>
      <c r="BD783" s="206"/>
      <c r="BE783" s="206"/>
      <c r="BF783" s="206"/>
      <c r="BG783" s="206"/>
      <c r="BH783" s="206"/>
    </row>
    <row r="784" spans="1:60" outlineLevel="1">
      <c r="A784" s="213"/>
      <c r="B784" s="214"/>
      <c r="C784" s="254" t="s">
        <v>1135</v>
      </c>
      <c r="D784" s="247"/>
      <c r="E784" s="248">
        <v>4</v>
      </c>
      <c r="F784" s="215"/>
      <c r="G784" s="215"/>
      <c r="H784" s="215"/>
      <c r="I784" s="215"/>
      <c r="J784" s="215"/>
      <c r="K784" s="215"/>
      <c r="L784" s="215"/>
      <c r="M784" s="215"/>
      <c r="N784" s="215"/>
      <c r="O784" s="215"/>
      <c r="P784" s="215"/>
      <c r="Q784" s="215"/>
      <c r="R784" s="215"/>
      <c r="S784" s="215"/>
      <c r="T784" s="215"/>
      <c r="U784" s="215"/>
      <c r="V784" s="215"/>
      <c r="W784" s="215"/>
      <c r="X784" s="206"/>
      <c r="Y784" s="206"/>
      <c r="Z784" s="206"/>
      <c r="AA784" s="206"/>
      <c r="AB784" s="206"/>
      <c r="AC784" s="206"/>
      <c r="AD784" s="206"/>
      <c r="AE784" s="206"/>
      <c r="AF784" s="206"/>
      <c r="AG784" s="206" t="s">
        <v>327</v>
      </c>
      <c r="AH784" s="206">
        <v>0</v>
      </c>
      <c r="AI784" s="206"/>
      <c r="AJ784" s="206"/>
      <c r="AK784" s="206"/>
      <c r="AL784" s="206"/>
      <c r="AM784" s="206"/>
      <c r="AN784" s="206"/>
      <c r="AO784" s="206"/>
      <c r="AP784" s="206"/>
      <c r="AQ784" s="206"/>
      <c r="AR784" s="206"/>
      <c r="AS784" s="206"/>
      <c r="AT784" s="206"/>
      <c r="AU784" s="206"/>
      <c r="AV784" s="206"/>
      <c r="AW784" s="206"/>
      <c r="AX784" s="206"/>
      <c r="AY784" s="206"/>
      <c r="AZ784" s="206"/>
      <c r="BA784" s="206"/>
      <c r="BB784" s="206"/>
      <c r="BC784" s="206"/>
      <c r="BD784" s="206"/>
      <c r="BE784" s="206"/>
      <c r="BF784" s="206"/>
      <c r="BG784" s="206"/>
      <c r="BH784" s="206"/>
    </row>
    <row r="785" spans="1:60" ht="22.5" outlineLevel="1">
      <c r="A785" s="223">
        <v>126</v>
      </c>
      <c r="B785" s="224" t="s">
        <v>1136</v>
      </c>
      <c r="C785" s="241" t="s">
        <v>1137</v>
      </c>
      <c r="D785" s="225" t="s">
        <v>557</v>
      </c>
      <c r="E785" s="226">
        <v>6.5</v>
      </c>
      <c r="F785" s="227"/>
      <c r="G785" s="228">
        <f>ROUND(E785*F785,2)</f>
        <v>0</v>
      </c>
      <c r="H785" s="227"/>
      <c r="I785" s="228">
        <f>ROUND(E785*H785,2)</f>
        <v>0</v>
      </c>
      <c r="J785" s="227"/>
      <c r="K785" s="228">
        <f>ROUND(E785*J785,2)</f>
        <v>0</v>
      </c>
      <c r="L785" s="228">
        <v>21</v>
      </c>
      <c r="M785" s="228">
        <f>G785*(1+L785/100)</f>
        <v>0</v>
      </c>
      <c r="N785" s="228">
        <v>0</v>
      </c>
      <c r="O785" s="228">
        <f>ROUND(E785*N785,2)</f>
        <v>0</v>
      </c>
      <c r="P785" s="228">
        <v>3.6999999999999998E-2</v>
      </c>
      <c r="Q785" s="228">
        <f>ROUND(E785*P785,2)</f>
        <v>0.24</v>
      </c>
      <c r="R785" s="228" t="s">
        <v>962</v>
      </c>
      <c r="S785" s="228" t="s">
        <v>285</v>
      </c>
      <c r="T785" s="229" t="s">
        <v>322</v>
      </c>
      <c r="U785" s="215">
        <v>0.55000000000000004</v>
      </c>
      <c r="V785" s="215">
        <f>ROUND(E785*U785,2)</f>
        <v>3.58</v>
      </c>
      <c r="W785" s="215"/>
      <c r="X785" s="206"/>
      <c r="Y785" s="206"/>
      <c r="Z785" s="206"/>
      <c r="AA785" s="206"/>
      <c r="AB785" s="206"/>
      <c r="AC785" s="206"/>
      <c r="AD785" s="206"/>
      <c r="AE785" s="206"/>
      <c r="AF785" s="206"/>
      <c r="AG785" s="206" t="s">
        <v>323</v>
      </c>
      <c r="AH785" s="206"/>
      <c r="AI785" s="206"/>
      <c r="AJ785" s="206"/>
      <c r="AK785" s="206"/>
      <c r="AL785" s="206"/>
      <c r="AM785" s="206"/>
      <c r="AN785" s="206"/>
      <c r="AO785" s="206"/>
      <c r="AP785" s="206"/>
      <c r="AQ785" s="206"/>
      <c r="AR785" s="206"/>
      <c r="AS785" s="206"/>
      <c r="AT785" s="206"/>
      <c r="AU785" s="206"/>
      <c r="AV785" s="206"/>
      <c r="AW785" s="206"/>
      <c r="AX785" s="206"/>
      <c r="AY785" s="206"/>
      <c r="AZ785" s="206"/>
      <c r="BA785" s="206"/>
      <c r="BB785" s="206"/>
      <c r="BC785" s="206"/>
      <c r="BD785" s="206"/>
      <c r="BE785" s="206"/>
      <c r="BF785" s="206"/>
      <c r="BG785" s="206"/>
      <c r="BH785" s="206"/>
    </row>
    <row r="786" spans="1:60" outlineLevel="1">
      <c r="A786" s="213"/>
      <c r="B786" s="214"/>
      <c r="C786" s="254" t="s">
        <v>1138</v>
      </c>
      <c r="D786" s="247"/>
      <c r="E786" s="248">
        <v>6.5</v>
      </c>
      <c r="F786" s="215"/>
      <c r="G786" s="215"/>
      <c r="H786" s="215"/>
      <c r="I786" s="215"/>
      <c r="J786" s="215"/>
      <c r="K786" s="215"/>
      <c r="L786" s="215"/>
      <c r="M786" s="215"/>
      <c r="N786" s="215"/>
      <c r="O786" s="215"/>
      <c r="P786" s="215"/>
      <c r="Q786" s="215"/>
      <c r="R786" s="215"/>
      <c r="S786" s="215"/>
      <c r="T786" s="215"/>
      <c r="U786" s="215"/>
      <c r="V786" s="215"/>
      <c r="W786" s="215"/>
      <c r="X786" s="206"/>
      <c r="Y786" s="206"/>
      <c r="Z786" s="206"/>
      <c r="AA786" s="206"/>
      <c r="AB786" s="206"/>
      <c r="AC786" s="206"/>
      <c r="AD786" s="206"/>
      <c r="AE786" s="206"/>
      <c r="AF786" s="206"/>
      <c r="AG786" s="206" t="s">
        <v>327</v>
      </c>
      <c r="AH786" s="206">
        <v>0</v>
      </c>
      <c r="AI786" s="206"/>
      <c r="AJ786" s="206"/>
      <c r="AK786" s="206"/>
      <c r="AL786" s="206"/>
      <c r="AM786" s="206"/>
      <c r="AN786" s="206"/>
      <c r="AO786" s="206"/>
      <c r="AP786" s="206"/>
      <c r="AQ786" s="206"/>
      <c r="AR786" s="206"/>
      <c r="AS786" s="206"/>
      <c r="AT786" s="206"/>
      <c r="AU786" s="206"/>
      <c r="AV786" s="206"/>
      <c r="AW786" s="206"/>
      <c r="AX786" s="206"/>
      <c r="AY786" s="206"/>
      <c r="AZ786" s="206"/>
      <c r="BA786" s="206"/>
      <c r="BB786" s="206"/>
      <c r="BC786" s="206"/>
      <c r="BD786" s="206"/>
      <c r="BE786" s="206"/>
      <c r="BF786" s="206"/>
      <c r="BG786" s="206"/>
      <c r="BH786" s="206"/>
    </row>
    <row r="787" spans="1:60" ht="33.75" outlineLevel="1">
      <c r="A787" s="232">
        <v>127</v>
      </c>
      <c r="B787" s="233" t="s">
        <v>1139</v>
      </c>
      <c r="C787" s="243" t="s">
        <v>1140</v>
      </c>
      <c r="D787" s="234" t="s">
        <v>437</v>
      </c>
      <c r="E787" s="235">
        <v>1</v>
      </c>
      <c r="F787" s="236"/>
      <c r="G787" s="237">
        <f>ROUND(E787*F787,2)</f>
        <v>0</v>
      </c>
      <c r="H787" s="236"/>
      <c r="I787" s="237">
        <f>ROUND(E787*H787,2)</f>
        <v>0</v>
      </c>
      <c r="J787" s="236"/>
      <c r="K787" s="237">
        <f>ROUND(E787*J787,2)</f>
        <v>0</v>
      </c>
      <c r="L787" s="237">
        <v>21</v>
      </c>
      <c r="M787" s="237">
        <f>G787*(1+L787/100)</f>
        <v>0</v>
      </c>
      <c r="N787" s="237">
        <v>0</v>
      </c>
      <c r="O787" s="237">
        <f>ROUND(E787*N787,2)</f>
        <v>0</v>
      </c>
      <c r="P787" s="237">
        <v>5.3999999999999999E-2</v>
      </c>
      <c r="Q787" s="237">
        <f>ROUND(E787*P787,2)</f>
        <v>0.05</v>
      </c>
      <c r="R787" s="237" t="s">
        <v>962</v>
      </c>
      <c r="S787" s="237" t="s">
        <v>285</v>
      </c>
      <c r="T787" s="238" t="s">
        <v>322</v>
      </c>
      <c r="U787" s="215">
        <v>0.31</v>
      </c>
      <c r="V787" s="215">
        <f>ROUND(E787*U787,2)</f>
        <v>0.31</v>
      </c>
      <c r="W787" s="215"/>
      <c r="X787" s="206"/>
      <c r="Y787" s="206"/>
      <c r="Z787" s="206"/>
      <c r="AA787" s="206"/>
      <c r="AB787" s="206"/>
      <c r="AC787" s="206"/>
      <c r="AD787" s="206"/>
      <c r="AE787" s="206"/>
      <c r="AF787" s="206"/>
      <c r="AG787" s="206" t="s">
        <v>323</v>
      </c>
      <c r="AH787" s="206"/>
      <c r="AI787" s="206"/>
      <c r="AJ787" s="206"/>
      <c r="AK787" s="206"/>
      <c r="AL787" s="206"/>
      <c r="AM787" s="206"/>
      <c r="AN787" s="206"/>
      <c r="AO787" s="206"/>
      <c r="AP787" s="206"/>
      <c r="AQ787" s="206"/>
      <c r="AR787" s="206"/>
      <c r="AS787" s="206"/>
      <c r="AT787" s="206"/>
      <c r="AU787" s="206"/>
      <c r="AV787" s="206"/>
      <c r="AW787" s="206"/>
      <c r="AX787" s="206"/>
      <c r="AY787" s="206"/>
      <c r="AZ787" s="206"/>
      <c r="BA787" s="206"/>
      <c r="BB787" s="206"/>
      <c r="BC787" s="206"/>
      <c r="BD787" s="206"/>
      <c r="BE787" s="206"/>
      <c r="BF787" s="206"/>
      <c r="BG787" s="206"/>
      <c r="BH787" s="206"/>
    </row>
    <row r="788" spans="1:60" ht="22.5" outlineLevel="1">
      <c r="A788" s="232">
        <v>128</v>
      </c>
      <c r="B788" s="233" t="s">
        <v>1141</v>
      </c>
      <c r="C788" s="243" t="s">
        <v>1142</v>
      </c>
      <c r="D788" s="234" t="s">
        <v>368</v>
      </c>
      <c r="E788" s="235">
        <v>1007.3748000000001</v>
      </c>
      <c r="F788" s="236"/>
      <c r="G788" s="237">
        <f>ROUND(E788*F788,2)</f>
        <v>0</v>
      </c>
      <c r="H788" s="236"/>
      <c r="I788" s="237">
        <f>ROUND(E788*H788,2)</f>
        <v>0</v>
      </c>
      <c r="J788" s="236"/>
      <c r="K788" s="237">
        <f>ROUND(E788*J788,2)</f>
        <v>0</v>
      </c>
      <c r="L788" s="237">
        <v>21</v>
      </c>
      <c r="M788" s="237">
        <f>G788*(1+L788/100)</f>
        <v>0</v>
      </c>
      <c r="N788" s="237">
        <v>0</v>
      </c>
      <c r="O788" s="237">
        <f>ROUND(E788*N788,2)</f>
        <v>0</v>
      </c>
      <c r="P788" s="237">
        <v>0.01</v>
      </c>
      <c r="Q788" s="237">
        <f>ROUND(E788*P788,2)</f>
        <v>10.07</v>
      </c>
      <c r="R788" s="237" t="s">
        <v>962</v>
      </c>
      <c r="S788" s="237" t="s">
        <v>285</v>
      </c>
      <c r="T788" s="238" t="s">
        <v>322</v>
      </c>
      <c r="U788" s="215">
        <v>0.1</v>
      </c>
      <c r="V788" s="215">
        <f>ROUND(E788*U788,2)</f>
        <v>100.74</v>
      </c>
      <c r="W788" s="215"/>
      <c r="X788" s="206"/>
      <c r="Y788" s="206"/>
      <c r="Z788" s="206"/>
      <c r="AA788" s="206"/>
      <c r="AB788" s="206"/>
      <c r="AC788" s="206"/>
      <c r="AD788" s="206"/>
      <c r="AE788" s="206"/>
      <c r="AF788" s="206"/>
      <c r="AG788" s="206" t="s">
        <v>323</v>
      </c>
      <c r="AH788" s="206"/>
      <c r="AI788" s="206"/>
      <c r="AJ788" s="206"/>
      <c r="AK788" s="206"/>
      <c r="AL788" s="206"/>
      <c r="AM788" s="206"/>
      <c r="AN788" s="206"/>
      <c r="AO788" s="206"/>
      <c r="AP788" s="206"/>
      <c r="AQ788" s="206"/>
      <c r="AR788" s="206"/>
      <c r="AS788" s="206"/>
      <c r="AT788" s="206"/>
      <c r="AU788" s="206"/>
      <c r="AV788" s="206"/>
      <c r="AW788" s="206"/>
      <c r="AX788" s="206"/>
      <c r="AY788" s="206"/>
      <c r="AZ788" s="206"/>
      <c r="BA788" s="206"/>
      <c r="BB788" s="206"/>
      <c r="BC788" s="206"/>
      <c r="BD788" s="206"/>
      <c r="BE788" s="206"/>
      <c r="BF788" s="206"/>
      <c r="BG788" s="206"/>
      <c r="BH788" s="206"/>
    </row>
    <row r="789" spans="1:60" ht="22.5" outlineLevel="1">
      <c r="A789" s="232">
        <v>129</v>
      </c>
      <c r="B789" s="233" t="s">
        <v>1143</v>
      </c>
      <c r="C789" s="243" t="s">
        <v>1144</v>
      </c>
      <c r="D789" s="234" t="s">
        <v>368</v>
      </c>
      <c r="E789" s="235">
        <v>462.87540000000001</v>
      </c>
      <c r="F789" s="236"/>
      <c r="G789" s="237">
        <f>ROUND(E789*F789,2)</f>
        <v>0</v>
      </c>
      <c r="H789" s="236"/>
      <c r="I789" s="237">
        <f>ROUND(E789*H789,2)</f>
        <v>0</v>
      </c>
      <c r="J789" s="236"/>
      <c r="K789" s="237">
        <f>ROUND(E789*J789,2)</f>
        <v>0</v>
      </c>
      <c r="L789" s="237">
        <v>21</v>
      </c>
      <c r="M789" s="237">
        <f>G789*(1+L789/100)</f>
        <v>0</v>
      </c>
      <c r="N789" s="237">
        <v>0</v>
      </c>
      <c r="O789" s="237">
        <f>ROUND(E789*N789,2)</f>
        <v>0</v>
      </c>
      <c r="P789" s="237">
        <v>0.02</v>
      </c>
      <c r="Q789" s="237">
        <f>ROUND(E789*P789,2)</f>
        <v>9.26</v>
      </c>
      <c r="R789" s="237" t="s">
        <v>962</v>
      </c>
      <c r="S789" s="237" t="s">
        <v>285</v>
      </c>
      <c r="T789" s="238" t="s">
        <v>322</v>
      </c>
      <c r="U789" s="215">
        <v>0.13</v>
      </c>
      <c r="V789" s="215">
        <f>ROUND(E789*U789,2)</f>
        <v>60.17</v>
      </c>
      <c r="W789" s="215"/>
      <c r="X789" s="206"/>
      <c r="Y789" s="206"/>
      <c r="Z789" s="206"/>
      <c r="AA789" s="206"/>
      <c r="AB789" s="206"/>
      <c r="AC789" s="206"/>
      <c r="AD789" s="206"/>
      <c r="AE789" s="206"/>
      <c r="AF789" s="206"/>
      <c r="AG789" s="206" t="s">
        <v>323</v>
      </c>
      <c r="AH789" s="206"/>
      <c r="AI789" s="206"/>
      <c r="AJ789" s="206"/>
      <c r="AK789" s="206"/>
      <c r="AL789" s="206"/>
      <c r="AM789" s="206"/>
      <c r="AN789" s="206"/>
      <c r="AO789" s="206"/>
      <c r="AP789" s="206"/>
      <c r="AQ789" s="206"/>
      <c r="AR789" s="206"/>
      <c r="AS789" s="206"/>
      <c r="AT789" s="206"/>
      <c r="AU789" s="206"/>
      <c r="AV789" s="206"/>
      <c r="AW789" s="206"/>
      <c r="AX789" s="206"/>
      <c r="AY789" s="206"/>
      <c r="AZ789" s="206"/>
      <c r="BA789" s="206"/>
      <c r="BB789" s="206"/>
      <c r="BC789" s="206"/>
      <c r="BD789" s="206"/>
      <c r="BE789" s="206"/>
      <c r="BF789" s="206"/>
      <c r="BG789" s="206"/>
      <c r="BH789" s="206"/>
    </row>
    <row r="790" spans="1:60" ht="22.5" outlineLevel="1">
      <c r="A790" s="223">
        <v>130</v>
      </c>
      <c r="B790" s="224" t="s">
        <v>1145</v>
      </c>
      <c r="C790" s="241" t="s">
        <v>1146</v>
      </c>
      <c r="D790" s="225" t="s">
        <v>368</v>
      </c>
      <c r="E790" s="226">
        <v>628.89242999999999</v>
      </c>
      <c r="F790" s="227"/>
      <c r="G790" s="228">
        <f>ROUND(E790*F790,2)</f>
        <v>0</v>
      </c>
      <c r="H790" s="227"/>
      <c r="I790" s="228">
        <f>ROUND(E790*H790,2)</f>
        <v>0</v>
      </c>
      <c r="J790" s="227"/>
      <c r="K790" s="228">
        <f>ROUND(E790*J790,2)</f>
        <v>0</v>
      </c>
      <c r="L790" s="228">
        <v>21</v>
      </c>
      <c r="M790" s="228">
        <f>G790*(1+L790/100)</f>
        <v>0</v>
      </c>
      <c r="N790" s="228">
        <v>0</v>
      </c>
      <c r="O790" s="228">
        <f>ROUND(E790*N790,2)</f>
        <v>0</v>
      </c>
      <c r="P790" s="228">
        <v>4.5999999999999999E-2</v>
      </c>
      <c r="Q790" s="228">
        <f>ROUND(E790*P790,2)</f>
        <v>28.93</v>
      </c>
      <c r="R790" s="228" t="s">
        <v>962</v>
      </c>
      <c r="S790" s="228" t="s">
        <v>285</v>
      </c>
      <c r="T790" s="229" t="s">
        <v>322</v>
      </c>
      <c r="U790" s="215">
        <v>0.26</v>
      </c>
      <c r="V790" s="215">
        <f>ROUND(E790*U790,2)</f>
        <v>163.51</v>
      </c>
      <c r="W790" s="215"/>
      <c r="X790" s="206"/>
      <c r="Y790" s="206"/>
      <c r="Z790" s="206"/>
      <c r="AA790" s="206"/>
      <c r="AB790" s="206"/>
      <c r="AC790" s="206"/>
      <c r="AD790" s="206"/>
      <c r="AE790" s="206"/>
      <c r="AF790" s="206"/>
      <c r="AG790" s="206" t="s">
        <v>323</v>
      </c>
      <c r="AH790" s="206"/>
      <c r="AI790" s="206"/>
      <c r="AJ790" s="206"/>
      <c r="AK790" s="206"/>
      <c r="AL790" s="206"/>
      <c r="AM790" s="206"/>
      <c r="AN790" s="206"/>
      <c r="AO790" s="206"/>
      <c r="AP790" s="206"/>
      <c r="AQ790" s="206"/>
      <c r="AR790" s="206"/>
      <c r="AS790" s="206"/>
      <c r="AT790" s="206"/>
      <c r="AU790" s="206"/>
      <c r="AV790" s="206"/>
      <c r="AW790" s="206"/>
      <c r="AX790" s="206"/>
      <c r="AY790" s="206"/>
      <c r="AZ790" s="206"/>
      <c r="BA790" s="206"/>
      <c r="BB790" s="206"/>
      <c r="BC790" s="206"/>
      <c r="BD790" s="206"/>
      <c r="BE790" s="206"/>
      <c r="BF790" s="206"/>
      <c r="BG790" s="206"/>
      <c r="BH790" s="206"/>
    </row>
    <row r="791" spans="1:60" outlineLevel="1">
      <c r="A791" s="213"/>
      <c r="B791" s="214"/>
      <c r="C791" s="254" t="s">
        <v>928</v>
      </c>
      <c r="D791" s="247"/>
      <c r="E791" s="248">
        <v>868.89242999999999</v>
      </c>
      <c r="F791" s="215"/>
      <c r="G791" s="215"/>
      <c r="H791" s="215"/>
      <c r="I791" s="215"/>
      <c r="J791" s="215"/>
      <c r="K791" s="215"/>
      <c r="L791" s="215"/>
      <c r="M791" s="215"/>
      <c r="N791" s="215"/>
      <c r="O791" s="215"/>
      <c r="P791" s="215"/>
      <c r="Q791" s="215"/>
      <c r="R791" s="215"/>
      <c r="S791" s="215"/>
      <c r="T791" s="215"/>
      <c r="U791" s="215"/>
      <c r="V791" s="215"/>
      <c r="W791" s="215"/>
      <c r="X791" s="206"/>
      <c r="Y791" s="206"/>
      <c r="Z791" s="206"/>
      <c r="AA791" s="206"/>
      <c r="AB791" s="206"/>
      <c r="AC791" s="206"/>
      <c r="AD791" s="206"/>
      <c r="AE791" s="206"/>
      <c r="AF791" s="206"/>
      <c r="AG791" s="206" t="s">
        <v>327</v>
      </c>
      <c r="AH791" s="206">
        <v>0</v>
      </c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</row>
    <row r="792" spans="1:60" outlineLevel="1">
      <c r="A792" s="213"/>
      <c r="B792" s="214"/>
      <c r="C792" s="254" t="s">
        <v>1147</v>
      </c>
      <c r="D792" s="247"/>
      <c r="E792" s="248">
        <v>-240</v>
      </c>
      <c r="F792" s="215"/>
      <c r="G792" s="215"/>
      <c r="H792" s="215"/>
      <c r="I792" s="215"/>
      <c r="J792" s="215"/>
      <c r="K792" s="215"/>
      <c r="L792" s="215"/>
      <c r="M792" s="215"/>
      <c r="N792" s="215"/>
      <c r="O792" s="215"/>
      <c r="P792" s="215"/>
      <c r="Q792" s="215"/>
      <c r="R792" s="215"/>
      <c r="S792" s="215"/>
      <c r="T792" s="215"/>
      <c r="U792" s="215"/>
      <c r="V792" s="215"/>
      <c r="W792" s="215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 t="s">
        <v>327</v>
      </c>
      <c r="AH792" s="206">
        <v>0</v>
      </c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</row>
    <row r="793" spans="1:60" ht="22.5" outlineLevel="1">
      <c r="A793" s="223">
        <v>131</v>
      </c>
      <c r="B793" s="224" t="s">
        <v>1148</v>
      </c>
      <c r="C793" s="241" t="s">
        <v>1149</v>
      </c>
      <c r="D793" s="225" t="s">
        <v>368</v>
      </c>
      <c r="E793" s="226">
        <v>240</v>
      </c>
      <c r="F793" s="227"/>
      <c r="G793" s="228">
        <f>ROUND(E793*F793,2)</f>
        <v>0</v>
      </c>
      <c r="H793" s="227"/>
      <c r="I793" s="228">
        <f>ROUND(E793*H793,2)</f>
        <v>0</v>
      </c>
      <c r="J793" s="227"/>
      <c r="K793" s="228">
        <f>ROUND(E793*J793,2)</f>
        <v>0</v>
      </c>
      <c r="L793" s="228">
        <v>21</v>
      </c>
      <c r="M793" s="228">
        <f>G793*(1+L793/100)</f>
        <v>0</v>
      </c>
      <c r="N793" s="228">
        <v>0</v>
      </c>
      <c r="O793" s="228">
        <f>ROUND(E793*N793,2)</f>
        <v>0</v>
      </c>
      <c r="P793" s="228">
        <v>6.8000000000000005E-2</v>
      </c>
      <c r="Q793" s="228">
        <f>ROUND(E793*P793,2)</f>
        <v>16.32</v>
      </c>
      <c r="R793" s="228" t="s">
        <v>962</v>
      </c>
      <c r="S793" s="228" t="s">
        <v>285</v>
      </c>
      <c r="T793" s="229" t="s">
        <v>322</v>
      </c>
      <c r="U793" s="215">
        <v>0.3</v>
      </c>
      <c r="V793" s="215">
        <f>ROUND(E793*U793,2)</f>
        <v>72</v>
      </c>
      <c r="W793" s="215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 t="s">
        <v>323</v>
      </c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</row>
    <row r="794" spans="1:60" outlineLevel="1">
      <c r="A794" s="213"/>
      <c r="B794" s="214"/>
      <c r="C794" s="253" t="s">
        <v>1150</v>
      </c>
      <c r="D794" s="251"/>
      <c r="E794" s="251"/>
      <c r="F794" s="251"/>
      <c r="G794" s="251"/>
      <c r="H794" s="215"/>
      <c r="I794" s="215"/>
      <c r="J794" s="215"/>
      <c r="K794" s="215"/>
      <c r="L794" s="215"/>
      <c r="M794" s="215"/>
      <c r="N794" s="215"/>
      <c r="O794" s="215"/>
      <c r="P794" s="215"/>
      <c r="Q794" s="215"/>
      <c r="R794" s="215"/>
      <c r="S794" s="215"/>
      <c r="T794" s="215"/>
      <c r="U794" s="215"/>
      <c r="V794" s="215"/>
      <c r="W794" s="215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 t="s">
        <v>325</v>
      </c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</row>
    <row r="795" spans="1:60" outlineLevel="1">
      <c r="A795" s="213"/>
      <c r="B795" s="214"/>
      <c r="C795" s="254" t="s">
        <v>1151</v>
      </c>
      <c r="D795" s="247"/>
      <c r="E795" s="248">
        <v>240</v>
      </c>
      <c r="F795" s="215"/>
      <c r="G795" s="215"/>
      <c r="H795" s="215"/>
      <c r="I795" s="215"/>
      <c r="J795" s="215"/>
      <c r="K795" s="215"/>
      <c r="L795" s="215"/>
      <c r="M795" s="215"/>
      <c r="N795" s="215"/>
      <c r="O795" s="215"/>
      <c r="P795" s="215"/>
      <c r="Q795" s="215"/>
      <c r="R795" s="215"/>
      <c r="S795" s="215"/>
      <c r="T795" s="215"/>
      <c r="U795" s="215"/>
      <c r="V795" s="215"/>
      <c r="W795" s="215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 t="s">
        <v>327</v>
      </c>
      <c r="AH795" s="206">
        <v>0</v>
      </c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</row>
    <row r="796" spans="1:60" outlineLevel="1">
      <c r="A796" s="223">
        <v>132</v>
      </c>
      <c r="B796" s="224" t="s">
        <v>1152</v>
      </c>
      <c r="C796" s="241" t="s">
        <v>1153</v>
      </c>
      <c r="D796" s="225" t="s">
        <v>1154</v>
      </c>
      <c r="E796" s="226">
        <v>92.331000000000003</v>
      </c>
      <c r="F796" s="227"/>
      <c r="G796" s="228">
        <f>ROUND(E796*F796,2)</f>
        <v>0</v>
      </c>
      <c r="H796" s="227"/>
      <c r="I796" s="228">
        <f>ROUND(E796*H796,2)</f>
        <v>0</v>
      </c>
      <c r="J796" s="227"/>
      <c r="K796" s="228">
        <f>ROUND(E796*J796,2)</f>
        <v>0</v>
      </c>
      <c r="L796" s="228">
        <v>21</v>
      </c>
      <c r="M796" s="228">
        <f>G796*(1+L796/100)</f>
        <v>0</v>
      </c>
      <c r="N796" s="228">
        <v>0</v>
      </c>
      <c r="O796" s="228">
        <f>ROUND(E796*N796,2)</f>
        <v>0</v>
      </c>
      <c r="P796" s="228">
        <v>0</v>
      </c>
      <c r="Q796" s="228">
        <f>ROUND(E796*P796,2)</f>
        <v>0</v>
      </c>
      <c r="R796" s="228"/>
      <c r="S796" s="228" t="s">
        <v>295</v>
      </c>
      <c r="T796" s="229" t="s">
        <v>322</v>
      </c>
      <c r="U796" s="215">
        <v>1.9E-2</v>
      </c>
      <c r="V796" s="215">
        <f>ROUND(E796*U796,2)</f>
        <v>1.75</v>
      </c>
      <c r="W796" s="215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 t="s">
        <v>369</v>
      </c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</row>
    <row r="797" spans="1:60" outlineLevel="1">
      <c r="A797" s="213"/>
      <c r="B797" s="214"/>
      <c r="C797" s="254" t="s">
        <v>1155</v>
      </c>
      <c r="D797" s="247"/>
      <c r="E797" s="248">
        <v>88.2</v>
      </c>
      <c r="F797" s="215"/>
      <c r="G797" s="215"/>
      <c r="H797" s="215"/>
      <c r="I797" s="215"/>
      <c r="J797" s="215"/>
      <c r="K797" s="215"/>
      <c r="L797" s="215"/>
      <c r="M797" s="215"/>
      <c r="N797" s="215"/>
      <c r="O797" s="215"/>
      <c r="P797" s="215"/>
      <c r="Q797" s="215"/>
      <c r="R797" s="215"/>
      <c r="S797" s="215"/>
      <c r="T797" s="215"/>
      <c r="U797" s="215"/>
      <c r="V797" s="215"/>
      <c r="W797" s="215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 t="s">
        <v>327</v>
      </c>
      <c r="AH797" s="206">
        <v>0</v>
      </c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</row>
    <row r="798" spans="1:60" outlineLevel="1">
      <c r="A798" s="213"/>
      <c r="B798" s="214"/>
      <c r="C798" s="254" t="s">
        <v>1156</v>
      </c>
      <c r="D798" s="247"/>
      <c r="E798" s="248">
        <v>4.1310000000000002</v>
      </c>
      <c r="F798" s="215"/>
      <c r="G798" s="215"/>
      <c r="H798" s="215"/>
      <c r="I798" s="215"/>
      <c r="J798" s="215"/>
      <c r="K798" s="215"/>
      <c r="L798" s="215"/>
      <c r="M798" s="215"/>
      <c r="N798" s="215"/>
      <c r="O798" s="215"/>
      <c r="P798" s="215"/>
      <c r="Q798" s="215"/>
      <c r="R798" s="215"/>
      <c r="S798" s="215"/>
      <c r="T798" s="215"/>
      <c r="U798" s="215"/>
      <c r="V798" s="215"/>
      <c r="W798" s="215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 t="s">
        <v>327</v>
      </c>
      <c r="AH798" s="206">
        <v>0</v>
      </c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</row>
    <row r="799" spans="1:60" outlineLevel="1">
      <c r="A799" s="223">
        <v>133</v>
      </c>
      <c r="B799" s="224" t="s">
        <v>1157</v>
      </c>
      <c r="C799" s="241" t="s">
        <v>1158</v>
      </c>
      <c r="D799" s="225" t="s">
        <v>320</v>
      </c>
      <c r="E799" s="226">
        <v>4.7546999999999997</v>
      </c>
      <c r="F799" s="227"/>
      <c r="G799" s="228">
        <f>ROUND(E799*F799,2)</f>
        <v>0</v>
      </c>
      <c r="H799" s="227"/>
      <c r="I799" s="228">
        <f>ROUND(E799*H799,2)</f>
        <v>0</v>
      </c>
      <c r="J799" s="227"/>
      <c r="K799" s="228">
        <f>ROUND(E799*J799,2)</f>
        <v>0</v>
      </c>
      <c r="L799" s="228">
        <v>21</v>
      </c>
      <c r="M799" s="228">
        <f>G799*(1+L799/100)</f>
        <v>0</v>
      </c>
      <c r="N799" s="228">
        <v>0</v>
      </c>
      <c r="O799" s="228">
        <f>ROUND(E799*N799,2)</f>
        <v>0</v>
      </c>
      <c r="P799" s="228">
        <v>1.671</v>
      </c>
      <c r="Q799" s="228">
        <f>ROUND(E799*P799,2)</f>
        <v>7.95</v>
      </c>
      <c r="R799" s="228"/>
      <c r="S799" s="228" t="s">
        <v>295</v>
      </c>
      <c r="T799" s="229" t="s">
        <v>390</v>
      </c>
      <c r="U799" s="215">
        <v>0</v>
      </c>
      <c r="V799" s="215">
        <f>ROUND(E799*U799,2)</f>
        <v>0</v>
      </c>
      <c r="W799" s="215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 t="s">
        <v>323</v>
      </c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</row>
    <row r="800" spans="1:60" outlineLevel="1">
      <c r="A800" s="213"/>
      <c r="B800" s="214"/>
      <c r="C800" s="254" t="s">
        <v>1159</v>
      </c>
      <c r="D800" s="247"/>
      <c r="E800" s="248">
        <v>4.75</v>
      </c>
      <c r="F800" s="215"/>
      <c r="G800" s="215"/>
      <c r="H800" s="215"/>
      <c r="I800" s="215"/>
      <c r="J800" s="215"/>
      <c r="K800" s="215"/>
      <c r="L800" s="215"/>
      <c r="M800" s="215"/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06"/>
      <c r="Y800" s="206"/>
      <c r="Z800" s="206"/>
      <c r="AA800" s="206"/>
      <c r="AB800" s="206"/>
      <c r="AC800" s="206"/>
      <c r="AD800" s="206"/>
      <c r="AE800" s="206"/>
      <c r="AF800" s="206"/>
      <c r="AG800" s="206" t="s">
        <v>327</v>
      </c>
      <c r="AH800" s="206">
        <v>0</v>
      </c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</row>
    <row r="801" spans="1:60" outlineLevel="1">
      <c r="A801" s="223">
        <v>134</v>
      </c>
      <c r="B801" s="224" t="s">
        <v>1160</v>
      </c>
      <c r="C801" s="241" t="s">
        <v>1161</v>
      </c>
      <c r="D801" s="225" t="s">
        <v>298</v>
      </c>
      <c r="E801" s="226">
        <v>1</v>
      </c>
      <c r="F801" s="227"/>
      <c r="G801" s="228">
        <f>ROUND(E801*F801,2)</f>
        <v>0</v>
      </c>
      <c r="H801" s="227"/>
      <c r="I801" s="228">
        <f>ROUND(E801*H801,2)</f>
        <v>0</v>
      </c>
      <c r="J801" s="227"/>
      <c r="K801" s="228">
        <f>ROUND(E801*J801,2)</f>
        <v>0</v>
      </c>
      <c r="L801" s="228">
        <v>21</v>
      </c>
      <c r="M801" s="228">
        <f>G801*(1+L801/100)</f>
        <v>0</v>
      </c>
      <c r="N801" s="228">
        <v>0</v>
      </c>
      <c r="O801" s="228">
        <f>ROUND(E801*N801,2)</f>
        <v>0</v>
      </c>
      <c r="P801" s="228">
        <v>0</v>
      </c>
      <c r="Q801" s="228">
        <f>ROUND(E801*P801,2)</f>
        <v>0</v>
      </c>
      <c r="R801" s="228"/>
      <c r="S801" s="228" t="s">
        <v>295</v>
      </c>
      <c r="T801" s="229" t="s">
        <v>390</v>
      </c>
      <c r="U801" s="215">
        <v>0</v>
      </c>
      <c r="V801" s="215">
        <f>ROUND(E801*U801,2)</f>
        <v>0</v>
      </c>
      <c r="W801" s="215"/>
      <c r="X801" s="206"/>
      <c r="Y801" s="206"/>
      <c r="Z801" s="206"/>
      <c r="AA801" s="206"/>
      <c r="AB801" s="206"/>
      <c r="AC801" s="206"/>
      <c r="AD801" s="206"/>
      <c r="AE801" s="206"/>
      <c r="AF801" s="206"/>
      <c r="AG801" s="206" t="s">
        <v>323</v>
      </c>
      <c r="AH801" s="206"/>
      <c r="AI801" s="206"/>
      <c r="AJ801" s="206"/>
      <c r="AK801" s="206"/>
      <c r="AL801" s="206"/>
      <c r="AM801" s="206"/>
      <c r="AN801" s="206"/>
      <c r="AO801" s="206"/>
      <c r="AP801" s="206"/>
      <c r="AQ801" s="206"/>
      <c r="AR801" s="206"/>
      <c r="AS801" s="206"/>
      <c r="AT801" s="206"/>
      <c r="AU801" s="206"/>
      <c r="AV801" s="206"/>
      <c r="AW801" s="206"/>
      <c r="AX801" s="206"/>
      <c r="AY801" s="206"/>
      <c r="AZ801" s="206"/>
      <c r="BA801" s="206"/>
      <c r="BB801" s="206"/>
      <c r="BC801" s="206"/>
      <c r="BD801" s="206"/>
      <c r="BE801" s="206"/>
      <c r="BF801" s="206"/>
      <c r="BG801" s="206"/>
      <c r="BH801" s="206"/>
    </row>
    <row r="802" spans="1:60" outlineLevel="1">
      <c r="A802" s="213"/>
      <c r="B802" s="214"/>
      <c r="C802" s="254" t="s">
        <v>107</v>
      </c>
      <c r="D802" s="247"/>
      <c r="E802" s="248">
        <v>1</v>
      </c>
      <c r="F802" s="215"/>
      <c r="G802" s="215"/>
      <c r="H802" s="215"/>
      <c r="I802" s="215"/>
      <c r="J802" s="215"/>
      <c r="K802" s="215"/>
      <c r="L802" s="215"/>
      <c r="M802" s="215"/>
      <c r="N802" s="215"/>
      <c r="O802" s="215"/>
      <c r="P802" s="215"/>
      <c r="Q802" s="215"/>
      <c r="R802" s="215"/>
      <c r="S802" s="215"/>
      <c r="T802" s="215"/>
      <c r="U802" s="215"/>
      <c r="V802" s="215"/>
      <c r="W802" s="215"/>
      <c r="X802" s="206"/>
      <c r="Y802" s="206"/>
      <c r="Z802" s="206"/>
      <c r="AA802" s="206"/>
      <c r="AB802" s="206"/>
      <c r="AC802" s="206"/>
      <c r="AD802" s="206"/>
      <c r="AE802" s="206"/>
      <c r="AF802" s="206"/>
      <c r="AG802" s="206" t="s">
        <v>327</v>
      </c>
      <c r="AH802" s="206">
        <v>0</v>
      </c>
      <c r="AI802" s="206"/>
      <c r="AJ802" s="206"/>
      <c r="AK802" s="206"/>
      <c r="AL802" s="206"/>
      <c r="AM802" s="206"/>
      <c r="AN802" s="206"/>
      <c r="AO802" s="206"/>
      <c r="AP802" s="206"/>
      <c r="AQ802" s="206"/>
      <c r="AR802" s="206"/>
      <c r="AS802" s="206"/>
      <c r="AT802" s="206"/>
      <c r="AU802" s="206"/>
      <c r="AV802" s="206"/>
      <c r="AW802" s="206"/>
      <c r="AX802" s="206"/>
      <c r="AY802" s="206"/>
      <c r="AZ802" s="206"/>
      <c r="BA802" s="206"/>
      <c r="BB802" s="206"/>
      <c r="BC802" s="206"/>
      <c r="BD802" s="206"/>
      <c r="BE802" s="206"/>
      <c r="BF802" s="206"/>
      <c r="BG802" s="206"/>
      <c r="BH802" s="206"/>
    </row>
    <row r="803" spans="1:60" outlineLevel="1">
      <c r="A803" s="223">
        <v>135</v>
      </c>
      <c r="B803" s="224" t="s">
        <v>1162</v>
      </c>
      <c r="C803" s="241" t="s">
        <v>1163</v>
      </c>
      <c r="D803" s="225" t="s">
        <v>557</v>
      </c>
      <c r="E803" s="226">
        <v>1.5</v>
      </c>
      <c r="F803" s="227"/>
      <c r="G803" s="228">
        <f>ROUND(E803*F803,2)</f>
        <v>0</v>
      </c>
      <c r="H803" s="227"/>
      <c r="I803" s="228">
        <f>ROUND(E803*H803,2)</f>
        <v>0</v>
      </c>
      <c r="J803" s="227"/>
      <c r="K803" s="228">
        <f>ROUND(E803*J803,2)</f>
        <v>0</v>
      </c>
      <c r="L803" s="228">
        <v>21</v>
      </c>
      <c r="M803" s="228">
        <f>G803*(1+L803/100)</f>
        <v>0</v>
      </c>
      <c r="N803" s="228">
        <v>0</v>
      </c>
      <c r="O803" s="228">
        <f>ROUND(E803*N803,2)</f>
        <v>0</v>
      </c>
      <c r="P803" s="228">
        <v>2.63E-3</v>
      </c>
      <c r="Q803" s="228">
        <f>ROUND(E803*P803,2)</f>
        <v>0</v>
      </c>
      <c r="R803" s="228"/>
      <c r="S803" s="228" t="s">
        <v>295</v>
      </c>
      <c r="T803" s="229" t="s">
        <v>390</v>
      </c>
      <c r="U803" s="215">
        <v>0</v>
      </c>
      <c r="V803" s="215">
        <f>ROUND(E803*U803,2)</f>
        <v>0</v>
      </c>
      <c r="W803" s="215"/>
      <c r="X803" s="206"/>
      <c r="Y803" s="206"/>
      <c r="Z803" s="206"/>
      <c r="AA803" s="206"/>
      <c r="AB803" s="206"/>
      <c r="AC803" s="206"/>
      <c r="AD803" s="206"/>
      <c r="AE803" s="206"/>
      <c r="AF803" s="206"/>
      <c r="AG803" s="206" t="s">
        <v>323</v>
      </c>
      <c r="AH803" s="206"/>
      <c r="AI803" s="206"/>
      <c r="AJ803" s="206"/>
      <c r="AK803" s="206"/>
      <c r="AL803" s="206"/>
      <c r="AM803" s="206"/>
      <c r="AN803" s="206"/>
      <c r="AO803" s="206"/>
      <c r="AP803" s="206"/>
      <c r="AQ803" s="206"/>
      <c r="AR803" s="206"/>
      <c r="AS803" s="206"/>
      <c r="AT803" s="206"/>
      <c r="AU803" s="206"/>
      <c r="AV803" s="206"/>
      <c r="AW803" s="206"/>
      <c r="AX803" s="206"/>
      <c r="AY803" s="206"/>
      <c r="AZ803" s="206"/>
      <c r="BA803" s="206"/>
      <c r="BB803" s="206"/>
      <c r="BC803" s="206"/>
      <c r="BD803" s="206"/>
      <c r="BE803" s="206"/>
      <c r="BF803" s="206"/>
      <c r="BG803" s="206"/>
      <c r="BH803" s="206"/>
    </row>
    <row r="804" spans="1:60" outlineLevel="1">
      <c r="A804" s="213"/>
      <c r="B804" s="214"/>
      <c r="C804" s="254" t="s">
        <v>1164</v>
      </c>
      <c r="D804" s="247"/>
      <c r="E804" s="248">
        <v>1.5</v>
      </c>
      <c r="F804" s="215"/>
      <c r="G804" s="215"/>
      <c r="H804" s="215"/>
      <c r="I804" s="215"/>
      <c r="J804" s="215"/>
      <c r="K804" s="215"/>
      <c r="L804" s="215"/>
      <c r="M804" s="215"/>
      <c r="N804" s="215"/>
      <c r="O804" s="215"/>
      <c r="P804" s="215"/>
      <c r="Q804" s="215"/>
      <c r="R804" s="215"/>
      <c r="S804" s="215"/>
      <c r="T804" s="215"/>
      <c r="U804" s="215"/>
      <c r="V804" s="215"/>
      <c r="W804" s="215"/>
      <c r="X804" s="206"/>
      <c r="Y804" s="206"/>
      <c r="Z804" s="206"/>
      <c r="AA804" s="206"/>
      <c r="AB804" s="206"/>
      <c r="AC804" s="206"/>
      <c r="AD804" s="206"/>
      <c r="AE804" s="206"/>
      <c r="AF804" s="206"/>
      <c r="AG804" s="206" t="s">
        <v>327</v>
      </c>
      <c r="AH804" s="206">
        <v>0</v>
      </c>
      <c r="AI804" s="206"/>
      <c r="AJ804" s="206"/>
      <c r="AK804" s="206"/>
      <c r="AL804" s="206"/>
      <c r="AM804" s="206"/>
      <c r="AN804" s="206"/>
      <c r="AO804" s="206"/>
      <c r="AP804" s="206"/>
      <c r="AQ804" s="206"/>
      <c r="AR804" s="206"/>
      <c r="AS804" s="206"/>
      <c r="AT804" s="206"/>
      <c r="AU804" s="206"/>
      <c r="AV804" s="206"/>
      <c r="AW804" s="206"/>
      <c r="AX804" s="206"/>
      <c r="AY804" s="206"/>
      <c r="AZ804" s="206"/>
      <c r="BA804" s="206"/>
      <c r="BB804" s="206"/>
      <c r="BC804" s="206"/>
      <c r="BD804" s="206"/>
      <c r="BE804" s="206"/>
      <c r="BF804" s="206"/>
      <c r="BG804" s="206"/>
      <c r="BH804" s="206"/>
    </row>
    <row r="805" spans="1:60" outlineLevel="1">
      <c r="A805" s="223">
        <v>136</v>
      </c>
      <c r="B805" s="224" t="s">
        <v>1165</v>
      </c>
      <c r="C805" s="241" t="s">
        <v>1166</v>
      </c>
      <c r="D805" s="225" t="s">
        <v>437</v>
      </c>
      <c r="E805" s="226">
        <v>1</v>
      </c>
      <c r="F805" s="227"/>
      <c r="G805" s="228">
        <f>ROUND(E805*F805,2)</f>
        <v>0</v>
      </c>
      <c r="H805" s="227"/>
      <c r="I805" s="228">
        <f>ROUND(E805*H805,2)</f>
        <v>0</v>
      </c>
      <c r="J805" s="227"/>
      <c r="K805" s="228">
        <f>ROUND(E805*J805,2)</f>
        <v>0</v>
      </c>
      <c r="L805" s="228">
        <v>21</v>
      </c>
      <c r="M805" s="228">
        <f>G805*(1+L805/100)</f>
        <v>0</v>
      </c>
      <c r="N805" s="228">
        <v>0</v>
      </c>
      <c r="O805" s="228">
        <f>ROUND(E805*N805,2)</f>
        <v>0</v>
      </c>
      <c r="P805" s="228">
        <v>0.14899999999999999</v>
      </c>
      <c r="Q805" s="228">
        <f>ROUND(E805*P805,2)</f>
        <v>0.15</v>
      </c>
      <c r="R805" s="228"/>
      <c r="S805" s="228" t="s">
        <v>295</v>
      </c>
      <c r="T805" s="229" t="s">
        <v>390</v>
      </c>
      <c r="U805" s="215">
        <v>0</v>
      </c>
      <c r="V805" s="215">
        <f>ROUND(E805*U805,2)</f>
        <v>0</v>
      </c>
      <c r="W805" s="215"/>
      <c r="X805" s="206"/>
      <c r="Y805" s="206"/>
      <c r="Z805" s="206"/>
      <c r="AA805" s="206"/>
      <c r="AB805" s="206"/>
      <c r="AC805" s="206"/>
      <c r="AD805" s="206"/>
      <c r="AE805" s="206"/>
      <c r="AF805" s="206"/>
      <c r="AG805" s="206" t="s">
        <v>323</v>
      </c>
      <c r="AH805" s="206"/>
      <c r="AI805" s="206"/>
      <c r="AJ805" s="206"/>
      <c r="AK805" s="206"/>
      <c r="AL805" s="206"/>
      <c r="AM805" s="206"/>
      <c r="AN805" s="206"/>
      <c r="AO805" s="206"/>
      <c r="AP805" s="206"/>
      <c r="AQ805" s="206"/>
      <c r="AR805" s="206"/>
      <c r="AS805" s="206"/>
      <c r="AT805" s="206"/>
      <c r="AU805" s="206"/>
      <c r="AV805" s="206"/>
      <c r="AW805" s="206"/>
      <c r="AX805" s="206"/>
      <c r="AY805" s="206"/>
      <c r="AZ805" s="206"/>
      <c r="BA805" s="206"/>
      <c r="BB805" s="206"/>
      <c r="BC805" s="206"/>
      <c r="BD805" s="206"/>
      <c r="BE805" s="206"/>
      <c r="BF805" s="206"/>
      <c r="BG805" s="206"/>
      <c r="BH805" s="206"/>
    </row>
    <row r="806" spans="1:60" outlineLevel="1">
      <c r="A806" s="213"/>
      <c r="B806" s="214"/>
      <c r="C806" s="254" t="s">
        <v>1167</v>
      </c>
      <c r="D806" s="247"/>
      <c r="E806" s="248">
        <v>1</v>
      </c>
      <c r="F806" s="215"/>
      <c r="G806" s="215"/>
      <c r="H806" s="215"/>
      <c r="I806" s="215"/>
      <c r="J806" s="215"/>
      <c r="K806" s="215"/>
      <c r="L806" s="215"/>
      <c r="M806" s="215"/>
      <c r="N806" s="215"/>
      <c r="O806" s="215"/>
      <c r="P806" s="215"/>
      <c r="Q806" s="215"/>
      <c r="R806" s="215"/>
      <c r="S806" s="215"/>
      <c r="T806" s="215"/>
      <c r="U806" s="215"/>
      <c r="V806" s="215"/>
      <c r="W806" s="215"/>
      <c r="X806" s="206"/>
      <c r="Y806" s="206"/>
      <c r="Z806" s="206"/>
      <c r="AA806" s="206"/>
      <c r="AB806" s="206"/>
      <c r="AC806" s="206"/>
      <c r="AD806" s="206"/>
      <c r="AE806" s="206"/>
      <c r="AF806" s="206"/>
      <c r="AG806" s="206" t="s">
        <v>327</v>
      </c>
      <c r="AH806" s="206">
        <v>0</v>
      </c>
      <c r="AI806" s="206"/>
      <c r="AJ806" s="206"/>
      <c r="AK806" s="206"/>
      <c r="AL806" s="206"/>
      <c r="AM806" s="206"/>
      <c r="AN806" s="206"/>
      <c r="AO806" s="206"/>
      <c r="AP806" s="206"/>
      <c r="AQ806" s="206"/>
      <c r="AR806" s="206"/>
      <c r="AS806" s="206"/>
      <c r="AT806" s="206"/>
      <c r="AU806" s="206"/>
      <c r="AV806" s="206"/>
      <c r="AW806" s="206"/>
      <c r="AX806" s="206"/>
      <c r="AY806" s="206"/>
      <c r="AZ806" s="206"/>
      <c r="BA806" s="206"/>
      <c r="BB806" s="206"/>
      <c r="BC806" s="206"/>
      <c r="BD806" s="206"/>
      <c r="BE806" s="206"/>
      <c r="BF806" s="206"/>
      <c r="BG806" s="206"/>
      <c r="BH806" s="206"/>
    </row>
    <row r="807" spans="1:60" outlineLevel="1">
      <c r="A807" s="232">
        <v>137</v>
      </c>
      <c r="B807" s="233" t="s">
        <v>1168</v>
      </c>
      <c r="C807" s="243" t="s">
        <v>1169</v>
      </c>
      <c r="D807" s="234" t="s">
        <v>437</v>
      </c>
      <c r="E807" s="235">
        <v>60</v>
      </c>
      <c r="F807" s="236"/>
      <c r="G807" s="237">
        <f>ROUND(E807*F807,2)</f>
        <v>0</v>
      </c>
      <c r="H807" s="236"/>
      <c r="I807" s="237">
        <f>ROUND(E807*H807,2)</f>
        <v>0</v>
      </c>
      <c r="J807" s="236"/>
      <c r="K807" s="237">
        <f>ROUND(E807*J807,2)</f>
        <v>0</v>
      </c>
      <c r="L807" s="237">
        <v>21</v>
      </c>
      <c r="M807" s="237">
        <f>G807*(1+L807/100)</f>
        <v>0</v>
      </c>
      <c r="N807" s="237">
        <v>0</v>
      </c>
      <c r="O807" s="237">
        <f>ROUND(E807*N807,2)</f>
        <v>0</v>
      </c>
      <c r="P807" s="237">
        <v>8.9999999999999993E-3</v>
      </c>
      <c r="Q807" s="237">
        <f>ROUND(E807*P807,2)</f>
        <v>0.54</v>
      </c>
      <c r="R807" s="237"/>
      <c r="S807" s="237" t="s">
        <v>295</v>
      </c>
      <c r="T807" s="238" t="s">
        <v>390</v>
      </c>
      <c r="U807" s="215">
        <v>0</v>
      </c>
      <c r="V807" s="215">
        <f>ROUND(E807*U807,2)</f>
        <v>0</v>
      </c>
      <c r="W807" s="215"/>
      <c r="X807" s="206"/>
      <c r="Y807" s="206"/>
      <c r="Z807" s="206"/>
      <c r="AA807" s="206"/>
      <c r="AB807" s="206"/>
      <c r="AC807" s="206"/>
      <c r="AD807" s="206"/>
      <c r="AE807" s="206"/>
      <c r="AF807" s="206"/>
      <c r="AG807" s="206" t="s">
        <v>323</v>
      </c>
      <c r="AH807" s="206"/>
      <c r="AI807" s="206"/>
      <c r="AJ807" s="206"/>
      <c r="AK807" s="206"/>
      <c r="AL807" s="206"/>
      <c r="AM807" s="206"/>
      <c r="AN807" s="206"/>
      <c r="AO807" s="206"/>
      <c r="AP807" s="206"/>
      <c r="AQ807" s="206"/>
      <c r="AR807" s="206"/>
      <c r="AS807" s="206"/>
      <c r="AT807" s="206"/>
      <c r="AU807" s="206"/>
      <c r="AV807" s="206"/>
      <c r="AW807" s="206"/>
      <c r="AX807" s="206"/>
      <c r="AY807" s="206"/>
      <c r="AZ807" s="206"/>
      <c r="BA807" s="206"/>
      <c r="BB807" s="206"/>
      <c r="BC807" s="206"/>
      <c r="BD807" s="206"/>
      <c r="BE807" s="206"/>
      <c r="BF807" s="206"/>
      <c r="BG807" s="206"/>
      <c r="BH807" s="206"/>
    </row>
    <row r="808" spans="1:60" outlineLevel="1">
      <c r="A808" s="232">
        <v>138</v>
      </c>
      <c r="B808" s="233" t="s">
        <v>1170</v>
      </c>
      <c r="C808" s="243" t="s">
        <v>1171</v>
      </c>
      <c r="D808" s="234" t="s">
        <v>437</v>
      </c>
      <c r="E808" s="235">
        <v>10</v>
      </c>
      <c r="F808" s="236"/>
      <c r="G808" s="237">
        <f>ROUND(E808*F808,2)</f>
        <v>0</v>
      </c>
      <c r="H808" s="236"/>
      <c r="I808" s="237">
        <f>ROUND(E808*H808,2)</f>
        <v>0</v>
      </c>
      <c r="J808" s="236"/>
      <c r="K808" s="237">
        <f>ROUND(E808*J808,2)</f>
        <v>0</v>
      </c>
      <c r="L808" s="237">
        <v>21</v>
      </c>
      <c r="M808" s="237">
        <f>G808*(1+L808/100)</f>
        <v>0</v>
      </c>
      <c r="N808" s="237">
        <v>2.1000000000000001E-4</v>
      </c>
      <c r="O808" s="237">
        <f>ROUND(E808*N808,2)</f>
        <v>0</v>
      </c>
      <c r="P808" s="237">
        <v>0</v>
      </c>
      <c r="Q808" s="237">
        <f>ROUND(E808*P808,2)</f>
        <v>0</v>
      </c>
      <c r="R808" s="237"/>
      <c r="S808" s="237" t="s">
        <v>295</v>
      </c>
      <c r="T808" s="238" t="s">
        <v>286</v>
      </c>
      <c r="U808" s="215">
        <v>0.33600000000000002</v>
      </c>
      <c r="V808" s="215">
        <f>ROUND(E808*U808,2)</f>
        <v>3.36</v>
      </c>
      <c r="W808" s="215"/>
      <c r="X808" s="206"/>
      <c r="Y808" s="206"/>
      <c r="Z808" s="206"/>
      <c r="AA808" s="206"/>
      <c r="AB808" s="206"/>
      <c r="AC808" s="206"/>
      <c r="AD808" s="206"/>
      <c r="AE808" s="206"/>
      <c r="AF808" s="206"/>
      <c r="AG808" s="206" t="s">
        <v>369</v>
      </c>
      <c r="AH808" s="206"/>
      <c r="AI808" s="206"/>
      <c r="AJ808" s="206"/>
      <c r="AK808" s="206"/>
      <c r="AL808" s="206"/>
      <c r="AM808" s="206"/>
      <c r="AN808" s="206"/>
      <c r="AO808" s="206"/>
      <c r="AP808" s="206"/>
      <c r="AQ808" s="206"/>
      <c r="AR808" s="206"/>
      <c r="AS808" s="206"/>
      <c r="AT808" s="206"/>
      <c r="AU808" s="206"/>
      <c r="AV808" s="206"/>
      <c r="AW808" s="206"/>
      <c r="AX808" s="206"/>
      <c r="AY808" s="206"/>
      <c r="AZ808" s="206"/>
      <c r="BA808" s="206"/>
      <c r="BB808" s="206"/>
      <c r="BC808" s="206"/>
      <c r="BD808" s="206"/>
      <c r="BE808" s="206"/>
      <c r="BF808" s="206"/>
      <c r="BG808" s="206"/>
      <c r="BH808" s="206"/>
    </row>
    <row r="809" spans="1:60" outlineLevel="1">
      <c r="A809" s="223">
        <v>139</v>
      </c>
      <c r="B809" s="224" t="s">
        <v>1172</v>
      </c>
      <c r="C809" s="241" t="s">
        <v>1173</v>
      </c>
      <c r="D809" s="225" t="s">
        <v>368</v>
      </c>
      <c r="E809" s="226">
        <v>755.88850000000002</v>
      </c>
      <c r="F809" s="227"/>
      <c r="G809" s="228">
        <f>ROUND(E809*F809,2)</f>
        <v>0</v>
      </c>
      <c r="H809" s="227"/>
      <c r="I809" s="228">
        <f>ROUND(E809*H809,2)</f>
        <v>0</v>
      </c>
      <c r="J809" s="227"/>
      <c r="K809" s="228">
        <f>ROUND(E809*J809,2)</f>
        <v>0</v>
      </c>
      <c r="L809" s="228">
        <v>21</v>
      </c>
      <c r="M809" s="228">
        <f>G809*(1+L809/100)</f>
        <v>0</v>
      </c>
      <c r="N809" s="228">
        <v>4.0000000000000003E-5</v>
      </c>
      <c r="O809" s="228">
        <f>ROUND(E809*N809,2)</f>
        <v>0.03</v>
      </c>
      <c r="P809" s="228">
        <v>0</v>
      </c>
      <c r="Q809" s="228">
        <f>ROUND(E809*P809,2)</f>
        <v>0</v>
      </c>
      <c r="R809" s="228"/>
      <c r="S809" s="228" t="s">
        <v>295</v>
      </c>
      <c r="T809" s="229" t="s">
        <v>322</v>
      </c>
      <c r="U809" s="215">
        <v>0.35399999999999998</v>
      </c>
      <c r="V809" s="215">
        <f>ROUND(E809*U809,2)</f>
        <v>267.58</v>
      </c>
      <c r="W809" s="215"/>
      <c r="X809" s="206"/>
      <c r="Y809" s="206"/>
      <c r="Z809" s="206"/>
      <c r="AA809" s="206"/>
      <c r="AB809" s="206"/>
      <c r="AC809" s="206"/>
      <c r="AD809" s="206"/>
      <c r="AE809" s="206"/>
      <c r="AF809" s="206"/>
      <c r="AG809" s="206" t="s">
        <v>323</v>
      </c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</row>
    <row r="810" spans="1:60" outlineLevel="1">
      <c r="A810" s="213"/>
      <c r="B810" s="214"/>
      <c r="C810" s="254" t="s">
        <v>932</v>
      </c>
      <c r="D810" s="247"/>
      <c r="E810" s="248">
        <v>194.67</v>
      </c>
      <c r="F810" s="215"/>
      <c r="G810" s="215"/>
      <c r="H810" s="215"/>
      <c r="I810" s="215"/>
      <c r="J810" s="215"/>
      <c r="K810" s="215"/>
      <c r="L810" s="215"/>
      <c r="M810" s="215"/>
      <c r="N810" s="215"/>
      <c r="O810" s="215"/>
      <c r="P810" s="215"/>
      <c r="Q810" s="215"/>
      <c r="R810" s="215"/>
      <c r="S810" s="215"/>
      <c r="T810" s="215"/>
      <c r="U810" s="215"/>
      <c r="V810" s="215"/>
      <c r="W810" s="215"/>
      <c r="X810" s="206"/>
      <c r="Y810" s="206"/>
      <c r="Z810" s="206"/>
      <c r="AA810" s="206"/>
      <c r="AB810" s="206"/>
      <c r="AC810" s="206"/>
      <c r="AD810" s="206"/>
      <c r="AE810" s="206"/>
      <c r="AF810" s="206"/>
      <c r="AG810" s="206" t="s">
        <v>327</v>
      </c>
      <c r="AH810" s="206">
        <v>0</v>
      </c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</row>
    <row r="811" spans="1:60" outlineLevel="1">
      <c r="A811" s="213"/>
      <c r="B811" s="214"/>
      <c r="C811" s="254" t="s">
        <v>933</v>
      </c>
      <c r="D811" s="247"/>
      <c r="E811" s="248">
        <v>265.209</v>
      </c>
      <c r="F811" s="215"/>
      <c r="G811" s="215"/>
      <c r="H811" s="215"/>
      <c r="I811" s="215"/>
      <c r="J811" s="215"/>
      <c r="K811" s="215"/>
      <c r="L811" s="215"/>
      <c r="M811" s="215"/>
      <c r="N811" s="215"/>
      <c r="O811" s="215"/>
      <c r="P811" s="215"/>
      <c r="Q811" s="215"/>
      <c r="R811" s="215"/>
      <c r="S811" s="215"/>
      <c r="T811" s="215"/>
      <c r="U811" s="215"/>
      <c r="V811" s="215"/>
      <c r="W811" s="215"/>
      <c r="X811" s="206"/>
      <c r="Y811" s="206"/>
      <c r="Z811" s="206"/>
      <c r="AA811" s="206"/>
      <c r="AB811" s="206"/>
      <c r="AC811" s="206"/>
      <c r="AD811" s="206"/>
      <c r="AE811" s="206"/>
      <c r="AF811" s="206"/>
      <c r="AG811" s="206" t="s">
        <v>327</v>
      </c>
      <c r="AH811" s="206">
        <v>0</v>
      </c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</row>
    <row r="812" spans="1:60" outlineLevel="1">
      <c r="A812" s="213"/>
      <c r="B812" s="214"/>
      <c r="C812" s="254" t="s">
        <v>1174</v>
      </c>
      <c r="D812" s="247"/>
      <c r="E812" s="248">
        <v>296.00952000000001</v>
      </c>
      <c r="F812" s="215"/>
      <c r="G812" s="215"/>
      <c r="H812" s="215"/>
      <c r="I812" s="215"/>
      <c r="J812" s="215"/>
      <c r="K812" s="215"/>
      <c r="L812" s="215"/>
      <c r="M812" s="215"/>
      <c r="N812" s="215"/>
      <c r="O812" s="215"/>
      <c r="P812" s="215"/>
      <c r="Q812" s="215"/>
      <c r="R812" s="215"/>
      <c r="S812" s="215"/>
      <c r="T812" s="215"/>
      <c r="U812" s="215"/>
      <c r="V812" s="215"/>
      <c r="W812" s="215"/>
      <c r="X812" s="206"/>
      <c r="Y812" s="206"/>
      <c r="Z812" s="206"/>
      <c r="AA812" s="206"/>
      <c r="AB812" s="206"/>
      <c r="AC812" s="206"/>
      <c r="AD812" s="206"/>
      <c r="AE812" s="206"/>
      <c r="AF812" s="206"/>
      <c r="AG812" s="206" t="s">
        <v>327</v>
      </c>
      <c r="AH812" s="206">
        <v>0</v>
      </c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</row>
    <row r="813" spans="1:60" outlineLevel="1">
      <c r="A813" s="232">
        <v>140</v>
      </c>
      <c r="B813" s="233" t="s">
        <v>1175</v>
      </c>
      <c r="C813" s="243" t="s">
        <v>1176</v>
      </c>
      <c r="D813" s="234" t="s">
        <v>557</v>
      </c>
      <c r="E813" s="235">
        <v>24</v>
      </c>
      <c r="F813" s="236"/>
      <c r="G813" s="237">
        <f>ROUND(E813*F813,2)</f>
        <v>0</v>
      </c>
      <c r="H813" s="236"/>
      <c r="I813" s="237">
        <f>ROUND(E813*H813,2)</f>
        <v>0</v>
      </c>
      <c r="J813" s="236"/>
      <c r="K813" s="237">
        <f>ROUND(E813*J813,2)</f>
        <v>0</v>
      </c>
      <c r="L813" s="237">
        <v>21</v>
      </c>
      <c r="M813" s="237">
        <f>G813*(1+L813/100)</f>
        <v>0</v>
      </c>
      <c r="N813" s="237">
        <v>7.3789999999999994E-2</v>
      </c>
      <c r="O813" s="237">
        <f>ROUND(E813*N813,2)</f>
        <v>1.77</v>
      </c>
      <c r="P813" s="237">
        <v>9.0999999999999998E-2</v>
      </c>
      <c r="Q813" s="237">
        <f>ROUND(E813*P813,2)</f>
        <v>2.1800000000000002</v>
      </c>
      <c r="R813" s="237"/>
      <c r="S813" s="237" t="s">
        <v>295</v>
      </c>
      <c r="T813" s="238" t="s">
        <v>286</v>
      </c>
      <c r="U813" s="215">
        <v>3.258</v>
      </c>
      <c r="V813" s="215">
        <f>ROUND(E813*U813,2)</f>
        <v>78.19</v>
      </c>
      <c r="W813" s="215"/>
      <c r="X813" s="206"/>
      <c r="Y813" s="206"/>
      <c r="Z813" s="206"/>
      <c r="AA813" s="206"/>
      <c r="AB813" s="206"/>
      <c r="AC813" s="206"/>
      <c r="AD813" s="206"/>
      <c r="AE813" s="206"/>
      <c r="AF813" s="206"/>
      <c r="AG813" s="206" t="s">
        <v>369</v>
      </c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</row>
    <row r="814" spans="1:60" outlineLevel="1">
      <c r="A814" s="232">
        <v>141</v>
      </c>
      <c r="B814" s="233" t="s">
        <v>1177</v>
      </c>
      <c r="C814" s="243" t="s">
        <v>1178</v>
      </c>
      <c r="D814" s="234" t="s">
        <v>1179</v>
      </c>
      <c r="E814" s="235">
        <v>360</v>
      </c>
      <c r="F814" s="236"/>
      <c r="G814" s="237">
        <f>ROUND(E814*F814,2)</f>
        <v>0</v>
      </c>
      <c r="H814" s="236"/>
      <c r="I814" s="237">
        <f>ROUND(E814*H814,2)</f>
        <v>0</v>
      </c>
      <c r="J814" s="236"/>
      <c r="K814" s="237">
        <f>ROUND(E814*J814,2)</f>
        <v>0</v>
      </c>
      <c r="L814" s="237">
        <v>21</v>
      </c>
      <c r="M814" s="237">
        <f>G814*(1+L814/100)</f>
        <v>0</v>
      </c>
      <c r="N814" s="237">
        <v>0</v>
      </c>
      <c r="O814" s="237">
        <f>ROUND(E814*N814,2)</f>
        <v>0</v>
      </c>
      <c r="P814" s="237">
        <v>0</v>
      </c>
      <c r="Q814" s="237">
        <f>ROUND(E814*P814,2)</f>
        <v>0</v>
      </c>
      <c r="R814" s="237"/>
      <c r="S814" s="237" t="s">
        <v>295</v>
      </c>
      <c r="T814" s="238" t="s">
        <v>286</v>
      </c>
      <c r="U814" s="215">
        <v>1</v>
      </c>
      <c r="V814" s="215">
        <f>ROUND(E814*U814,2)</f>
        <v>360</v>
      </c>
      <c r="W814" s="215"/>
      <c r="X814" s="206"/>
      <c r="Y814" s="206"/>
      <c r="Z814" s="206"/>
      <c r="AA814" s="206"/>
      <c r="AB814" s="206"/>
      <c r="AC814" s="206"/>
      <c r="AD814" s="206"/>
      <c r="AE814" s="206"/>
      <c r="AF814" s="206"/>
      <c r="AG814" s="206" t="s">
        <v>1180</v>
      </c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</row>
    <row r="815" spans="1:60" ht="22.5" outlineLevel="1">
      <c r="A815" s="232">
        <v>142</v>
      </c>
      <c r="B815" s="233" t="s">
        <v>1181</v>
      </c>
      <c r="C815" s="243" t="s">
        <v>1182</v>
      </c>
      <c r="D815" s="234" t="s">
        <v>437</v>
      </c>
      <c r="E815" s="235">
        <v>4</v>
      </c>
      <c r="F815" s="236"/>
      <c r="G815" s="237">
        <f>ROUND(E815*F815,2)</f>
        <v>0</v>
      </c>
      <c r="H815" s="236"/>
      <c r="I815" s="237">
        <f>ROUND(E815*H815,2)</f>
        <v>0</v>
      </c>
      <c r="J815" s="236"/>
      <c r="K815" s="237">
        <f>ROUND(E815*J815,2)</f>
        <v>0</v>
      </c>
      <c r="L815" s="237">
        <v>21</v>
      </c>
      <c r="M815" s="237">
        <f>G815*(1+L815/100)</f>
        <v>0</v>
      </c>
      <c r="N815" s="237">
        <v>1.55E-2</v>
      </c>
      <c r="O815" s="237">
        <f>ROUND(E815*N815,2)</f>
        <v>0.06</v>
      </c>
      <c r="P815" s="237">
        <v>0</v>
      </c>
      <c r="Q815" s="237">
        <f>ROUND(E815*P815,2)</f>
        <v>0</v>
      </c>
      <c r="R815" s="237" t="s">
        <v>1183</v>
      </c>
      <c r="S815" s="237" t="s">
        <v>285</v>
      </c>
      <c r="T815" s="238" t="s">
        <v>322</v>
      </c>
      <c r="U815" s="215">
        <v>0</v>
      </c>
      <c r="V815" s="215">
        <f>ROUND(E815*U815,2)</f>
        <v>0</v>
      </c>
      <c r="W815" s="215"/>
      <c r="X815" s="206"/>
      <c r="Y815" s="206"/>
      <c r="Z815" s="206"/>
      <c r="AA815" s="206"/>
      <c r="AB815" s="206"/>
      <c r="AC815" s="206"/>
      <c r="AD815" s="206"/>
      <c r="AE815" s="206"/>
      <c r="AF815" s="206"/>
      <c r="AG815" s="206" t="s">
        <v>1184</v>
      </c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</row>
    <row r="816" spans="1:60" outlineLevel="1">
      <c r="A816" s="232">
        <v>143</v>
      </c>
      <c r="B816" s="233" t="s">
        <v>1185</v>
      </c>
      <c r="C816" s="243" t="s">
        <v>1186</v>
      </c>
      <c r="D816" s="234" t="s">
        <v>437</v>
      </c>
      <c r="E816" s="235">
        <v>1</v>
      </c>
      <c r="F816" s="236"/>
      <c r="G816" s="237">
        <f>ROUND(E816*F816,2)</f>
        <v>0</v>
      </c>
      <c r="H816" s="236"/>
      <c r="I816" s="237">
        <f>ROUND(E816*H816,2)</f>
        <v>0</v>
      </c>
      <c r="J816" s="236"/>
      <c r="K816" s="237">
        <f>ROUND(E816*J816,2)</f>
        <v>0</v>
      </c>
      <c r="L816" s="237">
        <v>21</v>
      </c>
      <c r="M816" s="237">
        <f>G816*(1+L816/100)</f>
        <v>0</v>
      </c>
      <c r="N816" s="237">
        <v>5.9000000000000003E-4</v>
      </c>
      <c r="O816" s="237">
        <f>ROUND(E816*N816,2)</f>
        <v>0</v>
      </c>
      <c r="P816" s="237">
        <v>0</v>
      </c>
      <c r="Q816" s="237">
        <f>ROUND(E816*P816,2)</f>
        <v>0</v>
      </c>
      <c r="R816" s="237" t="s">
        <v>1183</v>
      </c>
      <c r="S816" s="237" t="s">
        <v>285</v>
      </c>
      <c r="T816" s="238" t="s">
        <v>286</v>
      </c>
      <c r="U816" s="215">
        <v>0</v>
      </c>
      <c r="V816" s="215">
        <f>ROUND(E816*U816,2)</f>
        <v>0</v>
      </c>
      <c r="W816" s="215"/>
      <c r="X816" s="206"/>
      <c r="Y816" s="206"/>
      <c r="Z816" s="206"/>
      <c r="AA816" s="206"/>
      <c r="AB816" s="206"/>
      <c r="AC816" s="206"/>
      <c r="AD816" s="206"/>
      <c r="AE816" s="206"/>
      <c r="AF816" s="206"/>
      <c r="AG816" s="206" t="s">
        <v>1184</v>
      </c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</row>
    <row r="817" spans="1:60" outlineLevel="1">
      <c r="A817" s="232">
        <v>144</v>
      </c>
      <c r="B817" s="233" t="s">
        <v>1187</v>
      </c>
      <c r="C817" s="243" t="s">
        <v>1188</v>
      </c>
      <c r="D817" s="234" t="s">
        <v>298</v>
      </c>
      <c r="E817" s="235">
        <v>1</v>
      </c>
      <c r="F817" s="236"/>
      <c r="G817" s="237">
        <f>ROUND(E817*F817,2)</f>
        <v>0</v>
      </c>
      <c r="H817" s="236"/>
      <c r="I817" s="237">
        <f>ROUND(E817*H817,2)</f>
        <v>0</v>
      </c>
      <c r="J817" s="236"/>
      <c r="K817" s="237">
        <f>ROUND(E817*J817,2)</f>
        <v>0</v>
      </c>
      <c r="L817" s="237">
        <v>21</v>
      </c>
      <c r="M817" s="237">
        <f>G817*(1+L817/100)</f>
        <v>0</v>
      </c>
      <c r="N817" s="237">
        <v>0</v>
      </c>
      <c r="O817" s="237">
        <f>ROUND(E817*N817,2)</f>
        <v>0</v>
      </c>
      <c r="P817" s="237">
        <v>0</v>
      </c>
      <c r="Q817" s="237">
        <f>ROUND(E817*P817,2)</f>
        <v>0</v>
      </c>
      <c r="R817" s="237"/>
      <c r="S817" s="237" t="s">
        <v>295</v>
      </c>
      <c r="T817" s="238" t="s">
        <v>390</v>
      </c>
      <c r="U817" s="215">
        <v>0</v>
      </c>
      <c r="V817" s="215">
        <f>ROUND(E817*U817,2)</f>
        <v>0</v>
      </c>
      <c r="W817" s="215"/>
      <c r="X817" s="206"/>
      <c r="Y817" s="206"/>
      <c r="Z817" s="206"/>
      <c r="AA817" s="206"/>
      <c r="AB817" s="206"/>
      <c r="AC817" s="206"/>
      <c r="AD817" s="206"/>
      <c r="AE817" s="206"/>
      <c r="AF817" s="206"/>
      <c r="AG817" s="206" t="s">
        <v>1189</v>
      </c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</row>
    <row r="818" spans="1:60">
      <c r="A818" s="217" t="s">
        <v>280</v>
      </c>
      <c r="B818" s="218" t="s">
        <v>127</v>
      </c>
      <c r="C818" s="240" t="s">
        <v>128</v>
      </c>
      <c r="D818" s="219"/>
      <c r="E818" s="220"/>
      <c r="F818" s="221"/>
      <c r="G818" s="221">
        <f>SUMIF(AG819:AG826,"&lt;&gt;NOR",G819:G826)</f>
        <v>0</v>
      </c>
      <c r="H818" s="221"/>
      <c r="I818" s="221">
        <f>SUM(I819:I826)</f>
        <v>0</v>
      </c>
      <c r="J818" s="221"/>
      <c r="K818" s="221">
        <f>SUM(K819:K826)</f>
        <v>0</v>
      </c>
      <c r="L818" s="221"/>
      <c r="M818" s="221">
        <f>SUM(M819:M826)</f>
        <v>0</v>
      </c>
      <c r="N818" s="221"/>
      <c r="O818" s="221">
        <f>SUM(O819:O826)</f>
        <v>0</v>
      </c>
      <c r="P818" s="221"/>
      <c r="Q818" s="221">
        <f>SUM(Q819:Q826)</f>
        <v>0</v>
      </c>
      <c r="R818" s="221"/>
      <c r="S818" s="221"/>
      <c r="T818" s="222"/>
      <c r="U818" s="216"/>
      <c r="V818" s="216">
        <f>SUM(V819:V826)</f>
        <v>2282.48</v>
      </c>
      <c r="W818" s="216"/>
      <c r="AG818" t="s">
        <v>281</v>
      </c>
    </row>
    <row r="819" spans="1:60" ht="33.75" outlineLevel="1">
      <c r="A819" s="223">
        <v>145</v>
      </c>
      <c r="B819" s="224" t="s">
        <v>1190</v>
      </c>
      <c r="C819" s="241" t="s">
        <v>1191</v>
      </c>
      <c r="D819" s="225" t="s">
        <v>389</v>
      </c>
      <c r="E819" s="226">
        <v>885.71105</v>
      </c>
      <c r="F819" s="227"/>
      <c r="G819" s="228">
        <f>ROUND(E819*F819,2)</f>
        <v>0</v>
      </c>
      <c r="H819" s="227"/>
      <c r="I819" s="228">
        <f>ROUND(E819*H819,2)</f>
        <v>0</v>
      </c>
      <c r="J819" s="227"/>
      <c r="K819" s="228">
        <f>ROUND(E819*J819,2)</f>
        <v>0</v>
      </c>
      <c r="L819" s="228">
        <v>21</v>
      </c>
      <c r="M819" s="228">
        <f>G819*(1+L819/100)</f>
        <v>0</v>
      </c>
      <c r="N819" s="228">
        <v>0</v>
      </c>
      <c r="O819" s="228">
        <f>ROUND(E819*N819,2)</f>
        <v>0</v>
      </c>
      <c r="P819" s="228">
        <v>0</v>
      </c>
      <c r="Q819" s="228">
        <f>ROUND(E819*P819,2)</f>
        <v>0</v>
      </c>
      <c r="R819" s="228" t="s">
        <v>438</v>
      </c>
      <c r="S819" s="228" t="s">
        <v>285</v>
      </c>
      <c r="T819" s="229" t="s">
        <v>322</v>
      </c>
      <c r="U819" s="215">
        <v>2.577</v>
      </c>
      <c r="V819" s="215">
        <f>ROUND(E819*U819,2)</f>
        <v>2282.48</v>
      </c>
      <c r="W819" s="215"/>
      <c r="X819" s="206"/>
      <c r="Y819" s="206"/>
      <c r="Z819" s="206"/>
      <c r="AA819" s="206"/>
      <c r="AB819" s="206"/>
      <c r="AC819" s="206"/>
      <c r="AD819" s="206"/>
      <c r="AE819" s="206"/>
      <c r="AF819" s="206"/>
      <c r="AG819" s="206" t="s">
        <v>1192</v>
      </c>
      <c r="AH819" s="206"/>
      <c r="AI819" s="206"/>
      <c r="AJ819" s="206"/>
      <c r="AK819" s="206"/>
      <c r="AL819" s="206"/>
      <c r="AM819" s="206"/>
      <c r="AN819" s="206"/>
      <c r="AO819" s="206"/>
      <c r="AP819" s="206"/>
      <c r="AQ819" s="206"/>
      <c r="AR819" s="206"/>
      <c r="AS819" s="206"/>
      <c r="AT819" s="206"/>
      <c r="AU819" s="206"/>
      <c r="AV819" s="206"/>
      <c r="AW819" s="206"/>
      <c r="AX819" s="206"/>
      <c r="AY819" s="206"/>
      <c r="AZ819" s="206"/>
      <c r="BA819" s="206"/>
      <c r="BB819" s="206"/>
      <c r="BC819" s="206"/>
      <c r="BD819" s="206"/>
      <c r="BE819" s="206"/>
      <c r="BF819" s="206"/>
      <c r="BG819" s="206"/>
      <c r="BH819" s="206"/>
    </row>
    <row r="820" spans="1:60" outlineLevel="1">
      <c r="A820" s="213"/>
      <c r="B820" s="214"/>
      <c r="C820" s="253" t="s">
        <v>1193</v>
      </c>
      <c r="D820" s="251"/>
      <c r="E820" s="251"/>
      <c r="F820" s="251"/>
      <c r="G820" s="251"/>
      <c r="H820" s="215"/>
      <c r="I820" s="215"/>
      <c r="J820" s="215"/>
      <c r="K820" s="215"/>
      <c r="L820" s="215"/>
      <c r="M820" s="215"/>
      <c r="N820" s="215"/>
      <c r="O820" s="215"/>
      <c r="P820" s="215"/>
      <c r="Q820" s="215"/>
      <c r="R820" s="215"/>
      <c r="S820" s="215"/>
      <c r="T820" s="215"/>
      <c r="U820" s="215"/>
      <c r="V820" s="215"/>
      <c r="W820" s="215"/>
      <c r="X820" s="206"/>
      <c r="Y820" s="206"/>
      <c r="Z820" s="206"/>
      <c r="AA820" s="206"/>
      <c r="AB820" s="206"/>
      <c r="AC820" s="206"/>
      <c r="AD820" s="206"/>
      <c r="AE820" s="206"/>
      <c r="AF820" s="206"/>
      <c r="AG820" s="206" t="s">
        <v>325</v>
      </c>
      <c r="AH820" s="206"/>
      <c r="AI820" s="206"/>
      <c r="AJ820" s="206"/>
      <c r="AK820" s="206"/>
      <c r="AL820" s="206"/>
      <c r="AM820" s="206"/>
      <c r="AN820" s="206"/>
      <c r="AO820" s="206"/>
      <c r="AP820" s="206"/>
      <c r="AQ820" s="206"/>
      <c r="AR820" s="206"/>
      <c r="AS820" s="206"/>
      <c r="AT820" s="206"/>
      <c r="AU820" s="206"/>
      <c r="AV820" s="206"/>
      <c r="AW820" s="206"/>
      <c r="AX820" s="206"/>
      <c r="AY820" s="206"/>
      <c r="AZ820" s="206"/>
      <c r="BA820" s="206"/>
      <c r="BB820" s="206"/>
      <c r="BC820" s="206"/>
      <c r="BD820" s="206"/>
      <c r="BE820" s="206"/>
      <c r="BF820" s="206"/>
      <c r="BG820" s="206"/>
      <c r="BH820" s="206"/>
    </row>
    <row r="821" spans="1:60" outlineLevel="1">
      <c r="A821" s="213"/>
      <c r="B821" s="214"/>
      <c r="C821" s="254" t="s">
        <v>1194</v>
      </c>
      <c r="D821" s="247"/>
      <c r="E821" s="248"/>
      <c r="F821" s="215"/>
      <c r="G821" s="215"/>
      <c r="H821" s="215"/>
      <c r="I821" s="215"/>
      <c r="J821" s="215"/>
      <c r="K821" s="215"/>
      <c r="L821" s="215"/>
      <c r="M821" s="215"/>
      <c r="N821" s="215"/>
      <c r="O821" s="215"/>
      <c r="P821" s="215"/>
      <c r="Q821" s="215"/>
      <c r="R821" s="215"/>
      <c r="S821" s="215"/>
      <c r="T821" s="215"/>
      <c r="U821" s="215"/>
      <c r="V821" s="215"/>
      <c r="W821" s="215"/>
      <c r="X821" s="206"/>
      <c r="Y821" s="206"/>
      <c r="Z821" s="206"/>
      <c r="AA821" s="206"/>
      <c r="AB821" s="206"/>
      <c r="AC821" s="206"/>
      <c r="AD821" s="206"/>
      <c r="AE821" s="206"/>
      <c r="AF821" s="206"/>
      <c r="AG821" s="206" t="s">
        <v>327</v>
      </c>
      <c r="AH821" s="206">
        <v>0</v>
      </c>
      <c r="AI821" s="206"/>
      <c r="AJ821" s="206"/>
      <c r="AK821" s="206"/>
      <c r="AL821" s="206"/>
      <c r="AM821" s="206"/>
      <c r="AN821" s="206"/>
      <c r="AO821" s="206"/>
      <c r="AP821" s="206"/>
      <c r="AQ821" s="206"/>
      <c r="AR821" s="206"/>
      <c r="AS821" s="206"/>
      <c r="AT821" s="206"/>
      <c r="AU821" s="206"/>
      <c r="AV821" s="206"/>
      <c r="AW821" s="206"/>
      <c r="AX821" s="206"/>
      <c r="AY821" s="206"/>
      <c r="AZ821" s="206"/>
      <c r="BA821" s="206"/>
      <c r="BB821" s="206"/>
      <c r="BC821" s="206"/>
      <c r="BD821" s="206"/>
      <c r="BE821" s="206"/>
      <c r="BF821" s="206"/>
      <c r="BG821" s="206"/>
      <c r="BH821" s="206"/>
    </row>
    <row r="822" spans="1:60" ht="22.5" outlineLevel="1">
      <c r="A822" s="213"/>
      <c r="B822" s="214"/>
      <c r="C822" s="254" t="s">
        <v>1195</v>
      </c>
      <c r="D822" s="247"/>
      <c r="E822" s="248"/>
      <c r="F822" s="215"/>
      <c r="G822" s="215"/>
      <c r="H822" s="215"/>
      <c r="I822" s="215"/>
      <c r="J822" s="215"/>
      <c r="K822" s="215"/>
      <c r="L822" s="215"/>
      <c r="M822" s="215"/>
      <c r="N822" s="215"/>
      <c r="O822" s="215"/>
      <c r="P822" s="215"/>
      <c r="Q822" s="215"/>
      <c r="R822" s="215"/>
      <c r="S822" s="215"/>
      <c r="T822" s="215"/>
      <c r="U822" s="215"/>
      <c r="V822" s="215"/>
      <c r="W822" s="215"/>
      <c r="X822" s="206"/>
      <c r="Y822" s="206"/>
      <c r="Z822" s="206"/>
      <c r="AA822" s="206"/>
      <c r="AB822" s="206"/>
      <c r="AC822" s="206"/>
      <c r="AD822" s="206"/>
      <c r="AE822" s="206"/>
      <c r="AF822" s="206"/>
      <c r="AG822" s="206" t="s">
        <v>327</v>
      </c>
      <c r="AH822" s="206">
        <v>0</v>
      </c>
      <c r="AI822" s="206"/>
      <c r="AJ822" s="206"/>
      <c r="AK822" s="206"/>
      <c r="AL822" s="206"/>
      <c r="AM822" s="206"/>
      <c r="AN822" s="206"/>
      <c r="AO822" s="206"/>
      <c r="AP822" s="206"/>
      <c r="AQ822" s="206"/>
      <c r="AR822" s="206"/>
      <c r="AS822" s="206"/>
      <c r="AT822" s="206"/>
      <c r="AU822" s="206"/>
      <c r="AV822" s="206"/>
      <c r="AW822" s="206"/>
      <c r="AX822" s="206"/>
      <c r="AY822" s="206"/>
      <c r="AZ822" s="206"/>
      <c r="BA822" s="206"/>
      <c r="BB822" s="206"/>
      <c r="BC822" s="206"/>
      <c r="BD822" s="206"/>
      <c r="BE822" s="206"/>
      <c r="BF822" s="206"/>
      <c r="BG822" s="206"/>
      <c r="BH822" s="206"/>
    </row>
    <row r="823" spans="1:60" ht="22.5" outlineLevel="1">
      <c r="A823" s="213"/>
      <c r="B823" s="214"/>
      <c r="C823" s="254" t="s">
        <v>1196</v>
      </c>
      <c r="D823" s="247"/>
      <c r="E823" s="248"/>
      <c r="F823" s="215"/>
      <c r="G823" s="215"/>
      <c r="H823" s="215"/>
      <c r="I823" s="215"/>
      <c r="J823" s="215"/>
      <c r="K823" s="215"/>
      <c r="L823" s="215"/>
      <c r="M823" s="215"/>
      <c r="N823" s="215"/>
      <c r="O823" s="215"/>
      <c r="P823" s="215"/>
      <c r="Q823" s="215"/>
      <c r="R823" s="215"/>
      <c r="S823" s="215"/>
      <c r="T823" s="215"/>
      <c r="U823" s="215"/>
      <c r="V823" s="215"/>
      <c r="W823" s="215"/>
      <c r="X823" s="206"/>
      <c r="Y823" s="206"/>
      <c r="Z823" s="206"/>
      <c r="AA823" s="206"/>
      <c r="AB823" s="206"/>
      <c r="AC823" s="206"/>
      <c r="AD823" s="206"/>
      <c r="AE823" s="206"/>
      <c r="AF823" s="206"/>
      <c r="AG823" s="206" t="s">
        <v>327</v>
      </c>
      <c r="AH823" s="206">
        <v>0</v>
      </c>
      <c r="AI823" s="206"/>
      <c r="AJ823" s="206"/>
      <c r="AK823" s="206"/>
      <c r="AL823" s="206"/>
      <c r="AM823" s="206"/>
      <c r="AN823" s="206"/>
      <c r="AO823" s="206"/>
      <c r="AP823" s="206"/>
      <c r="AQ823" s="206"/>
      <c r="AR823" s="206"/>
      <c r="AS823" s="206"/>
      <c r="AT823" s="206"/>
      <c r="AU823" s="206"/>
      <c r="AV823" s="206"/>
      <c r="AW823" s="206"/>
      <c r="AX823" s="206"/>
      <c r="AY823" s="206"/>
      <c r="AZ823" s="206"/>
      <c r="BA823" s="206"/>
      <c r="BB823" s="206"/>
      <c r="BC823" s="206"/>
      <c r="BD823" s="206"/>
      <c r="BE823" s="206"/>
      <c r="BF823" s="206"/>
      <c r="BG823" s="206"/>
      <c r="BH823" s="206"/>
    </row>
    <row r="824" spans="1:60" ht="22.5" outlineLevel="1">
      <c r="A824" s="213"/>
      <c r="B824" s="214"/>
      <c r="C824" s="254" t="s">
        <v>1197</v>
      </c>
      <c r="D824" s="247"/>
      <c r="E824" s="248"/>
      <c r="F824" s="215"/>
      <c r="G824" s="215"/>
      <c r="H824" s="215"/>
      <c r="I824" s="215"/>
      <c r="J824" s="215"/>
      <c r="K824" s="215"/>
      <c r="L824" s="215"/>
      <c r="M824" s="215"/>
      <c r="N824" s="215"/>
      <c r="O824" s="215"/>
      <c r="P824" s="215"/>
      <c r="Q824" s="215"/>
      <c r="R824" s="215"/>
      <c r="S824" s="215"/>
      <c r="T824" s="215"/>
      <c r="U824" s="215"/>
      <c r="V824" s="215"/>
      <c r="W824" s="215"/>
      <c r="X824" s="206"/>
      <c r="Y824" s="206"/>
      <c r="Z824" s="206"/>
      <c r="AA824" s="206"/>
      <c r="AB824" s="206"/>
      <c r="AC824" s="206"/>
      <c r="AD824" s="206"/>
      <c r="AE824" s="206"/>
      <c r="AF824" s="206"/>
      <c r="AG824" s="206" t="s">
        <v>327</v>
      </c>
      <c r="AH824" s="206">
        <v>0</v>
      </c>
      <c r="AI824" s="206"/>
      <c r="AJ824" s="206"/>
      <c r="AK824" s="206"/>
      <c r="AL824" s="206"/>
      <c r="AM824" s="206"/>
      <c r="AN824" s="206"/>
      <c r="AO824" s="206"/>
      <c r="AP824" s="206"/>
      <c r="AQ824" s="206"/>
      <c r="AR824" s="206"/>
      <c r="AS824" s="206"/>
      <c r="AT824" s="206"/>
      <c r="AU824" s="206"/>
      <c r="AV824" s="206"/>
      <c r="AW824" s="206"/>
      <c r="AX824" s="206"/>
      <c r="AY824" s="206"/>
      <c r="AZ824" s="206"/>
      <c r="BA824" s="206"/>
      <c r="BB824" s="206"/>
      <c r="BC824" s="206"/>
      <c r="BD824" s="206"/>
      <c r="BE824" s="206"/>
      <c r="BF824" s="206"/>
      <c r="BG824" s="206"/>
      <c r="BH824" s="206"/>
    </row>
    <row r="825" spans="1:60" outlineLevel="1">
      <c r="A825" s="213"/>
      <c r="B825" s="214"/>
      <c r="C825" s="254" t="s">
        <v>1198</v>
      </c>
      <c r="D825" s="247"/>
      <c r="E825" s="248"/>
      <c r="F825" s="215"/>
      <c r="G825" s="215"/>
      <c r="H825" s="215"/>
      <c r="I825" s="215"/>
      <c r="J825" s="215"/>
      <c r="K825" s="215"/>
      <c r="L825" s="215"/>
      <c r="M825" s="215"/>
      <c r="N825" s="215"/>
      <c r="O825" s="215"/>
      <c r="P825" s="215"/>
      <c r="Q825" s="215"/>
      <c r="R825" s="215"/>
      <c r="S825" s="215"/>
      <c r="T825" s="215"/>
      <c r="U825" s="215"/>
      <c r="V825" s="215"/>
      <c r="W825" s="215"/>
      <c r="X825" s="206"/>
      <c r="Y825" s="206"/>
      <c r="Z825" s="206"/>
      <c r="AA825" s="206"/>
      <c r="AB825" s="206"/>
      <c r="AC825" s="206"/>
      <c r="AD825" s="206"/>
      <c r="AE825" s="206"/>
      <c r="AF825" s="206"/>
      <c r="AG825" s="206" t="s">
        <v>327</v>
      </c>
      <c r="AH825" s="206">
        <v>0</v>
      </c>
      <c r="AI825" s="206"/>
      <c r="AJ825" s="206"/>
      <c r="AK825" s="206"/>
      <c r="AL825" s="206"/>
      <c r="AM825" s="206"/>
      <c r="AN825" s="206"/>
      <c r="AO825" s="206"/>
      <c r="AP825" s="206"/>
      <c r="AQ825" s="206"/>
      <c r="AR825" s="206"/>
      <c r="AS825" s="206"/>
      <c r="AT825" s="206"/>
      <c r="AU825" s="206"/>
      <c r="AV825" s="206"/>
      <c r="AW825" s="206"/>
      <c r="AX825" s="206"/>
      <c r="AY825" s="206"/>
      <c r="AZ825" s="206"/>
      <c r="BA825" s="206"/>
      <c r="BB825" s="206"/>
      <c r="BC825" s="206"/>
      <c r="BD825" s="206"/>
      <c r="BE825" s="206"/>
      <c r="BF825" s="206"/>
      <c r="BG825" s="206"/>
      <c r="BH825" s="206"/>
    </row>
    <row r="826" spans="1:60" outlineLevel="1">
      <c r="A826" s="213"/>
      <c r="B826" s="214"/>
      <c r="C826" s="254" t="s">
        <v>1199</v>
      </c>
      <c r="D826" s="247"/>
      <c r="E826" s="248">
        <v>885.71105</v>
      </c>
      <c r="F826" s="215"/>
      <c r="G826" s="215"/>
      <c r="H826" s="215"/>
      <c r="I826" s="215"/>
      <c r="J826" s="215"/>
      <c r="K826" s="215"/>
      <c r="L826" s="215"/>
      <c r="M826" s="215"/>
      <c r="N826" s="215"/>
      <c r="O826" s="215"/>
      <c r="P826" s="215"/>
      <c r="Q826" s="215"/>
      <c r="R826" s="215"/>
      <c r="S826" s="215"/>
      <c r="T826" s="215"/>
      <c r="U826" s="215"/>
      <c r="V826" s="215"/>
      <c r="W826" s="215"/>
      <c r="X826" s="206"/>
      <c r="Y826" s="206"/>
      <c r="Z826" s="206"/>
      <c r="AA826" s="206"/>
      <c r="AB826" s="206"/>
      <c r="AC826" s="206"/>
      <c r="AD826" s="206"/>
      <c r="AE826" s="206"/>
      <c r="AF826" s="206"/>
      <c r="AG826" s="206" t="s">
        <v>327</v>
      </c>
      <c r="AH826" s="206">
        <v>0</v>
      </c>
      <c r="AI826" s="206"/>
      <c r="AJ826" s="206"/>
      <c r="AK826" s="206"/>
      <c r="AL826" s="206"/>
      <c r="AM826" s="206"/>
      <c r="AN826" s="206"/>
      <c r="AO826" s="206"/>
      <c r="AP826" s="206"/>
      <c r="AQ826" s="206"/>
      <c r="AR826" s="206"/>
      <c r="AS826" s="206"/>
      <c r="AT826" s="206"/>
      <c r="AU826" s="206"/>
      <c r="AV826" s="206"/>
      <c r="AW826" s="206"/>
      <c r="AX826" s="206"/>
      <c r="AY826" s="206"/>
      <c r="AZ826" s="206"/>
      <c r="BA826" s="206"/>
      <c r="BB826" s="206"/>
      <c r="BC826" s="206"/>
      <c r="BD826" s="206"/>
      <c r="BE826" s="206"/>
      <c r="BF826" s="206"/>
      <c r="BG826" s="206"/>
      <c r="BH826" s="206"/>
    </row>
    <row r="827" spans="1:60">
      <c r="A827" s="217" t="s">
        <v>280</v>
      </c>
      <c r="B827" s="218" t="s">
        <v>129</v>
      </c>
      <c r="C827" s="240" t="s">
        <v>130</v>
      </c>
      <c r="D827" s="219"/>
      <c r="E827" s="220"/>
      <c r="F827" s="221"/>
      <c r="G827" s="221">
        <f>SUMIF(AG828:AG909,"&lt;&gt;NOR",G828:G909)</f>
        <v>0</v>
      </c>
      <c r="H827" s="221"/>
      <c r="I827" s="221">
        <f>SUM(I828:I909)</f>
        <v>0</v>
      </c>
      <c r="J827" s="221"/>
      <c r="K827" s="221">
        <f>SUM(K828:K909)</f>
        <v>0</v>
      </c>
      <c r="L827" s="221"/>
      <c r="M827" s="221">
        <f>SUM(M828:M909)</f>
        <v>0</v>
      </c>
      <c r="N827" s="221"/>
      <c r="O827" s="221">
        <f>SUM(O828:O909)</f>
        <v>8.0500000000000007</v>
      </c>
      <c r="P827" s="221"/>
      <c r="Q827" s="221">
        <f>SUM(Q828:Q909)</f>
        <v>0</v>
      </c>
      <c r="R827" s="221"/>
      <c r="S827" s="221"/>
      <c r="T827" s="222"/>
      <c r="U827" s="216"/>
      <c r="V827" s="216">
        <f>SUM(V828:V909)</f>
        <v>423.52</v>
      </c>
      <c r="W827" s="216"/>
      <c r="AG827" t="s">
        <v>281</v>
      </c>
    </row>
    <row r="828" spans="1:60" outlineLevel="1">
      <c r="A828" s="223">
        <v>146</v>
      </c>
      <c r="B828" s="224" t="s">
        <v>1200</v>
      </c>
      <c r="C828" s="241" t="s">
        <v>1201</v>
      </c>
      <c r="D828" s="225" t="s">
        <v>368</v>
      </c>
      <c r="E828" s="226">
        <v>263.41879999999998</v>
      </c>
      <c r="F828" s="227"/>
      <c r="G828" s="228">
        <f>ROUND(E828*F828,2)</f>
        <v>0</v>
      </c>
      <c r="H828" s="227"/>
      <c r="I828" s="228">
        <f>ROUND(E828*H828,2)</f>
        <v>0</v>
      </c>
      <c r="J828" s="227"/>
      <c r="K828" s="228">
        <f>ROUND(E828*J828,2)</f>
        <v>0</v>
      </c>
      <c r="L828" s="228">
        <v>21</v>
      </c>
      <c r="M828" s="228">
        <f>G828*(1+L828/100)</f>
        <v>0</v>
      </c>
      <c r="N828" s="228">
        <v>1.4999999999999999E-2</v>
      </c>
      <c r="O828" s="228">
        <f>ROUND(E828*N828,2)</f>
        <v>3.95</v>
      </c>
      <c r="P828" s="228">
        <v>0</v>
      </c>
      <c r="Q828" s="228">
        <f>ROUND(E828*P828,2)</f>
        <v>0</v>
      </c>
      <c r="R828" s="228"/>
      <c r="S828" s="228" t="s">
        <v>295</v>
      </c>
      <c r="T828" s="229" t="s">
        <v>286</v>
      </c>
      <c r="U828" s="215">
        <v>0</v>
      </c>
      <c r="V828" s="215">
        <f>ROUND(E828*U828,2)</f>
        <v>0</v>
      </c>
      <c r="W828" s="215"/>
      <c r="X828" s="206"/>
      <c r="Y828" s="206"/>
      <c r="Z828" s="206"/>
      <c r="AA828" s="206"/>
      <c r="AB828" s="206"/>
      <c r="AC828" s="206"/>
      <c r="AD828" s="206"/>
      <c r="AE828" s="206"/>
      <c r="AF828" s="206"/>
      <c r="AG828" s="206" t="s">
        <v>1202</v>
      </c>
      <c r="AH828" s="206"/>
      <c r="AI828" s="206"/>
      <c r="AJ828" s="206"/>
      <c r="AK828" s="206"/>
      <c r="AL828" s="206"/>
      <c r="AM828" s="206"/>
      <c r="AN828" s="206"/>
      <c r="AO828" s="206"/>
      <c r="AP828" s="206"/>
      <c r="AQ828" s="206"/>
      <c r="AR828" s="206"/>
      <c r="AS828" s="206"/>
      <c r="AT828" s="206"/>
      <c r="AU828" s="206"/>
      <c r="AV828" s="206"/>
      <c r="AW828" s="206"/>
      <c r="AX828" s="206"/>
      <c r="AY828" s="206"/>
      <c r="AZ828" s="206"/>
      <c r="BA828" s="206"/>
      <c r="BB828" s="206"/>
      <c r="BC828" s="206"/>
      <c r="BD828" s="206"/>
      <c r="BE828" s="206"/>
      <c r="BF828" s="206"/>
      <c r="BG828" s="206"/>
      <c r="BH828" s="206"/>
    </row>
    <row r="829" spans="1:60" outlineLevel="1">
      <c r="A829" s="213"/>
      <c r="B829" s="214"/>
      <c r="C829" s="254" t="s">
        <v>1203</v>
      </c>
      <c r="D829" s="247"/>
      <c r="E829" s="248"/>
      <c r="F829" s="215"/>
      <c r="G829" s="215"/>
      <c r="H829" s="215"/>
      <c r="I829" s="215"/>
      <c r="J829" s="215"/>
      <c r="K829" s="215"/>
      <c r="L829" s="215"/>
      <c r="M829" s="215"/>
      <c r="N829" s="215"/>
      <c r="O829" s="215"/>
      <c r="P829" s="215"/>
      <c r="Q829" s="215"/>
      <c r="R829" s="215"/>
      <c r="S829" s="215"/>
      <c r="T829" s="215"/>
      <c r="U829" s="215"/>
      <c r="V829" s="215"/>
      <c r="W829" s="215"/>
      <c r="X829" s="206"/>
      <c r="Y829" s="206"/>
      <c r="Z829" s="206"/>
      <c r="AA829" s="206"/>
      <c r="AB829" s="206"/>
      <c r="AC829" s="206"/>
      <c r="AD829" s="206"/>
      <c r="AE829" s="206"/>
      <c r="AF829" s="206"/>
      <c r="AG829" s="206" t="s">
        <v>327</v>
      </c>
      <c r="AH829" s="206">
        <v>0</v>
      </c>
      <c r="AI829" s="206"/>
      <c r="AJ829" s="206"/>
      <c r="AK829" s="206"/>
      <c r="AL829" s="206"/>
      <c r="AM829" s="206"/>
      <c r="AN829" s="206"/>
      <c r="AO829" s="206"/>
      <c r="AP829" s="206"/>
      <c r="AQ829" s="206"/>
      <c r="AR829" s="206"/>
      <c r="AS829" s="206"/>
      <c r="AT829" s="206"/>
      <c r="AU829" s="206"/>
      <c r="AV829" s="206"/>
      <c r="AW829" s="206"/>
      <c r="AX829" s="206"/>
      <c r="AY829" s="206"/>
      <c r="AZ829" s="206"/>
      <c r="BA829" s="206"/>
      <c r="BB829" s="206"/>
      <c r="BC829" s="206"/>
      <c r="BD829" s="206"/>
      <c r="BE829" s="206"/>
      <c r="BF829" s="206"/>
      <c r="BG829" s="206"/>
      <c r="BH829" s="206"/>
    </row>
    <row r="830" spans="1:60" outlineLevel="1">
      <c r="A830" s="213"/>
      <c r="B830" s="214"/>
      <c r="C830" s="254" t="s">
        <v>1204</v>
      </c>
      <c r="D830" s="247"/>
      <c r="E830" s="248">
        <v>71.748000000000005</v>
      </c>
      <c r="F830" s="215"/>
      <c r="G830" s="215"/>
      <c r="H830" s="215"/>
      <c r="I830" s="215"/>
      <c r="J830" s="215"/>
      <c r="K830" s="215"/>
      <c r="L830" s="215"/>
      <c r="M830" s="215"/>
      <c r="N830" s="215"/>
      <c r="O830" s="215"/>
      <c r="P830" s="215"/>
      <c r="Q830" s="215"/>
      <c r="R830" s="215"/>
      <c r="S830" s="215"/>
      <c r="T830" s="215"/>
      <c r="U830" s="215"/>
      <c r="V830" s="215"/>
      <c r="W830" s="215"/>
      <c r="X830" s="206"/>
      <c r="Y830" s="206"/>
      <c r="Z830" s="206"/>
      <c r="AA830" s="206"/>
      <c r="AB830" s="206"/>
      <c r="AC830" s="206"/>
      <c r="AD830" s="206"/>
      <c r="AE830" s="206"/>
      <c r="AF830" s="206"/>
      <c r="AG830" s="206" t="s">
        <v>327</v>
      </c>
      <c r="AH830" s="206">
        <v>0</v>
      </c>
      <c r="AI830" s="206"/>
      <c r="AJ830" s="206"/>
      <c r="AK830" s="206"/>
      <c r="AL830" s="206"/>
      <c r="AM830" s="206"/>
      <c r="AN830" s="206"/>
      <c r="AO830" s="206"/>
      <c r="AP830" s="206"/>
      <c r="AQ830" s="206"/>
      <c r="AR830" s="206"/>
      <c r="AS830" s="206"/>
      <c r="AT830" s="206"/>
      <c r="AU830" s="206"/>
      <c r="AV830" s="206"/>
      <c r="AW830" s="206"/>
      <c r="AX830" s="206"/>
      <c r="AY830" s="206"/>
      <c r="AZ830" s="206"/>
      <c r="BA830" s="206"/>
      <c r="BB830" s="206"/>
      <c r="BC830" s="206"/>
      <c r="BD830" s="206"/>
      <c r="BE830" s="206"/>
      <c r="BF830" s="206"/>
      <c r="BG830" s="206"/>
      <c r="BH830" s="206"/>
    </row>
    <row r="831" spans="1:60" outlineLevel="1">
      <c r="A831" s="213"/>
      <c r="B831" s="214"/>
      <c r="C831" s="254" t="s">
        <v>1205</v>
      </c>
      <c r="D831" s="247"/>
      <c r="E831" s="248">
        <v>-22.553999999999998</v>
      </c>
      <c r="F831" s="215"/>
      <c r="G831" s="215"/>
      <c r="H831" s="215"/>
      <c r="I831" s="215"/>
      <c r="J831" s="215"/>
      <c r="K831" s="215"/>
      <c r="L831" s="215"/>
      <c r="M831" s="215"/>
      <c r="N831" s="215"/>
      <c r="O831" s="215"/>
      <c r="P831" s="215"/>
      <c r="Q831" s="215"/>
      <c r="R831" s="215"/>
      <c r="S831" s="215"/>
      <c r="T831" s="215"/>
      <c r="U831" s="215"/>
      <c r="V831" s="215"/>
      <c r="W831" s="215"/>
      <c r="X831" s="206"/>
      <c r="Y831" s="206"/>
      <c r="Z831" s="206"/>
      <c r="AA831" s="206"/>
      <c r="AB831" s="206"/>
      <c r="AC831" s="206"/>
      <c r="AD831" s="206"/>
      <c r="AE831" s="206"/>
      <c r="AF831" s="206"/>
      <c r="AG831" s="206" t="s">
        <v>327</v>
      </c>
      <c r="AH831" s="206">
        <v>0</v>
      </c>
      <c r="AI831" s="206"/>
      <c r="AJ831" s="206"/>
      <c r="AK831" s="206"/>
      <c r="AL831" s="206"/>
      <c r="AM831" s="206"/>
      <c r="AN831" s="206"/>
      <c r="AO831" s="206"/>
      <c r="AP831" s="206"/>
      <c r="AQ831" s="206"/>
      <c r="AR831" s="206"/>
      <c r="AS831" s="206"/>
      <c r="AT831" s="206"/>
      <c r="AU831" s="206"/>
      <c r="AV831" s="206"/>
      <c r="AW831" s="206"/>
      <c r="AX831" s="206"/>
      <c r="AY831" s="206"/>
      <c r="AZ831" s="206"/>
      <c r="BA831" s="206"/>
      <c r="BB831" s="206"/>
      <c r="BC831" s="206"/>
      <c r="BD831" s="206"/>
      <c r="BE831" s="206"/>
      <c r="BF831" s="206"/>
      <c r="BG831" s="206"/>
      <c r="BH831" s="206"/>
    </row>
    <row r="832" spans="1:60" outlineLevel="1">
      <c r="A832" s="213"/>
      <c r="B832" s="214"/>
      <c r="C832" s="254" t="s">
        <v>1206</v>
      </c>
      <c r="D832" s="247"/>
      <c r="E832" s="248">
        <v>12.6</v>
      </c>
      <c r="F832" s="215"/>
      <c r="G832" s="215"/>
      <c r="H832" s="215"/>
      <c r="I832" s="215"/>
      <c r="J832" s="215"/>
      <c r="K832" s="215"/>
      <c r="L832" s="215"/>
      <c r="M832" s="215"/>
      <c r="N832" s="215"/>
      <c r="O832" s="215"/>
      <c r="P832" s="215"/>
      <c r="Q832" s="215"/>
      <c r="R832" s="215"/>
      <c r="S832" s="215"/>
      <c r="T832" s="215"/>
      <c r="U832" s="215"/>
      <c r="V832" s="215"/>
      <c r="W832" s="215"/>
      <c r="X832" s="206"/>
      <c r="Y832" s="206"/>
      <c r="Z832" s="206"/>
      <c r="AA832" s="206"/>
      <c r="AB832" s="206"/>
      <c r="AC832" s="206"/>
      <c r="AD832" s="206"/>
      <c r="AE832" s="206"/>
      <c r="AF832" s="206"/>
      <c r="AG832" s="206" t="s">
        <v>327</v>
      </c>
      <c r="AH832" s="206">
        <v>0</v>
      </c>
      <c r="AI832" s="206"/>
      <c r="AJ832" s="206"/>
      <c r="AK832" s="206"/>
      <c r="AL832" s="206"/>
      <c r="AM832" s="206"/>
      <c r="AN832" s="206"/>
      <c r="AO832" s="206"/>
      <c r="AP832" s="206"/>
      <c r="AQ832" s="206"/>
      <c r="AR832" s="206"/>
      <c r="AS832" s="206"/>
      <c r="AT832" s="206"/>
      <c r="AU832" s="206"/>
      <c r="AV832" s="206"/>
      <c r="AW832" s="206"/>
      <c r="AX832" s="206"/>
      <c r="AY832" s="206"/>
      <c r="AZ832" s="206"/>
      <c r="BA832" s="206"/>
      <c r="BB832" s="206"/>
      <c r="BC832" s="206"/>
      <c r="BD832" s="206"/>
      <c r="BE832" s="206"/>
      <c r="BF832" s="206"/>
      <c r="BG832" s="206"/>
      <c r="BH832" s="206"/>
    </row>
    <row r="833" spans="1:60" outlineLevel="1">
      <c r="A833" s="213"/>
      <c r="B833" s="214"/>
      <c r="C833" s="254" t="s">
        <v>1207</v>
      </c>
      <c r="D833" s="247"/>
      <c r="E833" s="248">
        <v>5.28</v>
      </c>
      <c r="F833" s="215"/>
      <c r="G833" s="215"/>
      <c r="H833" s="215"/>
      <c r="I833" s="215"/>
      <c r="J833" s="215"/>
      <c r="K833" s="215"/>
      <c r="L833" s="215"/>
      <c r="M833" s="215"/>
      <c r="N833" s="215"/>
      <c r="O833" s="215"/>
      <c r="P833" s="215"/>
      <c r="Q833" s="215"/>
      <c r="R833" s="215"/>
      <c r="S833" s="215"/>
      <c r="T833" s="215"/>
      <c r="U833" s="215"/>
      <c r="V833" s="215"/>
      <c r="W833" s="215"/>
      <c r="X833" s="206"/>
      <c r="Y833" s="206"/>
      <c r="Z833" s="206"/>
      <c r="AA833" s="206"/>
      <c r="AB833" s="206"/>
      <c r="AC833" s="206"/>
      <c r="AD833" s="206"/>
      <c r="AE833" s="206"/>
      <c r="AF833" s="206"/>
      <c r="AG833" s="206" t="s">
        <v>327</v>
      </c>
      <c r="AH833" s="206">
        <v>0</v>
      </c>
      <c r="AI833" s="206"/>
      <c r="AJ833" s="206"/>
      <c r="AK833" s="206"/>
      <c r="AL833" s="206"/>
      <c r="AM833" s="206"/>
      <c r="AN833" s="206"/>
      <c r="AO833" s="206"/>
      <c r="AP833" s="206"/>
      <c r="AQ833" s="206"/>
      <c r="AR833" s="206"/>
      <c r="AS833" s="206"/>
      <c r="AT833" s="206"/>
      <c r="AU833" s="206"/>
      <c r="AV833" s="206"/>
      <c r="AW833" s="206"/>
      <c r="AX833" s="206"/>
      <c r="AY833" s="206"/>
      <c r="AZ833" s="206"/>
      <c r="BA833" s="206"/>
      <c r="BB833" s="206"/>
      <c r="BC833" s="206"/>
      <c r="BD833" s="206"/>
      <c r="BE833" s="206"/>
      <c r="BF833" s="206"/>
      <c r="BG833" s="206"/>
      <c r="BH833" s="206"/>
    </row>
    <row r="834" spans="1:60" outlineLevel="1">
      <c r="A834" s="213"/>
      <c r="B834" s="214"/>
      <c r="C834" s="254" t="s">
        <v>1208</v>
      </c>
      <c r="D834" s="247"/>
      <c r="E834" s="248">
        <v>30.06</v>
      </c>
      <c r="F834" s="215"/>
      <c r="G834" s="215"/>
      <c r="H834" s="215"/>
      <c r="I834" s="215"/>
      <c r="J834" s="215"/>
      <c r="K834" s="215"/>
      <c r="L834" s="215"/>
      <c r="M834" s="215"/>
      <c r="N834" s="215"/>
      <c r="O834" s="215"/>
      <c r="P834" s="215"/>
      <c r="Q834" s="215"/>
      <c r="R834" s="215"/>
      <c r="S834" s="215"/>
      <c r="T834" s="215"/>
      <c r="U834" s="215"/>
      <c r="V834" s="215"/>
      <c r="W834" s="215"/>
      <c r="X834" s="206"/>
      <c r="Y834" s="206"/>
      <c r="Z834" s="206"/>
      <c r="AA834" s="206"/>
      <c r="AB834" s="206"/>
      <c r="AC834" s="206"/>
      <c r="AD834" s="206"/>
      <c r="AE834" s="206"/>
      <c r="AF834" s="206"/>
      <c r="AG834" s="206" t="s">
        <v>327</v>
      </c>
      <c r="AH834" s="206">
        <v>0</v>
      </c>
      <c r="AI834" s="206"/>
      <c r="AJ834" s="206"/>
      <c r="AK834" s="206"/>
      <c r="AL834" s="206"/>
      <c r="AM834" s="206"/>
      <c r="AN834" s="206"/>
      <c r="AO834" s="206"/>
      <c r="AP834" s="206"/>
      <c r="AQ834" s="206"/>
      <c r="AR834" s="206"/>
      <c r="AS834" s="206"/>
      <c r="AT834" s="206"/>
      <c r="AU834" s="206"/>
      <c r="AV834" s="206"/>
      <c r="AW834" s="206"/>
      <c r="AX834" s="206"/>
      <c r="AY834" s="206"/>
      <c r="AZ834" s="206"/>
      <c r="BA834" s="206"/>
      <c r="BB834" s="206"/>
      <c r="BC834" s="206"/>
      <c r="BD834" s="206"/>
      <c r="BE834" s="206"/>
      <c r="BF834" s="206"/>
      <c r="BG834" s="206"/>
      <c r="BH834" s="206"/>
    </row>
    <row r="835" spans="1:60" outlineLevel="1">
      <c r="A835" s="213"/>
      <c r="B835" s="214"/>
      <c r="C835" s="254" t="s">
        <v>1209</v>
      </c>
      <c r="D835" s="247"/>
      <c r="E835" s="248">
        <v>9.5</v>
      </c>
      <c r="F835" s="215"/>
      <c r="G835" s="215"/>
      <c r="H835" s="215"/>
      <c r="I835" s="215"/>
      <c r="J835" s="215"/>
      <c r="K835" s="215"/>
      <c r="L835" s="215"/>
      <c r="M835" s="215"/>
      <c r="N835" s="215"/>
      <c r="O835" s="215"/>
      <c r="P835" s="215"/>
      <c r="Q835" s="215"/>
      <c r="R835" s="215"/>
      <c r="S835" s="215"/>
      <c r="T835" s="215"/>
      <c r="U835" s="215"/>
      <c r="V835" s="215"/>
      <c r="W835" s="215"/>
      <c r="X835" s="206"/>
      <c r="Y835" s="206"/>
      <c r="Z835" s="206"/>
      <c r="AA835" s="206"/>
      <c r="AB835" s="206"/>
      <c r="AC835" s="206"/>
      <c r="AD835" s="206"/>
      <c r="AE835" s="206"/>
      <c r="AF835" s="206"/>
      <c r="AG835" s="206" t="s">
        <v>327</v>
      </c>
      <c r="AH835" s="206">
        <v>0</v>
      </c>
      <c r="AI835" s="206"/>
      <c r="AJ835" s="206"/>
      <c r="AK835" s="206"/>
      <c r="AL835" s="206"/>
      <c r="AM835" s="206"/>
      <c r="AN835" s="206"/>
      <c r="AO835" s="206"/>
      <c r="AP835" s="206"/>
      <c r="AQ835" s="206"/>
      <c r="AR835" s="206"/>
      <c r="AS835" s="206"/>
      <c r="AT835" s="206"/>
      <c r="AU835" s="206"/>
      <c r="AV835" s="206"/>
      <c r="AW835" s="206"/>
      <c r="AX835" s="206"/>
      <c r="AY835" s="206"/>
      <c r="AZ835" s="206"/>
      <c r="BA835" s="206"/>
      <c r="BB835" s="206"/>
      <c r="BC835" s="206"/>
      <c r="BD835" s="206"/>
      <c r="BE835" s="206"/>
      <c r="BF835" s="206"/>
      <c r="BG835" s="206"/>
      <c r="BH835" s="206"/>
    </row>
    <row r="836" spans="1:60" outlineLevel="1">
      <c r="A836" s="213"/>
      <c r="B836" s="214"/>
      <c r="C836" s="254" t="s">
        <v>1210</v>
      </c>
      <c r="D836" s="247"/>
      <c r="E836" s="248">
        <v>5.04</v>
      </c>
      <c r="F836" s="215"/>
      <c r="G836" s="215"/>
      <c r="H836" s="215"/>
      <c r="I836" s="215"/>
      <c r="J836" s="215"/>
      <c r="K836" s="215"/>
      <c r="L836" s="215"/>
      <c r="M836" s="215"/>
      <c r="N836" s="215"/>
      <c r="O836" s="215"/>
      <c r="P836" s="215"/>
      <c r="Q836" s="215"/>
      <c r="R836" s="215"/>
      <c r="S836" s="215"/>
      <c r="T836" s="215"/>
      <c r="U836" s="215"/>
      <c r="V836" s="215"/>
      <c r="W836" s="215"/>
      <c r="X836" s="206"/>
      <c r="Y836" s="206"/>
      <c r="Z836" s="206"/>
      <c r="AA836" s="206"/>
      <c r="AB836" s="206"/>
      <c r="AC836" s="206"/>
      <c r="AD836" s="206"/>
      <c r="AE836" s="206"/>
      <c r="AF836" s="206"/>
      <c r="AG836" s="206" t="s">
        <v>327</v>
      </c>
      <c r="AH836" s="206">
        <v>0</v>
      </c>
      <c r="AI836" s="206"/>
      <c r="AJ836" s="206"/>
      <c r="AK836" s="206"/>
      <c r="AL836" s="206"/>
      <c r="AM836" s="206"/>
      <c r="AN836" s="206"/>
      <c r="AO836" s="206"/>
      <c r="AP836" s="206"/>
      <c r="AQ836" s="206"/>
      <c r="AR836" s="206"/>
      <c r="AS836" s="206"/>
      <c r="AT836" s="206"/>
      <c r="AU836" s="206"/>
      <c r="AV836" s="206"/>
      <c r="AW836" s="206"/>
      <c r="AX836" s="206"/>
      <c r="AY836" s="206"/>
      <c r="AZ836" s="206"/>
      <c r="BA836" s="206"/>
      <c r="BB836" s="206"/>
      <c r="BC836" s="206"/>
      <c r="BD836" s="206"/>
      <c r="BE836" s="206"/>
      <c r="BF836" s="206"/>
      <c r="BG836" s="206"/>
      <c r="BH836" s="206"/>
    </row>
    <row r="837" spans="1:60" outlineLevel="1">
      <c r="A837" s="213"/>
      <c r="B837" s="214"/>
      <c r="C837" s="254" t="s">
        <v>1211</v>
      </c>
      <c r="D837" s="247"/>
      <c r="E837" s="248">
        <v>38</v>
      </c>
      <c r="F837" s="215"/>
      <c r="G837" s="215"/>
      <c r="H837" s="215"/>
      <c r="I837" s="215"/>
      <c r="J837" s="215"/>
      <c r="K837" s="215"/>
      <c r="L837" s="215"/>
      <c r="M837" s="215"/>
      <c r="N837" s="215"/>
      <c r="O837" s="215"/>
      <c r="P837" s="215"/>
      <c r="Q837" s="215"/>
      <c r="R837" s="215"/>
      <c r="S837" s="215"/>
      <c r="T837" s="215"/>
      <c r="U837" s="215"/>
      <c r="V837" s="215"/>
      <c r="W837" s="215"/>
      <c r="X837" s="206"/>
      <c r="Y837" s="206"/>
      <c r="Z837" s="206"/>
      <c r="AA837" s="206"/>
      <c r="AB837" s="206"/>
      <c r="AC837" s="206"/>
      <c r="AD837" s="206"/>
      <c r="AE837" s="206"/>
      <c r="AF837" s="206"/>
      <c r="AG837" s="206" t="s">
        <v>327</v>
      </c>
      <c r="AH837" s="206">
        <v>0</v>
      </c>
      <c r="AI837" s="206"/>
      <c r="AJ837" s="206"/>
      <c r="AK837" s="206"/>
      <c r="AL837" s="206"/>
      <c r="AM837" s="206"/>
      <c r="AN837" s="206"/>
      <c r="AO837" s="206"/>
      <c r="AP837" s="206"/>
      <c r="AQ837" s="206"/>
      <c r="AR837" s="206"/>
      <c r="AS837" s="206"/>
      <c r="AT837" s="206"/>
      <c r="AU837" s="206"/>
      <c r="AV837" s="206"/>
      <c r="AW837" s="206"/>
      <c r="AX837" s="206"/>
      <c r="AY837" s="206"/>
      <c r="AZ837" s="206"/>
      <c r="BA837" s="206"/>
      <c r="BB837" s="206"/>
      <c r="BC837" s="206"/>
      <c r="BD837" s="206"/>
      <c r="BE837" s="206"/>
      <c r="BF837" s="206"/>
      <c r="BG837" s="206"/>
      <c r="BH837" s="206"/>
    </row>
    <row r="838" spans="1:60" outlineLevel="1">
      <c r="A838" s="213"/>
      <c r="B838" s="214"/>
      <c r="C838" s="254" t="s">
        <v>1212</v>
      </c>
      <c r="D838" s="247"/>
      <c r="E838" s="248">
        <v>11.465999999999999</v>
      </c>
      <c r="F838" s="215"/>
      <c r="G838" s="215"/>
      <c r="H838" s="215"/>
      <c r="I838" s="215"/>
      <c r="J838" s="215"/>
      <c r="K838" s="215"/>
      <c r="L838" s="215"/>
      <c r="M838" s="215"/>
      <c r="N838" s="215"/>
      <c r="O838" s="215"/>
      <c r="P838" s="215"/>
      <c r="Q838" s="215"/>
      <c r="R838" s="215"/>
      <c r="S838" s="215"/>
      <c r="T838" s="215"/>
      <c r="U838" s="215"/>
      <c r="V838" s="215"/>
      <c r="W838" s="215"/>
      <c r="X838" s="206"/>
      <c r="Y838" s="206"/>
      <c r="Z838" s="206"/>
      <c r="AA838" s="206"/>
      <c r="AB838" s="206"/>
      <c r="AC838" s="206"/>
      <c r="AD838" s="206"/>
      <c r="AE838" s="206"/>
      <c r="AF838" s="206"/>
      <c r="AG838" s="206" t="s">
        <v>327</v>
      </c>
      <c r="AH838" s="206">
        <v>0</v>
      </c>
      <c r="AI838" s="206"/>
      <c r="AJ838" s="206"/>
      <c r="AK838" s="206"/>
      <c r="AL838" s="206"/>
      <c r="AM838" s="206"/>
      <c r="AN838" s="206"/>
      <c r="AO838" s="206"/>
      <c r="AP838" s="206"/>
      <c r="AQ838" s="206"/>
      <c r="AR838" s="206"/>
      <c r="AS838" s="206"/>
      <c r="AT838" s="206"/>
      <c r="AU838" s="206"/>
      <c r="AV838" s="206"/>
      <c r="AW838" s="206"/>
      <c r="AX838" s="206"/>
      <c r="AY838" s="206"/>
      <c r="AZ838" s="206"/>
      <c r="BA838" s="206"/>
      <c r="BB838" s="206"/>
      <c r="BC838" s="206"/>
      <c r="BD838" s="206"/>
      <c r="BE838" s="206"/>
      <c r="BF838" s="206"/>
      <c r="BG838" s="206"/>
      <c r="BH838" s="206"/>
    </row>
    <row r="839" spans="1:60" outlineLevel="1">
      <c r="A839" s="213"/>
      <c r="B839" s="214"/>
      <c r="C839" s="254" t="s">
        <v>1213</v>
      </c>
      <c r="D839" s="247"/>
      <c r="E839" s="248">
        <v>5.85</v>
      </c>
      <c r="F839" s="215"/>
      <c r="G839" s="215"/>
      <c r="H839" s="215"/>
      <c r="I839" s="215"/>
      <c r="J839" s="215"/>
      <c r="K839" s="215"/>
      <c r="L839" s="215"/>
      <c r="M839" s="215"/>
      <c r="N839" s="215"/>
      <c r="O839" s="215"/>
      <c r="P839" s="215"/>
      <c r="Q839" s="215"/>
      <c r="R839" s="215"/>
      <c r="S839" s="215"/>
      <c r="T839" s="215"/>
      <c r="U839" s="215"/>
      <c r="V839" s="215"/>
      <c r="W839" s="215"/>
      <c r="X839" s="206"/>
      <c r="Y839" s="206"/>
      <c r="Z839" s="206"/>
      <c r="AA839" s="206"/>
      <c r="AB839" s="206"/>
      <c r="AC839" s="206"/>
      <c r="AD839" s="206"/>
      <c r="AE839" s="206"/>
      <c r="AF839" s="206"/>
      <c r="AG839" s="206" t="s">
        <v>327</v>
      </c>
      <c r="AH839" s="206">
        <v>0</v>
      </c>
      <c r="AI839" s="206"/>
      <c r="AJ839" s="206"/>
      <c r="AK839" s="206"/>
      <c r="AL839" s="206"/>
      <c r="AM839" s="206"/>
      <c r="AN839" s="206"/>
      <c r="AO839" s="206"/>
      <c r="AP839" s="206"/>
      <c r="AQ839" s="206"/>
      <c r="AR839" s="206"/>
      <c r="AS839" s="206"/>
      <c r="AT839" s="206"/>
      <c r="AU839" s="206"/>
      <c r="AV839" s="206"/>
      <c r="AW839" s="206"/>
      <c r="AX839" s="206"/>
      <c r="AY839" s="206"/>
      <c r="AZ839" s="206"/>
      <c r="BA839" s="206"/>
      <c r="BB839" s="206"/>
      <c r="BC839" s="206"/>
      <c r="BD839" s="206"/>
      <c r="BE839" s="206"/>
      <c r="BF839" s="206"/>
      <c r="BG839" s="206"/>
      <c r="BH839" s="206"/>
    </row>
    <row r="840" spans="1:60" outlineLevel="1">
      <c r="A840" s="213"/>
      <c r="B840" s="214"/>
      <c r="C840" s="254" t="s">
        <v>1214</v>
      </c>
      <c r="D840" s="247"/>
      <c r="E840" s="248">
        <v>0.90900000000000003</v>
      </c>
      <c r="F840" s="215"/>
      <c r="G840" s="215"/>
      <c r="H840" s="215"/>
      <c r="I840" s="215"/>
      <c r="J840" s="215"/>
      <c r="K840" s="215"/>
      <c r="L840" s="215"/>
      <c r="M840" s="215"/>
      <c r="N840" s="215"/>
      <c r="O840" s="215"/>
      <c r="P840" s="215"/>
      <c r="Q840" s="215"/>
      <c r="R840" s="215"/>
      <c r="S840" s="215"/>
      <c r="T840" s="215"/>
      <c r="U840" s="215"/>
      <c r="V840" s="215"/>
      <c r="W840" s="215"/>
      <c r="X840" s="206"/>
      <c r="Y840" s="206"/>
      <c r="Z840" s="206"/>
      <c r="AA840" s="206"/>
      <c r="AB840" s="206"/>
      <c r="AC840" s="206"/>
      <c r="AD840" s="206"/>
      <c r="AE840" s="206"/>
      <c r="AF840" s="206"/>
      <c r="AG840" s="206" t="s">
        <v>327</v>
      </c>
      <c r="AH840" s="206">
        <v>0</v>
      </c>
      <c r="AI840" s="206"/>
      <c r="AJ840" s="206"/>
      <c r="AK840" s="206"/>
      <c r="AL840" s="206"/>
      <c r="AM840" s="206"/>
      <c r="AN840" s="206"/>
      <c r="AO840" s="206"/>
      <c r="AP840" s="206"/>
      <c r="AQ840" s="206"/>
      <c r="AR840" s="206"/>
      <c r="AS840" s="206"/>
      <c r="AT840" s="206"/>
      <c r="AU840" s="206"/>
      <c r="AV840" s="206"/>
      <c r="AW840" s="206"/>
      <c r="AX840" s="206"/>
      <c r="AY840" s="206"/>
      <c r="AZ840" s="206"/>
      <c r="BA840" s="206"/>
      <c r="BB840" s="206"/>
      <c r="BC840" s="206"/>
      <c r="BD840" s="206"/>
      <c r="BE840" s="206"/>
      <c r="BF840" s="206"/>
      <c r="BG840" s="206"/>
      <c r="BH840" s="206"/>
    </row>
    <row r="841" spans="1:60" outlineLevel="1">
      <c r="A841" s="213"/>
      <c r="B841" s="214"/>
      <c r="C841" s="255" t="s">
        <v>337</v>
      </c>
      <c r="D841" s="249"/>
      <c r="E841" s="250">
        <v>167.899</v>
      </c>
      <c r="F841" s="215"/>
      <c r="G841" s="215"/>
      <c r="H841" s="215"/>
      <c r="I841" s="215"/>
      <c r="J841" s="215"/>
      <c r="K841" s="215"/>
      <c r="L841" s="215"/>
      <c r="M841" s="215"/>
      <c r="N841" s="215"/>
      <c r="O841" s="215"/>
      <c r="P841" s="215"/>
      <c r="Q841" s="215"/>
      <c r="R841" s="215"/>
      <c r="S841" s="215"/>
      <c r="T841" s="215"/>
      <c r="U841" s="215"/>
      <c r="V841" s="215"/>
      <c r="W841" s="215"/>
      <c r="X841" s="206"/>
      <c r="Y841" s="206"/>
      <c r="Z841" s="206"/>
      <c r="AA841" s="206"/>
      <c r="AB841" s="206"/>
      <c r="AC841" s="206"/>
      <c r="AD841" s="206"/>
      <c r="AE841" s="206"/>
      <c r="AF841" s="206"/>
      <c r="AG841" s="206" t="s">
        <v>327</v>
      </c>
      <c r="AH841" s="206">
        <v>1</v>
      </c>
      <c r="AI841" s="206"/>
      <c r="AJ841" s="206"/>
      <c r="AK841" s="206"/>
      <c r="AL841" s="206"/>
      <c r="AM841" s="206"/>
      <c r="AN841" s="206"/>
      <c r="AO841" s="206"/>
      <c r="AP841" s="206"/>
      <c r="AQ841" s="206"/>
      <c r="AR841" s="206"/>
      <c r="AS841" s="206"/>
      <c r="AT841" s="206"/>
      <c r="AU841" s="206"/>
      <c r="AV841" s="206"/>
      <c r="AW841" s="206"/>
      <c r="AX841" s="206"/>
      <c r="AY841" s="206"/>
      <c r="AZ841" s="206"/>
      <c r="BA841" s="206"/>
      <c r="BB841" s="206"/>
      <c r="BC841" s="206"/>
      <c r="BD841" s="206"/>
      <c r="BE841" s="206"/>
      <c r="BF841" s="206"/>
      <c r="BG841" s="206"/>
      <c r="BH841" s="206"/>
    </row>
    <row r="842" spans="1:60" outlineLevel="1">
      <c r="A842" s="213"/>
      <c r="B842" s="214"/>
      <c r="C842" s="254" t="s">
        <v>1215</v>
      </c>
      <c r="D842" s="247"/>
      <c r="E842" s="248"/>
      <c r="F842" s="215"/>
      <c r="G842" s="215"/>
      <c r="H842" s="215"/>
      <c r="I842" s="215"/>
      <c r="J842" s="215"/>
      <c r="K842" s="215"/>
      <c r="L842" s="215"/>
      <c r="M842" s="215"/>
      <c r="N842" s="215"/>
      <c r="O842" s="215"/>
      <c r="P842" s="215"/>
      <c r="Q842" s="215"/>
      <c r="R842" s="215"/>
      <c r="S842" s="215"/>
      <c r="T842" s="215"/>
      <c r="U842" s="215"/>
      <c r="V842" s="215"/>
      <c r="W842" s="215"/>
      <c r="X842" s="206"/>
      <c r="Y842" s="206"/>
      <c r="Z842" s="206"/>
      <c r="AA842" s="206"/>
      <c r="AB842" s="206"/>
      <c r="AC842" s="206"/>
      <c r="AD842" s="206"/>
      <c r="AE842" s="206"/>
      <c r="AF842" s="206"/>
      <c r="AG842" s="206" t="s">
        <v>327</v>
      </c>
      <c r="AH842" s="206">
        <v>0</v>
      </c>
      <c r="AI842" s="206"/>
      <c r="AJ842" s="206"/>
      <c r="AK842" s="206"/>
      <c r="AL842" s="206"/>
      <c r="AM842" s="206"/>
      <c r="AN842" s="206"/>
      <c r="AO842" s="206"/>
      <c r="AP842" s="206"/>
      <c r="AQ842" s="206"/>
      <c r="AR842" s="206"/>
      <c r="AS842" s="206"/>
      <c r="AT842" s="206"/>
      <c r="AU842" s="206"/>
      <c r="AV842" s="206"/>
      <c r="AW842" s="206"/>
      <c r="AX842" s="206"/>
      <c r="AY842" s="206"/>
      <c r="AZ842" s="206"/>
      <c r="BA842" s="206"/>
      <c r="BB842" s="206"/>
      <c r="BC842" s="206"/>
      <c r="BD842" s="206"/>
      <c r="BE842" s="206"/>
      <c r="BF842" s="206"/>
      <c r="BG842" s="206"/>
      <c r="BH842" s="206"/>
    </row>
    <row r="843" spans="1:60" outlineLevel="1">
      <c r="A843" s="213"/>
      <c r="B843" s="214"/>
      <c r="C843" s="254" t="s">
        <v>1216</v>
      </c>
      <c r="D843" s="247"/>
      <c r="E843" s="248">
        <v>1.3680000000000001</v>
      </c>
      <c r="F843" s="215"/>
      <c r="G843" s="215"/>
      <c r="H843" s="215"/>
      <c r="I843" s="215"/>
      <c r="J843" s="215"/>
      <c r="K843" s="215"/>
      <c r="L843" s="215"/>
      <c r="M843" s="215"/>
      <c r="N843" s="215"/>
      <c r="O843" s="215"/>
      <c r="P843" s="215"/>
      <c r="Q843" s="215"/>
      <c r="R843" s="215"/>
      <c r="S843" s="215"/>
      <c r="T843" s="215"/>
      <c r="U843" s="215"/>
      <c r="V843" s="215"/>
      <c r="W843" s="215"/>
      <c r="X843" s="206"/>
      <c r="Y843" s="206"/>
      <c r="Z843" s="206"/>
      <c r="AA843" s="206"/>
      <c r="AB843" s="206"/>
      <c r="AC843" s="206"/>
      <c r="AD843" s="206"/>
      <c r="AE843" s="206"/>
      <c r="AF843" s="206"/>
      <c r="AG843" s="206" t="s">
        <v>327</v>
      </c>
      <c r="AH843" s="206">
        <v>0</v>
      </c>
      <c r="AI843" s="206"/>
      <c r="AJ843" s="206"/>
      <c r="AK843" s="206"/>
      <c r="AL843" s="206"/>
      <c r="AM843" s="206"/>
      <c r="AN843" s="206"/>
      <c r="AO843" s="206"/>
      <c r="AP843" s="206"/>
      <c r="AQ843" s="206"/>
      <c r="AR843" s="206"/>
      <c r="AS843" s="206"/>
      <c r="AT843" s="206"/>
      <c r="AU843" s="206"/>
      <c r="AV843" s="206"/>
      <c r="AW843" s="206"/>
      <c r="AX843" s="206"/>
      <c r="AY843" s="206"/>
      <c r="AZ843" s="206"/>
      <c r="BA843" s="206"/>
      <c r="BB843" s="206"/>
      <c r="BC843" s="206"/>
      <c r="BD843" s="206"/>
      <c r="BE843" s="206"/>
      <c r="BF843" s="206"/>
      <c r="BG843" s="206"/>
      <c r="BH843" s="206"/>
    </row>
    <row r="844" spans="1:60" outlineLevel="1">
      <c r="A844" s="213"/>
      <c r="B844" s="214"/>
      <c r="C844" s="254" t="s">
        <v>1217</v>
      </c>
      <c r="D844" s="247"/>
      <c r="E844" s="248">
        <v>5.1100000000000003</v>
      </c>
      <c r="F844" s="215"/>
      <c r="G844" s="215"/>
      <c r="H844" s="215"/>
      <c r="I844" s="215"/>
      <c r="J844" s="215"/>
      <c r="K844" s="215"/>
      <c r="L844" s="215"/>
      <c r="M844" s="215"/>
      <c r="N844" s="215"/>
      <c r="O844" s="215"/>
      <c r="P844" s="215"/>
      <c r="Q844" s="215"/>
      <c r="R844" s="215"/>
      <c r="S844" s="215"/>
      <c r="T844" s="215"/>
      <c r="U844" s="215"/>
      <c r="V844" s="215"/>
      <c r="W844" s="215"/>
      <c r="X844" s="206"/>
      <c r="Y844" s="206"/>
      <c r="Z844" s="206"/>
      <c r="AA844" s="206"/>
      <c r="AB844" s="206"/>
      <c r="AC844" s="206"/>
      <c r="AD844" s="206"/>
      <c r="AE844" s="206"/>
      <c r="AF844" s="206"/>
      <c r="AG844" s="206" t="s">
        <v>327</v>
      </c>
      <c r="AH844" s="206">
        <v>0</v>
      </c>
      <c r="AI844" s="206"/>
      <c r="AJ844" s="206"/>
      <c r="AK844" s="206"/>
      <c r="AL844" s="206"/>
      <c r="AM844" s="206"/>
      <c r="AN844" s="206"/>
      <c r="AO844" s="206"/>
      <c r="AP844" s="206"/>
      <c r="AQ844" s="206"/>
      <c r="AR844" s="206"/>
      <c r="AS844" s="206"/>
      <c r="AT844" s="206"/>
      <c r="AU844" s="206"/>
      <c r="AV844" s="206"/>
      <c r="AW844" s="206"/>
      <c r="AX844" s="206"/>
      <c r="AY844" s="206"/>
      <c r="AZ844" s="206"/>
      <c r="BA844" s="206"/>
      <c r="BB844" s="206"/>
      <c r="BC844" s="206"/>
      <c r="BD844" s="206"/>
      <c r="BE844" s="206"/>
      <c r="BF844" s="206"/>
      <c r="BG844" s="206"/>
      <c r="BH844" s="206"/>
    </row>
    <row r="845" spans="1:60" outlineLevel="1">
      <c r="A845" s="213"/>
      <c r="B845" s="214"/>
      <c r="C845" s="254" t="s">
        <v>1218</v>
      </c>
      <c r="D845" s="247"/>
      <c r="E845" s="248">
        <v>5.8455000000000004</v>
      </c>
      <c r="F845" s="215"/>
      <c r="G845" s="215"/>
      <c r="H845" s="215"/>
      <c r="I845" s="215"/>
      <c r="J845" s="215"/>
      <c r="K845" s="215"/>
      <c r="L845" s="215"/>
      <c r="M845" s="215"/>
      <c r="N845" s="215"/>
      <c r="O845" s="215"/>
      <c r="P845" s="215"/>
      <c r="Q845" s="215"/>
      <c r="R845" s="215"/>
      <c r="S845" s="215"/>
      <c r="T845" s="215"/>
      <c r="U845" s="215"/>
      <c r="V845" s="215"/>
      <c r="W845" s="215"/>
      <c r="X845" s="206"/>
      <c r="Y845" s="206"/>
      <c r="Z845" s="206"/>
      <c r="AA845" s="206"/>
      <c r="AB845" s="206"/>
      <c r="AC845" s="206"/>
      <c r="AD845" s="206"/>
      <c r="AE845" s="206"/>
      <c r="AF845" s="206"/>
      <c r="AG845" s="206" t="s">
        <v>327</v>
      </c>
      <c r="AH845" s="206">
        <v>0</v>
      </c>
      <c r="AI845" s="206"/>
      <c r="AJ845" s="206"/>
      <c r="AK845" s="206"/>
      <c r="AL845" s="206"/>
      <c r="AM845" s="206"/>
      <c r="AN845" s="206"/>
      <c r="AO845" s="206"/>
      <c r="AP845" s="206"/>
      <c r="AQ845" s="206"/>
      <c r="AR845" s="206"/>
      <c r="AS845" s="206"/>
      <c r="AT845" s="206"/>
      <c r="AU845" s="206"/>
      <c r="AV845" s="206"/>
      <c r="AW845" s="206"/>
      <c r="AX845" s="206"/>
      <c r="AY845" s="206"/>
      <c r="AZ845" s="206"/>
      <c r="BA845" s="206"/>
      <c r="BB845" s="206"/>
      <c r="BC845" s="206"/>
      <c r="BD845" s="206"/>
      <c r="BE845" s="206"/>
      <c r="BF845" s="206"/>
      <c r="BG845" s="206"/>
      <c r="BH845" s="206"/>
    </row>
    <row r="846" spans="1:60" outlineLevel="1">
      <c r="A846" s="213"/>
      <c r="B846" s="214"/>
      <c r="C846" s="254" t="s">
        <v>1219</v>
      </c>
      <c r="D846" s="247"/>
      <c r="E846" s="248">
        <v>2.2999999999999998</v>
      </c>
      <c r="F846" s="215"/>
      <c r="G846" s="215"/>
      <c r="H846" s="215"/>
      <c r="I846" s="215"/>
      <c r="J846" s="215"/>
      <c r="K846" s="215"/>
      <c r="L846" s="215"/>
      <c r="M846" s="215"/>
      <c r="N846" s="215"/>
      <c r="O846" s="215"/>
      <c r="P846" s="215"/>
      <c r="Q846" s="215"/>
      <c r="R846" s="215"/>
      <c r="S846" s="215"/>
      <c r="T846" s="215"/>
      <c r="U846" s="215"/>
      <c r="V846" s="215"/>
      <c r="W846" s="215"/>
      <c r="X846" s="206"/>
      <c r="Y846" s="206"/>
      <c r="Z846" s="206"/>
      <c r="AA846" s="206"/>
      <c r="AB846" s="206"/>
      <c r="AC846" s="206"/>
      <c r="AD846" s="206"/>
      <c r="AE846" s="206"/>
      <c r="AF846" s="206"/>
      <c r="AG846" s="206" t="s">
        <v>327</v>
      </c>
      <c r="AH846" s="206">
        <v>0</v>
      </c>
      <c r="AI846" s="206"/>
      <c r="AJ846" s="206"/>
      <c r="AK846" s="206"/>
      <c r="AL846" s="206"/>
      <c r="AM846" s="206"/>
      <c r="AN846" s="206"/>
      <c r="AO846" s="206"/>
      <c r="AP846" s="206"/>
      <c r="AQ846" s="206"/>
      <c r="AR846" s="206"/>
      <c r="AS846" s="206"/>
      <c r="AT846" s="206"/>
      <c r="AU846" s="206"/>
      <c r="AV846" s="206"/>
      <c r="AW846" s="206"/>
      <c r="AX846" s="206"/>
      <c r="AY846" s="206"/>
      <c r="AZ846" s="206"/>
      <c r="BA846" s="206"/>
      <c r="BB846" s="206"/>
      <c r="BC846" s="206"/>
      <c r="BD846" s="206"/>
      <c r="BE846" s="206"/>
      <c r="BF846" s="206"/>
      <c r="BG846" s="206"/>
      <c r="BH846" s="206"/>
    </row>
    <row r="847" spans="1:60" outlineLevel="1">
      <c r="A847" s="213"/>
      <c r="B847" s="214"/>
      <c r="C847" s="254" t="s">
        <v>1220</v>
      </c>
      <c r="D847" s="247"/>
      <c r="E847" s="248">
        <v>11.47</v>
      </c>
      <c r="F847" s="215"/>
      <c r="G847" s="215"/>
      <c r="H847" s="215"/>
      <c r="I847" s="215"/>
      <c r="J847" s="215"/>
      <c r="K847" s="215"/>
      <c r="L847" s="215"/>
      <c r="M847" s="215"/>
      <c r="N847" s="215"/>
      <c r="O847" s="215"/>
      <c r="P847" s="215"/>
      <c r="Q847" s="215"/>
      <c r="R847" s="215"/>
      <c r="S847" s="215"/>
      <c r="T847" s="215"/>
      <c r="U847" s="215"/>
      <c r="V847" s="215"/>
      <c r="W847" s="215"/>
      <c r="X847" s="206"/>
      <c r="Y847" s="206"/>
      <c r="Z847" s="206"/>
      <c r="AA847" s="206"/>
      <c r="AB847" s="206"/>
      <c r="AC847" s="206"/>
      <c r="AD847" s="206"/>
      <c r="AE847" s="206"/>
      <c r="AF847" s="206"/>
      <c r="AG847" s="206" t="s">
        <v>327</v>
      </c>
      <c r="AH847" s="206">
        <v>0</v>
      </c>
      <c r="AI847" s="206"/>
      <c r="AJ847" s="206"/>
      <c r="AK847" s="206"/>
      <c r="AL847" s="206"/>
      <c r="AM847" s="206"/>
      <c r="AN847" s="206"/>
      <c r="AO847" s="206"/>
      <c r="AP847" s="206"/>
      <c r="AQ847" s="206"/>
      <c r="AR847" s="206"/>
      <c r="AS847" s="206"/>
      <c r="AT847" s="206"/>
      <c r="AU847" s="206"/>
      <c r="AV847" s="206"/>
      <c r="AW847" s="206"/>
      <c r="AX847" s="206"/>
      <c r="AY847" s="206"/>
      <c r="AZ847" s="206"/>
      <c r="BA847" s="206"/>
      <c r="BB847" s="206"/>
      <c r="BC847" s="206"/>
      <c r="BD847" s="206"/>
      <c r="BE847" s="206"/>
      <c r="BF847" s="206"/>
      <c r="BG847" s="206"/>
      <c r="BH847" s="206"/>
    </row>
    <row r="848" spans="1:60" outlineLevel="1">
      <c r="A848" s="213"/>
      <c r="B848" s="214"/>
      <c r="C848" s="254" t="s">
        <v>1221</v>
      </c>
      <c r="D848" s="247"/>
      <c r="E848" s="248">
        <v>36.277749999999997</v>
      </c>
      <c r="F848" s="215"/>
      <c r="G848" s="215"/>
      <c r="H848" s="215"/>
      <c r="I848" s="215"/>
      <c r="J848" s="215"/>
      <c r="K848" s="215"/>
      <c r="L848" s="215"/>
      <c r="M848" s="215"/>
      <c r="N848" s="215"/>
      <c r="O848" s="215"/>
      <c r="P848" s="215"/>
      <c r="Q848" s="215"/>
      <c r="R848" s="215"/>
      <c r="S848" s="215"/>
      <c r="T848" s="215"/>
      <c r="U848" s="215"/>
      <c r="V848" s="215"/>
      <c r="W848" s="215"/>
      <c r="X848" s="206"/>
      <c r="Y848" s="206"/>
      <c r="Z848" s="206"/>
      <c r="AA848" s="206"/>
      <c r="AB848" s="206"/>
      <c r="AC848" s="206"/>
      <c r="AD848" s="206"/>
      <c r="AE848" s="206"/>
      <c r="AF848" s="206"/>
      <c r="AG848" s="206" t="s">
        <v>327</v>
      </c>
      <c r="AH848" s="206">
        <v>0</v>
      </c>
      <c r="AI848" s="206"/>
      <c r="AJ848" s="206"/>
      <c r="AK848" s="206"/>
      <c r="AL848" s="206"/>
      <c r="AM848" s="206"/>
      <c r="AN848" s="206"/>
      <c r="AO848" s="206"/>
      <c r="AP848" s="206"/>
      <c r="AQ848" s="206"/>
      <c r="AR848" s="206"/>
      <c r="AS848" s="206"/>
      <c r="AT848" s="206"/>
      <c r="AU848" s="206"/>
      <c r="AV848" s="206"/>
      <c r="AW848" s="206"/>
      <c r="AX848" s="206"/>
      <c r="AY848" s="206"/>
      <c r="AZ848" s="206"/>
      <c r="BA848" s="206"/>
      <c r="BB848" s="206"/>
      <c r="BC848" s="206"/>
      <c r="BD848" s="206"/>
      <c r="BE848" s="206"/>
      <c r="BF848" s="206"/>
      <c r="BG848" s="206"/>
      <c r="BH848" s="206"/>
    </row>
    <row r="849" spans="1:60" outlineLevel="1">
      <c r="A849" s="213"/>
      <c r="B849" s="214"/>
      <c r="C849" s="254" t="s">
        <v>1222</v>
      </c>
      <c r="D849" s="247"/>
      <c r="E849" s="248">
        <v>3.54</v>
      </c>
      <c r="F849" s="215"/>
      <c r="G849" s="215"/>
      <c r="H849" s="215"/>
      <c r="I849" s="215"/>
      <c r="J849" s="215"/>
      <c r="K849" s="215"/>
      <c r="L849" s="215"/>
      <c r="M849" s="215"/>
      <c r="N849" s="215"/>
      <c r="O849" s="215"/>
      <c r="P849" s="215"/>
      <c r="Q849" s="215"/>
      <c r="R849" s="215"/>
      <c r="S849" s="215"/>
      <c r="T849" s="215"/>
      <c r="U849" s="215"/>
      <c r="V849" s="215"/>
      <c r="W849" s="215"/>
      <c r="X849" s="206"/>
      <c r="Y849" s="206"/>
      <c r="Z849" s="206"/>
      <c r="AA849" s="206"/>
      <c r="AB849" s="206"/>
      <c r="AC849" s="206"/>
      <c r="AD849" s="206"/>
      <c r="AE849" s="206"/>
      <c r="AF849" s="206"/>
      <c r="AG849" s="206" t="s">
        <v>327</v>
      </c>
      <c r="AH849" s="206">
        <v>0</v>
      </c>
      <c r="AI849" s="206"/>
      <c r="AJ849" s="206"/>
      <c r="AK849" s="206"/>
      <c r="AL849" s="206"/>
      <c r="AM849" s="206"/>
      <c r="AN849" s="206"/>
      <c r="AO849" s="206"/>
      <c r="AP849" s="206"/>
      <c r="AQ849" s="206"/>
      <c r="AR849" s="206"/>
      <c r="AS849" s="206"/>
      <c r="AT849" s="206"/>
      <c r="AU849" s="206"/>
      <c r="AV849" s="206"/>
      <c r="AW849" s="206"/>
      <c r="AX849" s="206"/>
      <c r="AY849" s="206"/>
      <c r="AZ849" s="206"/>
      <c r="BA849" s="206"/>
      <c r="BB849" s="206"/>
      <c r="BC849" s="206"/>
      <c r="BD849" s="206"/>
      <c r="BE849" s="206"/>
      <c r="BF849" s="206"/>
      <c r="BG849" s="206"/>
      <c r="BH849" s="206"/>
    </row>
    <row r="850" spans="1:60" outlineLevel="1">
      <c r="A850" s="213"/>
      <c r="B850" s="214"/>
      <c r="C850" s="254" t="s">
        <v>1223</v>
      </c>
      <c r="D850" s="247"/>
      <c r="E850" s="248">
        <v>4.3735999999999997</v>
      </c>
      <c r="F850" s="215"/>
      <c r="G850" s="215"/>
      <c r="H850" s="215"/>
      <c r="I850" s="215"/>
      <c r="J850" s="215"/>
      <c r="K850" s="215"/>
      <c r="L850" s="215"/>
      <c r="M850" s="215"/>
      <c r="N850" s="215"/>
      <c r="O850" s="215"/>
      <c r="P850" s="215"/>
      <c r="Q850" s="215"/>
      <c r="R850" s="215"/>
      <c r="S850" s="215"/>
      <c r="T850" s="215"/>
      <c r="U850" s="215"/>
      <c r="V850" s="215"/>
      <c r="W850" s="215"/>
      <c r="X850" s="206"/>
      <c r="Y850" s="206"/>
      <c r="Z850" s="206"/>
      <c r="AA850" s="206"/>
      <c r="AB850" s="206"/>
      <c r="AC850" s="206"/>
      <c r="AD850" s="206"/>
      <c r="AE850" s="206"/>
      <c r="AF850" s="206"/>
      <c r="AG850" s="206" t="s">
        <v>327</v>
      </c>
      <c r="AH850" s="206">
        <v>0</v>
      </c>
      <c r="AI850" s="206"/>
      <c r="AJ850" s="206"/>
      <c r="AK850" s="206"/>
      <c r="AL850" s="206"/>
      <c r="AM850" s="206"/>
      <c r="AN850" s="206"/>
      <c r="AO850" s="206"/>
      <c r="AP850" s="206"/>
      <c r="AQ850" s="206"/>
      <c r="AR850" s="206"/>
      <c r="AS850" s="206"/>
      <c r="AT850" s="206"/>
      <c r="AU850" s="206"/>
      <c r="AV850" s="206"/>
      <c r="AW850" s="206"/>
      <c r="AX850" s="206"/>
      <c r="AY850" s="206"/>
      <c r="AZ850" s="206"/>
      <c r="BA850" s="206"/>
      <c r="BB850" s="206"/>
      <c r="BC850" s="206"/>
      <c r="BD850" s="206"/>
      <c r="BE850" s="206"/>
      <c r="BF850" s="206"/>
      <c r="BG850" s="206"/>
      <c r="BH850" s="206"/>
    </row>
    <row r="851" spans="1:60" outlineLevel="1">
      <c r="A851" s="213"/>
      <c r="B851" s="214"/>
      <c r="C851" s="254" t="s">
        <v>1224</v>
      </c>
      <c r="D851" s="247"/>
      <c r="E851" s="248">
        <v>1.2150000000000001</v>
      </c>
      <c r="F851" s="215"/>
      <c r="G851" s="215"/>
      <c r="H851" s="215"/>
      <c r="I851" s="215"/>
      <c r="J851" s="215"/>
      <c r="K851" s="215"/>
      <c r="L851" s="215"/>
      <c r="M851" s="215"/>
      <c r="N851" s="215"/>
      <c r="O851" s="215"/>
      <c r="P851" s="215"/>
      <c r="Q851" s="215"/>
      <c r="R851" s="215"/>
      <c r="S851" s="215"/>
      <c r="T851" s="215"/>
      <c r="U851" s="215"/>
      <c r="V851" s="215"/>
      <c r="W851" s="215"/>
      <c r="X851" s="206"/>
      <c r="Y851" s="206"/>
      <c r="Z851" s="206"/>
      <c r="AA851" s="206"/>
      <c r="AB851" s="206"/>
      <c r="AC851" s="206"/>
      <c r="AD851" s="206"/>
      <c r="AE851" s="206"/>
      <c r="AF851" s="206"/>
      <c r="AG851" s="206" t="s">
        <v>327</v>
      </c>
      <c r="AH851" s="206">
        <v>0</v>
      </c>
      <c r="AI851" s="206"/>
      <c r="AJ851" s="206"/>
      <c r="AK851" s="206"/>
      <c r="AL851" s="206"/>
      <c r="AM851" s="206"/>
      <c r="AN851" s="206"/>
      <c r="AO851" s="206"/>
      <c r="AP851" s="206"/>
      <c r="AQ851" s="206"/>
      <c r="AR851" s="206"/>
      <c r="AS851" s="206"/>
      <c r="AT851" s="206"/>
      <c r="AU851" s="206"/>
      <c r="AV851" s="206"/>
      <c r="AW851" s="206"/>
      <c r="AX851" s="206"/>
      <c r="AY851" s="206"/>
      <c r="AZ851" s="206"/>
      <c r="BA851" s="206"/>
      <c r="BB851" s="206"/>
      <c r="BC851" s="206"/>
      <c r="BD851" s="206"/>
      <c r="BE851" s="206"/>
      <c r="BF851" s="206"/>
      <c r="BG851" s="206"/>
      <c r="BH851" s="206"/>
    </row>
    <row r="852" spans="1:60" outlineLevel="1">
      <c r="A852" s="213"/>
      <c r="B852" s="214"/>
      <c r="C852" s="254" t="s">
        <v>1225</v>
      </c>
      <c r="D852" s="247"/>
      <c r="E852" s="248">
        <v>0.45850000000000002</v>
      </c>
      <c r="F852" s="215"/>
      <c r="G852" s="215"/>
      <c r="H852" s="215"/>
      <c r="I852" s="215"/>
      <c r="J852" s="215"/>
      <c r="K852" s="215"/>
      <c r="L852" s="215"/>
      <c r="M852" s="215"/>
      <c r="N852" s="215"/>
      <c r="O852" s="215"/>
      <c r="P852" s="215"/>
      <c r="Q852" s="215"/>
      <c r="R852" s="215"/>
      <c r="S852" s="215"/>
      <c r="T852" s="215"/>
      <c r="U852" s="215"/>
      <c r="V852" s="215"/>
      <c r="W852" s="215"/>
      <c r="X852" s="206"/>
      <c r="Y852" s="206"/>
      <c r="Z852" s="206"/>
      <c r="AA852" s="206"/>
      <c r="AB852" s="206"/>
      <c r="AC852" s="206"/>
      <c r="AD852" s="206"/>
      <c r="AE852" s="206"/>
      <c r="AF852" s="206"/>
      <c r="AG852" s="206" t="s">
        <v>327</v>
      </c>
      <c r="AH852" s="206">
        <v>0</v>
      </c>
      <c r="AI852" s="206"/>
      <c r="AJ852" s="206"/>
      <c r="AK852" s="206"/>
      <c r="AL852" s="206"/>
      <c r="AM852" s="206"/>
      <c r="AN852" s="206"/>
      <c r="AO852" s="206"/>
      <c r="AP852" s="206"/>
      <c r="AQ852" s="206"/>
      <c r="AR852" s="206"/>
      <c r="AS852" s="206"/>
      <c r="AT852" s="206"/>
      <c r="AU852" s="206"/>
      <c r="AV852" s="206"/>
      <c r="AW852" s="206"/>
      <c r="AX852" s="206"/>
      <c r="AY852" s="206"/>
      <c r="AZ852" s="206"/>
      <c r="BA852" s="206"/>
      <c r="BB852" s="206"/>
      <c r="BC852" s="206"/>
      <c r="BD852" s="206"/>
      <c r="BE852" s="206"/>
      <c r="BF852" s="206"/>
      <c r="BG852" s="206"/>
      <c r="BH852" s="206"/>
    </row>
    <row r="853" spans="1:60" outlineLevel="1">
      <c r="A853" s="213"/>
      <c r="B853" s="214"/>
      <c r="C853" s="254" t="s">
        <v>1226</v>
      </c>
      <c r="D853" s="247"/>
      <c r="E853" s="248">
        <v>3.99</v>
      </c>
      <c r="F853" s="215"/>
      <c r="G853" s="215"/>
      <c r="H853" s="215"/>
      <c r="I853" s="215"/>
      <c r="J853" s="215"/>
      <c r="K853" s="215"/>
      <c r="L853" s="215"/>
      <c r="M853" s="215"/>
      <c r="N853" s="215"/>
      <c r="O853" s="215"/>
      <c r="P853" s="215"/>
      <c r="Q853" s="215"/>
      <c r="R853" s="215"/>
      <c r="S853" s="215"/>
      <c r="T853" s="215"/>
      <c r="U853" s="215"/>
      <c r="V853" s="215"/>
      <c r="W853" s="215"/>
      <c r="X853" s="206"/>
      <c r="Y853" s="206"/>
      <c r="Z853" s="206"/>
      <c r="AA853" s="206"/>
      <c r="AB853" s="206"/>
      <c r="AC853" s="206"/>
      <c r="AD853" s="206"/>
      <c r="AE853" s="206"/>
      <c r="AF853" s="206"/>
      <c r="AG853" s="206" t="s">
        <v>327</v>
      </c>
      <c r="AH853" s="206">
        <v>0</v>
      </c>
      <c r="AI853" s="206"/>
      <c r="AJ853" s="206"/>
      <c r="AK853" s="206"/>
      <c r="AL853" s="206"/>
      <c r="AM853" s="206"/>
      <c r="AN853" s="206"/>
      <c r="AO853" s="206"/>
      <c r="AP853" s="206"/>
      <c r="AQ853" s="206"/>
      <c r="AR853" s="206"/>
      <c r="AS853" s="206"/>
      <c r="AT853" s="206"/>
      <c r="AU853" s="206"/>
      <c r="AV853" s="206"/>
      <c r="AW853" s="206"/>
      <c r="AX853" s="206"/>
      <c r="AY853" s="206"/>
      <c r="AZ853" s="206"/>
      <c r="BA853" s="206"/>
      <c r="BB853" s="206"/>
      <c r="BC853" s="206"/>
      <c r="BD853" s="206"/>
      <c r="BE853" s="206"/>
      <c r="BF853" s="206"/>
      <c r="BG853" s="206"/>
      <c r="BH853" s="206"/>
    </row>
    <row r="854" spans="1:60" outlineLevel="1">
      <c r="A854" s="213"/>
      <c r="B854" s="214"/>
      <c r="C854" s="254" t="s">
        <v>1227</v>
      </c>
      <c r="D854" s="247"/>
      <c r="E854" s="248">
        <v>4.03</v>
      </c>
      <c r="F854" s="215"/>
      <c r="G854" s="215"/>
      <c r="H854" s="215"/>
      <c r="I854" s="215"/>
      <c r="J854" s="215"/>
      <c r="K854" s="215"/>
      <c r="L854" s="215"/>
      <c r="M854" s="215"/>
      <c r="N854" s="215"/>
      <c r="O854" s="215"/>
      <c r="P854" s="215"/>
      <c r="Q854" s="215"/>
      <c r="R854" s="215"/>
      <c r="S854" s="215"/>
      <c r="T854" s="215"/>
      <c r="U854" s="215"/>
      <c r="V854" s="215"/>
      <c r="W854" s="215"/>
      <c r="X854" s="206"/>
      <c r="Y854" s="206"/>
      <c r="Z854" s="206"/>
      <c r="AA854" s="206"/>
      <c r="AB854" s="206"/>
      <c r="AC854" s="206"/>
      <c r="AD854" s="206"/>
      <c r="AE854" s="206"/>
      <c r="AF854" s="206"/>
      <c r="AG854" s="206" t="s">
        <v>327</v>
      </c>
      <c r="AH854" s="206">
        <v>0</v>
      </c>
      <c r="AI854" s="206"/>
      <c r="AJ854" s="206"/>
      <c r="AK854" s="206"/>
      <c r="AL854" s="206"/>
      <c r="AM854" s="206"/>
      <c r="AN854" s="206"/>
      <c r="AO854" s="206"/>
      <c r="AP854" s="206"/>
      <c r="AQ854" s="206"/>
      <c r="AR854" s="206"/>
      <c r="AS854" s="206"/>
      <c r="AT854" s="206"/>
      <c r="AU854" s="206"/>
      <c r="AV854" s="206"/>
      <c r="AW854" s="206"/>
      <c r="AX854" s="206"/>
      <c r="AY854" s="206"/>
      <c r="AZ854" s="206"/>
      <c r="BA854" s="206"/>
      <c r="BB854" s="206"/>
      <c r="BC854" s="206"/>
      <c r="BD854" s="206"/>
      <c r="BE854" s="206"/>
      <c r="BF854" s="206"/>
      <c r="BG854" s="206"/>
      <c r="BH854" s="206"/>
    </row>
    <row r="855" spans="1:60" outlineLevel="1">
      <c r="A855" s="213"/>
      <c r="B855" s="214"/>
      <c r="C855" s="254" t="s">
        <v>1228</v>
      </c>
      <c r="D855" s="247"/>
      <c r="E855" s="248">
        <v>5.75</v>
      </c>
      <c r="F855" s="215"/>
      <c r="G855" s="215"/>
      <c r="H855" s="215"/>
      <c r="I855" s="215"/>
      <c r="J855" s="215"/>
      <c r="K855" s="215"/>
      <c r="L855" s="215"/>
      <c r="M855" s="215"/>
      <c r="N855" s="215"/>
      <c r="O855" s="215"/>
      <c r="P855" s="215"/>
      <c r="Q855" s="215"/>
      <c r="R855" s="215"/>
      <c r="S855" s="215"/>
      <c r="T855" s="215"/>
      <c r="U855" s="215"/>
      <c r="V855" s="215"/>
      <c r="W855" s="215"/>
      <c r="X855" s="206"/>
      <c r="Y855" s="206"/>
      <c r="Z855" s="206"/>
      <c r="AA855" s="206"/>
      <c r="AB855" s="206"/>
      <c r="AC855" s="206"/>
      <c r="AD855" s="206"/>
      <c r="AE855" s="206"/>
      <c r="AF855" s="206"/>
      <c r="AG855" s="206" t="s">
        <v>327</v>
      </c>
      <c r="AH855" s="206">
        <v>0</v>
      </c>
      <c r="AI855" s="206"/>
      <c r="AJ855" s="206"/>
      <c r="AK855" s="206"/>
      <c r="AL855" s="206"/>
      <c r="AM855" s="206"/>
      <c r="AN855" s="206"/>
      <c r="AO855" s="206"/>
      <c r="AP855" s="206"/>
      <c r="AQ855" s="206"/>
      <c r="AR855" s="206"/>
      <c r="AS855" s="206"/>
      <c r="AT855" s="206"/>
      <c r="AU855" s="206"/>
      <c r="AV855" s="206"/>
      <c r="AW855" s="206"/>
      <c r="AX855" s="206"/>
      <c r="AY855" s="206"/>
      <c r="AZ855" s="206"/>
      <c r="BA855" s="206"/>
      <c r="BB855" s="206"/>
      <c r="BC855" s="206"/>
      <c r="BD855" s="206"/>
      <c r="BE855" s="206"/>
      <c r="BF855" s="206"/>
      <c r="BG855" s="206"/>
      <c r="BH855" s="206"/>
    </row>
    <row r="856" spans="1:60" outlineLevel="1">
      <c r="A856" s="213"/>
      <c r="B856" s="214"/>
      <c r="C856" s="254" t="s">
        <v>1229</v>
      </c>
      <c r="D856" s="247"/>
      <c r="E856" s="248">
        <v>2.34</v>
      </c>
      <c r="F856" s="215"/>
      <c r="G856" s="215"/>
      <c r="H856" s="215"/>
      <c r="I856" s="215"/>
      <c r="J856" s="215"/>
      <c r="K856" s="215"/>
      <c r="L856" s="215"/>
      <c r="M856" s="215"/>
      <c r="N856" s="215"/>
      <c r="O856" s="215"/>
      <c r="P856" s="215"/>
      <c r="Q856" s="215"/>
      <c r="R856" s="215"/>
      <c r="S856" s="215"/>
      <c r="T856" s="215"/>
      <c r="U856" s="215"/>
      <c r="V856" s="215"/>
      <c r="W856" s="215"/>
      <c r="X856" s="206"/>
      <c r="Y856" s="206"/>
      <c r="Z856" s="206"/>
      <c r="AA856" s="206"/>
      <c r="AB856" s="206"/>
      <c r="AC856" s="206"/>
      <c r="AD856" s="206"/>
      <c r="AE856" s="206"/>
      <c r="AF856" s="206"/>
      <c r="AG856" s="206" t="s">
        <v>327</v>
      </c>
      <c r="AH856" s="206">
        <v>0</v>
      </c>
      <c r="AI856" s="206"/>
      <c r="AJ856" s="206"/>
      <c r="AK856" s="206"/>
      <c r="AL856" s="206"/>
      <c r="AM856" s="206"/>
      <c r="AN856" s="206"/>
      <c r="AO856" s="206"/>
      <c r="AP856" s="206"/>
      <c r="AQ856" s="206"/>
      <c r="AR856" s="206"/>
      <c r="AS856" s="206"/>
      <c r="AT856" s="206"/>
      <c r="AU856" s="206"/>
      <c r="AV856" s="206"/>
      <c r="AW856" s="206"/>
      <c r="AX856" s="206"/>
      <c r="AY856" s="206"/>
      <c r="AZ856" s="206"/>
      <c r="BA856" s="206"/>
      <c r="BB856" s="206"/>
      <c r="BC856" s="206"/>
      <c r="BD856" s="206"/>
      <c r="BE856" s="206"/>
      <c r="BF856" s="206"/>
      <c r="BG856" s="206"/>
      <c r="BH856" s="206"/>
    </row>
    <row r="857" spans="1:60" outlineLevel="1">
      <c r="A857" s="213"/>
      <c r="B857" s="214"/>
      <c r="C857" s="254" t="s">
        <v>1230</v>
      </c>
      <c r="D857" s="247"/>
      <c r="E857" s="248">
        <v>1.92</v>
      </c>
      <c r="F857" s="215"/>
      <c r="G857" s="215"/>
      <c r="H857" s="215"/>
      <c r="I857" s="215"/>
      <c r="J857" s="215"/>
      <c r="K857" s="215"/>
      <c r="L857" s="215"/>
      <c r="M857" s="215"/>
      <c r="N857" s="215"/>
      <c r="O857" s="215"/>
      <c r="P857" s="215"/>
      <c r="Q857" s="215"/>
      <c r="R857" s="215"/>
      <c r="S857" s="215"/>
      <c r="T857" s="215"/>
      <c r="U857" s="215"/>
      <c r="V857" s="215"/>
      <c r="W857" s="215"/>
      <c r="X857" s="206"/>
      <c r="Y857" s="206"/>
      <c r="Z857" s="206"/>
      <c r="AA857" s="206"/>
      <c r="AB857" s="206"/>
      <c r="AC857" s="206"/>
      <c r="AD857" s="206"/>
      <c r="AE857" s="206"/>
      <c r="AF857" s="206"/>
      <c r="AG857" s="206" t="s">
        <v>327</v>
      </c>
      <c r="AH857" s="206">
        <v>0</v>
      </c>
      <c r="AI857" s="206"/>
      <c r="AJ857" s="206"/>
      <c r="AK857" s="206"/>
      <c r="AL857" s="206"/>
      <c r="AM857" s="206"/>
      <c r="AN857" s="206"/>
      <c r="AO857" s="206"/>
      <c r="AP857" s="206"/>
      <c r="AQ857" s="206"/>
      <c r="AR857" s="206"/>
      <c r="AS857" s="206"/>
      <c r="AT857" s="206"/>
      <c r="AU857" s="206"/>
      <c r="AV857" s="206"/>
      <c r="AW857" s="206"/>
      <c r="AX857" s="206"/>
      <c r="AY857" s="206"/>
      <c r="AZ857" s="206"/>
      <c r="BA857" s="206"/>
      <c r="BB857" s="206"/>
      <c r="BC857" s="206"/>
      <c r="BD857" s="206"/>
      <c r="BE857" s="206"/>
      <c r="BF857" s="206"/>
      <c r="BG857" s="206"/>
      <c r="BH857" s="206"/>
    </row>
    <row r="858" spans="1:60" outlineLevel="1">
      <c r="A858" s="213"/>
      <c r="B858" s="214"/>
      <c r="C858" s="254" t="s">
        <v>1231</v>
      </c>
      <c r="D858" s="247"/>
      <c r="E858" s="248">
        <v>2.4820000000000002</v>
      </c>
      <c r="F858" s="215"/>
      <c r="G858" s="215"/>
      <c r="H858" s="215"/>
      <c r="I858" s="215"/>
      <c r="J858" s="215"/>
      <c r="K858" s="215"/>
      <c r="L858" s="215"/>
      <c r="M858" s="215"/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06"/>
      <c r="Y858" s="206"/>
      <c r="Z858" s="206"/>
      <c r="AA858" s="206"/>
      <c r="AB858" s="206"/>
      <c r="AC858" s="206"/>
      <c r="AD858" s="206"/>
      <c r="AE858" s="206"/>
      <c r="AF858" s="206"/>
      <c r="AG858" s="206" t="s">
        <v>327</v>
      </c>
      <c r="AH858" s="206">
        <v>0</v>
      </c>
      <c r="AI858" s="206"/>
      <c r="AJ858" s="206"/>
      <c r="AK858" s="206"/>
      <c r="AL858" s="206"/>
      <c r="AM858" s="206"/>
      <c r="AN858" s="206"/>
      <c r="AO858" s="206"/>
      <c r="AP858" s="206"/>
      <c r="AQ858" s="206"/>
      <c r="AR858" s="206"/>
      <c r="AS858" s="206"/>
      <c r="AT858" s="206"/>
      <c r="AU858" s="206"/>
      <c r="AV858" s="206"/>
      <c r="AW858" s="206"/>
      <c r="AX858" s="206"/>
      <c r="AY858" s="206"/>
      <c r="AZ858" s="206"/>
      <c r="BA858" s="206"/>
      <c r="BB858" s="206"/>
      <c r="BC858" s="206"/>
      <c r="BD858" s="206"/>
      <c r="BE858" s="206"/>
      <c r="BF858" s="206"/>
      <c r="BG858" s="206"/>
      <c r="BH858" s="206"/>
    </row>
    <row r="859" spans="1:60" outlineLevel="1">
      <c r="A859" s="213"/>
      <c r="B859" s="214"/>
      <c r="C859" s="254" t="s">
        <v>1232</v>
      </c>
      <c r="D859" s="247"/>
      <c r="E859" s="248">
        <v>1.6020000000000001</v>
      </c>
      <c r="F859" s="215"/>
      <c r="G859" s="215"/>
      <c r="H859" s="215"/>
      <c r="I859" s="215"/>
      <c r="J859" s="215"/>
      <c r="K859" s="215"/>
      <c r="L859" s="215"/>
      <c r="M859" s="215"/>
      <c r="N859" s="215"/>
      <c r="O859" s="215"/>
      <c r="P859" s="215"/>
      <c r="Q859" s="215"/>
      <c r="R859" s="215"/>
      <c r="S859" s="215"/>
      <c r="T859" s="215"/>
      <c r="U859" s="215"/>
      <c r="V859" s="215"/>
      <c r="W859" s="215"/>
      <c r="X859" s="206"/>
      <c r="Y859" s="206"/>
      <c r="Z859" s="206"/>
      <c r="AA859" s="206"/>
      <c r="AB859" s="206"/>
      <c r="AC859" s="206"/>
      <c r="AD859" s="206"/>
      <c r="AE859" s="206"/>
      <c r="AF859" s="206"/>
      <c r="AG859" s="206" t="s">
        <v>327</v>
      </c>
      <c r="AH859" s="206">
        <v>0</v>
      </c>
      <c r="AI859" s="206"/>
      <c r="AJ859" s="206"/>
      <c r="AK859" s="206"/>
      <c r="AL859" s="206"/>
      <c r="AM859" s="206"/>
      <c r="AN859" s="206"/>
      <c r="AO859" s="206"/>
      <c r="AP859" s="206"/>
      <c r="AQ859" s="206"/>
      <c r="AR859" s="206"/>
      <c r="AS859" s="206"/>
      <c r="AT859" s="206"/>
      <c r="AU859" s="206"/>
      <c r="AV859" s="206"/>
      <c r="AW859" s="206"/>
      <c r="AX859" s="206"/>
      <c r="AY859" s="206"/>
      <c r="AZ859" s="206"/>
      <c r="BA859" s="206"/>
      <c r="BB859" s="206"/>
      <c r="BC859" s="206"/>
      <c r="BD859" s="206"/>
      <c r="BE859" s="206"/>
      <c r="BF859" s="206"/>
      <c r="BG859" s="206"/>
      <c r="BH859" s="206"/>
    </row>
    <row r="860" spans="1:60" outlineLevel="1">
      <c r="A860" s="213"/>
      <c r="B860" s="214"/>
      <c r="C860" s="254" t="s">
        <v>1233</v>
      </c>
      <c r="D860" s="247"/>
      <c r="E860" s="248">
        <v>0.52200000000000002</v>
      </c>
      <c r="F860" s="215"/>
      <c r="G860" s="215"/>
      <c r="H860" s="215"/>
      <c r="I860" s="215"/>
      <c r="J860" s="215"/>
      <c r="K860" s="215"/>
      <c r="L860" s="215"/>
      <c r="M860" s="215"/>
      <c r="N860" s="215"/>
      <c r="O860" s="215"/>
      <c r="P860" s="215"/>
      <c r="Q860" s="215"/>
      <c r="R860" s="215"/>
      <c r="S860" s="215"/>
      <c r="T860" s="215"/>
      <c r="U860" s="215"/>
      <c r="V860" s="215"/>
      <c r="W860" s="215"/>
      <c r="X860" s="206"/>
      <c r="Y860" s="206"/>
      <c r="Z860" s="206"/>
      <c r="AA860" s="206"/>
      <c r="AB860" s="206"/>
      <c r="AC860" s="206"/>
      <c r="AD860" s="206"/>
      <c r="AE860" s="206"/>
      <c r="AF860" s="206"/>
      <c r="AG860" s="206" t="s">
        <v>327</v>
      </c>
      <c r="AH860" s="206">
        <v>0</v>
      </c>
      <c r="AI860" s="206"/>
      <c r="AJ860" s="206"/>
      <c r="AK860" s="206"/>
      <c r="AL860" s="206"/>
      <c r="AM860" s="206"/>
      <c r="AN860" s="206"/>
      <c r="AO860" s="206"/>
      <c r="AP860" s="206"/>
      <c r="AQ860" s="206"/>
      <c r="AR860" s="206"/>
      <c r="AS860" s="206"/>
      <c r="AT860" s="206"/>
      <c r="AU860" s="206"/>
      <c r="AV860" s="206"/>
      <c r="AW860" s="206"/>
      <c r="AX860" s="206"/>
      <c r="AY860" s="206"/>
      <c r="AZ860" s="206"/>
      <c r="BA860" s="206"/>
      <c r="BB860" s="206"/>
      <c r="BC860" s="206"/>
      <c r="BD860" s="206"/>
      <c r="BE860" s="206"/>
      <c r="BF860" s="206"/>
      <c r="BG860" s="206"/>
      <c r="BH860" s="206"/>
    </row>
    <row r="861" spans="1:60" outlineLevel="1">
      <c r="A861" s="213"/>
      <c r="B861" s="214"/>
      <c r="C861" s="254" t="s">
        <v>1234</v>
      </c>
      <c r="D861" s="247"/>
      <c r="E861" s="248">
        <v>0.44550000000000001</v>
      </c>
      <c r="F861" s="215"/>
      <c r="G861" s="215"/>
      <c r="H861" s="215"/>
      <c r="I861" s="215"/>
      <c r="J861" s="215"/>
      <c r="K861" s="215"/>
      <c r="L861" s="215"/>
      <c r="M861" s="215"/>
      <c r="N861" s="215"/>
      <c r="O861" s="215"/>
      <c r="P861" s="215"/>
      <c r="Q861" s="215"/>
      <c r="R861" s="215"/>
      <c r="S861" s="215"/>
      <c r="T861" s="215"/>
      <c r="U861" s="215"/>
      <c r="V861" s="215"/>
      <c r="W861" s="215"/>
      <c r="X861" s="206"/>
      <c r="Y861" s="206"/>
      <c r="Z861" s="206"/>
      <c r="AA861" s="206"/>
      <c r="AB861" s="206"/>
      <c r="AC861" s="206"/>
      <c r="AD861" s="206"/>
      <c r="AE861" s="206"/>
      <c r="AF861" s="206"/>
      <c r="AG861" s="206" t="s">
        <v>327</v>
      </c>
      <c r="AH861" s="206">
        <v>0</v>
      </c>
      <c r="AI861" s="206"/>
      <c r="AJ861" s="206"/>
      <c r="AK861" s="206"/>
      <c r="AL861" s="206"/>
      <c r="AM861" s="206"/>
      <c r="AN861" s="206"/>
      <c r="AO861" s="206"/>
      <c r="AP861" s="206"/>
      <c r="AQ861" s="206"/>
      <c r="AR861" s="206"/>
      <c r="AS861" s="206"/>
      <c r="AT861" s="206"/>
      <c r="AU861" s="206"/>
      <c r="AV861" s="206"/>
      <c r="AW861" s="206"/>
      <c r="AX861" s="206"/>
      <c r="AY861" s="206"/>
      <c r="AZ861" s="206"/>
      <c r="BA861" s="206"/>
      <c r="BB861" s="206"/>
      <c r="BC861" s="206"/>
      <c r="BD861" s="206"/>
      <c r="BE861" s="206"/>
      <c r="BF861" s="206"/>
      <c r="BG861" s="206"/>
      <c r="BH861" s="206"/>
    </row>
    <row r="862" spans="1:60" outlineLevel="1">
      <c r="A862" s="213"/>
      <c r="B862" s="214"/>
      <c r="C862" s="254" t="s">
        <v>1235</v>
      </c>
      <c r="D862" s="247"/>
      <c r="E862" s="248">
        <v>0.48</v>
      </c>
      <c r="F862" s="215"/>
      <c r="G862" s="215"/>
      <c r="H862" s="215"/>
      <c r="I862" s="215"/>
      <c r="J862" s="215"/>
      <c r="K862" s="215"/>
      <c r="L862" s="215"/>
      <c r="M862" s="215"/>
      <c r="N862" s="215"/>
      <c r="O862" s="215"/>
      <c r="P862" s="215"/>
      <c r="Q862" s="215"/>
      <c r="R862" s="215"/>
      <c r="S862" s="215"/>
      <c r="T862" s="215"/>
      <c r="U862" s="215"/>
      <c r="V862" s="215"/>
      <c r="W862" s="215"/>
      <c r="X862" s="206"/>
      <c r="Y862" s="206"/>
      <c r="Z862" s="206"/>
      <c r="AA862" s="206"/>
      <c r="AB862" s="206"/>
      <c r="AC862" s="206"/>
      <c r="AD862" s="206"/>
      <c r="AE862" s="206"/>
      <c r="AF862" s="206"/>
      <c r="AG862" s="206" t="s">
        <v>327</v>
      </c>
      <c r="AH862" s="206">
        <v>0</v>
      </c>
      <c r="AI862" s="206"/>
      <c r="AJ862" s="206"/>
      <c r="AK862" s="206"/>
      <c r="AL862" s="206"/>
      <c r="AM862" s="206"/>
      <c r="AN862" s="206"/>
      <c r="AO862" s="206"/>
      <c r="AP862" s="206"/>
      <c r="AQ862" s="206"/>
      <c r="AR862" s="206"/>
      <c r="AS862" s="206"/>
      <c r="AT862" s="206"/>
      <c r="AU862" s="206"/>
      <c r="AV862" s="206"/>
      <c r="AW862" s="206"/>
      <c r="AX862" s="206"/>
      <c r="AY862" s="206"/>
      <c r="AZ862" s="206"/>
      <c r="BA862" s="206"/>
      <c r="BB862" s="206"/>
      <c r="BC862" s="206"/>
      <c r="BD862" s="206"/>
      <c r="BE862" s="206"/>
      <c r="BF862" s="206"/>
      <c r="BG862" s="206"/>
      <c r="BH862" s="206"/>
    </row>
    <row r="863" spans="1:60" outlineLevel="1">
      <c r="A863" s="213"/>
      <c r="B863" s="214"/>
      <c r="C863" s="255" t="s">
        <v>337</v>
      </c>
      <c r="D863" s="249"/>
      <c r="E863" s="250">
        <v>95.519850000000005</v>
      </c>
      <c r="F863" s="215"/>
      <c r="G863" s="215"/>
      <c r="H863" s="215"/>
      <c r="I863" s="215"/>
      <c r="J863" s="215"/>
      <c r="K863" s="215"/>
      <c r="L863" s="215"/>
      <c r="M863" s="215"/>
      <c r="N863" s="215"/>
      <c r="O863" s="215"/>
      <c r="P863" s="215"/>
      <c r="Q863" s="215"/>
      <c r="R863" s="215"/>
      <c r="S863" s="215"/>
      <c r="T863" s="215"/>
      <c r="U863" s="215"/>
      <c r="V863" s="215"/>
      <c r="W863" s="215"/>
      <c r="X863" s="206"/>
      <c r="Y863" s="206"/>
      <c r="Z863" s="206"/>
      <c r="AA863" s="206"/>
      <c r="AB863" s="206"/>
      <c r="AC863" s="206"/>
      <c r="AD863" s="206"/>
      <c r="AE863" s="206"/>
      <c r="AF863" s="206"/>
      <c r="AG863" s="206" t="s">
        <v>327</v>
      </c>
      <c r="AH863" s="206">
        <v>1</v>
      </c>
      <c r="AI863" s="206"/>
      <c r="AJ863" s="206"/>
      <c r="AK863" s="206"/>
      <c r="AL863" s="206"/>
      <c r="AM863" s="206"/>
      <c r="AN863" s="206"/>
      <c r="AO863" s="206"/>
      <c r="AP863" s="206"/>
      <c r="AQ863" s="206"/>
      <c r="AR863" s="206"/>
      <c r="AS863" s="206"/>
      <c r="AT863" s="206"/>
      <c r="AU863" s="206"/>
      <c r="AV863" s="206"/>
      <c r="AW863" s="206"/>
      <c r="AX863" s="206"/>
      <c r="AY863" s="206"/>
      <c r="AZ863" s="206"/>
      <c r="BA863" s="206"/>
      <c r="BB863" s="206"/>
      <c r="BC863" s="206"/>
      <c r="BD863" s="206"/>
      <c r="BE863" s="206"/>
      <c r="BF863" s="206"/>
      <c r="BG863" s="206"/>
      <c r="BH863" s="206"/>
    </row>
    <row r="864" spans="1:60" ht="22.5" outlineLevel="1">
      <c r="A864" s="223">
        <v>147</v>
      </c>
      <c r="B864" s="224" t="s">
        <v>1236</v>
      </c>
      <c r="C864" s="241" t="s">
        <v>1237</v>
      </c>
      <c r="D864" s="225" t="s">
        <v>368</v>
      </c>
      <c r="E864" s="226">
        <v>1067.271</v>
      </c>
      <c r="F864" s="227"/>
      <c r="G864" s="228">
        <f>ROUND(E864*F864,2)</f>
        <v>0</v>
      </c>
      <c r="H864" s="227"/>
      <c r="I864" s="228">
        <f>ROUND(E864*H864,2)</f>
        <v>0</v>
      </c>
      <c r="J864" s="227"/>
      <c r="K864" s="228">
        <f>ROUND(E864*J864,2)</f>
        <v>0</v>
      </c>
      <c r="L864" s="228">
        <v>21</v>
      </c>
      <c r="M864" s="228">
        <f>G864*(1+L864/100)</f>
        <v>0</v>
      </c>
      <c r="N864" s="228">
        <v>3.15E-3</v>
      </c>
      <c r="O864" s="228">
        <f>ROUND(E864*N864,2)</f>
        <v>3.36</v>
      </c>
      <c r="P864" s="228">
        <v>0</v>
      </c>
      <c r="Q864" s="228">
        <f>ROUND(E864*P864,2)</f>
        <v>0</v>
      </c>
      <c r="R864" s="228"/>
      <c r="S864" s="228" t="s">
        <v>295</v>
      </c>
      <c r="T864" s="229" t="s">
        <v>322</v>
      </c>
      <c r="U864" s="215">
        <v>0.38500000000000001</v>
      </c>
      <c r="V864" s="215">
        <f>ROUND(E864*U864,2)</f>
        <v>410.9</v>
      </c>
      <c r="W864" s="215"/>
      <c r="X864" s="206"/>
      <c r="Y864" s="206"/>
      <c r="Z864" s="206"/>
      <c r="AA864" s="206"/>
      <c r="AB864" s="206"/>
      <c r="AC864" s="206"/>
      <c r="AD864" s="206"/>
      <c r="AE864" s="206"/>
      <c r="AF864" s="206"/>
      <c r="AG864" s="206" t="s">
        <v>1202</v>
      </c>
      <c r="AH864" s="206"/>
      <c r="AI864" s="206"/>
      <c r="AJ864" s="206"/>
      <c r="AK864" s="206"/>
      <c r="AL864" s="206"/>
      <c r="AM864" s="206"/>
      <c r="AN864" s="206"/>
      <c r="AO864" s="206"/>
      <c r="AP864" s="206"/>
      <c r="AQ864" s="206"/>
      <c r="AR864" s="206"/>
      <c r="AS864" s="206"/>
      <c r="AT864" s="206"/>
      <c r="AU864" s="206"/>
      <c r="AV864" s="206"/>
      <c r="AW864" s="206"/>
      <c r="AX864" s="206"/>
      <c r="AY864" s="206"/>
      <c r="AZ864" s="206"/>
      <c r="BA864" s="206"/>
      <c r="BB864" s="206"/>
      <c r="BC864" s="206"/>
      <c r="BD864" s="206"/>
      <c r="BE864" s="206"/>
      <c r="BF864" s="206"/>
      <c r="BG864" s="206"/>
      <c r="BH864" s="206"/>
    </row>
    <row r="865" spans="1:60" outlineLevel="1">
      <c r="A865" s="213"/>
      <c r="B865" s="214"/>
      <c r="C865" s="254" t="s">
        <v>1238</v>
      </c>
      <c r="D865" s="247"/>
      <c r="E865" s="248">
        <v>127.32299999999999</v>
      </c>
      <c r="F865" s="215"/>
      <c r="G865" s="215"/>
      <c r="H865" s="215"/>
      <c r="I865" s="215"/>
      <c r="J865" s="215"/>
      <c r="K865" s="215"/>
      <c r="L865" s="215"/>
      <c r="M865" s="215"/>
      <c r="N865" s="215"/>
      <c r="O865" s="215"/>
      <c r="P865" s="215"/>
      <c r="Q865" s="215"/>
      <c r="R865" s="215"/>
      <c r="S865" s="215"/>
      <c r="T865" s="215"/>
      <c r="U865" s="215"/>
      <c r="V865" s="215"/>
      <c r="W865" s="215"/>
      <c r="X865" s="206"/>
      <c r="Y865" s="206"/>
      <c r="Z865" s="206"/>
      <c r="AA865" s="206"/>
      <c r="AB865" s="206"/>
      <c r="AC865" s="206"/>
      <c r="AD865" s="206"/>
      <c r="AE865" s="206"/>
      <c r="AF865" s="206"/>
      <c r="AG865" s="206" t="s">
        <v>327</v>
      </c>
      <c r="AH865" s="206">
        <v>0</v>
      </c>
      <c r="AI865" s="206"/>
      <c r="AJ865" s="206"/>
      <c r="AK865" s="206"/>
      <c r="AL865" s="206"/>
      <c r="AM865" s="206"/>
      <c r="AN865" s="206"/>
      <c r="AO865" s="206"/>
      <c r="AP865" s="206"/>
      <c r="AQ865" s="206"/>
      <c r="AR865" s="206"/>
      <c r="AS865" s="206"/>
      <c r="AT865" s="206"/>
      <c r="AU865" s="206"/>
      <c r="AV865" s="206"/>
      <c r="AW865" s="206"/>
      <c r="AX865" s="206"/>
      <c r="AY865" s="206"/>
      <c r="AZ865" s="206"/>
      <c r="BA865" s="206"/>
      <c r="BB865" s="206"/>
      <c r="BC865" s="206"/>
      <c r="BD865" s="206"/>
      <c r="BE865" s="206"/>
      <c r="BF865" s="206"/>
      <c r="BG865" s="206"/>
      <c r="BH865" s="206"/>
    </row>
    <row r="866" spans="1:60" outlineLevel="1">
      <c r="A866" s="213"/>
      <c r="B866" s="214"/>
      <c r="C866" s="254" t="s">
        <v>1239</v>
      </c>
      <c r="D866" s="247"/>
      <c r="E866" s="248">
        <v>307.15649999999999</v>
      </c>
      <c r="F866" s="215"/>
      <c r="G866" s="215"/>
      <c r="H866" s="215"/>
      <c r="I866" s="215"/>
      <c r="J866" s="215"/>
      <c r="K866" s="215"/>
      <c r="L866" s="215"/>
      <c r="M866" s="215"/>
      <c r="N866" s="215"/>
      <c r="O866" s="215"/>
      <c r="P866" s="215"/>
      <c r="Q866" s="215"/>
      <c r="R866" s="215"/>
      <c r="S866" s="215"/>
      <c r="T866" s="215"/>
      <c r="U866" s="215"/>
      <c r="V866" s="215"/>
      <c r="W866" s="215"/>
      <c r="X866" s="206"/>
      <c r="Y866" s="206"/>
      <c r="Z866" s="206"/>
      <c r="AA866" s="206"/>
      <c r="AB866" s="206"/>
      <c r="AC866" s="206"/>
      <c r="AD866" s="206"/>
      <c r="AE866" s="206"/>
      <c r="AF866" s="206"/>
      <c r="AG866" s="206" t="s">
        <v>327</v>
      </c>
      <c r="AH866" s="206">
        <v>0</v>
      </c>
      <c r="AI866" s="206"/>
      <c r="AJ866" s="206"/>
      <c r="AK866" s="206"/>
      <c r="AL866" s="206"/>
      <c r="AM866" s="206"/>
      <c r="AN866" s="206"/>
      <c r="AO866" s="206"/>
      <c r="AP866" s="206"/>
      <c r="AQ866" s="206"/>
      <c r="AR866" s="206"/>
      <c r="AS866" s="206"/>
      <c r="AT866" s="206"/>
      <c r="AU866" s="206"/>
      <c r="AV866" s="206"/>
      <c r="AW866" s="206"/>
      <c r="AX866" s="206"/>
      <c r="AY866" s="206"/>
      <c r="AZ866" s="206"/>
      <c r="BA866" s="206"/>
      <c r="BB866" s="206"/>
      <c r="BC866" s="206"/>
      <c r="BD866" s="206"/>
      <c r="BE866" s="206"/>
      <c r="BF866" s="206"/>
      <c r="BG866" s="206"/>
      <c r="BH866" s="206"/>
    </row>
    <row r="867" spans="1:60" outlineLevel="1">
      <c r="A867" s="213"/>
      <c r="B867" s="214"/>
      <c r="C867" s="254" t="s">
        <v>1240</v>
      </c>
      <c r="D867" s="247"/>
      <c r="E867" s="248">
        <v>175.0455</v>
      </c>
      <c r="F867" s="215"/>
      <c r="G867" s="215"/>
      <c r="H867" s="215"/>
      <c r="I867" s="215"/>
      <c r="J867" s="215"/>
      <c r="K867" s="215"/>
      <c r="L867" s="215"/>
      <c r="M867" s="215"/>
      <c r="N867" s="215"/>
      <c r="O867" s="215"/>
      <c r="P867" s="215"/>
      <c r="Q867" s="215"/>
      <c r="R867" s="215"/>
      <c r="S867" s="215"/>
      <c r="T867" s="215"/>
      <c r="U867" s="215"/>
      <c r="V867" s="215"/>
      <c r="W867" s="215"/>
      <c r="X867" s="206"/>
      <c r="Y867" s="206"/>
      <c r="Z867" s="206"/>
      <c r="AA867" s="206"/>
      <c r="AB867" s="206"/>
      <c r="AC867" s="206"/>
      <c r="AD867" s="206"/>
      <c r="AE867" s="206"/>
      <c r="AF867" s="206"/>
      <c r="AG867" s="206" t="s">
        <v>327</v>
      </c>
      <c r="AH867" s="206">
        <v>0</v>
      </c>
      <c r="AI867" s="206"/>
      <c r="AJ867" s="206"/>
      <c r="AK867" s="206"/>
      <c r="AL867" s="206"/>
      <c r="AM867" s="206"/>
      <c r="AN867" s="206"/>
      <c r="AO867" s="206"/>
      <c r="AP867" s="206"/>
      <c r="AQ867" s="206"/>
      <c r="AR867" s="206"/>
      <c r="AS867" s="206"/>
      <c r="AT867" s="206"/>
      <c r="AU867" s="206"/>
      <c r="AV867" s="206"/>
      <c r="AW867" s="206"/>
      <c r="AX867" s="206"/>
      <c r="AY867" s="206"/>
      <c r="AZ867" s="206"/>
      <c r="BA867" s="206"/>
      <c r="BB867" s="206"/>
      <c r="BC867" s="206"/>
      <c r="BD867" s="206"/>
      <c r="BE867" s="206"/>
      <c r="BF867" s="206"/>
      <c r="BG867" s="206"/>
      <c r="BH867" s="206"/>
    </row>
    <row r="868" spans="1:60" outlineLevel="1">
      <c r="A868" s="213"/>
      <c r="B868" s="214"/>
      <c r="C868" s="254" t="s">
        <v>1241</v>
      </c>
      <c r="D868" s="247"/>
      <c r="E868" s="248">
        <v>65.625</v>
      </c>
      <c r="F868" s="215"/>
      <c r="G868" s="215"/>
      <c r="H868" s="215"/>
      <c r="I868" s="215"/>
      <c r="J868" s="215"/>
      <c r="K868" s="215"/>
      <c r="L868" s="215"/>
      <c r="M868" s="215"/>
      <c r="N868" s="215"/>
      <c r="O868" s="215"/>
      <c r="P868" s="215"/>
      <c r="Q868" s="215"/>
      <c r="R868" s="215"/>
      <c r="S868" s="215"/>
      <c r="T868" s="215"/>
      <c r="U868" s="215"/>
      <c r="V868" s="215"/>
      <c r="W868" s="215"/>
      <c r="X868" s="206"/>
      <c r="Y868" s="206"/>
      <c r="Z868" s="206"/>
      <c r="AA868" s="206"/>
      <c r="AB868" s="206"/>
      <c r="AC868" s="206"/>
      <c r="AD868" s="206"/>
      <c r="AE868" s="206"/>
      <c r="AF868" s="206"/>
      <c r="AG868" s="206" t="s">
        <v>327</v>
      </c>
      <c r="AH868" s="206">
        <v>0</v>
      </c>
      <c r="AI868" s="206"/>
      <c r="AJ868" s="206"/>
      <c r="AK868" s="206"/>
      <c r="AL868" s="206"/>
      <c r="AM868" s="206"/>
      <c r="AN868" s="206"/>
      <c r="AO868" s="206"/>
      <c r="AP868" s="206"/>
      <c r="AQ868" s="206"/>
      <c r="AR868" s="206"/>
      <c r="AS868" s="206"/>
      <c r="AT868" s="206"/>
      <c r="AU868" s="206"/>
      <c r="AV868" s="206"/>
      <c r="AW868" s="206"/>
      <c r="AX868" s="206"/>
      <c r="AY868" s="206"/>
      <c r="AZ868" s="206"/>
      <c r="BA868" s="206"/>
      <c r="BB868" s="206"/>
      <c r="BC868" s="206"/>
      <c r="BD868" s="206"/>
      <c r="BE868" s="206"/>
      <c r="BF868" s="206"/>
      <c r="BG868" s="206"/>
      <c r="BH868" s="206"/>
    </row>
    <row r="869" spans="1:60" outlineLevel="1">
      <c r="A869" s="213"/>
      <c r="B869" s="214"/>
      <c r="C869" s="255" t="s">
        <v>337</v>
      </c>
      <c r="D869" s="249"/>
      <c r="E869" s="250">
        <v>675.15</v>
      </c>
      <c r="F869" s="215"/>
      <c r="G869" s="215"/>
      <c r="H869" s="215"/>
      <c r="I869" s="215"/>
      <c r="J869" s="215"/>
      <c r="K869" s="215"/>
      <c r="L869" s="215"/>
      <c r="M869" s="215"/>
      <c r="N869" s="215"/>
      <c r="O869" s="215"/>
      <c r="P869" s="215"/>
      <c r="Q869" s="215"/>
      <c r="R869" s="215"/>
      <c r="S869" s="215"/>
      <c r="T869" s="215"/>
      <c r="U869" s="215"/>
      <c r="V869" s="215"/>
      <c r="W869" s="215"/>
      <c r="X869" s="206"/>
      <c r="Y869" s="206"/>
      <c r="Z869" s="206"/>
      <c r="AA869" s="206"/>
      <c r="AB869" s="206"/>
      <c r="AC869" s="206"/>
      <c r="AD869" s="206"/>
      <c r="AE869" s="206"/>
      <c r="AF869" s="206"/>
      <c r="AG869" s="206" t="s">
        <v>327</v>
      </c>
      <c r="AH869" s="206">
        <v>1</v>
      </c>
      <c r="AI869" s="206"/>
      <c r="AJ869" s="206"/>
      <c r="AK869" s="206"/>
      <c r="AL869" s="206"/>
      <c r="AM869" s="206"/>
      <c r="AN869" s="206"/>
      <c r="AO869" s="206"/>
      <c r="AP869" s="206"/>
      <c r="AQ869" s="206"/>
      <c r="AR869" s="206"/>
      <c r="AS869" s="206"/>
      <c r="AT869" s="206"/>
      <c r="AU869" s="206"/>
      <c r="AV869" s="206"/>
      <c r="AW869" s="206"/>
      <c r="AX869" s="206"/>
      <c r="AY869" s="206"/>
      <c r="AZ869" s="206"/>
      <c r="BA869" s="206"/>
      <c r="BB869" s="206"/>
      <c r="BC869" s="206"/>
      <c r="BD869" s="206"/>
      <c r="BE869" s="206"/>
      <c r="BF869" s="206"/>
      <c r="BG869" s="206"/>
      <c r="BH869" s="206"/>
    </row>
    <row r="870" spans="1:60" outlineLevel="1">
      <c r="A870" s="213"/>
      <c r="B870" s="214"/>
      <c r="C870" s="254" t="s">
        <v>1242</v>
      </c>
      <c r="D870" s="247"/>
      <c r="E870" s="248"/>
      <c r="F870" s="215"/>
      <c r="G870" s="215"/>
      <c r="H870" s="215"/>
      <c r="I870" s="215"/>
      <c r="J870" s="215"/>
      <c r="K870" s="215"/>
      <c r="L870" s="215"/>
      <c r="M870" s="215"/>
      <c r="N870" s="215"/>
      <c r="O870" s="215"/>
      <c r="P870" s="215"/>
      <c r="Q870" s="215"/>
      <c r="R870" s="215"/>
      <c r="S870" s="215"/>
      <c r="T870" s="215"/>
      <c r="U870" s="215"/>
      <c r="V870" s="215"/>
      <c r="W870" s="215"/>
      <c r="X870" s="206"/>
      <c r="Y870" s="206"/>
      <c r="Z870" s="206"/>
      <c r="AA870" s="206"/>
      <c r="AB870" s="206"/>
      <c r="AC870" s="206"/>
      <c r="AD870" s="206"/>
      <c r="AE870" s="206"/>
      <c r="AF870" s="206"/>
      <c r="AG870" s="206" t="s">
        <v>327</v>
      </c>
      <c r="AH870" s="206">
        <v>0</v>
      </c>
      <c r="AI870" s="206"/>
      <c r="AJ870" s="206"/>
      <c r="AK870" s="206"/>
      <c r="AL870" s="206"/>
      <c r="AM870" s="206"/>
      <c r="AN870" s="206"/>
      <c r="AO870" s="206"/>
      <c r="AP870" s="206"/>
      <c r="AQ870" s="206"/>
      <c r="AR870" s="206"/>
      <c r="AS870" s="206"/>
      <c r="AT870" s="206"/>
      <c r="AU870" s="206"/>
      <c r="AV870" s="206"/>
      <c r="AW870" s="206"/>
      <c r="AX870" s="206"/>
      <c r="AY870" s="206"/>
      <c r="AZ870" s="206"/>
      <c r="BA870" s="206"/>
      <c r="BB870" s="206"/>
      <c r="BC870" s="206"/>
      <c r="BD870" s="206"/>
      <c r="BE870" s="206"/>
      <c r="BF870" s="206"/>
      <c r="BG870" s="206"/>
      <c r="BH870" s="206"/>
    </row>
    <row r="871" spans="1:60" outlineLevel="1">
      <c r="A871" s="213"/>
      <c r="B871" s="214"/>
      <c r="C871" s="254" t="s">
        <v>1243</v>
      </c>
      <c r="D871" s="247"/>
      <c r="E871" s="248">
        <v>192</v>
      </c>
      <c r="F871" s="215"/>
      <c r="G871" s="215"/>
      <c r="H871" s="215"/>
      <c r="I871" s="215"/>
      <c r="J871" s="215"/>
      <c r="K871" s="215"/>
      <c r="L871" s="215"/>
      <c r="M871" s="215"/>
      <c r="N871" s="215"/>
      <c r="O871" s="215"/>
      <c r="P871" s="215"/>
      <c r="Q871" s="215"/>
      <c r="R871" s="215"/>
      <c r="S871" s="215"/>
      <c r="T871" s="215"/>
      <c r="U871" s="215"/>
      <c r="V871" s="215"/>
      <c r="W871" s="215"/>
      <c r="X871" s="206"/>
      <c r="Y871" s="206"/>
      <c r="Z871" s="206"/>
      <c r="AA871" s="206"/>
      <c r="AB871" s="206"/>
      <c r="AC871" s="206"/>
      <c r="AD871" s="206"/>
      <c r="AE871" s="206"/>
      <c r="AF871" s="206"/>
      <c r="AG871" s="206" t="s">
        <v>327</v>
      </c>
      <c r="AH871" s="206">
        <v>0</v>
      </c>
      <c r="AI871" s="206"/>
      <c r="AJ871" s="206"/>
      <c r="AK871" s="206"/>
      <c r="AL871" s="206"/>
      <c r="AM871" s="206"/>
      <c r="AN871" s="206"/>
      <c r="AO871" s="206"/>
      <c r="AP871" s="206"/>
      <c r="AQ871" s="206"/>
      <c r="AR871" s="206"/>
      <c r="AS871" s="206"/>
      <c r="AT871" s="206"/>
      <c r="AU871" s="206"/>
      <c r="AV871" s="206"/>
      <c r="AW871" s="206"/>
      <c r="AX871" s="206"/>
      <c r="AY871" s="206"/>
      <c r="AZ871" s="206"/>
      <c r="BA871" s="206"/>
      <c r="BB871" s="206"/>
      <c r="BC871" s="206"/>
      <c r="BD871" s="206"/>
      <c r="BE871" s="206"/>
      <c r="BF871" s="206"/>
      <c r="BG871" s="206"/>
      <c r="BH871" s="206"/>
    </row>
    <row r="872" spans="1:60" outlineLevel="1">
      <c r="A872" s="213"/>
      <c r="B872" s="214"/>
      <c r="C872" s="254" t="s">
        <v>1244</v>
      </c>
      <c r="D872" s="247"/>
      <c r="E872" s="248">
        <v>199.40100000000001</v>
      </c>
      <c r="F872" s="215"/>
      <c r="G872" s="215"/>
      <c r="H872" s="215"/>
      <c r="I872" s="215"/>
      <c r="J872" s="215"/>
      <c r="K872" s="215"/>
      <c r="L872" s="215"/>
      <c r="M872" s="215"/>
      <c r="N872" s="215"/>
      <c r="O872" s="215"/>
      <c r="P872" s="215"/>
      <c r="Q872" s="215"/>
      <c r="R872" s="215"/>
      <c r="S872" s="215"/>
      <c r="T872" s="215"/>
      <c r="U872" s="215"/>
      <c r="V872" s="215"/>
      <c r="W872" s="215"/>
      <c r="X872" s="206"/>
      <c r="Y872" s="206"/>
      <c r="Z872" s="206"/>
      <c r="AA872" s="206"/>
      <c r="AB872" s="206"/>
      <c r="AC872" s="206"/>
      <c r="AD872" s="206"/>
      <c r="AE872" s="206"/>
      <c r="AF872" s="206"/>
      <c r="AG872" s="206" t="s">
        <v>327</v>
      </c>
      <c r="AH872" s="206">
        <v>0</v>
      </c>
      <c r="AI872" s="206"/>
      <c r="AJ872" s="206"/>
      <c r="AK872" s="206"/>
      <c r="AL872" s="206"/>
      <c r="AM872" s="206"/>
      <c r="AN872" s="206"/>
      <c r="AO872" s="206"/>
      <c r="AP872" s="206"/>
      <c r="AQ872" s="206"/>
      <c r="AR872" s="206"/>
      <c r="AS872" s="206"/>
      <c r="AT872" s="206"/>
      <c r="AU872" s="206"/>
      <c r="AV872" s="206"/>
      <c r="AW872" s="206"/>
      <c r="AX872" s="206"/>
      <c r="AY872" s="206"/>
      <c r="AZ872" s="206"/>
      <c r="BA872" s="206"/>
      <c r="BB872" s="206"/>
      <c r="BC872" s="206"/>
      <c r="BD872" s="206"/>
      <c r="BE872" s="206"/>
      <c r="BF872" s="206"/>
      <c r="BG872" s="206"/>
      <c r="BH872" s="206"/>
    </row>
    <row r="873" spans="1:60" outlineLevel="1">
      <c r="A873" s="213"/>
      <c r="B873" s="214"/>
      <c r="C873" s="254" t="s">
        <v>1245</v>
      </c>
      <c r="D873" s="247"/>
      <c r="E873" s="248">
        <v>0.72</v>
      </c>
      <c r="F873" s="215"/>
      <c r="G873" s="215"/>
      <c r="H873" s="215"/>
      <c r="I873" s="215"/>
      <c r="J873" s="215"/>
      <c r="K873" s="215"/>
      <c r="L873" s="215"/>
      <c r="M873" s="215"/>
      <c r="N873" s="215"/>
      <c r="O873" s="215"/>
      <c r="P873" s="215"/>
      <c r="Q873" s="215"/>
      <c r="R873" s="215"/>
      <c r="S873" s="215"/>
      <c r="T873" s="215"/>
      <c r="U873" s="215"/>
      <c r="V873" s="215"/>
      <c r="W873" s="215"/>
      <c r="X873" s="206"/>
      <c r="Y873" s="206"/>
      <c r="Z873" s="206"/>
      <c r="AA873" s="206"/>
      <c r="AB873" s="206"/>
      <c r="AC873" s="206"/>
      <c r="AD873" s="206"/>
      <c r="AE873" s="206"/>
      <c r="AF873" s="206"/>
      <c r="AG873" s="206" t="s">
        <v>327</v>
      </c>
      <c r="AH873" s="206">
        <v>0</v>
      </c>
      <c r="AI873" s="206"/>
      <c r="AJ873" s="206"/>
      <c r="AK873" s="206"/>
      <c r="AL873" s="206"/>
      <c r="AM873" s="206"/>
      <c r="AN873" s="206"/>
      <c r="AO873" s="206"/>
      <c r="AP873" s="206"/>
      <c r="AQ873" s="206"/>
      <c r="AR873" s="206"/>
      <c r="AS873" s="206"/>
      <c r="AT873" s="206"/>
      <c r="AU873" s="206"/>
      <c r="AV873" s="206"/>
      <c r="AW873" s="206"/>
      <c r="AX873" s="206"/>
      <c r="AY873" s="206"/>
      <c r="AZ873" s="206"/>
      <c r="BA873" s="206"/>
      <c r="BB873" s="206"/>
      <c r="BC873" s="206"/>
      <c r="BD873" s="206"/>
      <c r="BE873" s="206"/>
      <c r="BF873" s="206"/>
      <c r="BG873" s="206"/>
      <c r="BH873" s="206"/>
    </row>
    <row r="874" spans="1:60" outlineLevel="1">
      <c r="A874" s="213"/>
      <c r="B874" s="214"/>
      <c r="C874" s="255" t="s">
        <v>337</v>
      </c>
      <c r="D874" s="249"/>
      <c r="E874" s="250">
        <v>392.12099999999998</v>
      </c>
      <c r="F874" s="215"/>
      <c r="G874" s="215"/>
      <c r="H874" s="215"/>
      <c r="I874" s="215"/>
      <c r="J874" s="215"/>
      <c r="K874" s="215"/>
      <c r="L874" s="215"/>
      <c r="M874" s="215"/>
      <c r="N874" s="215"/>
      <c r="O874" s="215"/>
      <c r="P874" s="215"/>
      <c r="Q874" s="215"/>
      <c r="R874" s="215"/>
      <c r="S874" s="215"/>
      <c r="T874" s="215"/>
      <c r="U874" s="215"/>
      <c r="V874" s="215"/>
      <c r="W874" s="215"/>
      <c r="X874" s="206"/>
      <c r="Y874" s="206"/>
      <c r="Z874" s="206"/>
      <c r="AA874" s="206"/>
      <c r="AB874" s="206"/>
      <c r="AC874" s="206"/>
      <c r="AD874" s="206"/>
      <c r="AE874" s="206"/>
      <c r="AF874" s="206"/>
      <c r="AG874" s="206" t="s">
        <v>327</v>
      </c>
      <c r="AH874" s="206">
        <v>1</v>
      </c>
      <c r="AI874" s="206"/>
      <c r="AJ874" s="206"/>
      <c r="AK874" s="206"/>
      <c r="AL874" s="206"/>
      <c r="AM874" s="206"/>
      <c r="AN874" s="206"/>
      <c r="AO874" s="206"/>
      <c r="AP874" s="206"/>
      <c r="AQ874" s="206"/>
      <c r="AR874" s="206"/>
      <c r="AS874" s="206"/>
      <c r="AT874" s="206"/>
      <c r="AU874" s="206"/>
      <c r="AV874" s="206"/>
      <c r="AW874" s="206"/>
      <c r="AX874" s="206"/>
      <c r="AY874" s="206"/>
      <c r="AZ874" s="206"/>
      <c r="BA874" s="206"/>
      <c r="BB874" s="206"/>
      <c r="BC874" s="206"/>
      <c r="BD874" s="206"/>
      <c r="BE874" s="206"/>
      <c r="BF874" s="206"/>
      <c r="BG874" s="206"/>
      <c r="BH874" s="206"/>
    </row>
    <row r="875" spans="1:60" ht="22.5" outlineLevel="1">
      <c r="A875" s="223">
        <v>148</v>
      </c>
      <c r="B875" s="224" t="s">
        <v>1246</v>
      </c>
      <c r="C875" s="241" t="s">
        <v>1247</v>
      </c>
      <c r="D875" s="225" t="s">
        <v>368</v>
      </c>
      <c r="E875" s="226">
        <v>184.5427</v>
      </c>
      <c r="F875" s="227"/>
      <c r="G875" s="228">
        <f>ROUND(E875*F875,2)</f>
        <v>0</v>
      </c>
      <c r="H875" s="227"/>
      <c r="I875" s="228">
        <f>ROUND(E875*H875,2)</f>
        <v>0</v>
      </c>
      <c r="J875" s="227"/>
      <c r="K875" s="228">
        <f>ROUND(E875*J875,2)</f>
        <v>0</v>
      </c>
      <c r="L875" s="228">
        <v>21</v>
      </c>
      <c r="M875" s="228">
        <f>G875*(1+L875/100)</f>
        <v>0</v>
      </c>
      <c r="N875" s="228">
        <v>4.0000000000000001E-3</v>
      </c>
      <c r="O875" s="228">
        <f>ROUND(E875*N875,2)</f>
        <v>0.74</v>
      </c>
      <c r="P875" s="228">
        <v>0</v>
      </c>
      <c r="Q875" s="228">
        <f>ROUND(E875*P875,2)</f>
        <v>0</v>
      </c>
      <c r="R875" s="228"/>
      <c r="S875" s="228" t="s">
        <v>295</v>
      </c>
      <c r="T875" s="229" t="s">
        <v>286</v>
      </c>
      <c r="U875" s="215">
        <v>0</v>
      </c>
      <c r="V875" s="215">
        <f>ROUND(E875*U875,2)</f>
        <v>0</v>
      </c>
      <c r="W875" s="215"/>
      <c r="X875" s="206"/>
      <c r="Y875" s="206"/>
      <c r="Z875" s="206"/>
      <c r="AA875" s="206"/>
      <c r="AB875" s="206"/>
      <c r="AC875" s="206"/>
      <c r="AD875" s="206"/>
      <c r="AE875" s="206"/>
      <c r="AF875" s="206"/>
      <c r="AG875" s="206" t="s">
        <v>1202</v>
      </c>
      <c r="AH875" s="206"/>
      <c r="AI875" s="206"/>
      <c r="AJ875" s="206"/>
      <c r="AK875" s="206"/>
      <c r="AL875" s="206"/>
      <c r="AM875" s="206"/>
      <c r="AN875" s="206"/>
      <c r="AO875" s="206"/>
      <c r="AP875" s="206"/>
      <c r="AQ875" s="206"/>
      <c r="AR875" s="206"/>
      <c r="AS875" s="206"/>
      <c r="AT875" s="206"/>
      <c r="AU875" s="206"/>
      <c r="AV875" s="206"/>
      <c r="AW875" s="206"/>
      <c r="AX875" s="206"/>
      <c r="AY875" s="206"/>
      <c r="AZ875" s="206"/>
      <c r="BA875" s="206"/>
      <c r="BB875" s="206"/>
      <c r="BC875" s="206"/>
      <c r="BD875" s="206"/>
      <c r="BE875" s="206"/>
      <c r="BF875" s="206"/>
      <c r="BG875" s="206"/>
      <c r="BH875" s="206"/>
    </row>
    <row r="876" spans="1:60" outlineLevel="1">
      <c r="A876" s="213"/>
      <c r="B876" s="214"/>
      <c r="C876" s="254" t="s">
        <v>652</v>
      </c>
      <c r="D876" s="247"/>
      <c r="E876" s="248">
        <v>9.4719999999999995</v>
      </c>
      <c r="F876" s="215"/>
      <c r="G876" s="215"/>
      <c r="H876" s="215"/>
      <c r="I876" s="215"/>
      <c r="J876" s="215"/>
      <c r="K876" s="215"/>
      <c r="L876" s="215"/>
      <c r="M876" s="215"/>
      <c r="N876" s="215"/>
      <c r="O876" s="215"/>
      <c r="P876" s="215"/>
      <c r="Q876" s="215"/>
      <c r="R876" s="215"/>
      <c r="S876" s="215"/>
      <c r="T876" s="215"/>
      <c r="U876" s="215"/>
      <c r="V876" s="215"/>
      <c r="W876" s="215"/>
      <c r="X876" s="206"/>
      <c r="Y876" s="206"/>
      <c r="Z876" s="206"/>
      <c r="AA876" s="206"/>
      <c r="AB876" s="206"/>
      <c r="AC876" s="206"/>
      <c r="AD876" s="206"/>
      <c r="AE876" s="206"/>
      <c r="AF876" s="206"/>
      <c r="AG876" s="206" t="s">
        <v>327</v>
      </c>
      <c r="AH876" s="206">
        <v>0</v>
      </c>
      <c r="AI876" s="206"/>
      <c r="AJ876" s="206"/>
      <c r="AK876" s="206"/>
      <c r="AL876" s="206"/>
      <c r="AM876" s="206"/>
      <c r="AN876" s="206"/>
      <c r="AO876" s="206"/>
      <c r="AP876" s="206"/>
      <c r="AQ876" s="206"/>
      <c r="AR876" s="206"/>
      <c r="AS876" s="206"/>
      <c r="AT876" s="206"/>
      <c r="AU876" s="206"/>
      <c r="AV876" s="206"/>
      <c r="AW876" s="206"/>
      <c r="AX876" s="206"/>
      <c r="AY876" s="206"/>
      <c r="AZ876" s="206"/>
      <c r="BA876" s="206"/>
      <c r="BB876" s="206"/>
      <c r="BC876" s="206"/>
      <c r="BD876" s="206"/>
      <c r="BE876" s="206"/>
      <c r="BF876" s="206"/>
      <c r="BG876" s="206"/>
      <c r="BH876" s="206"/>
    </row>
    <row r="877" spans="1:60" outlineLevel="1">
      <c r="A877" s="213"/>
      <c r="B877" s="214"/>
      <c r="C877" s="254" t="s">
        <v>653</v>
      </c>
      <c r="D877" s="247"/>
      <c r="E877" s="248">
        <v>2.0720000000000001</v>
      </c>
      <c r="F877" s="215"/>
      <c r="G877" s="215"/>
      <c r="H877" s="215"/>
      <c r="I877" s="215"/>
      <c r="J877" s="215"/>
      <c r="K877" s="215"/>
      <c r="L877" s="215"/>
      <c r="M877" s="215"/>
      <c r="N877" s="215"/>
      <c r="O877" s="215"/>
      <c r="P877" s="215"/>
      <c r="Q877" s="215"/>
      <c r="R877" s="215"/>
      <c r="S877" s="215"/>
      <c r="T877" s="215"/>
      <c r="U877" s="215"/>
      <c r="V877" s="215"/>
      <c r="W877" s="215"/>
      <c r="X877" s="206"/>
      <c r="Y877" s="206"/>
      <c r="Z877" s="206"/>
      <c r="AA877" s="206"/>
      <c r="AB877" s="206"/>
      <c r="AC877" s="206"/>
      <c r="AD877" s="206"/>
      <c r="AE877" s="206"/>
      <c r="AF877" s="206"/>
      <c r="AG877" s="206" t="s">
        <v>327</v>
      </c>
      <c r="AH877" s="206">
        <v>0</v>
      </c>
      <c r="AI877" s="206"/>
      <c r="AJ877" s="206"/>
      <c r="AK877" s="206"/>
      <c r="AL877" s="206"/>
      <c r="AM877" s="206"/>
      <c r="AN877" s="206"/>
      <c r="AO877" s="206"/>
      <c r="AP877" s="206"/>
      <c r="AQ877" s="206"/>
      <c r="AR877" s="206"/>
      <c r="AS877" s="206"/>
      <c r="AT877" s="206"/>
      <c r="AU877" s="206"/>
      <c r="AV877" s="206"/>
      <c r="AW877" s="206"/>
      <c r="AX877" s="206"/>
      <c r="AY877" s="206"/>
      <c r="AZ877" s="206"/>
      <c r="BA877" s="206"/>
      <c r="BB877" s="206"/>
      <c r="BC877" s="206"/>
      <c r="BD877" s="206"/>
      <c r="BE877" s="206"/>
      <c r="BF877" s="206"/>
      <c r="BG877" s="206"/>
      <c r="BH877" s="206"/>
    </row>
    <row r="878" spans="1:60" outlineLevel="1">
      <c r="A878" s="213"/>
      <c r="B878" s="214"/>
      <c r="C878" s="254" t="s">
        <v>654</v>
      </c>
      <c r="D878" s="247"/>
      <c r="E878" s="248">
        <v>-0.7</v>
      </c>
      <c r="F878" s="215"/>
      <c r="G878" s="215"/>
      <c r="H878" s="215"/>
      <c r="I878" s="215"/>
      <c r="J878" s="215"/>
      <c r="K878" s="215"/>
      <c r="L878" s="215"/>
      <c r="M878" s="215"/>
      <c r="N878" s="215"/>
      <c r="O878" s="215"/>
      <c r="P878" s="215"/>
      <c r="Q878" s="215"/>
      <c r="R878" s="215"/>
      <c r="S878" s="215"/>
      <c r="T878" s="215"/>
      <c r="U878" s="215"/>
      <c r="V878" s="215"/>
      <c r="W878" s="215"/>
      <c r="X878" s="206"/>
      <c r="Y878" s="206"/>
      <c r="Z878" s="206"/>
      <c r="AA878" s="206"/>
      <c r="AB878" s="206"/>
      <c r="AC878" s="206"/>
      <c r="AD878" s="206"/>
      <c r="AE878" s="206"/>
      <c r="AF878" s="206"/>
      <c r="AG878" s="206" t="s">
        <v>327</v>
      </c>
      <c r="AH878" s="206">
        <v>0</v>
      </c>
      <c r="AI878" s="206"/>
      <c r="AJ878" s="206"/>
      <c r="AK878" s="206"/>
      <c r="AL878" s="206"/>
      <c r="AM878" s="206"/>
      <c r="AN878" s="206"/>
      <c r="AO878" s="206"/>
      <c r="AP878" s="206"/>
      <c r="AQ878" s="206"/>
      <c r="AR878" s="206"/>
      <c r="AS878" s="206"/>
      <c r="AT878" s="206"/>
      <c r="AU878" s="206"/>
      <c r="AV878" s="206"/>
      <c r="AW878" s="206"/>
      <c r="AX878" s="206"/>
      <c r="AY878" s="206"/>
      <c r="AZ878" s="206"/>
      <c r="BA878" s="206"/>
      <c r="BB878" s="206"/>
      <c r="BC878" s="206"/>
      <c r="BD878" s="206"/>
      <c r="BE878" s="206"/>
      <c r="BF878" s="206"/>
      <c r="BG878" s="206"/>
      <c r="BH878" s="206"/>
    </row>
    <row r="879" spans="1:60" outlineLevel="1">
      <c r="A879" s="213"/>
      <c r="B879" s="214"/>
      <c r="C879" s="254" t="s">
        <v>655</v>
      </c>
      <c r="D879" s="247"/>
      <c r="E879" s="248">
        <v>6.8</v>
      </c>
      <c r="F879" s="215"/>
      <c r="G879" s="215"/>
      <c r="H879" s="215"/>
      <c r="I879" s="215"/>
      <c r="J879" s="215"/>
      <c r="K879" s="215"/>
      <c r="L879" s="215"/>
      <c r="M879" s="215"/>
      <c r="N879" s="215"/>
      <c r="O879" s="215"/>
      <c r="P879" s="215"/>
      <c r="Q879" s="215"/>
      <c r="R879" s="215"/>
      <c r="S879" s="215"/>
      <c r="T879" s="215"/>
      <c r="U879" s="215"/>
      <c r="V879" s="215"/>
      <c r="W879" s="215"/>
      <c r="X879" s="206"/>
      <c r="Y879" s="206"/>
      <c r="Z879" s="206"/>
      <c r="AA879" s="206"/>
      <c r="AB879" s="206"/>
      <c r="AC879" s="206"/>
      <c r="AD879" s="206"/>
      <c r="AE879" s="206"/>
      <c r="AF879" s="206"/>
      <c r="AG879" s="206" t="s">
        <v>327</v>
      </c>
      <c r="AH879" s="206">
        <v>0</v>
      </c>
      <c r="AI879" s="206"/>
      <c r="AJ879" s="206"/>
      <c r="AK879" s="206"/>
      <c r="AL879" s="206"/>
      <c r="AM879" s="206"/>
      <c r="AN879" s="206"/>
      <c r="AO879" s="206"/>
      <c r="AP879" s="206"/>
      <c r="AQ879" s="206"/>
      <c r="AR879" s="206"/>
      <c r="AS879" s="206"/>
      <c r="AT879" s="206"/>
      <c r="AU879" s="206"/>
      <c r="AV879" s="206"/>
      <c r="AW879" s="206"/>
      <c r="AX879" s="206"/>
      <c r="AY879" s="206"/>
      <c r="AZ879" s="206"/>
      <c r="BA879" s="206"/>
      <c r="BB879" s="206"/>
      <c r="BC879" s="206"/>
      <c r="BD879" s="206"/>
      <c r="BE879" s="206"/>
      <c r="BF879" s="206"/>
      <c r="BG879" s="206"/>
      <c r="BH879" s="206"/>
    </row>
    <row r="880" spans="1:60" outlineLevel="1">
      <c r="A880" s="213"/>
      <c r="B880" s="214"/>
      <c r="C880" s="254" t="s">
        <v>656</v>
      </c>
      <c r="D880" s="247"/>
      <c r="E880" s="248">
        <v>6.2679999999999998</v>
      </c>
      <c r="F880" s="215"/>
      <c r="G880" s="215"/>
      <c r="H880" s="215"/>
      <c r="I880" s="215"/>
      <c r="J880" s="215"/>
      <c r="K880" s="215"/>
      <c r="L880" s="215"/>
      <c r="M880" s="215"/>
      <c r="N880" s="215"/>
      <c r="O880" s="215"/>
      <c r="P880" s="215"/>
      <c r="Q880" s="215"/>
      <c r="R880" s="215"/>
      <c r="S880" s="215"/>
      <c r="T880" s="215"/>
      <c r="U880" s="215"/>
      <c r="V880" s="215"/>
      <c r="W880" s="215"/>
      <c r="X880" s="206"/>
      <c r="Y880" s="206"/>
      <c r="Z880" s="206"/>
      <c r="AA880" s="206"/>
      <c r="AB880" s="206"/>
      <c r="AC880" s="206"/>
      <c r="AD880" s="206"/>
      <c r="AE880" s="206"/>
      <c r="AF880" s="206"/>
      <c r="AG880" s="206" t="s">
        <v>327</v>
      </c>
      <c r="AH880" s="206">
        <v>0</v>
      </c>
      <c r="AI880" s="206"/>
      <c r="AJ880" s="206"/>
      <c r="AK880" s="206"/>
      <c r="AL880" s="206"/>
      <c r="AM880" s="206"/>
      <c r="AN880" s="206"/>
      <c r="AO880" s="206"/>
      <c r="AP880" s="206"/>
      <c r="AQ880" s="206"/>
      <c r="AR880" s="206"/>
      <c r="AS880" s="206"/>
      <c r="AT880" s="206"/>
      <c r="AU880" s="206"/>
      <c r="AV880" s="206"/>
      <c r="AW880" s="206"/>
      <c r="AX880" s="206"/>
      <c r="AY880" s="206"/>
      <c r="AZ880" s="206"/>
      <c r="BA880" s="206"/>
      <c r="BB880" s="206"/>
      <c r="BC880" s="206"/>
      <c r="BD880" s="206"/>
      <c r="BE880" s="206"/>
      <c r="BF880" s="206"/>
      <c r="BG880" s="206"/>
      <c r="BH880" s="206"/>
    </row>
    <row r="881" spans="1:60" outlineLevel="1">
      <c r="A881" s="213"/>
      <c r="B881" s="214"/>
      <c r="C881" s="254" t="s">
        <v>657</v>
      </c>
      <c r="D881" s="247"/>
      <c r="E881" s="248">
        <v>14.603</v>
      </c>
      <c r="F881" s="215"/>
      <c r="G881" s="215"/>
      <c r="H881" s="215"/>
      <c r="I881" s="215"/>
      <c r="J881" s="215"/>
      <c r="K881" s="215"/>
      <c r="L881" s="215"/>
      <c r="M881" s="215"/>
      <c r="N881" s="215"/>
      <c r="O881" s="215"/>
      <c r="P881" s="215"/>
      <c r="Q881" s="215"/>
      <c r="R881" s="215"/>
      <c r="S881" s="215"/>
      <c r="T881" s="215"/>
      <c r="U881" s="215"/>
      <c r="V881" s="215"/>
      <c r="W881" s="215"/>
      <c r="X881" s="206"/>
      <c r="Y881" s="206"/>
      <c r="Z881" s="206"/>
      <c r="AA881" s="206"/>
      <c r="AB881" s="206"/>
      <c r="AC881" s="206"/>
      <c r="AD881" s="206"/>
      <c r="AE881" s="206"/>
      <c r="AF881" s="206"/>
      <c r="AG881" s="206" t="s">
        <v>327</v>
      </c>
      <c r="AH881" s="206">
        <v>0</v>
      </c>
      <c r="AI881" s="206"/>
      <c r="AJ881" s="206"/>
      <c r="AK881" s="206"/>
      <c r="AL881" s="206"/>
      <c r="AM881" s="206"/>
      <c r="AN881" s="206"/>
      <c r="AO881" s="206"/>
      <c r="AP881" s="206"/>
      <c r="AQ881" s="206"/>
      <c r="AR881" s="206"/>
      <c r="AS881" s="206"/>
      <c r="AT881" s="206"/>
      <c r="AU881" s="206"/>
      <c r="AV881" s="206"/>
      <c r="AW881" s="206"/>
      <c r="AX881" s="206"/>
      <c r="AY881" s="206"/>
      <c r="AZ881" s="206"/>
      <c r="BA881" s="206"/>
      <c r="BB881" s="206"/>
      <c r="BC881" s="206"/>
      <c r="BD881" s="206"/>
      <c r="BE881" s="206"/>
      <c r="BF881" s="206"/>
      <c r="BG881" s="206"/>
      <c r="BH881" s="206"/>
    </row>
    <row r="882" spans="1:60" outlineLevel="1">
      <c r="A882" s="213"/>
      <c r="B882" s="214"/>
      <c r="C882" s="254" t="s">
        <v>658</v>
      </c>
      <c r="D882" s="247"/>
      <c r="E882" s="248">
        <v>5.6980000000000004</v>
      </c>
      <c r="F882" s="215"/>
      <c r="G882" s="215"/>
      <c r="H882" s="215"/>
      <c r="I882" s="215"/>
      <c r="J882" s="215"/>
      <c r="K882" s="215"/>
      <c r="L882" s="215"/>
      <c r="M882" s="215"/>
      <c r="N882" s="215"/>
      <c r="O882" s="215"/>
      <c r="P882" s="215"/>
      <c r="Q882" s="215"/>
      <c r="R882" s="215"/>
      <c r="S882" s="215"/>
      <c r="T882" s="215"/>
      <c r="U882" s="215"/>
      <c r="V882" s="215"/>
      <c r="W882" s="215"/>
      <c r="X882" s="206"/>
      <c r="Y882" s="206"/>
      <c r="Z882" s="206"/>
      <c r="AA882" s="206"/>
      <c r="AB882" s="206"/>
      <c r="AC882" s="206"/>
      <c r="AD882" s="206"/>
      <c r="AE882" s="206"/>
      <c r="AF882" s="206"/>
      <c r="AG882" s="206" t="s">
        <v>327</v>
      </c>
      <c r="AH882" s="206">
        <v>0</v>
      </c>
      <c r="AI882" s="206"/>
      <c r="AJ882" s="206"/>
      <c r="AK882" s="206"/>
      <c r="AL882" s="206"/>
      <c r="AM882" s="206"/>
      <c r="AN882" s="206"/>
      <c r="AO882" s="206"/>
      <c r="AP882" s="206"/>
      <c r="AQ882" s="206"/>
      <c r="AR882" s="206"/>
      <c r="AS882" s="206"/>
      <c r="AT882" s="206"/>
      <c r="AU882" s="206"/>
      <c r="AV882" s="206"/>
      <c r="AW882" s="206"/>
      <c r="AX882" s="206"/>
      <c r="AY882" s="206"/>
      <c r="AZ882" s="206"/>
      <c r="BA882" s="206"/>
      <c r="BB882" s="206"/>
      <c r="BC882" s="206"/>
      <c r="BD882" s="206"/>
      <c r="BE882" s="206"/>
      <c r="BF882" s="206"/>
      <c r="BG882" s="206"/>
      <c r="BH882" s="206"/>
    </row>
    <row r="883" spans="1:60" outlineLevel="1">
      <c r="A883" s="213"/>
      <c r="B883" s="214"/>
      <c r="C883" s="254" t="s">
        <v>659</v>
      </c>
      <c r="D883" s="247"/>
      <c r="E883" s="248">
        <v>0.69</v>
      </c>
      <c r="F883" s="215"/>
      <c r="G883" s="215"/>
      <c r="H883" s="215"/>
      <c r="I883" s="215"/>
      <c r="J883" s="215"/>
      <c r="K883" s="215"/>
      <c r="L883" s="215"/>
      <c r="M883" s="215"/>
      <c r="N883" s="215"/>
      <c r="O883" s="215"/>
      <c r="P883" s="215"/>
      <c r="Q883" s="215"/>
      <c r="R883" s="215"/>
      <c r="S883" s="215"/>
      <c r="T883" s="215"/>
      <c r="U883" s="215"/>
      <c r="V883" s="215"/>
      <c r="W883" s="215"/>
      <c r="X883" s="206"/>
      <c r="Y883" s="206"/>
      <c r="Z883" s="206"/>
      <c r="AA883" s="206"/>
      <c r="AB883" s="206"/>
      <c r="AC883" s="206"/>
      <c r="AD883" s="206"/>
      <c r="AE883" s="206"/>
      <c r="AF883" s="206"/>
      <c r="AG883" s="206" t="s">
        <v>327</v>
      </c>
      <c r="AH883" s="206">
        <v>0</v>
      </c>
      <c r="AI883" s="206"/>
      <c r="AJ883" s="206"/>
      <c r="AK883" s="206"/>
      <c r="AL883" s="206"/>
      <c r="AM883" s="206"/>
      <c r="AN883" s="206"/>
      <c r="AO883" s="206"/>
      <c r="AP883" s="206"/>
      <c r="AQ883" s="206"/>
      <c r="AR883" s="206"/>
      <c r="AS883" s="206"/>
      <c r="AT883" s="206"/>
      <c r="AU883" s="206"/>
      <c r="AV883" s="206"/>
      <c r="AW883" s="206"/>
      <c r="AX883" s="206"/>
      <c r="AY883" s="206"/>
      <c r="AZ883" s="206"/>
      <c r="BA883" s="206"/>
      <c r="BB883" s="206"/>
      <c r="BC883" s="206"/>
      <c r="BD883" s="206"/>
      <c r="BE883" s="206"/>
      <c r="BF883" s="206"/>
      <c r="BG883" s="206"/>
      <c r="BH883" s="206"/>
    </row>
    <row r="884" spans="1:60" outlineLevel="1">
      <c r="A884" s="213"/>
      <c r="B884" s="214"/>
      <c r="C884" s="254" t="s">
        <v>660</v>
      </c>
      <c r="D884" s="247"/>
      <c r="E884" s="248">
        <v>2.496</v>
      </c>
      <c r="F884" s="215"/>
      <c r="G884" s="215"/>
      <c r="H884" s="215"/>
      <c r="I884" s="215"/>
      <c r="J884" s="215"/>
      <c r="K884" s="215"/>
      <c r="L884" s="215"/>
      <c r="M884" s="215"/>
      <c r="N884" s="215"/>
      <c r="O884" s="215"/>
      <c r="P884" s="215"/>
      <c r="Q884" s="215"/>
      <c r="R884" s="215"/>
      <c r="S884" s="215"/>
      <c r="T884" s="215"/>
      <c r="U884" s="215"/>
      <c r="V884" s="215"/>
      <c r="W884" s="215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 t="s">
        <v>327</v>
      </c>
      <c r="AH884" s="206">
        <v>0</v>
      </c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</row>
    <row r="885" spans="1:60" outlineLevel="1">
      <c r="A885" s="213"/>
      <c r="B885" s="214"/>
      <c r="C885" s="254" t="s">
        <v>661</v>
      </c>
      <c r="D885" s="247"/>
      <c r="E885" s="248">
        <v>3.452</v>
      </c>
      <c r="F885" s="215"/>
      <c r="G885" s="215"/>
      <c r="H885" s="215"/>
      <c r="I885" s="215"/>
      <c r="J885" s="215"/>
      <c r="K885" s="215"/>
      <c r="L885" s="215"/>
      <c r="M885" s="215"/>
      <c r="N885" s="215"/>
      <c r="O885" s="215"/>
      <c r="P885" s="215"/>
      <c r="Q885" s="215"/>
      <c r="R885" s="215"/>
      <c r="S885" s="215"/>
      <c r="T885" s="215"/>
      <c r="U885" s="215"/>
      <c r="V885" s="215"/>
      <c r="W885" s="215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 t="s">
        <v>327</v>
      </c>
      <c r="AH885" s="206">
        <v>0</v>
      </c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</row>
    <row r="886" spans="1:60" outlineLevel="1">
      <c r="A886" s="213"/>
      <c r="B886" s="214"/>
      <c r="C886" s="254" t="s">
        <v>662</v>
      </c>
      <c r="D886" s="247"/>
      <c r="E886" s="248">
        <v>0.48</v>
      </c>
      <c r="F886" s="215"/>
      <c r="G886" s="215"/>
      <c r="H886" s="215"/>
      <c r="I886" s="215"/>
      <c r="J886" s="215"/>
      <c r="K886" s="215"/>
      <c r="L886" s="215"/>
      <c r="M886" s="215"/>
      <c r="N886" s="215"/>
      <c r="O886" s="215"/>
      <c r="P886" s="215"/>
      <c r="Q886" s="215"/>
      <c r="R886" s="215"/>
      <c r="S886" s="215"/>
      <c r="T886" s="215"/>
      <c r="U886" s="215"/>
      <c r="V886" s="215"/>
      <c r="W886" s="215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 t="s">
        <v>327</v>
      </c>
      <c r="AH886" s="206">
        <v>0</v>
      </c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</row>
    <row r="887" spans="1:60" outlineLevel="1">
      <c r="A887" s="213"/>
      <c r="B887" s="214"/>
      <c r="C887" s="254" t="s">
        <v>663</v>
      </c>
      <c r="D887" s="247"/>
      <c r="E887" s="248">
        <v>13.73</v>
      </c>
      <c r="F887" s="215"/>
      <c r="G887" s="215"/>
      <c r="H887" s="215"/>
      <c r="I887" s="215"/>
      <c r="J887" s="215"/>
      <c r="K887" s="215"/>
      <c r="L887" s="215"/>
      <c r="M887" s="215"/>
      <c r="N887" s="215"/>
      <c r="O887" s="215"/>
      <c r="P887" s="215"/>
      <c r="Q887" s="215"/>
      <c r="R887" s="215"/>
      <c r="S887" s="215"/>
      <c r="T887" s="215"/>
      <c r="U887" s="215"/>
      <c r="V887" s="215"/>
      <c r="W887" s="215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 t="s">
        <v>327</v>
      </c>
      <c r="AH887" s="206">
        <v>0</v>
      </c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</row>
    <row r="888" spans="1:60" outlineLevel="1">
      <c r="A888" s="213"/>
      <c r="B888" s="214"/>
      <c r="C888" s="254" t="s">
        <v>664</v>
      </c>
      <c r="D888" s="247"/>
      <c r="E888" s="248">
        <v>0.36</v>
      </c>
      <c r="F888" s="215"/>
      <c r="G888" s="215"/>
      <c r="H888" s="215"/>
      <c r="I888" s="215"/>
      <c r="J888" s="215"/>
      <c r="K888" s="215"/>
      <c r="L888" s="215"/>
      <c r="M888" s="215"/>
      <c r="N888" s="215"/>
      <c r="O888" s="215"/>
      <c r="P888" s="215"/>
      <c r="Q888" s="215"/>
      <c r="R888" s="215"/>
      <c r="S888" s="215"/>
      <c r="T888" s="215"/>
      <c r="U888" s="215"/>
      <c r="V888" s="215"/>
      <c r="W888" s="215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 t="s">
        <v>327</v>
      </c>
      <c r="AH888" s="206">
        <v>0</v>
      </c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</row>
    <row r="889" spans="1:60" outlineLevel="1">
      <c r="A889" s="213"/>
      <c r="B889" s="214"/>
      <c r="C889" s="254" t="s">
        <v>665</v>
      </c>
      <c r="D889" s="247"/>
      <c r="E889" s="248">
        <v>-0.55600000000000005</v>
      </c>
      <c r="F889" s="215"/>
      <c r="G889" s="215"/>
      <c r="H889" s="215"/>
      <c r="I889" s="215"/>
      <c r="J889" s="215"/>
      <c r="K889" s="215"/>
      <c r="L889" s="215"/>
      <c r="M889" s="215"/>
      <c r="N889" s="215"/>
      <c r="O889" s="215"/>
      <c r="P889" s="215"/>
      <c r="Q889" s="215"/>
      <c r="R889" s="215"/>
      <c r="S889" s="215"/>
      <c r="T889" s="215"/>
      <c r="U889" s="215"/>
      <c r="V889" s="215"/>
      <c r="W889" s="215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 t="s">
        <v>327</v>
      </c>
      <c r="AH889" s="206">
        <v>0</v>
      </c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</row>
    <row r="890" spans="1:60" outlineLevel="1">
      <c r="A890" s="213"/>
      <c r="B890" s="214"/>
      <c r="C890" s="254" t="s">
        <v>666</v>
      </c>
      <c r="D890" s="247"/>
      <c r="E890" s="248">
        <v>-0.84</v>
      </c>
      <c r="F890" s="215"/>
      <c r="G890" s="215"/>
      <c r="H890" s="215"/>
      <c r="I890" s="215"/>
      <c r="J890" s="215"/>
      <c r="K890" s="215"/>
      <c r="L890" s="215"/>
      <c r="M890" s="215"/>
      <c r="N890" s="215"/>
      <c r="O890" s="215"/>
      <c r="P890" s="215"/>
      <c r="Q890" s="215"/>
      <c r="R890" s="215"/>
      <c r="S890" s="215"/>
      <c r="T890" s="215"/>
      <c r="U890" s="215"/>
      <c r="V890" s="215"/>
      <c r="W890" s="215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 t="s">
        <v>327</v>
      </c>
      <c r="AH890" s="206">
        <v>0</v>
      </c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</row>
    <row r="891" spans="1:60" outlineLevel="1">
      <c r="A891" s="213"/>
      <c r="B891" s="214"/>
      <c r="C891" s="254" t="s">
        <v>667</v>
      </c>
      <c r="D891" s="247"/>
      <c r="E891" s="248">
        <v>0.4</v>
      </c>
      <c r="F891" s="215"/>
      <c r="G891" s="215"/>
      <c r="H891" s="215"/>
      <c r="I891" s="215"/>
      <c r="J891" s="215"/>
      <c r="K891" s="215"/>
      <c r="L891" s="215"/>
      <c r="M891" s="215"/>
      <c r="N891" s="215"/>
      <c r="O891" s="215"/>
      <c r="P891" s="215"/>
      <c r="Q891" s="215"/>
      <c r="R891" s="215"/>
      <c r="S891" s="215"/>
      <c r="T891" s="215"/>
      <c r="U891" s="215"/>
      <c r="V891" s="215"/>
      <c r="W891" s="215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 t="s">
        <v>327</v>
      </c>
      <c r="AH891" s="206">
        <v>0</v>
      </c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</row>
    <row r="892" spans="1:60" outlineLevel="1">
      <c r="A892" s="213"/>
      <c r="B892" s="214"/>
      <c r="C892" s="254" t="s">
        <v>668</v>
      </c>
      <c r="D892" s="247"/>
      <c r="E892" s="248">
        <v>29.885999999999999</v>
      </c>
      <c r="F892" s="215"/>
      <c r="G892" s="215"/>
      <c r="H892" s="215"/>
      <c r="I892" s="215"/>
      <c r="J892" s="215"/>
      <c r="K892" s="215"/>
      <c r="L892" s="215"/>
      <c r="M892" s="215"/>
      <c r="N892" s="215"/>
      <c r="O892" s="215"/>
      <c r="P892" s="215"/>
      <c r="Q892" s="215"/>
      <c r="R892" s="215"/>
      <c r="S892" s="215"/>
      <c r="T892" s="215"/>
      <c r="U892" s="215"/>
      <c r="V892" s="215"/>
      <c r="W892" s="215"/>
      <c r="X892" s="206"/>
      <c r="Y892" s="206"/>
      <c r="Z892" s="206"/>
      <c r="AA892" s="206"/>
      <c r="AB892" s="206"/>
      <c r="AC892" s="206"/>
      <c r="AD892" s="206"/>
      <c r="AE892" s="206"/>
      <c r="AF892" s="206"/>
      <c r="AG892" s="206" t="s">
        <v>327</v>
      </c>
      <c r="AH892" s="206">
        <v>0</v>
      </c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</row>
    <row r="893" spans="1:60" outlineLevel="1">
      <c r="A893" s="213"/>
      <c r="B893" s="214"/>
      <c r="C893" s="254" t="s">
        <v>669</v>
      </c>
      <c r="D893" s="247"/>
      <c r="E893" s="248">
        <v>6.12</v>
      </c>
      <c r="F893" s="215"/>
      <c r="G893" s="215"/>
      <c r="H893" s="215"/>
      <c r="I893" s="215"/>
      <c r="J893" s="215"/>
      <c r="K893" s="215"/>
      <c r="L893" s="215"/>
      <c r="M893" s="215"/>
      <c r="N893" s="215"/>
      <c r="O893" s="215"/>
      <c r="P893" s="215"/>
      <c r="Q893" s="215"/>
      <c r="R893" s="215"/>
      <c r="S893" s="215"/>
      <c r="T893" s="215"/>
      <c r="U893" s="215"/>
      <c r="V893" s="215"/>
      <c r="W893" s="215"/>
      <c r="X893" s="206"/>
      <c r="Y893" s="206"/>
      <c r="Z893" s="206"/>
      <c r="AA893" s="206"/>
      <c r="AB893" s="206"/>
      <c r="AC893" s="206"/>
      <c r="AD893" s="206"/>
      <c r="AE893" s="206"/>
      <c r="AF893" s="206"/>
      <c r="AG893" s="206" t="s">
        <v>327</v>
      </c>
      <c r="AH893" s="206">
        <v>0</v>
      </c>
      <c r="AI893" s="206"/>
      <c r="AJ893" s="206"/>
      <c r="AK893" s="206"/>
      <c r="AL893" s="206"/>
      <c r="AM893" s="206"/>
      <c r="AN893" s="206"/>
      <c r="AO893" s="206"/>
      <c r="AP893" s="206"/>
      <c r="AQ893" s="206"/>
      <c r="AR893" s="206"/>
      <c r="AS893" s="206"/>
      <c r="AT893" s="206"/>
      <c r="AU893" s="206"/>
      <c r="AV893" s="206"/>
      <c r="AW893" s="206"/>
      <c r="AX893" s="206"/>
      <c r="AY893" s="206"/>
      <c r="AZ893" s="206"/>
      <c r="BA893" s="206"/>
      <c r="BB893" s="206"/>
      <c r="BC893" s="206"/>
      <c r="BD893" s="206"/>
      <c r="BE893" s="206"/>
      <c r="BF893" s="206"/>
      <c r="BG893" s="206"/>
      <c r="BH893" s="206"/>
    </row>
    <row r="894" spans="1:60" outlineLevel="1">
      <c r="A894" s="213"/>
      <c r="B894" s="214"/>
      <c r="C894" s="254" t="s">
        <v>670</v>
      </c>
      <c r="D894" s="247"/>
      <c r="E894" s="248">
        <v>7.23</v>
      </c>
      <c r="F894" s="215"/>
      <c r="G894" s="215"/>
      <c r="H894" s="215"/>
      <c r="I894" s="215"/>
      <c r="J894" s="215"/>
      <c r="K894" s="215"/>
      <c r="L894" s="215"/>
      <c r="M894" s="215"/>
      <c r="N894" s="215"/>
      <c r="O894" s="215"/>
      <c r="P894" s="215"/>
      <c r="Q894" s="215"/>
      <c r="R894" s="215"/>
      <c r="S894" s="215"/>
      <c r="T894" s="215"/>
      <c r="U894" s="215"/>
      <c r="V894" s="215"/>
      <c r="W894" s="215"/>
      <c r="X894" s="206"/>
      <c r="Y894" s="206"/>
      <c r="Z894" s="206"/>
      <c r="AA894" s="206"/>
      <c r="AB894" s="206"/>
      <c r="AC894" s="206"/>
      <c r="AD894" s="206"/>
      <c r="AE894" s="206"/>
      <c r="AF894" s="206"/>
      <c r="AG894" s="206" t="s">
        <v>327</v>
      </c>
      <c r="AH894" s="206">
        <v>0</v>
      </c>
      <c r="AI894" s="206"/>
      <c r="AJ894" s="206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</row>
    <row r="895" spans="1:60" outlineLevel="1">
      <c r="A895" s="213"/>
      <c r="B895" s="214"/>
      <c r="C895" s="254" t="s">
        <v>671</v>
      </c>
      <c r="D895" s="247"/>
      <c r="E895" s="248">
        <v>-0.56000000000000005</v>
      </c>
      <c r="F895" s="215"/>
      <c r="G895" s="215"/>
      <c r="H895" s="215"/>
      <c r="I895" s="215"/>
      <c r="J895" s="215"/>
      <c r="K895" s="215"/>
      <c r="L895" s="215"/>
      <c r="M895" s="215"/>
      <c r="N895" s="215"/>
      <c r="O895" s="215"/>
      <c r="P895" s="215"/>
      <c r="Q895" s="215"/>
      <c r="R895" s="215"/>
      <c r="S895" s="215"/>
      <c r="T895" s="215"/>
      <c r="U895" s="215"/>
      <c r="V895" s="215"/>
      <c r="W895" s="215"/>
      <c r="X895" s="206"/>
      <c r="Y895" s="206"/>
      <c r="Z895" s="206"/>
      <c r="AA895" s="206"/>
      <c r="AB895" s="206"/>
      <c r="AC895" s="206"/>
      <c r="AD895" s="206"/>
      <c r="AE895" s="206"/>
      <c r="AF895" s="206"/>
      <c r="AG895" s="206" t="s">
        <v>327</v>
      </c>
      <c r="AH895" s="206">
        <v>0</v>
      </c>
      <c r="AI895" s="206"/>
      <c r="AJ895" s="206"/>
      <c r="AK895" s="206"/>
      <c r="AL895" s="206"/>
      <c r="AM895" s="206"/>
      <c r="AN895" s="206"/>
      <c r="AO895" s="206"/>
      <c r="AP895" s="206"/>
      <c r="AQ895" s="206"/>
      <c r="AR895" s="206"/>
      <c r="AS895" s="206"/>
      <c r="AT895" s="206"/>
      <c r="AU895" s="206"/>
      <c r="AV895" s="206"/>
      <c r="AW895" s="206"/>
      <c r="AX895" s="206"/>
      <c r="AY895" s="206"/>
      <c r="AZ895" s="206"/>
      <c r="BA895" s="206"/>
      <c r="BB895" s="206"/>
      <c r="BC895" s="206"/>
      <c r="BD895" s="206"/>
      <c r="BE895" s="206"/>
      <c r="BF895" s="206"/>
      <c r="BG895" s="206"/>
      <c r="BH895" s="206"/>
    </row>
    <row r="896" spans="1:60" outlineLevel="1">
      <c r="A896" s="213"/>
      <c r="B896" s="214"/>
      <c r="C896" s="254" t="s">
        <v>672</v>
      </c>
      <c r="D896" s="247"/>
      <c r="E896" s="248">
        <v>-0.18</v>
      </c>
      <c r="F896" s="215"/>
      <c r="G896" s="215"/>
      <c r="H896" s="215"/>
      <c r="I896" s="215"/>
      <c r="J896" s="215"/>
      <c r="K896" s="215"/>
      <c r="L896" s="215"/>
      <c r="M896" s="215"/>
      <c r="N896" s="215"/>
      <c r="O896" s="215"/>
      <c r="P896" s="215"/>
      <c r="Q896" s="215"/>
      <c r="R896" s="215"/>
      <c r="S896" s="215"/>
      <c r="T896" s="215"/>
      <c r="U896" s="215"/>
      <c r="V896" s="215"/>
      <c r="W896" s="215"/>
      <c r="X896" s="206"/>
      <c r="Y896" s="206"/>
      <c r="Z896" s="206"/>
      <c r="AA896" s="206"/>
      <c r="AB896" s="206"/>
      <c r="AC896" s="206"/>
      <c r="AD896" s="206"/>
      <c r="AE896" s="206"/>
      <c r="AF896" s="206"/>
      <c r="AG896" s="206" t="s">
        <v>327</v>
      </c>
      <c r="AH896" s="206">
        <v>0</v>
      </c>
      <c r="AI896" s="206"/>
      <c r="AJ896" s="206"/>
      <c r="AK896" s="206"/>
      <c r="AL896" s="206"/>
      <c r="AM896" s="206"/>
      <c r="AN896" s="206"/>
      <c r="AO896" s="206"/>
      <c r="AP896" s="206"/>
      <c r="AQ896" s="206"/>
      <c r="AR896" s="206"/>
      <c r="AS896" s="206"/>
      <c r="AT896" s="206"/>
      <c r="AU896" s="206"/>
      <c r="AV896" s="206"/>
      <c r="AW896" s="206"/>
      <c r="AX896" s="206"/>
      <c r="AY896" s="206"/>
      <c r="AZ896" s="206"/>
      <c r="BA896" s="206"/>
      <c r="BB896" s="206"/>
      <c r="BC896" s="206"/>
      <c r="BD896" s="206"/>
      <c r="BE896" s="206"/>
      <c r="BF896" s="206"/>
      <c r="BG896" s="206"/>
      <c r="BH896" s="206"/>
    </row>
    <row r="897" spans="1:60" outlineLevel="1">
      <c r="A897" s="213"/>
      <c r="B897" s="214"/>
      <c r="C897" s="254" t="s">
        <v>673</v>
      </c>
      <c r="D897" s="247"/>
      <c r="E897" s="248">
        <v>-0.52</v>
      </c>
      <c r="F897" s="215"/>
      <c r="G897" s="215"/>
      <c r="H897" s="215"/>
      <c r="I897" s="215"/>
      <c r="J897" s="215"/>
      <c r="K897" s="215"/>
      <c r="L897" s="215"/>
      <c r="M897" s="215"/>
      <c r="N897" s="215"/>
      <c r="O897" s="215"/>
      <c r="P897" s="215"/>
      <c r="Q897" s="215"/>
      <c r="R897" s="215"/>
      <c r="S897" s="215"/>
      <c r="T897" s="215"/>
      <c r="U897" s="215"/>
      <c r="V897" s="215"/>
      <c r="W897" s="215"/>
      <c r="X897" s="206"/>
      <c r="Y897" s="206"/>
      <c r="Z897" s="206"/>
      <c r="AA897" s="206"/>
      <c r="AB897" s="206"/>
      <c r="AC897" s="206"/>
      <c r="AD897" s="206"/>
      <c r="AE897" s="206"/>
      <c r="AF897" s="206"/>
      <c r="AG897" s="206" t="s">
        <v>327</v>
      </c>
      <c r="AH897" s="206">
        <v>0</v>
      </c>
      <c r="AI897" s="206"/>
      <c r="AJ897" s="206"/>
      <c r="AK897" s="206"/>
      <c r="AL897" s="206"/>
      <c r="AM897" s="206"/>
      <c r="AN897" s="206"/>
      <c r="AO897" s="206"/>
      <c r="AP897" s="206"/>
      <c r="AQ897" s="206"/>
      <c r="AR897" s="206"/>
      <c r="AS897" s="206"/>
      <c r="AT897" s="206"/>
      <c r="AU897" s="206"/>
      <c r="AV897" s="206"/>
      <c r="AW897" s="206"/>
      <c r="AX897" s="206"/>
      <c r="AY897" s="206"/>
      <c r="AZ897" s="206"/>
      <c r="BA897" s="206"/>
      <c r="BB897" s="206"/>
      <c r="BC897" s="206"/>
      <c r="BD897" s="206"/>
      <c r="BE897" s="206"/>
      <c r="BF897" s="206"/>
      <c r="BG897" s="206"/>
      <c r="BH897" s="206"/>
    </row>
    <row r="898" spans="1:60" outlineLevel="1">
      <c r="A898" s="213"/>
      <c r="B898" s="214"/>
      <c r="C898" s="254" t="s">
        <v>674</v>
      </c>
      <c r="D898" s="247"/>
      <c r="E898" s="248">
        <v>0.42399999999999999</v>
      </c>
      <c r="F898" s="215"/>
      <c r="G898" s="215"/>
      <c r="H898" s="215"/>
      <c r="I898" s="215"/>
      <c r="J898" s="215"/>
      <c r="K898" s="215"/>
      <c r="L898" s="215"/>
      <c r="M898" s="215"/>
      <c r="N898" s="215"/>
      <c r="O898" s="215"/>
      <c r="P898" s="215"/>
      <c r="Q898" s="215"/>
      <c r="R898" s="215"/>
      <c r="S898" s="215"/>
      <c r="T898" s="215"/>
      <c r="U898" s="215"/>
      <c r="V898" s="215"/>
      <c r="W898" s="215"/>
      <c r="X898" s="206"/>
      <c r="Y898" s="206"/>
      <c r="Z898" s="206"/>
      <c r="AA898" s="206"/>
      <c r="AB898" s="206"/>
      <c r="AC898" s="206"/>
      <c r="AD898" s="206"/>
      <c r="AE898" s="206"/>
      <c r="AF898" s="206"/>
      <c r="AG898" s="206" t="s">
        <v>327</v>
      </c>
      <c r="AH898" s="206">
        <v>0</v>
      </c>
      <c r="AI898" s="206"/>
      <c r="AJ898" s="206"/>
      <c r="AK898" s="206"/>
      <c r="AL898" s="206"/>
      <c r="AM898" s="206"/>
      <c r="AN898" s="206"/>
      <c r="AO898" s="206"/>
      <c r="AP898" s="206"/>
      <c r="AQ898" s="206"/>
      <c r="AR898" s="206"/>
      <c r="AS898" s="206"/>
      <c r="AT898" s="206"/>
      <c r="AU898" s="206"/>
      <c r="AV898" s="206"/>
      <c r="AW898" s="206"/>
      <c r="AX898" s="206"/>
      <c r="AY898" s="206"/>
      <c r="AZ898" s="206"/>
      <c r="BA898" s="206"/>
      <c r="BB898" s="206"/>
      <c r="BC898" s="206"/>
      <c r="BD898" s="206"/>
      <c r="BE898" s="206"/>
      <c r="BF898" s="206"/>
      <c r="BG898" s="206"/>
      <c r="BH898" s="206"/>
    </row>
    <row r="899" spans="1:60" outlineLevel="1">
      <c r="A899" s="213"/>
      <c r="B899" s="214"/>
      <c r="C899" s="254" t="s">
        <v>675</v>
      </c>
      <c r="D899" s="247"/>
      <c r="E899" s="248">
        <v>1.04</v>
      </c>
      <c r="F899" s="215"/>
      <c r="G899" s="215"/>
      <c r="H899" s="215"/>
      <c r="I899" s="215"/>
      <c r="J899" s="215"/>
      <c r="K899" s="215"/>
      <c r="L899" s="215"/>
      <c r="M899" s="215"/>
      <c r="N899" s="215"/>
      <c r="O899" s="215"/>
      <c r="P899" s="215"/>
      <c r="Q899" s="215"/>
      <c r="R899" s="215"/>
      <c r="S899" s="215"/>
      <c r="T899" s="215"/>
      <c r="U899" s="215"/>
      <c r="V899" s="215"/>
      <c r="W899" s="215"/>
      <c r="X899" s="206"/>
      <c r="Y899" s="206"/>
      <c r="Z899" s="206"/>
      <c r="AA899" s="206"/>
      <c r="AB899" s="206"/>
      <c r="AC899" s="206"/>
      <c r="AD899" s="206"/>
      <c r="AE899" s="206"/>
      <c r="AF899" s="206"/>
      <c r="AG899" s="206" t="s">
        <v>327</v>
      </c>
      <c r="AH899" s="206">
        <v>0</v>
      </c>
      <c r="AI899" s="206"/>
      <c r="AJ899" s="206"/>
      <c r="AK899" s="206"/>
      <c r="AL899" s="206"/>
      <c r="AM899" s="206"/>
      <c r="AN899" s="206"/>
      <c r="AO899" s="206"/>
      <c r="AP899" s="206"/>
      <c r="AQ899" s="206"/>
      <c r="AR899" s="206"/>
      <c r="AS899" s="206"/>
      <c r="AT899" s="206"/>
      <c r="AU899" s="206"/>
      <c r="AV899" s="206"/>
      <c r="AW899" s="206"/>
      <c r="AX899" s="206"/>
      <c r="AY899" s="206"/>
      <c r="AZ899" s="206"/>
      <c r="BA899" s="206"/>
      <c r="BB899" s="206"/>
      <c r="BC899" s="206"/>
      <c r="BD899" s="206"/>
      <c r="BE899" s="206"/>
      <c r="BF899" s="206"/>
      <c r="BG899" s="206"/>
      <c r="BH899" s="206"/>
    </row>
    <row r="900" spans="1:60" outlineLevel="1">
      <c r="A900" s="213"/>
      <c r="B900" s="214"/>
      <c r="C900" s="254" t="s">
        <v>676</v>
      </c>
      <c r="D900" s="247"/>
      <c r="E900" s="248">
        <v>2.0007000000000001</v>
      </c>
      <c r="F900" s="215"/>
      <c r="G900" s="215"/>
      <c r="H900" s="215"/>
      <c r="I900" s="215"/>
      <c r="J900" s="215"/>
      <c r="K900" s="215"/>
      <c r="L900" s="215"/>
      <c r="M900" s="215"/>
      <c r="N900" s="215"/>
      <c r="O900" s="215"/>
      <c r="P900" s="215"/>
      <c r="Q900" s="215"/>
      <c r="R900" s="215"/>
      <c r="S900" s="215"/>
      <c r="T900" s="215"/>
      <c r="U900" s="215"/>
      <c r="V900" s="215"/>
      <c r="W900" s="215"/>
      <c r="X900" s="206"/>
      <c r="Y900" s="206"/>
      <c r="Z900" s="206"/>
      <c r="AA900" s="206"/>
      <c r="AB900" s="206"/>
      <c r="AC900" s="206"/>
      <c r="AD900" s="206"/>
      <c r="AE900" s="206"/>
      <c r="AF900" s="206"/>
      <c r="AG900" s="206" t="s">
        <v>327</v>
      </c>
      <c r="AH900" s="206">
        <v>0</v>
      </c>
      <c r="AI900" s="206"/>
      <c r="AJ900" s="206"/>
      <c r="AK900" s="206"/>
      <c r="AL900" s="206"/>
      <c r="AM900" s="206"/>
      <c r="AN900" s="206"/>
      <c r="AO900" s="206"/>
      <c r="AP900" s="206"/>
      <c r="AQ900" s="206"/>
      <c r="AR900" s="206"/>
      <c r="AS900" s="206"/>
      <c r="AT900" s="206"/>
      <c r="AU900" s="206"/>
      <c r="AV900" s="206"/>
      <c r="AW900" s="206"/>
      <c r="AX900" s="206"/>
      <c r="AY900" s="206"/>
      <c r="AZ900" s="206"/>
      <c r="BA900" s="206"/>
      <c r="BB900" s="206"/>
      <c r="BC900" s="206"/>
      <c r="BD900" s="206"/>
      <c r="BE900" s="206"/>
      <c r="BF900" s="206"/>
      <c r="BG900" s="206"/>
      <c r="BH900" s="206"/>
    </row>
    <row r="901" spans="1:60" outlineLevel="1">
      <c r="A901" s="213"/>
      <c r="B901" s="214"/>
      <c r="C901" s="254" t="s">
        <v>677</v>
      </c>
      <c r="D901" s="247"/>
      <c r="E901" s="248">
        <v>3.17</v>
      </c>
      <c r="F901" s="215"/>
      <c r="G901" s="215"/>
      <c r="H901" s="215"/>
      <c r="I901" s="215"/>
      <c r="J901" s="215"/>
      <c r="K901" s="215"/>
      <c r="L901" s="215"/>
      <c r="M901" s="215"/>
      <c r="N901" s="215"/>
      <c r="O901" s="215"/>
      <c r="P901" s="215"/>
      <c r="Q901" s="215"/>
      <c r="R901" s="215"/>
      <c r="S901" s="215"/>
      <c r="T901" s="215"/>
      <c r="U901" s="215"/>
      <c r="V901" s="215"/>
      <c r="W901" s="215"/>
      <c r="X901" s="206"/>
      <c r="Y901" s="206"/>
      <c r="Z901" s="206"/>
      <c r="AA901" s="206"/>
      <c r="AB901" s="206"/>
      <c r="AC901" s="206"/>
      <c r="AD901" s="206"/>
      <c r="AE901" s="206"/>
      <c r="AF901" s="206"/>
      <c r="AG901" s="206" t="s">
        <v>327</v>
      </c>
      <c r="AH901" s="206">
        <v>0</v>
      </c>
      <c r="AI901" s="206"/>
      <c r="AJ901" s="206"/>
      <c r="AK901" s="206"/>
      <c r="AL901" s="206"/>
      <c r="AM901" s="206"/>
      <c r="AN901" s="206"/>
      <c r="AO901" s="206"/>
      <c r="AP901" s="206"/>
      <c r="AQ901" s="206"/>
      <c r="AR901" s="206"/>
      <c r="AS901" s="206"/>
      <c r="AT901" s="206"/>
      <c r="AU901" s="206"/>
      <c r="AV901" s="206"/>
      <c r="AW901" s="206"/>
      <c r="AX901" s="206"/>
      <c r="AY901" s="206"/>
      <c r="AZ901" s="206"/>
      <c r="BA901" s="206"/>
      <c r="BB901" s="206"/>
      <c r="BC901" s="206"/>
      <c r="BD901" s="206"/>
      <c r="BE901" s="206"/>
      <c r="BF901" s="206"/>
      <c r="BG901" s="206"/>
      <c r="BH901" s="206"/>
    </row>
    <row r="902" spans="1:60" outlineLevel="1">
      <c r="A902" s="213"/>
      <c r="B902" s="214"/>
      <c r="C902" s="254" t="s">
        <v>678</v>
      </c>
      <c r="D902" s="247"/>
      <c r="E902" s="248">
        <v>3.3679999999999999</v>
      </c>
      <c r="F902" s="215"/>
      <c r="G902" s="215"/>
      <c r="H902" s="215"/>
      <c r="I902" s="215"/>
      <c r="J902" s="215"/>
      <c r="K902" s="215"/>
      <c r="L902" s="215"/>
      <c r="M902" s="215"/>
      <c r="N902" s="215"/>
      <c r="O902" s="215"/>
      <c r="P902" s="215"/>
      <c r="Q902" s="215"/>
      <c r="R902" s="215"/>
      <c r="S902" s="215"/>
      <c r="T902" s="215"/>
      <c r="U902" s="215"/>
      <c r="V902" s="215"/>
      <c r="W902" s="215"/>
      <c r="X902" s="206"/>
      <c r="Y902" s="206"/>
      <c r="Z902" s="206"/>
      <c r="AA902" s="206"/>
      <c r="AB902" s="206"/>
      <c r="AC902" s="206"/>
      <c r="AD902" s="206"/>
      <c r="AE902" s="206"/>
      <c r="AF902" s="206"/>
      <c r="AG902" s="206" t="s">
        <v>327</v>
      </c>
      <c r="AH902" s="206">
        <v>0</v>
      </c>
      <c r="AI902" s="206"/>
      <c r="AJ902" s="206"/>
      <c r="AK902" s="206"/>
      <c r="AL902" s="206"/>
      <c r="AM902" s="206"/>
      <c r="AN902" s="206"/>
      <c r="AO902" s="206"/>
      <c r="AP902" s="206"/>
      <c r="AQ902" s="206"/>
      <c r="AR902" s="206"/>
      <c r="AS902" s="206"/>
      <c r="AT902" s="206"/>
      <c r="AU902" s="206"/>
      <c r="AV902" s="206"/>
      <c r="AW902" s="206"/>
      <c r="AX902" s="206"/>
      <c r="AY902" s="206"/>
      <c r="AZ902" s="206"/>
      <c r="BA902" s="206"/>
      <c r="BB902" s="206"/>
      <c r="BC902" s="206"/>
      <c r="BD902" s="206"/>
      <c r="BE902" s="206"/>
      <c r="BF902" s="206"/>
      <c r="BG902" s="206"/>
      <c r="BH902" s="206"/>
    </row>
    <row r="903" spans="1:60" outlineLevel="1">
      <c r="A903" s="213"/>
      <c r="B903" s="214"/>
      <c r="C903" s="255" t="s">
        <v>337</v>
      </c>
      <c r="D903" s="249"/>
      <c r="E903" s="250">
        <v>116.4037</v>
      </c>
      <c r="F903" s="215"/>
      <c r="G903" s="215"/>
      <c r="H903" s="215"/>
      <c r="I903" s="215"/>
      <c r="J903" s="215"/>
      <c r="K903" s="215"/>
      <c r="L903" s="215"/>
      <c r="M903" s="215"/>
      <c r="N903" s="215"/>
      <c r="O903" s="215"/>
      <c r="P903" s="215"/>
      <c r="Q903" s="215"/>
      <c r="R903" s="215"/>
      <c r="S903" s="215"/>
      <c r="T903" s="215"/>
      <c r="U903" s="215"/>
      <c r="V903" s="215"/>
      <c r="W903" s="215"/>
      <c r="X903" s="206"/>
      <c r="Y903" s="206"/>
      <c r="Z903" s="206"/>
      <c r="AA903" s="206"/>
      <c r="AB903" s="206"/>
      <c r="AC903" s="206"/>
      <c r="AD903" s="206"/>
      <c r="AE903" s="206"/>
      <c r="AF903" s="206"/>
      <c r="AG903" s="206" t="s">
        <v>327</v>
      </c>
      <c r="AH903" s="206">
        <v>1</v>
      </c>
      <c r="AI903" s="206"/>
      <c r="AJ903" s="206"/>
      <c r="AK903" s="206"/>
      <c r="AL903" s="206"/>
      <c r="AM903" s="206"/>
      <c r="AN903" s="206"/>
      <c r="AO903" s="206"/>
      <c r="AP903" s="206"/>
      <c r="AQ903" s="206"/>
      <c r="AR903" s="206"/>
      <c r="AS903" s="206"/>
      <c r="AT903" s="206"/>
      <c r="AU903" s="206"/>
      <c r="AV903" s="206"/>
      <c r="AW903" s="206"/>
      <c r="AX903" s="206"/>
      <c r="AY903" s="206"/>
      <c r="AZ903" s="206"/>
      <c r="BA903" s="206"/>
      <c r="BB903" s="206"/>
      <c r="BC903" s="206"/>
      <c r="BD903" s="206"/>
      <c r="BE903" s="206"/>
      <c r="BF903" s="206"/>
      <c r="BG903" s="206"/>
      <c r="BH903" s="206"/>
    </row>
    <row r="904" spans="1:60" outlineLevel="1">
      <c r="A904" s="213"/>
      <c r="B904" s="214"/>
      <c r="C904" s="254" t="s">
        <v>1248</v>
      </c>
      <c r="D904" s="247"/>
      <c r="E904" s="248">
        <v>68.138999999999996</v>
      </c>
      <c r="F904" s="215"/>
      <c r="G904" s="215"/>
      <c r="H904" s="215"/>
      <c r="I904" s="215"/>
      <c r="J904" s="215"/>
      <c r="K904" s="215"/>
      <c r="L904" s="215"/>
      <c r="M904" s="215"/>
      <c r="N904" s="215"/>
      <c r="O904" s="215"/>
      <c r="P904" s="215"/>
      <c r="Q904" s="215"/>
      <c r="R904" s="215"/>
      <c r="S904" s="215"/>
      <c r="T904" s="215"/>
      <c r="U904" s="215"/>
      <c r="V904" s="215"/>
      <c r="W904" s="215"/>
      <c r="X904" s="206"/>
      <c r="Y904" s="206"/>
      <c r="Z904" s="206"/>
      <c r="AA904" s="206"/>
      <c r="AB904" s="206"/>
      <c r="AC904" s="206"/>
      <c r="AD904" s="206"/>
      <c r="AE904" s="206"/>
      <c r="AF904" s="206"/>
      <c r="AG904" s="206" t="s">
        <v>327</v>
      </c>
      <c r="AH904" s="206">
        <v>0</v>
      </c>
      <c r="AI904" s="206"/>
      <c r="AJ904" s="206"/>
      <c r="AK904" s="206"/>
      <c r="AL904" s="206"/>
      <c r="AM904" s="206"/>
      <c r="AN904" s="206"/>
      <c r="AO904" s="206"/>
      <c r="AP904" s="206"/>
      <c r="AQ904" s="206"/>
      <c r="AR904" s="206"/>
      <c r="AS904" s="206"/>
      <c r="AT904" s="206"/>
      <c r="AU904" s="206"/>
      <c r="AV904" s="206"/>
      <c r="AW904" s="206"/>
      <c r="AX904" s="206"/>
      <c r="AY904" s="206"/>
      <c r="AZ904" s="206"/>
      <c r="BA904" s="206"/>
      <c r="BB904" s="206"/>
      <c r="BC904" s="206"/>
      <c r="BD904" s="206"/>
      <c r="BE904" s="206"/>
      <c r="BF904" s="206"/>
      <c r="BG904" s="206"/>
      <c r="BH904" s="206"/>
    </row>
    <row r="905" spans="1:60" outlineLevel="1">
      <c r="A905" s="223">
        <v>149</v>
      </c>
      <c r="B905" s="224" t="s">
        <v>1249</v>
      </c>
      <c r="C905" s="241" t="s">
        <v>1250</v>
      </c>
      <c r="D905" s="225" t="s">
        <v>389</v>
      </c>
      <c r="E905" s="226">
        <v>8.0513600000000007</v>
      </c>
      <c r="F905" s="227"/>
      <c r="G905" s="228">
        <f>ROUND(E905*F905,2)</f>
        <v>0</v>
      </c>
      <c r="H905" s="227"/>
      <c r="I905" s="228">
        <f>ROUND(E905*H905,2)</f>
        <v>0</v>
      </c>
      <c r="J905" s="227"/>
      <c r="K905" s="228">
        <f>ROUND(E905*J905,2)</f>
        <v>0</v>
      </c>
      <c r="L905" s="228">
        <v>21</v>
      </c>
      <c r="M905" s="228">
        <f>G905*(1+L905/100)</f>
        <v>0</v>
      </c>
      <c r="N905" s="228">
        <v>0</v>
      </c>
      <c r="O905" s="228">
        <f>ROUND(E905*N905,2)</f>
        <v>0</v>
      </c>
      <c r="P905" s="228">
        <v>0</v>
      </c>
      <c r="Q905" s="228">
        <f>ROUND(E905*P905,2)</f>
        <v>0</v>
      </c>
      <c r="R905" s="228" t="s">
        <v>1251</v>
      </c>
      <c r="S905" s="228" t="s">
        <v>285</v>
      </c>
      <c r="T905" s="229" t="s">
        <v>322</v>
      </c>
      <c r="U905" s="215">
        <v>1.5669999999999999</v>
      </c>
      <c r="V905" s="215">
        <f>ROUND(E905*U905,2)</f>
        <v>12.62</v>
      </c>
      <c r="W905" s="215"/>
      <c r="X905" s="206"/>
      <c r="Y905" s="206"/>
      <c r="Z905" s="206"/>
      <c r="AA905" s="206"/>
      <c r="AB905" s="206"/>
      <c r="AC905" s="206"/>
      <c r="AD905" s="206"/>
      <c r="AE905" s="206"/>
      <c r="AF905" s="206"/>
      <c r="AG905" s="206" t="s">
        <v>1192</v>
      </c>
      <c r="AH905" s="206"/>
      <c r="AI905" s="206"/>
      <c r="AJ905" s="206"/>
      <c r="AK905" s="206"/>
      <c r="AL905" s="206"/>
      <c r="AM905" s="206"/>
      <c r="AN905" s="206"/>
      <c r="AO905" s="206"/>
      <c r="AP905" s="206"/>
      <c r="AQ905" s="206"/>
      <c r="AR905" s="206"/>
      <c r="AS905" s="206"/>
      <c r="AT905" s="206"/>
      <c r="AU905" s="206"/>
      <c r="AV905" s="206"/>
      <c r="AW905" s="206"/>
      <c r="AX905" s="206"/>
      <c r="AY905" s="206"/>
      <c r="AZ905" s="206"/>
      <c r="BA905" s="206"/>
      <c r="BB905" s="206"/>
      <c r="BC905" s="206"/>
      <c r="BD905" s="206"/>
      <c r="BE905" s="206"/>
      <c r="BF905" s="206"/>
      <c r="BG905" s="206"/>
      <c r="BH905" s="206"/>
    </row>
    <row r="906" spans="1:60" outlineLevel="1">
      <c r="A906" s="213"/>
      <c r="B906" s="214"/>
      <c r="C906" s="253" t="s">
        <v>1252</v>
      </c>
      <c r="D906" s="251"/>
      <c r="E906" s="251"/>
      <c r="F906" s="251"/>
      <c r="G906" s="251"/>
      <c r="H906" s="215"/>
      <c r="I906" s="215"/>
      <c r="J906" s="215"/>
      <c r="K906" s="215"/>
      <c r="L906" s="215"/>
      <c r="M906" s="215"/>
      <c r="N906" s="215"/>
      <c r="O906" s="215"/>
      <c r="P906" s="215"/>
      <c r="Q906" s="215"/>
      <c r="R906" s="215"/>
      <c r="S906" s="215"/>
      <c r="T906" s="215"/>
      <c r="U906" s="215"/>
      <c r="V906" s="215"/>
      <c r="W906" s="215"/>
      <c r="X906" s="206"/>
      <c r="Y906" s="206"/>
      <c r="Z906" s="206"/>
      <c r="AA906" s="206"/>
      <c r="AB906" s="206"/>
      <c r="AC906" s="206"/>
      <c r="AD906" s="206"/>
      <c r="AE906" s="206"/>
      <c r="AF906" s="206"/>
      <c r="AG906" s="206" t="s">
        <v>325</v>
      </c>
      <c r="AH906" s="206"/>
      <c r="AI906" s="206"/>
      <c r="AJ906" s="206"/>
      <c r="AK906" s="206"/>
      <c r="AL906" s="206"/>
      <c r="AM906" s="206"/>
      <c r="AN906" s="206"/>
      <c r="AO906" s="206"/>
      <c r="AP906" s="206"/>
      <c r="AQ906" s="206"/>
      <c r="AR906" s="206"/>
      <c r="AS906" s="206"/>
      <c r="AT906" s="206"/>
      <c r="AU906" s="206"/>
      <c r="AV906" s="206"/>
      <c r="AW906" s="206"/>
      <c r="AX906" s="206"/>
      <c r="AY906" s="206"/>
      <c r="AZ906" s="206"/>
      <c r="BA906" s="206"/>
      <c r="BB906" s="206"/>
      <c r="BC906" s="206"/>
      <c r="BD906" s="206"/>
      <c r="BE906" s="206"/>
      <c r="BF906" s="206"/>
      <c r="BG906" s="206"/>
      <c r="BH906" s="206"/>
    </row>
    <row r="907" spans="1:60" outlineLevel="1">
      <c r="A907" s="213"/>
      <c r="B907" s="214"/>
      <c r="C907" s="254" t="s">
        <v>1194</v>
      </c>
      <c r="D907" s="247"/>
      <c r="E907" s="248"/>
      <c r="F907" s="215"/>
      <c r="G907" s="215"/>
      <c r="H907" s="215"/>
      <c r="I907" s="215"/>
      <c r="J907" s="215"/>
      <c r="K907" s="215"/>
      <c r="L907" s="215"/>
      <c r="M907" s="215"/>
      <c r="N907" s="215"/>
      <c r="O907" s="215"/>
      <c r="P907" s="215"/>
      <c r="Q907" s="215"/>
      <c r="R907" s="215"/>
      <c r="S907" s="215"/>
      <c r="T907" s="215"/>
      <c r="U907" s="215"/>
      <c r="V907" s="215"/>
      <c r="W907" s="215"/>
      <c r="X907" s="206"/>
      <c r="Y907" s="206"/>
      <c r="Z907" s="206"/>
      <c r="AA907" s="206"/>
      <c r="AB907" s="206"/>
      <c r="AC907" s="206"/>
      <c r="AD907" s="206"/>
      <c r="AE907" s="206"/>
      <c r="AF907" s="206"/>
      <c r="AG907" s="206" t="s">
        <v>327</v>
      </c>
      <c r="AH907" s="206">
        <v>0</v>
      </c>
      <c r="AI907" s="206"/>
      <c r="AJ907" s="206"/>
      <c r="AK907" s="206"/>
      <c r="AL907" s="206"/>
      <c r="AM907" s="206"/>
      <c r="AN907" s="206"/>
      <c r="AO907" s="206"/>
      <c r="AP907" s="206"/>
      <c r="AQ907" s="206"/>
      <c r="AR907" s="206"/>
      <c r="AS907" s="206"/>
      <c r="AT907" s="206"/>
      <c r="AU907" s="206"/>
      <c r="AV907" s="206"/>
      <c r="AW907" s="206"/>
      <c r="AX907" s="206"/>
      <c r="AY907" s="206"/>
      <c r="AZ907" s="206"/>
      <c r="BA907" s="206"/>
      <c r="BB907" s="206"/>
      <c r="BC907" s="206"/>
      <c r="BD907" s="206"/>
      <c r="BE907" s="206"/>
      <c r="BF907" s="206"/>
      <c r="BG907" s="206"/>
      <c r="BH907" s="206"/>
    </row>
    <row r="908" spans="1:60" outlineLevel="1">
      <c r="A908" s="213"/>
      <c r="B908" s="214"/>
      <c r="C908" s="254" t="s">
        <v>1253</v>
      </c>
      <c r="D908" s="247"/>
      <c r="E908" s="248"/>
      <c r="F908" s="215"/>
      <c r="G908" s="215"/>
      <c r="H908" s="215"/>
      <c r="I908" s="215"/>
      <c r="J908" s="215"/>
      <c r="K908" s="215"/>
      <c r="L908" s="215"/>
      <c r="M908" s="215"/>
      <c r="N908" s="215"/>
      <c r="O908" s="215"/>
      <c r="P908" s="215"/>
      <c r="Q908" s="215"/>
      <c r="R908" s="215"/>
      <c r="S908" s="215"/>
      <c r="T908" s="215"/>
      <c r="U908" s="215"/>
      <c r="V908" s="215"/>
      <c r="W908" s="215"/>
      <c r="X908" s="206"/>
      <c r="Y908" s="206"/>
      <c r="Z908" s="206"/>
      <c r="AA908" s="206"/>
      <c r="AB908" s="206"/>
      <c r="AC908" s="206"/>
      <c r="AD908" s="206"/>
      <c r="AE908" s="206"/>
      <c r="AF908" s="206"/>
      <c r="AG908" s="206" t="s">
        <v>327</v>
      </c>
      <c r="AH908" s="206">
        <v>0</v>
      </c>
      <c r="AI908" s="206"/>
      <c r="AJ908" s="206"/>
      <c r="AK908" s="206"/>
      <c r="AL908" s="206"/>
      <c r="AM908" s="206"/>
      <c r="AN908" s="206"/>
      <c r="AO908" s="206"/>
      <c r="AP908" s="206"/>
      <c r="AQ908" s="206"/>
      <c r="AR908" s="206"/>
      <c r="AS908" s="206"/>
      <c r="AT908" s="206"/>
      <c r="AU908" s="206"/>
      <c r="AV908" s="206"/>
      <c r="AW908" s="206"/>
      <c r="AX908" s="206"/>
      <c r="AY908" s="206"/>
      <c r="AZ908" s="206"/>
      <c r="BA908" s="206"/>
      <c r="BB908" s="206"/>
      <c r="BC908" s="206"/>
      <c r="BD908" s="206"/>
      <c r="BE908" s="206"/>
      <c r="BF908" s="206"/>
      <c r="BG908" s="206"/>
      <c r="BH908" s="206"/>
    </row>
    <row r="909" spans="1:60" outlineLevel="1">
      <c r="A909" s="213"/>
      <c r="B909" s="214"/>
      <c r="C909" s="254" t="s">
        <v>1254</v>
      </c>
      <c r="D909" s="247"/>
      <c r="E909" s="248">
        <v>8.0513600000000007</v>
      </c>
      <c r="F909" s="215"/>
      <c r="G909" s="215"/>
      <c r="H909" s="215"/>
      <c r="I909" s="215"/>
      <c r="J909" s="215"/>
      <c r="K909" s="215"/>
      <c r="L909" s="215"/>
      <c r="M909" s="215"/>
      <c r="N909" s="215"/>
      <c r="O909" s="215"/>
      <c r="P909" s="215"/>
      <c r="Q909" s="215"/>
      <c r="R909" s="215"/>
      <c r="S909" s="215"/>
      <c r="T909" s="215"/>
      <c r="U909" s="215"/>
      <c r="V909" s="215"/>
      <c r="W909" s="215"/>
      <c r="X909" s="206"/>
      <c r="Y909" s="206"/>
      <c r="Z909" s="206"/>
      <c r="AA909" s="206"/>
      <c r="AB909" s="206"/>
      <c r="AC909" s="206"/>
      <c r="AD909" s="206"/>
      <c r="AE909" s="206"/>
      <c r="AF909" s="206"/>
      <c r="AG909" s="206" t="s">
        <v>327</v>
      </c>
      <c r="AH909" s="206">
        <v>0</v>
      </c>
      <c r="AI909" s="206"/>
      <c r="AJ909" s="206"/>
      <c r="AK909" s="206"/>
      <c r="AL909" s="206"/>
      <c r="AM909" s="206"/>
      <c r="AN909" s="206"/>
      <c r="AO909" s="206"/>
      <c r="AP909" s="206"/>
      <c r="AQ909" s="206"/>
      <c r="AR909" s="206"/>
      <c r="AS909" s="206"/>
      <c r="AT909" s="206"/>
      <c r="AU909" s="206"/>
      <c r="AV909" s="206"/>
      <c r="AW909" s="206"/>
      <c r="AX909" s="206"/>
      <c r="AY909" s="206"/>
      <c r="AZ909" s="206"/>
      <c r="BA909" s="206"/>
      <c r="BB909" s="206"/>
      <c r="BC909" s="206"/>
      <c r="BD909" s="206"/>
      <c r="BE909" s="206"/>
      <c r="BF909" s="206"/>
      <c r="BG909" s="206"/>
      <c r="BH909" s="206"/>
    </row>
    <row r="910" spans="1:60">
      <c r="A910" s="217" t="s">
        <v>280</v>
      </c>
      <c r="B910" s="218" t="s">
        <v>131</v>
      </c>
      <c r="C910" s="240" t="s">
        <v>132</v>
      </c>
      <c r="D910" s="219"/>
      <c r="E910" s="220"/>
      <c r="F910" s="221"/>
      <c r="G910" s="221">
        <f>SUMIF(AG911:AG991,"&lt;&gt;NOR",G911:G991)</f>
        <v>0</v>
      </c>
      <c r="H910" s="221"/>
      <c r="I910" s="221">
        <f>SUM(I911:I991)</f>
        <v>0</v>
      </c>
      <c r="J910" s="221"/>
      <c r="K910" s="221">
        <f>SUM(K911:K991)</f>
        <v>0</v>
      </c>
      <c r="L910" s="221"/>
      <c r="M910" s="221">
        <f>SUM(M911:M991)</f>
        <v>0</v>
      </c>
      <c r="N910" s="221"/>
      <c r="O910" s="221">
        <f>SUM(O911:O991)</f>
        <v>3.06</v>
      </c>
      <c r="P910" s="221"/>
      <c r="Q910" s="221">
        <f>SUM(Q911:Q991)</f>
        <v>0</v>
      </c>
      <c r="R910" s="221"/>
      <c r="S910" s="221"/>
      <c r="T910" s="222"/>
      <c r="U910" s="216"/>
      <c r="V910" s="216">
        <f>SUM(V911:V991)</f>
        <v>188.85999999999999</v>
      </c>
      <c r="W910" s="216"/>
      <c r="AG910" t="s">
        <v>281</v>
      </c>
    </row>
    <row r="911" spans="1:60" outlineLevel="1">
      <c r="A911" s="223">
        <v>150</v>
      </c>
      <c r="B911" s="224" t="s">
        <v>1255</v>
      </c>
      <c r="C911" s="241" t="s">
        <v>1256</v>
      </c>
      <c r="D911" s="225" t="s">
        <v>368</v>
      </c>
      <c r="E911" s="226">
        <v>716.06849999999997</v>
      </c>
      <c r="F911" s="227"/>
      <c r="G911" s="228">
        <f>ROUND(E911*F911,2)</f>
        <v>0</v>
      </c>
      <c r="H911" s="227"/>
      <c r="I911" s="228">
        <f>ROUND(E911*H911,2)</f>
        <v>0</v>
      </c>
      <c r="J911" s="227"/>
      <c r="K911" s="228">
        <f>ROUND(E911*J911,2)</f>
        <v>0</v>
      </c>
      <c r="L911" s="228">
        <v>21</v>
      </c>
      <c r="M911" s="228">
        <f>G911*(1+L911/100)</f>
        <v>0</v>
      </c>
      <c r="N911" s="228">
        <v>0</v>
      </c>
      <c r="O911" s="228">
        <f>ROUND(E911*N911,2)</f>
        <v>0</v>
      </c>
      <c r="P911" s="228">
        <v>0</v>
      </c>
      <c r="Q911" s="228">
        <f>ROUND(E911*P911,2)</f>
        <v>0</v>
      </c>
      <c r="R911" s="228" t="s">
        <v>1257</v>
      </c>
      <c r="S911" s="228" t="s">
        <v>285</v>
      </c>
      <c r="T911" s="229" t="s">
        <v>322</v>
      </c>
      <c r="U911" s="215">
        <v>0.15</v>
      </c>
      <c r="V911" s="215">
        <f>ROUND(E911*U911,2)</f>
        <v>107.41</v>
      </c>
      <c r="W911" s="215"/>
      <c r="X911" s="206"/>
      <c r="Y911" s="206"/>
      <c r="Z911" s="206"/>
      <c r="AA911" s="206"/>
      <c r="AB911" s="206"/>
      <c r="AC911" s="206"/>
      <c r="AD911" s="206"/>
      <c r="AE911" s="206"/>
      <c r="AF911" s="206"/>
      <c r="AG911" s="206" t="s">
        <v>1202</v>
      </c>
      <c r="AH911" s="206"/>
      <c r="AI911" s="206"/>
      <c r="AJ911" s="206"/>
      <c r="AK911" s="206"/>
      <c r="AL911" s="206"/>
      <c r="AM911" s="206"/>
      <c r="AN911" s="206"/>
      <c r="AO911" s="206"/>
      <c r="AP911" s="206"/>
      <c r="AQ911" s="206"/>
      <c r="AR911" s="206"/>
      <c r="AS911" s="206"/>
      <c r="AT911" s="206"/>
      <c r="AU911" s="206"/>
      <c r="AV911" s="206"/>
      <c r="AW911" s="206"/>
      <c r="AX911" s="206"/>
      <c r="AY911" s="206"/>
      <c r="AZ911" s="206"/>
      <c r="BA911" s="206"/>
      <c r="BB911" s="206"/>
      <c r="BC911" s="206"/>
      <c r="BD911" s="206"/>
      <c r="BE911" s="206"/>
      <c r="BF911" s="206"/>
      <c r="BG911" s="206"/>
      <c r="BH911" s="206"/>
    </row>
    <row r="912" spans="1:60" outlineLevel="1">
      <c r="A912" s="213"/>
      <c r="B912" s="214"/>
      <c r="C912" s="242" t="s">
        <v>1258</v>
      </c>
      <c r="D912" s="231"/>
      <c r="E912" s="231"/>
      <c r="F912" s="231"/>
      <c r="G912" s="231"/>
      <c r="H912" s="215"/>
      <c r="I912" s="215"/>
      <c r="J912" s="215"/>
      <c r="K912" s="215"/>
      <c r="L912" s="215"/>
      <c r="M912" s="215"/>
      <c r="N912" s="215"/>
      <c r="O912" s="215"/>
      <c r="P912" s="215"/>
      <c r="Q912" s="215"/>
      <c r="R912" s="215"/>
      <c r="S912" s="215"/>
      <c r="T912" s="215"/>
      <c r="U912" s="215"/>
      <c r="V912" s="215"/>
      <c r="W912" s="215"/>
      <c r="X912" s="206"/>
      <c r="Y912" s="206"/>
      <c r="Z912" s="206"/>
      <c r="AA912" s="206"/>
      <c r="AB912" s="206"/>
      <c r="AC912" s="206"/>
      <c r="AD912" s="206"/>
      <c r="AE912" s="206"/>
      <c r="AF912" s="206"/>
      <c r="AG912" s="206" t="s">
        <v>289</v>
      </c>
      <c r="AH912" s="206"/>
      <c r="AI912" s="206"/>
      <c r="AJ912" s="206"/>
      <c r="AK912" s="206"/>
      <c r="AL912" s="206"/>
      <c r="AM912" s="206"/>
      <c r="AN912" s="206"/>
      <c r="AO912" s="206"/>
      <c r="AP912" s="206"/>
      <c r="AQ912" s="206"/>
      <c r="AR912" s="206"/>
      <c r="AS912" s="206"/>
      <c r="AT912" s="206"/>
      <c r="AU912" s="206"/>
      <c r="AV912" s="206"/>
      <c r="AW912" s="206"/>
      <c r="AX912" s="206"/>
      <c r="AY912" s="206"/>
      <c r="AZ912" s="206"/>
      <c r="BA912" s="206"/>
      <c r="BB912" s="206"/>
      <c r="BC912" s="206"/>
      <c r="BD912" s="206"/>
      <c r="BE912" s="206"/>
      <c r="BF912" s="206"/>
      <c r="BG912" s="206"/>
      <c r="BH912" s="206"/>
    </row>
    <row r="913" spans="1:60" outlineLevel="1">
      <c r="A913" s="213"/>
      <c r="B913" s="214"/>
      <c r="C913" s="254" t="s">
        <v>1259</v>
      </c>
      <c r="D913" s="247"/>
      <c r="E913" s="248">
        <v>275.64</v>
      </c>
      <c r="F913" s="215"/>
      <c r="G913" s="215"/>
      <c r="H913" s="215"/>
      <c r="I913" s="215"/>
      <c r="J913" s="215"/>
      <c r="K913" s="215"/>
      <c r="L913" s="215"/>
      <c r="M913" s="215"/>
      <c r="N913" s="215"/>
      <c r="O913" s="215"/>
      <c r="P913" s="215"/>
      <c r="Q913" s="215"/>
      <c r="R913" s="215"/>
      <c r="S913" s="215"/>
      <c r="T913" s="215"/>
      <c r="U913" s="215"/>
      <c r="V913" s="215"/>
      <c r="W913" s="215"/>
      <c r="X913" s="206"/>
      <c r="Y913" s="206"/>
      <c r="Z913" s="206"/>
      <c r="AA913" s="206"/>
      <c r="AB913" s="206"/>
      <c r="AC913" s="206"/>
      <c r="AD913" s="206"/>
      <c r="AE913" s="206"/>
      <c r="AF913" s="206"/>
      <c r="AG913" s="206" t="s">
        <v>327</v>
      </c>
      <c r="AH913" s="206">
        <v>0</v>
      </c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</row>
    <row r="914" spans="1:60" outlineLevel="1">
      <c r="A914" s="213"/>
      <c r="B914" s="214"/>
      <c r="C914" s="255" t="s">
        <v>337</v>
      </c>
      <c r="D914" s="249"/>
      <c r="E914" s="250">
        <v>275.64</v>
      </c>
      <c r="F914" s="215"/>
      <c r="G914" s="215"/>
      <c r="H914" s="215"/>
      <c r="I914" s="215"/>
      <c r="J914" s="215"/>
      <c r="K914" s="215"/>
      <c r="L914" s="215"/>
      <c r="M914" s="215"/>
      <c r="N914" s="215"/>
      <c r="O914" s="215"/>
      <c r="P914" s="215"/>
      <c r="Q914" s="215"/>
      <c r="R914" s="215"/>
      <c r="S914" s="215"/>
      <c r="T914" s="215"/>
      <c r="U914" s="215"/>
      <c r="V914" s="215"/>
      <c r="W914" s="215"/>
      <c r="X914" s="206"/>
      <c r="Y914" s="206"/>
      <c r="Z914" s="206"/>
      <c r="AA914" s="206"/>
      <c r="AB914" s="206"/>
      <c r="AC914" s="206"/>
      <c r="AD914" s="206"/>
      <c r="AE914" s="206"/>
      <c r="AF914" s="206"/>
      <c r="AG914" s="206" t="s">
        <v>327</v>
      </c>
      <c r="AH914" s="206">
        <v>1</v>
      </c>
      <c r="AI914" s="206"/>
      <c r="AJ914" s="206"/>
      <c r="AK914" s="206"/>
      <c r="AL914" s="206"/>
      <c r="AM914" s="206"/>
      <c r="AN914" s="206"/>
      <c r="AO914" s="206"/>
      <c r="AP914" s="206"/>
      <c r="AQ914" s="206"/>
      <c r="AR914" s="206"/>
      <c r="AS914" s="206"/>
      <c r="AT914" s="206"/>
      <c r="AU914" s="206"/>
      <c r="AV914" s="206"/>
      <c r="AW914" s="206"/>
      <c r="AX914" s="206"/>
      <c r="AY914" s="206"/>
      <c r="AZ914" s="206"/>
      <c r="BA914" s="206"/>
      <c r="BB914" s="206"/>
      <c r="BC914" s="206"/>
      <c r="BD914" s="206"/>
      <c r="BE914" s="206"/>
      <c r="BF914" s="206"/>
      <c r="BG914" s="206"/>
      <c r="BH914" s="206"/>
    </row>
    <row r="915" spans="1:60" outlineLevel="1">
      <c r="A915" s="213"/>
      <c r="B915" s="214"/>
      <c r="C915" s="254" t="s">
        <v>1260</v>
      </c>
      <c r="D915" s="247"/>
      <c r="E915" s="248">
        <v>120.78</v>
      </c>
      <c r="F915" s="215"/>
      <c r="G915" s="215"/>
      <c r="H915" s="215"/>
      <c r="I915" s="215"/>
      <c r="J915" s="215"/>
      <c r="K915" s="215"/>
      <c r="L915" s="215"/>
      <c r="M915" s="215"/>
      <c r="N915" s="215"/>
      <c r="O915" s="215"/>
      <c r="P915" s="215"/>
      <c r="Q915" s="215"/>
      <c r="R915" s="215"/>
      <c r="S915" s="215"/>
      <c r="T915" s="215"/>
      <c r="U915" s="215"/>
      <c r="V915" s="215"/>
      <c r="W915" s="215"/>
      <c r="X915" s="206"/>
      <c r="Y915" s="206"/>
      <c r="Z915" s="206"/>
      <c r="AA915" s="206"/>
      <c r="AB915" s="206"/>
      <c r="AC915" s="206"/>
      <c r="AD915" s="206"/>
      <c r="AE915" s="206"/>
      <c r="AF915" s="206"/>
      <c r="AG915" s="206" t="s">
        <v>327</v>
      </c>
      <c r="AH915" s="206">
        <v>0</v>
      </c>
      <c r="AI915" s="206"/>
      <c r="AJ915" s="206"/>
      <c r="AK915" s="206"/>
      <c r="AL915" s="206"/>
      <c r="AM915" s="206"/>
      <c r="AN915" s="206"/>
      <c r="AO915" s="206"/>
      <c r="AP915" s="206"/>
      <c r="AQ915" s="206"/>
      <c r="AR915" s="206"/>
      <c r="AS915" s="206"/>
      <c r="AT915" s="206"/>
      <c r="AU915" s="206"/>
      <c r="AV915" s="206"/>
      <c r="AW915" s="206"/>
      <c r="AX915" s="206"/>
      <c r="AY915" s="206"/>
      <c r="AZ915" s="206"/>
      <c r="BA915" s="206"/>
      <c r="BB915" s="206"/>
      <c r="BC915" s="206"/>
      <c r="BD915" s="206"/>
      <c r="BE915" s="206"/>
      <c r="BF915" s="206"/>
      <c r="BG915" s="206"/>
      <c r="BH915" s="206"/>
    </row>
    <row r="916" spans="1:60" outlineLevel="1">
      <c r="A916" s="213"/>
      <c r="B916" s="214"/>
      <c r="C916" s="254" t="s">
        <v>1261</v>
      </c>
      <c r="D916" s="247"/>
      <c r="E916" s="248">
        <v>229.87</v>
      </c>
      <c r="F916" s="215"/>
      <c r="G916" s="215"/>
      <c r="H916" s="215"/>
      <c r="I916" s="215"/>
      <c r="J916" s="215"/>
      <c r="K916" s="215"/>
      <c r="L916" s="215"/>
      <c r="M916" s="215"/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06"/>
      <c r="Y916" s="206"/>
      <c r="Z916" s="206"/>
      <c r="AA916" s="206"/>
      <c r="AB916" s="206"/>
      <c r="AC916" s="206"/>
      <c r="AD916" s="206"/>
      <c r="AE916" s="206"/>
      <c r="AF916" s="206"/>
      <c r="AG916" s="206" t="s">
        <v>327</v>
      </c>
      <c r="AH916" s="206">
        <v>0</v>
      </c>
      <c r="AI916" s="206"/>
      <c r="AJ916" s="206"/>
      <c r="AK916" s="206"/>
      <c r="AL916" s="206"/>
      <c r="AM916" s="206"/>
      <c r="AN916" s="206"/>
      <c r="AO916" s="206"/>
      <c r="AP916" s="206"/>
      <c r="AQ916" s="206"/>
      <c r="AR916" s="206"/>
      <c r="AS916" s="206"/>
      <c r="AT916" s="206"/>
      <c r="AU916" s="206"/>
      <c r="AV916" s="206"/>
      <c r="AW916" s="206"/>
      <c r="AX916" s="206"/>
      <c r="AY916" s="206"/>
      <c r="AZ916" s="206"/>
      <c r="BA916" s="206"/>
      <c r="BB916" s="206"/>
      <c r="BC916" s="206"/>
      <c r="BD916" s="206"/>
      <c r="BE916" s="206"/>
      <c r="BF916" s="206"/>
      <c r="BG916" s="206"/>
      <c r="BH916" s="206"/>
    </row>
    <row r="917" spans="1:60" outlineLevel="1">
      <c r="A917" s="213"/>
      <c r="B917" s="214"/>
      <c r="C917" s="254" t="s">
        <v>1262</v>
      </c>
      <c r="D917" s="247"/>
      <c r="E917" s="248">
        <v>89.79</v>
      </c>
      <c r="F917" s="215"/>
      <c r="G917" s="215"/>
      <c r="H917" s="215"/>
      <c r="I917" s="215"/>
      <c r="J917" s="215"/>
      <c r="K917" s="215"/>
      <c r="L917" s="215"/>
      <c r="M917" s="215"/>
      <c r="N917" s="215"/>
      <c r="O917" s="215"/>
      <c r="P917" s="215"/>
      <c r="Q917" s="215"/>
      <c r="R917" s="215"/>
      <c r="S917" s="215"/>
      <c r="T917" s="215"/>
      <c r="U917" s="215"/>
      <c r="V917" s="215"/>
      <c r="W917" s="215"/>
      <c r="X917" s="206"/>
      <c r="Y917" s="206"/>
      <c r="Z917" s="206"/>
      <c r="AA917" s="206"/>
      <c r="AB917" s="206"/>
      <c r="AC917" s="206"/>
      <c r="AD917" s="206"/>
      <c r="AE917" s="206"/>
      <c r="AF917" s="206"/>
      <c r="AG917" s="206" t="s">
        <v>327</v>
      </c>
      <c r="AH917" s="206">
        <v>0</v>
      </c>
      <c r="AI917" s="206"/>
      <c r="AJ917" s="206"/>
      <c r="AK917" s="206"/>
      <c r="AL917" s="206"/>
      <c r="AM917" s="206"/>
      <c r="AN917" s="206"/>
      <c r="AO917" s="206"/>
      <c r="AP917" s="206"/>
      <c r="AQ917" s="206"/>
      <c r="AR917" s="206"/>
      <c r="AS917" s="206"/>
      <c r="AT917" s="206"/>
      <c r="AU917" s="206"/>
      <c r="AV917" s="206"/>
      <c r="AW917" s="206"/>
      <c r="AX917" s="206"/>
      <c r="AY917" s="206"/>
      <c r="AZ917" s="206"/>
      <c r="BA917" s="206"/>
      <c r="BB917" s="206"/>
      <c r="BC917" s="206"/>
      <c r="BD917" s="206"/>
      <c r="BE917" s="206"/>
      <c r="BF917" s="206"/>
      <c r="BG917" s="206"/>
      <c r="BH917" s="206"/>
    </row>
    <row r="918" spans="1:60" outlineLevel="1">
      <c r="A918" s="213"/>
      <c r="B918" s="214"/>
      <c r="C918" s="255" t="s">
        <v>337</v>
      </c>
      <c r="D918" s="249"/>
      <c r="E918" s="250">
        <v>440.43</v>
      </c>
      <c r="F918" s="215"/>
      <c r="G918" s="215"/>
      <c r="H918" s="215"/>
      <c r="I918" s="215"/>
      <c r="J918" s="215"/>
      <c r="K918" s="215"/>
      <c r="L918" s="215"/>
      <c r="M918" s="215"/>
      <c r="N918" s="215"/>
      <c r="O918" s="215"/>
      <c r="P918" s="215"/>
      <c r="Q918" s="215"/>
      <c r="R918" s="215"/>
      <c r="S918" s="215"/>
      <c r="T918" s="215"/>
      <c r="U918" s="215"/>
      <c r="V918" s="215"/>
      <c r="W918" s="215"/>
      <c r="X918" s="206"/>
      <c r="Y918" s="206"/>
      <c r="Z918" s="206"/>
      <c r="AA918" s="206"/>
      <c r="AB918" s="206"/>
      <c r="AC918" s="206"/>
      <c r="AD918" s="206"/>
      <c r="AE918" s="206"/>
      <c r="AF918" s="206"/>
      <c r="AG918" s="206" t="s">
        <v>327</v>
      </c>
      <c r="AH918" s="206">
        <v>1</v>
      </c>
      <c r="AI918" s="206"/>
      <c r="AJ918" s="206"/>
      <c r="AK918" s="206"/>
      <c r="AL918" s="206"/>
      <c r="AM918" s="206"/>
      <c r="AN918" s="206"/>
      <c r="AO918" s="206"/>
      <c r="AP918" s="206"/>
      <c r="AQ918" s="206"/>
      <c r="AR918" s="206"/>
      <c r="AS918" s="206"/>
      <c r="AT918" s="206"/>
      <c r="AU918" s="206"/>
      <c r="AV918" s="206"/>
      <c r="AW918" s="206"/>
      <c r="AX918" s="206"/>
      <c r="AY918" s="206"/>
      <c r="AZ918" s="206"/>
      <c r="BA918" s="206"/>
      <c r="BB918" s="206"/>
      <c r="BC918" s="206"/>
      <c r="BD918" s="206"/>
      <c r="BE918" s="206"/>
      <c r="BF918" s="206"/>
      <c r="BG918" s="206"/>
      <c r="BH918" s="206"/>
    </row>
    <row r="919" spans="1:60" outlineLevel="1">
      <c r="A919" s="223">
        <v>151</v>
      </c>
      <c r="B919" s="224" t="s">
        <v>1263</v>
      </c>
      <c r="C919" s="241" t="s">
        <v>1264</v>
      </c>
      <c r="D919" s="225" t="s">
        <v>557</v>
      </c>
      <c r="E919" s="226">
        <v>389.57</v>
      </c>
      <c r="F919" s="227"/>
      <c r="G919" s="228">
        <f>ROUND(E919*F919,2)</f>
        <v>0</v>
      </c>
      <c r="H919" s="227"/>
      <c r="I919" s="228">
        <f>ROUND(E919*H919,2)</f>
        <v>0</v>
      </c>
      <c r="J919" s="227"/>
      <c r="K919" s="228">
        <f>ROUND(E919*J919,2)</f>
        <v>0</v>
      </c>
      <c r="L919" s="228">
        <v>21</v>
      </c>
      <c r="M919" s="228">
        <f>G919*(1+L919/100)</f>
        <v>0</v>
      </c>
      <c r="N919" s="228">
        <v>0</v>
      </c>
      <c r="O919" s="228">
        <f>ROUND(E919*N919,2)</f>
        <v>0</v>
      </c>
      <c r="P919" s="228">
        <v>0</v>
      </c>
      <c r="Q919" s="228">
        <f>ROUND(E919*P919,2)</f>
        <v>0</v>
      </c>
      <c r="R919" s="228" t="s">
        <v>1257</v>
      </c>
      <c r="S919" s="228" t="s">
        <v>285</v>
      </c>
      <c r="T919" s="229" t="s">
        <v>322</v>
      </c>
      <c r="U919" s="215">
        <v>0.05</v>
      </c>
      <c r="V919" s="215">
        <f>ROUND(E919*U919,2)</f>
        <v>19.48</v>
      </c>
      <c r="W919" s="215"/>
      <c r="X919" s="206"/>
      <c r="Y919" s="206"/>
      <c r="Z919" s="206"/>
      <c r="AA919" s="206"/>
      <c r="AB919" s="206"/>
      <c r="AC919" s="206"/>
      <c r="AD919" s="206"/>
      <c r="AE919" s="206"/>
      <c r="AF919" s="206"/>
      <c r="AG919" s="206" t="s">
        <v>369</v>
      </c>
      <c r="AH919" s="206"/>
      <c r="AI919" s="206"/>
      <c r="AJ919" s="206"/>
      <c r="AK919" s="206"/>
      <c r="AL919" s="206"/>
      <c r="AM919" s="206"/>
      <c r="AN919" s="206"/>
      <c r="AO919" s="206"/>
      <c r="AP919" s="206"/>
      <c r="AQ919" s="206"/>
      <c r="AR919" s="206"/>
      <c r="AS919" s="206"/>
      <c r="AT919" s="206"/>
      <c r="AU919" s="206"/>
      <c r="AV919" s="206"/>
      <c r="AW919" s="206"/>
      <c r="AX919" s="206"/>
      <c r="AY919" s="206"/>
      <c r="AZ919" s="206"/>
      <c r="BA919" s="206"/>
      <c r="BB919" s="206"/>
      <c r="BC919" s="206"/>
      <c r="BD919" s="206"/>
      <c r="BE919" s="206"/>
      <c r="BF919" s="206"/>
      <c r="BG919" s="206"/>
      <c r="BH919" s="206"/>
    </row>
    <row r="920" spans="1:60" outlineLevel="1">
      <c r="A920" s="213"/>
      <c r="B920" s="214"/>
      <c r="C920" s="254" t="s">
        <v>1265</v>
      </c>
      <c r="D920" s="247"/>
      <c r="E920" s="248">
        <v>50.4</v>
      </c>
      <c r="F920" s="215"/>
      <c r="G920" s="215"/>
      <c r="H920" s="215"/>
      <c r="I920" s="215"/>
      <c r="J920" s="215"/>
      <c r="K920" s="215"/>
      <c r="L920" s="215"/>
      <c r="M920" s="215"/>
      <c r="N920" s="215"/>
      <c r="O920" s="215"/>
      <c r="P920" s="215"/>
      <c r="Q920" s="215"/>
      <c r="R920" s="215"/>
      <c r="S920" s="215"/>
      <c r="T920" s="215"/>
      <c r="U920" s="215"/>
      <c r="V920" s="215"/>
      <c r="W920" s="215"/>
      <c r="X920" s="206"/>
      <c r="Y920" s="206"/>
      <c r="Z920" s="206"/>
      <c r="AA920" s="206"/>
      <c r="AB920" s="206"/>
      <c r="AC920" s="206"/>
      <c r="AD920" s="206"/>
      <c r="AE920" s="206"/>
      <c r="AF920" s="206"/>
      <c r="AG920" s="206" t="s">
        <v>327</v>
      </c>
      <c r="AH920" s="206">
        <v>0</v>
      </c>
      <c r="AI920" s="206"/>
      <c r="AJ920" s="206"/>
      <c r="AK920" s="206"/>
      <c r="AL920" s="206"/>
      <c r="AM920" s="206"/>
      <c r="AN920" s="206"/>
      <c r="AO920" s="206"/>
      <c r="AP920" s="206"/>
      <c r="AQ920" s="206"/>
      <c r="AR920" s="206"/>
      <c r="AS920" s="206"/>
      <c r="AT920" s="206"/>
      <c r="AU920" s="206"/>
      <c r="AV920" s="206"/>
      <c r="AW920" s="206"/>
      <c r="AX920" s="206"/>
      <c r="AY920" s="206"/>
      <c r="AZ920" s="206"/>
      <c r="BA920" s="206"/>
      <c r="BB920" s="206"/>
      <c r="BC920" s="206"/>
      <c r="BD920" s="206"/>
      <c r="BE920" s="206"/>
      <c r="BF920" s="206"/>
      <c r="BG920" s="206"/>
      <c r="BH920" s="206"/>
    </row>
    <row r="921" spans="1:60" outlineLevel="1">
      <c r="A921" s="213"/>
      <c r="B921" s="214"/>
      <c r="C921" s="254" t="s">
        <v>1266</v>
      </c>
      <c r="D921" s="247"/>
      <c r="E921" s="248">
        <v>10.56</v>
      </c>
      <c r="F921" s="215"/>
      <c r="G921" s="215"/>
      <c r="H921" s="215"/>
      <c r="I921" s="215"/>
      <c r="J921" s="215"/>
      <c r="K921" s="215"/>
      <c r="L921" s="215"/>
      <c r="M921" s="215"/>
      <c r="N921" s="215"/>
      <c r="O921" s="215"/>
      <c r="P921" s="215"/>
      <c r="Q921" s="215"/>
      <c r="R921" s="215"/>
      <c r="S921" s="215"/>
      <c r="T921" s="215"/>
      <c r="U921" s="215"/>
      <c r="V921" s="215"/>
      <c r="W921" s="215"/>
      <c r="X921" s="206"/>
      <c r="Y921" s="206"/>
      <c r="Z921" s="206"/>
      <c r="AA921" s="206"/>
      <c r="AB921" s="206"/>
      <c r="AC921" s="206"/>
      <c r="AD921" s="206"/>
      <c r="AE921" s="206"/>
      <c r="AF921" s="206"/>
      <c r="AG921" s="206" t="s">
        <v>327</v>
      </c>
      <c r="AH921" s="206">
        <v>0</v>
      </c>
      <c r="AI921" s="206"/>
      <c r="AJ921" s="206"/>
      <c r="AK921" s="206"/>
      <c r="AL921" s="206"/>
      <c r="AM921" s="206"/>
      <c r="AN921" s="206"/>
      <c r="AO921" s="206"/>
      <c r="AP921" s="206"/>
      <c r="AQ921" s="206"/>
      <c r="AR921" s="206"/>
      <c r="AS921" s="206"/>
      <c r="AT921" s="206"/>
      <c r="AU921" s="206"/>
      <c r="AV921" s="206"/>
      <c r="AW921" s="206"/>
      <c r="AX921" s="206"/>
      <c r="AY921" s="206"/>
      <c r="AZ921" s="206"/>
      <c r="BA921" s="206"/>
      <c r="BB921" s="206"/>
      <c r="BC921" s="206"/>
      <c r="BD921" s="206"/>
      <c r="BE921" s="206"/>
      <c r="BF921" s="206"/>
      <c r="BG921" s="206"/>
      <c r="BH921" s="206"/>
    </row>
    <row r="922" spans="1:60" outlineLevel="1">
      <c r="A922" s="213"/>
      <c r="B922" s="214"/>
      <c r="C922" s="254" t="s">
        <v>1267</v>
      </c>
      <c r="D922" s="247"/>
      <c r="E922" s="248">
        <v>-0.88</v>
      </c>
      <c r="F922" s="215"/>
      <c r="G922" s="215"/>
      <c r="H922" s="215"/>
      <c r="I922" s="215"/>
      <c r="J922" s="215"/>
      <c r="K922" s="215"/>
      <c r="L922" s="215"/>
      <c r="M922" s="215"/>
      <c r="N922" s="215"/>
      <c r="O922" s="215"/>
      <c r="P922" s="215"/>
      <c r="Q922" s="215"/>
      <c r="R922" s="215"/>
      <c r="S922" s="215"/>
      <c r="T922" s="215"/>
      <c r="U922" s="215"/>
      <c r="V922" s="215"/>
      <c r="W922" s="215"/>
      <c r="X922" s="206"/>
      <c r="Y922" s="206"/>
      <c r="Z922" s="206"/>
      <c r="AA922" s="206"/>
      <c r="AB922" s="206"/>
      <c r="AC922" s="206"/>
      <c r="AD922" s="206"/>
      <c r="AE922" s="206"/>
      <c r="AF922" s="206"/>
      <c r="AG922" s="206" t="s">
        <v>327</v>
      </c>
      <c r="AH922" s="206">
        <v>0</v>
      </c>
      <c r="AI922" s="206"/>
      <c r="AJ922" s="206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</row>
    <row r="923" spans="1:60" outlineLevel="1">
      <c r="A923" s="213"/>
      <c r="B923" s="214"/>
      <c r="C923" s="254" t="s">
        <v>1268</v>
      </c>
      <c r="D923" s="247"/>
      <c r="E923" s="248">
        <v>18.440000000000001</v>
      </c>
      <c r="F923" s="215"/>
      <c r="G923" s="215"/>
      <c r="H923" s="215"/>
      <c r="I923" s="215"/>
      <c r="J923" s="215"/>
      <c r="K923" s="215"/>
      <c r="L923" s="215"/>
      <c r="M923" s="215"/>
      <c r="N923" s="215"/>
      <c r="O923" s="215"/>
      <c r="P923" s="215"/>
      <c r="Q923" s="215"/>
      <c r="R923" s="215"/>
      <c r="S923" s="215"/>
      <c r="T923" s="215"/>
      <c r="U923" s="215"/>
      <c r="V923" s="215"/>
      <c r="W923" s="215"/>
      <c r="X923" s="206"/>
      <c r="Y923" s="206"/>
      <c r="Z923" s="206"/>
      <c r="AA923" s="206"/>
      <c r="AB923" s="206"/>
      <c r="AC923" s="206"/>
      <c r="AD923" s="206"/>
      <c r="AE923" s="206"/>
      <c r="AF923" s="206"/>
      <c r="AG923" s="206" t="s">
        <v>327</v>
      </c>
      <c r="AH923" s="206">
        <v>0</v>
      </c>
      <c r="AI923" s="206"/>
      <c r="AJ923" s="206"/>
      <c r="AK923" s="206"/>
      <c r="AL923" s="206"/>
      <c r="AM923" s="206"/>
      <c r="AN923" s="206"/>
      <c r="AO923" s="206"/>
      <c r="AP923" s="206"/>
      <c r="AQ923" s="206"/>
      <c r="AR923" s="206"/>
      <c r="AS923" s="206"/>
      <c r="AT923" s="206"/>
      <c r="AU923" s="206"/>
      <c r="AV923" s="206"/>
      <c r="AW923" s="206"/>
      <c r="AX923" s="206"/>
      <c r="AY923" s="206"/>
      <c r="AZ923" s="206"/>
      <c r="BA923" s="206"/>
      <c r="BB923" s="206"/>
      <c r="BC923" s="206"/>
      <c r="BD923" s="206"/>
      <c r="BE923" s="206"/>
      <c r="BF923" s="206"/>
      <c r="BG923" s="206"/>
      <c r="BH923" s="206"/>
    </row>
    <row r="924" spans="1:60" outlineLevel="1">
      <c r="A924" s="213"/>
      <c r="B924" s="214"/>
      <c r="C924" s="254" t="s">
        <v>1269</v>
      </c>
      <c r="D924" s="247"/>
      <c r="E924" s="248">
        <v>-0.8</v>
      </c>
      <c r="F924" s="215"/>
      <c r="G924" s="215"/>
      <c r="H924" s="215"/>
      <c r="I924" s="215"/>
      <c r="J924" s="215"/>
      <c r="K924" s="215"/>
      <c r="L924" s="215"/>
      <c r="M924" s="215"/>
      <c r="N924" s="215"/>
      <c r="O924" s="215"/>
      <c r="P924" s="215"/>
      <c r="Q924" s="215"/>
      <c r="R924" s="215"/>
      <c r="S924" s="215"/>
      <c r="T924" s="215"/>
      <c r="U924" s="215"/>
      <c r="V924" s="215"/>
      <c r="W924" s="215"/>
      <c r="X924" s="206"/>
      <c r="Y924" s="206"/>
      <c r="Z924" s="206"/>
      <c r="AA924" s="206"/>
      <c r="AB924" s="206"/>
      <c r="AC924" s="206"/>
      <c r="AD924" s="206"/>
      <c r="AE924" s="206"/>
      <c r="AF924" s="206"/>
      <c r="AG924" s="206" t="s">
        <v>327</v>
      </c>
      <c r="AH924" s="206">
        <v>0</v>
      </c>
      <c r="AI924" s="206"/>
      <c r="AJ924" s="206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</row>
    <row r="925" spans="1:60" outlineLevel="1">
      <c r="A925" s="213"/>
      <c r="B925" s="214"/>
      <c r="C925" s="254" t="s">
        <v>1270</v>
      </c>
      <c r="D925" s="247"/>
      <c r="E925" s="248">
        <v>12.1</v>
      </c>
      <c r="F925" s="215"/>
      <c r="G925" s="215"/>
      <c r="H925" s="215"/>
      <c r="I925" s="215"/>
      <c r="J925" s="215"/>
      <c r="K925" s="215"/>
      <c r="L925" s="215"/>
      <c r="M925" s="215"/>
      <c r="N925" s="215"/>
      <c r="O925" s="215"/>
      <c r="P925" s="215"/>
      <c r="Q925" s="215"/>
      <c r="R925" s="215"/>
      <c r="S925" s="215"/>
      <c r="T925" s="215"/>
      <c r="U925" s="215"/>
      <c r="V925" s="215"/>
      <c r="W925" s="215"/>
      <c r="X925" s="206"/>
      <c r="Y925" s="206"/>
      <c r="Z925" s="206"/>
      <c r="AA925" s="206"/>
      <c r="AB925" s="206"/>
      <c r="AC925" s="206"/>
      <c r="AD925" s="206"/>
      <c r="AE925" s="206"/>
      <c r="AF925" s="206"/>
      <c r="AG925" s="206" t="s">
        <v>327</v>
      </c>
      <c r="AH925" s="206">
        <v>0</v>
      </c>
      <c r="AI925" s="206"/>
      <c r="AJ925" s="206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</row>
    <row r="926" spans="1:60" outlineLevel="1">
      <c r="A926" s="213"/>
      <c r="B926" s="214"/>
      <c r="C926" s="254" t="s">
        <v>1269</v>
      </c>
      <c r="D926" s="247"/>
      <c r="E926" s="248">
        <v>-0.8</v>
      </c>
      <c r="F926" s="215"/>
      <c r="G926" s="215"/>
      <c r="H926" s="215"/>
      <c r="I926" s="215"/>
      <c r="J926" s="215"/>
      <c r="K926" s="215"/>
      <c r="L926" s="215"/>
      <c r="M926" s="215"/>
      <c r="N926" s="215"/>
      <c r="O926" s="215"/>
      <c r="P926" s="215"/>
      <c r="Q926" s="215"/>
      <c r="R926" s="215"/>
      <c r="S926" s="215"/>
      <c r="T926" s="215"/>
      <c r="U926" s="215"/>
      <c r="V926" s="215"/>
      <c r="W926" s="215"/>
      <c r="X926" s="206"/>
      <c r="Y926" s="206"/>
      <c r="Z926" s="206"/>
      <c r="AA926" s="206"/>
      <c r="AB926" s="206"/>
      <c r="AC926" s="206"/>
      <c r="AD926" s="206"/>
      <c r="AE926" s="206"/>
      <c r="AF926" s="206"/>
      <c r="AG926" s="206" t="s">
        <v>327</v>
      </c>
      <c r="AH926" s="206">
        <v>0</v>
      </c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</row>
    <row r="927" spans="1:60" outlineLevel="1">
      <c r="A927" s="213"/>
      <c r="B927" s="214"/>
      <c r="C927" s="254" t="s">
        <v>1271</v>
      </c>
      <c r="D927" s="247"/>
      <c r="E927" s="248">
        <v>14.68</v>
      </c>
      <c r="F927" s="215"/>
      <c r="G927" s="215"/>
      <c r="H927" s="215"/>
      <c r="I927" s="215"/>
      <c r="J927" s="215"/>
      <c r="K927" s="215"/>
      <c r="L927" s="215"/>
      <c r="M927" s="215"/>
      <c r="N927" s="215"/>
      <c r="O927" s="215"/>
      <c r="P927" s="215"/>
      <c r="Q927" s="215"/>
      <c r="R927" s="215"/>
      <c r="S927" s="215"/>
      <c r="T927" s="215"/>
      <c r="U927" s="215"/>
      <c r="V927" s="215"/>
      <c r="W927" s="215"/>
      <c r="X927" s="206"/>
      <c r="Y927" s="206"/>
      <c r="Z927" s="206"/>
      <c r="AA927" s="206"/>
      <c r="AB927" s="206"/>
      <c r="AC927" s="206"/>
      <c r="AD927" s="206"/>
      <c r="AE927" s="206"/>
      <c r="AF927" s="206"/>
      <c r="AG927" s="206" t="s">
        <v>327</v>
      </c>
      <c r="AH927" s="206">
        <v>0</v>
      </c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</row>
    <row r="928" spans="1:60" outlineLevel="1">
      <c r="A928" s="213"/>
      <c r="B928" s="214"/>
      <c r="C928" s="254" t="s">
        <v>1272</v>
      </c>
      <c r="D928" s="247"/>
      <c r="E928" s="248">
        <v>-2.5</v>
      </c>
      <c r="F928" s="215"/>
      <c r="G928" s="215"/>
      <c r="H928" s="215"/>
      <c r="I928" s="215"/>
      <c r="J928" s="215"/>
      <c r="K928" s="215"/>
      <c r="L928" s="215"/>
      <c r="M928" s="215"/>
      <c r="N928" s="215"/>
      <c r="O928" s="215"/>
      <c r="P928" s="215"/>
      <c r="Q928" s="215"/>
      <c r="R928" s="215"/>
      <c r="S928" s="215"/>
      <c r="T928" s="215"/>
      <c r="U928" s="215"/>
      <c r="V928" s="215"/>
      <c r="W928" s="215"/>
      <c r="X928" s="206"/>
      <c r="Y928" s="206"/>
      <c r="Z928" s="206"/>
      <c r="AA928" s="206"/>
      <c r="AB928" s="206"/>
      <c r="AC928" s="206"/>
      <c r="AD928" s="206"/>
      <c r="AE928" s="206"/>
      <c r="AF928" s="206"/>
      <c r="AG928" s="206" t="s">
        <v>327</v>
      </c>
      <c r="AH928" s="206">
        <v>0</v>
      </c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</row>
    <row r="929" spans="1:60" outlineLevel="1">
      <c r="A929" s="213"/>
      <c r="B929" s="214"/>
      <c r="C929" s="254" t="s">
        <v>1273</v>
      </c>
      <c r="D929" s="247"/>
      <c r="E929" s="248">
        <v>34.299999999999997</v>
      </c>
      <c r="F929" s="215"/>
      <c r="G929" s="215"/>
      <c r="H929" s="215"/>
      <c r="I929" s="215"/>
      <c r="J929" s="215"/>
      <c r="K929" s="215"/>
      <c r="L929" s="215"/>
      <c r="M929" s="215"/>
      <c r="N929" s="215"/>
      <c r="O929" s="215"/>
      <c r="P929" s="215"/>
      <c r="Q929" s="215"/>
      <c r="R929" s="215"/>
      <c r="S929" s="215"/>
      <c r="T929" s="215"/>
      <c r="U929" s="215"/>
      <c r="V929" s="215"/>
      <c r="W929" s="215"/>
      <c r="X929" s="206"/>
      <c r="Y929" s="206"/>
      <c r="Z929" s="206"/>
      <c r="AA929" s="206"/>
      <c r="AB929" s="206"/>
      <c r="AC929" s="206"/>
      <c r="AD929" s="206"/>
      <c r="AE929" s="206"/>
      <c r="AF929" s="206"/>
      <c r="AG929" s="206" t="s">
        <v>327</v>
      </c>
      <c r="AH929" s="206">
        <v>0</v>
      </c>
      <c r="AI929" s="206"/>
      <c r="AJ929" s="206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</row>
    <row r="930" spans="1:60" outlineLevel="1">
      <c r="A930" s="213"/>
      <c r="B930" s="214"/>
      <c r="C930" s="254" t="s">
        <v>1274</v>
      </c>
      <c r="D930" s="247"/>
      <c r="E930" s="248">
        <v>5.4</v>
      </c>
      <c r="F930" s="215"/>
      <c r="G930" s="215"/>
      <c r="H930" s="215"/>
      <c r="I930" s="215"/>
      <c r="J930" s="215"/>
      <c r="K930" s="215"/>
      <c r="L930" s="215"/>
      <c r="M930" s="215"/>
      <c r="N930" s="215"/>
      <c r="O930" s="215"/>
      <c r="P930" s="215"/>
      <c r="Q930" s="215"/>
      <c r="R930" s="215"/>
      <c r="S930" s="215"/>
      <c r="T930" s="215"/>
      <c r="U930" s="215"/>
      <c r="V930" s="215"/>
      <c r="W930" s="215"/>
      <c r="X930" s="206"/>
      <c r="Y930" s="206"/>
      <c r="Z930" s="206"/>
      <c r="AA930" s="206"/>
      <c r="AB930" s="206"/>
      <c r="AC930" s="206"/>
      <c r="AD930" s="206"/>
      <c r="AE930" s="206"/>
      <c r="AF930" s="206"/>
      <c r="AG930" s="206" t="s">
        <v>327</v>
      </c>
      <c r="AH930" s="206">
        <v>0</v>
      </c>
      <c r="AI930" s="206"/>
      <c r="AJ930" s="206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</row>
    <row r="931" spans="1:60" outlineLevel="1">
      <c r="A931" s="213"/>
      <c r="B931" s="214"/>
      <c r="C931" s="254" t="s">
        <v>1275</v>
      </c>
      <c r="D931" s="247"/>
      <c r="E931" s="248">
        <v>-3.4</v>
      </c>
      <c r="F931" s="215"/>
      <c r="G931" s="215"/>
      <c r="H931" s="215"/>
      <c r="I931" s="215"/>
      <c r="J931" s="215"/>
      <c r="K931" s="215"/>
      <c r="L931" s="215"/>
      <c r="M931" s="215"/>
      <c r="N931" s="215"/>
      <c r="O931" s="215"/>
      <c r="P931" s="215"/>
      <c r="Q931" s="215"/>
      <c r="R931" s="215"/>
      <c r="S931" s="215"/>
      <c r="T931" s="215"/>
      <c r="U931" s="215"/>
      <c r="V931" s="215"/>
      <c r="W931" s="215"/>
      <c r="X931" s="206"/>
      <c r="Y931" s="206"/>
      <c r="Z931" s="206"/>
      <c r="AA931" s="206"/>
      <c r="AB931" s="206"/>
      <c r="AC931" s="206"/>
      <c r="AD931" s="206"/>
      <c r="AE931" s="206"/>
      <c r="AF931" s="206"/>
      <c r="AG931" s="206" t="s">
        <v>327</v>
      </c>
      <c r="AH931" s="206">
        <v>0</v>
      </c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</row>
    <row r="932" spans="1:60" outlineLevel="1">
      <c r="A932" s="213"/>
      <c r="B932" s="214"/>
      <c r="C932" s="254" t="s">
        <v>1276</v>
      </c>
      <c r="D932" s="247"/>
      <c r="E932" s="248">
        <v>17.920000000000002</v>
      </c>
      <c r="F932" s="215"/>
      <c r="G932" s="215"/>
      <c r="H932" s="215"/>
      <c r="I932" s="215"/>
      <c r="J932" s="215"/>
      <c r="K932" s="215"/>
      <c r="L932" s="215"/>
      <c r="M932" s="215"/>
      <c r="N932" s="215"/>
      <c r="O932" s="215"/>
      <c r="P932" s="215"/>
      <c r="Q932" s="215"/>
      <c r="R932" s="215"/>
      <c r="S932" s="215"/>
      <c r="T932" s="215"/>
      <c r="U932" s="215"/>
      <c r="V932" s="215"/>
      <c r="W932" s="215"/>
      <c r="X932" s="206"/>
      <c r="Y932" s="206"/>
      <c r="Z932" s="206"/>
      <c r="AA932" s="206"/>
      <c r="AB932" s="206"/>
      <c r="AC932" s="206"/>
      <c r="AD932" s="206"/>
      <c r="AE932" s="206"/>
      <c r="AF932" s="206"/>
      <c r="AG932" s="206" t="s">
        <v>327</v>
      </c>
      <c r="AH932" s="206">
        <v>0</v>
      </c>
      <c r="AI932" s="206"/>
      <c r="AJ932" s="206"/>
      <c r="AK932" s="206"/>
      <c r="AL932" s="206"/>
      <c r="AM932" s="206"/>
      <c r="AN932" s="206"/>
      <c r="AO932" s="206"/>
      <c r="AP932" s="206"/>
      <c r="AQ932" s="206"/>
      <c r="AR932" s="206"/>
      <c r="AS932" s="206"/>
      <c r="AT932" s="206"/>
      <c r="AU932" s="206"/>
      <c r="AV932" s="206"/>
      <c r="AW932" s="206"/>
      <c r="AX932" s="206"/>
      <c r="AY932" s="206"/>
      <c r="AZ932" s="206"/>
      <c r="BA932" s="206"/>
      <c r="BB932" s="206"/>
      <c r="BC932" s="206"/>
      <c r="BD932" s="206"/>
      <c r="BE932" s="206"/>
      <c r="BF932" s="206"/>
      <c r="BG932" s="206"/>
      <c r="BH932" s="206"/>
    </row>
    <row r="933" spans="1:60" outlineLevel="1">
      <c r="A933" s="213"/>
      <c r="B933" s="214"/>
      <c r="C933" s="254" t="s">
        <v>1277</v>
      </c>
      <c r="D933" s="247"/>
      <c r="E933" s="248">
        <v>-7</v>
      </c>
      <c r="F933" s="215"/>
      <c r="G933" s="215"/>
      <c r="H933" s="215"/>
      <c r="I933" s="215"/>
      <c r="J933" s="215"/>
      <c r="K933" s="215"/>
      <c r="L933" s="215"/>
      <c r="M933" s="215"/>
      <c r="N933" s="215"/>
      <c r="O933" s="215"/>
      <c r="P933" s="215"/>
      <c r="Q933" s="215"/>
      <c r="R933" s="215"/>
      <c r="S933" s="215"/>
      <c r="T933" s="215"/>
      <c r="U933" s="215"/>
      <c r="V933" s="215"/>
      <c r="W933" s="215"/>
      <c r="X933" s="206"/>
      <c r="Y933" s="206"/>
      <c r="Z933" s="206"/>
      <c r="AA933" s="206"/>
      <c r="AB933" s="206"/>
      <c r="AC933" s="206"/>
      <c r="AD933" s="206"/>
      <c r="AE933" s="206"/>
      <c r="AF933" s="206"/>
      <c r="AG933" s="206" t="s">
        <v>327</v>
      </c>
      <c r="AH933" s="206">
        <v>0</v>
      </c>
      <c r="AI933" s="206"/>
      <c r="AJ933" s="206"/>
      <c r="AK933" s="206"/>
      <c r="AL933" s="206"/>
      <c r="AM933" s="206"/>
      <c r="AN933" s="206"/>
      <c r="AO933" s="206"/>
      <c r="AP933" s="206"/>
      <c r="AQ933" s="206"/>
      <c r="AR933" s="206"/>
      <c r="AS933" s="206"/>
      <c r="AT933" s="206"/>
      <c r="AU933" s="206"/>
      <c r="AV933" s="206"/>
      <c r="AW933" s="206"/>
      <c r="AX933" s="206"/>
      <c r="AY933" s="206"/>
      <c r="AZ933" s="206"/>
      <c r="BA933" s="206"/>
      <c r="BB933" s="206"/>
      <c r="BC933" s="206"/>
      <c r="BD933" s="206"/>
      <c r="BE933" s="206"/>
      <c r="BF933" s="206"/>
      <c r="BG933" s="206"/>
      <c r="BH933" s="206"/>
    </row>
    <row r="934" spans="1:60" outlineLevel="1">
      <c r="A934" s="213"/>
      <c r="B934" s="214"/>
      <c r="C934" s="254" t="s">
        <v>1278</v>
      </c>
      <c r="D934" s="247"/>
      <c r="E934" s="248">
        <v>8.9</v>
      </c>
      <c r="F934" s="215"/>
      <c r="G934" s="215"/>
      <c r="H934" s="215"/>
      <c r="I934" s="215"/>
      <c r="J934" s="215"/>
      <c r="K934" s="215"/>
      <c r="L934" s="215"/>
      <c r="M934" s="215"/>
      <c r="N934" s="215"/>
      <c r="O934" s="215"/>
      <c r="P934" s="215"/>
      <c r="Q934" s="215"/>
      <c r="R934" s="215"/>
      <c r="S934" s="215"/>
      <c r="T934" s="215"/>
      <c r="U934" s="215"/>
      <c r="V934" s="215"/>
      <c r="W934" s="215"/>
      <c r="X934" s="206"/>
      <c r="Y934" s="206"/>
      <c r="Z934" s="206"/>
      <c r="AA934" s="206"/>
      <c r="AB934" s="206"/>
      <c r="AC934" s="206"/>
      <c r="AD934" s="206"/>
      <c r="AE934" s="206"/>
      <c r="AF934" s="206"/>
      <c r="AG934" s="206" t="s">
        <v>327</v>
      </c>
      <c r="AH934" s="206">
        <v>0</v>
      </c>
      <c r="AI934" s="206"/>
      <c r="AJ934" s="206"/>
      <c r="AK934" s="206"/>
      <c r="AL934" s="206"/>
      <c r="AM934" s="206"/>
      <c r="AN934" s="206"/>
      <c r="AO934" s="206"/>
      <c r="AP934" s="206"/>
      <c r="AQ934" s="206"/>
      <c r="AR934" s="206"/>
      <c r="AS934" s="206"/>
      <c r="AT934" s="206"/>
      <c r="AU934" s="206"/>
      <c r="AV934" s="206"/>
      <c r="AW934" s="206"/>
      <c r="AX934" s="206"/>
      <c r="AY934" s="206"/>
      <c r="AZ934" s="206"/>
      <c r="BA934" s="206"/>
      <c r="BB934" s="206"/>
      <c r="BC934" s="206"/>
      <c r="BD934" s="206"/>
      <c r="BE934" s="206"/>
      <c r="BF934" s="206"/>
      <c r="BG934" s="206"/>
      <c r="BH934" s="206"/>
    </row>
    <row r="935" spans="1:60" outlineLevel="1">
      <c r="A935" s="213"/>
      <c r="B935" s="214"/>
      <c r="C935" s="254" t="s">
        <v>1279</v>
      </c>
      <c r="D935" s="247"/>
      <c r="E935" s="248">
        <v>-0.9</v>
      </c>
      <c r="F935" s="215"/>
      <c r="G935" s="215"/>
      <c r="H935" s="215"/>
      <c r="I935" s="215"/>
      <c r="J935" s="215"/>
      <c r="K935" s="215"/>
      <c r="L935" s="215"/>
      <c r="M935" s="215"/>
      <c r="N935" s="215"/>
      <c r="O935" s="215"/>
      <c r="P935" s="215"/>
      <c r="Q935" s="215"/>
      <c r="R935" s="215"/>
      <c r="S935" s="215"/>
      <c r="T935" s="215"/>
      <c r="U935" s="215"/>
      <c r="V935" s="215"/>
      <c r="W935" s="215"/>
      <c r="X935" s="206"/>
      <c r="Y935" s="206"/>
      <c r="Z935" s="206"/>
      <c r="AA935" s="206"/>
      <c r="AB935" s="206"/>
      <c r="AC935" s="206"/>
      <c r="AD935" s="206"/>
      <c r="AE935" s="206"/>
      <c r="AF935" s="206"/>
      <c r="AG935" s="206" t="s">
        <v>327</v>
      </c>
      <c r="AH935" s="206">
        <v>0</v>
      </c>
      <c r="AI935" s="206"/>
      <c r="AJ935" s="206"/>
      <c r="AK935" s="206"/>
      <c r="AL935" s="206"/>
      <c r="AM935" s="206"/>
      <c r="AN935" s="206"/>
      <c r="AO935" s="206"/>
      <c r="AP935" s="206"/>
      <c r="AQ935" s="206"/>
      <c r="AR935" s="206"/>
      <c r="AS935" s="206"/>
      <c r="AT935" s="206"/>
      <c r="AU935" s="206"/>
      <c r="AV935" s="206"/>
      <c r="AW935" s="206"/>
      <c r="AX935" s="206"/>
      <c r="AY935" s="206"/>
      <c r="AZ935" s="206"/>
      <c r="BA935" s="206"/>
      <c r="BB935" s="206"/>
      <c r="BC935" s="206"/>
      <c r="BD935" s="206"/>
      <c r="BE935" s="206"/>
      <c r="BF935" s="206"/>
      <c r="BG935" s="206"/>
      <c r="BH935" s="206"/>
    </row>
    <row r="936" spans="1:60" outlineLevel="1">
      <c r="A936" s="213"/>
      <c r="B936" s="214"/>
      <c r="C936" s="254" t="s">
        <v>1280</v>
      </c>
      <c r="D936" s="247"/>
      <c r="E936" s="248">
        <v>6.32</v>
      </c>
      <c r="F936" s="215"/>
      <c r="G936" s="215"/>
      <c r="H936" s="215"/>
      <c r="I936" s="215"/>
      <c r="J936" s="215"/>
      <c r="K936" s="215"/>
      <c r="L936" s="215"/>
      <c r="M936" s="215"/>
      <c r="N936" s="215"/>
      <c r="O936" s="215"/>
      <c r="P936" s="215"/>
      <c r="Q936" s="215"/>
      <c r="R936" s="215"/>
      <c r="S936" s="215"/>
      <c r="T936" s="215"/>
      <c r="U936" s="215"/>
      <c r="V936" s="215"/>
      <c r="W936" s="215"/>
      <c r="X936" s="206"/>
      <c r="Y936" s="206"/>
      <c r="Z936" s="206"/>
      <c r="AA936" s="206"/>
      <c r="AB936" s="206"/>
      <c r="AC936" s="206"/>
      <c r="AD936" s="206"/>
      <c r="AE936" s="206"/>
      <c r="AF936" s="206"/>
      <c r="AG936" s="206" t="s">
        <v>327</v>
      </c>
      <c r="AH936" s="206">
        <v>0</v>
      </c>
      <c r="AI936" s="206"/>
      <c r="AJ936" s="206"/>
      <c r="AK936" s="206"/>
      <c r="AL936" s="206"/>
      <c r="AM936" s="206"/>
      <c r="AN936" s="206"/>
      <c r="AO936" s="206"/>
      <c r="AP936" s="206"/>
      <c r="AQ936" s="206"/>
      <c r="AR936" s="206"/>
      <c r="AS936" s="206"/>
      <c r="AT936" s="206"/>
      <c r="AU936" s="206"/>
      <c r="AV936" s="206"/>
      <c r="AW936" s="206"/>
      <c r="AX936" s="206"/>
      <c r="AY936" s="206"/>
      <c r="AZ936" s="206"/>
      <c r="BA936" s="206"/>
      <c r="BB936" s="206"/>
      <c r="BC936" s="206"/>
      <c r="BD936" s="206"/>
      <c r="BE936" s="206"/>
      <c r="BF936" s="206"/>
      <c r="BG936" s="206"/>
      <c r="BH936" s="206"/>
    </row>
    <row r="937" spans="1:60" outlineLevel="1">
      <c r="A937" s="213"/>
      <c r="B937" s="214"/>
      <c r="C937" s="254" t="s">
        <v>1281</v>
      </c>
      <c r="D937" s="247"/>
      <c r="E937" s="248">
        <v>-0.7</v>
      </c>
      <c r="F937" s="215"/>
      <c r="G937" s="215"/>
      <c r="H937" s="215"/>
      <c r="I937" s="215"/>
      <c r="J937" s="215"/>
      <c r="K937" s="215"/>
      <c r="L937" s="215"/>
      <c r="M937" s="215"/>
      <c r="N937" s="215"/>
      <c r="O937" s="215"/>
      <c r="P937" s="215"/>
      <c r="Q937" s="215"/>
      <c r="R937" s="215"/>
      <c r="S937" s="215"/>
      <c r="T937" s="215"/>
      <c r="U937" s="215"/>
      <c r="V937" s="215"/>
      <c r="W937" s="215"/>
      <c r="X937" s="206"/>
      <c r="Y937" s="206"/>
      <c r="Z937" s="206"/>
      <c r="AA937" s="206"/>
      <c r="AB937" s="206"/>
      <c r="AC937" s="206"/>
      <c r="AD937" s="206"/>
      <c r="AE937" s="206"/>
      <c r="AF937" s="206"/>
      <c r="AG937" s="206" t="s">
        <v>327</v>
      </c>
      <c r="AH937" s="206">
        <v>0</v>
      </c>
      <c r="AI937" s="206"/>
      <c r="AJ937" s="206"/>
      <c r="AK937" s="206"/>
      <c r="AL937" s="206"/>
      <c r="AM937" s="206"/>
      <c r="AN937" s="206"/>
      <c r="AO937" s="206"/>
      <c r="AP937" s="206"/>
      <c r="AQ937" s="206"/>
      <c r="AR937" s="206"/>
      <c r="AS937" s="206"/>
      <c r="AT937" s="206"/>
      <c r="AU937" s="206"/>
      <c r="AV937" s="206"/>
      <c r="AW937" s="206"/>
      <c r="AX937" s="206"/>
      <c r="AY937" s="206"/>
      <c r="AZ937" s="206"/>
      <c r="BA937" s="206"/>
      <c r="BB937" s="206"/>
      <c r="BC937" s="206"/>
      <c r="BD937" s="206"/>
      <c r="BE937" s="206"/>
      <c r="BF937" s="206"/>
      <c r="BG937" s="206"/>
      <c r="BH937" s="206"/>
    </row>
    <row r="938" spans="1:60" outlineLevel="1">
      <c r="A938" s="213"/>
      <c r="B938" s="214"/>
      <c r="C938" s="254" t="s">
        <v>1282</v>
      </c>
      <c r="D938" s="247"/>
      <c r="E938" s="248">
        <v>11.82</v>
      </c>
      <c r="F938" s="215"/>
      <c r="G938" s="215"/>
      <c r="H938" s="215"/>
      <c r="I938" s="215"/>
      <c r="J938" s="215"/>
      <c r="K938" s="215"/>
      <c r="L938" s="215"/>
      <c r="M938" s="215"/>
      <c r="N938" s="215"/>
      <c r="O938" s="215"/>
      <c r="P938" s="215"/>
      <c r="Q938" s="215"/>
      <c r="R938" s="215"/>
      <c r="S938" s="215"/>
      <c r="T938" s="215"/>
      <c r="U938" s="215"/>
      <c r="V938" s="215"/>
      <c r="W938" s="215"/>
      <c r="X938" s="206"/>
      <c r="Y938" s="206"/>
      <c r="Z938" s="206"/>
      <c r="AA938" s="206"/>
      <c r="AB938" s="206"/>
      <c r="AC938" s="206"/>
      <c r="AD938" s="206"/>
      <c r="AE938" s="206"/>
      <c r="AF938" s="206"/>
      <c r="AG938" s="206" t="s">
        <v>327</v>
      </c>
      <c r="AH938" s="206">
        <v>0</v>
      </c>
      <c r="AI938" s="206"/>
      <c r="AJ938" s="206"/>
      <c r="AK938" s="206"/>
      <c r="AL938" s="206"/>
      <c r="AM938" s="206"/>
      <c r="AN938" s="206"/>
      <c r="AO938" s="206"/>
      <c r="AP938" s="206"/>
      <c r="AQ938" s="206"/>
      <c r="AR938" s="206"/>
      <c r="AS938" s="206"/>
      <c r="AT938" s="206"/>
      <c r="AU938" s="206"/>
      <c r="AV938" s="206"/>
      <c r="AW938" s="206"/>
      <c r="AX938" s="206"/>
      <c r="AY938" s="206"/>
      <c r="AZ938" s="206"/>
      <c r="BA938" s="206"/>
      <c r="BB938" s="206"/>
      <c r="BC938" s="206"/>
      <c r="BD938" s="206"/>
      <c r="BE938" s="206"/>
      <c r="BF938" s="206"/>
      <c r="BG938" s="206"/>
      <c r="BH938" s="206"/>
    </row>
    <row r="939" spans="1:60" outlineLevel="1">
      <c r="A939" s="213"/>
      <c r="B939" s="214"/>
      <c r="C939" s="254" t="s">
        <v>1283</v>
      </c>
      <c r="D939" s="247"/>
      <c r="E939" s="248">
        <v>-1.6</v>
      </c>
      <c r="F939" s="215"/>
      <c r="G939" s="215"/>
      <c r="H939" s="215"/>
      <c r="I939" s="215"/>
      <c r="J939" s="215"/>
      <c r="K939" s="215"/>
      <c r="L939" s="215"/>
      <c r="M939" s="215"/>
      <c r="N939" s="215"/>
      <c r="O939" s="215"/>
      <c r="P939" s="215"/>
      <c r="Q939" s="215"/>
      <c r="R939" s="215"/>
      <c r="S939" s="215"/>
      <c r="T939" s="215"/>
      <c r="U939" s="215"/>
      <c r="V939" s="215"/>
      <c r="W939" s="215"/>
      <c r="X939" s="206"/>
      <c r="Y939" s="206"/>
      <c r="Z939" s="206"/>
      <c r="AA939" s="206"/>
      <c r="AB939" s="206"/>
      <c r="AC939" s="206"/>
      <c r="AD939" s="206"/>
      <c r="AE939" s="206"/>
      <c r="AF939" s="206"/>
      <c r="AG939" s="206" t="s">
        <v>327</v>
      </c>
      <c r="AH939" s="206">
        <v>0</v>
      </c>
      <c r="AI939" s="206"/>
      <c r="AJ939" s="206"/>
      <c r="AK939" s="206"/>
      <c r="AL939" s="206"/>
      <c r="AM939" s="206"/>
      <c r="AN939" s="206"/>
      <c r="AO939" s="206"/>
      <c r="AP939" s="206"/>
      <c r="AQ939" s="206"/>
      <c r="AR939" s="206"/>
      <c r="AS939" s="206"/>
      <c r="AT939" s="206"/>
      <c r="AU939" s="206"/>
      <c r="AV939" s="206"/>
      <c r="AW939" s="206"/>
      <c r="AX939" s="206"/>
      <c r="AY939" s="206"/>
      <c r="AZ939" s="206"/>
      <c r="BA939" s="206"/>
      <c r="BB939" s="206"/>
      <c r="BC939" s="206"/>
      <c r="BD939" s="206"/>
      <c r="BE939" s="206"/>
      <c r="BF939" s="206"/>
      <c r="BG939" s="206"/>
      <c r="BH939" s="206"/>
    </row>
    <row r="940" spans="1:60" outlineLevel="1">
      <c r="A940" s="213"/>
      <c r="B940" s="214"/>
      <c r="C940" s="254" t="s">
        <v>1281</v>
      </c>
      <c r="D940" s="247"/>
      <c r="E940" s="248">
        <v>-0.7</v>
      </c>
      <c r="F940" s="215"/>
      <c r="G940" s="215"/>
      <c r="H940" s="215"/>
      <c r="I940" s="215"/>
      <c r="J940" s="215"/>
      <c r="K940" s="215"/>
      <c r="L940" s="215"/>
      <c r="M940" s="215"/>
      <c r="N940" s="215"/>
      <c r="O940" s="215"/>
      <c r="P940" s="215"/>
      <c r="Q940" s="215"/>
      <c r="R940" s="215"/>
      <c r="S940" s="215"/>
      <c r="T940" s="215"/>
      <c r="U940" s="215"/>
      <c r="V940" s="215"/>
      <c r="W940" s="215"/>
      <c r="X940" s="206"/>
      <c r="Y940" s="206"/>
      <c r="Z940" s="206"/>
      <c r="AA940" s="206"/>
      <c r="AB940" s="206"/>
      <c r="AC940" s="206"/>
      <c r="AD940" s="206"/>
      <c r="AE940" s="206"/>
      <c r="AF940" s="206"/>
      <c r="AG940" s="206" t="s">
        <v>327</v>
      </c>
      <c r="AH940" s="206">
        <v>0</v>
      </c>
      <c r="AI940" s="206"/>
      <c r="AJ940" s="206"/>
      <c r="AK940" s="206"/>
      <c r="AL940" s="206"/>
      <c r="AM940" s="206"/>
      <c r="AN940" s="206"/>
      <c r="AO940" s="206"/>
      <c r="AP940" s="206"/>
      <c r="AQ940" s="206"/>
      <c r="AR940" s="206"/>
      <c r="AS940" s="206"/>
      <c r="AT940" s="206"/>
      <c r="AU940" s="206"/>
      <c r="AV940" s="206"/>
      <c r="AW940" s="206"/>
      <c r="AX940" s="206"/>
      <c r="AY940" s="206"/>
      <c r="AZ940" s="206"/>
      <c r="BA940" s="206"/>
      <c r="BB940" s="206"/>
      <c r="BC940" s="206"/>
      <c r="BD940" s="206"/>
      <c r="BE940" s="206"/>
      <c r="BF940" s="206"/>
      <c r="BG940" s="206"/>
      <c r="BH940" s="206"/>
    </row>
    <row r="941" spans="1:60" outlineLevel="1">
      <c r="A941" s="213"/>
      <c r="B941" s="214"/>
      <c r="C941" s="254" t="s">
        <v>1284</v>
      </c>
      <c r="D941" s="247"/>
      <c r="E941" s="248">
        <v>10.34</v>
      </c>
      <c r="F941" s="215"/>
      <c r="G941" s="215"/>
      <c r="H941" s="215"/>
      <c r="I941" s="215"/>
      <c r="J941" s="215"/>
      <c r="K941" s="215"/>
      <c r="L941" s="215"/>
      <c r="M941" s="215"/>
      <c r="N941" s="215"/>
      <c r="O941" s="215"/>
      <c r="P941" s="215"/>
      <c r="Q941" s="215"/>
      <c r="R941" s="215"/>
      <c r="S941" s="215"/>
      <c r="T941" s="215"/>
      <c r="U941" s="215"/>
      <c r="V941" s="215"/>
      <c r="W941" s="215"/>
      <c r="X941" s="206"/>
      <c r="Y941" s="206"/>
      <c r="Z941" s="206"/>
      <c r="AA941" s="206"/>
      <c r="AB941" s="206"/>
      <c r="AC941" s="206"/>
      <c r="AD941" s="206"/>
      <c r="AE941" s="206"/>
      <c r="AF941" s="206"/>
      <c r="AG941" s="206" t="s">
        <v>327</v>
      </c>
      <c r="AH941" s="206">
        <v>0</v>
      </c>
      <c r="AI941" s="206"/>
      <c r="AJ941" s="206"/>
      <c r="AK941" s="206"/>
      <c r="AL941" s="206"/>
      <c r="AM941" s="206"/>
      <c r="AN941" s="206"/>
      <c r="AO941" s="206"/>
      <c r="AP941" s="206"/>
      <c r="AQ941" s="206"/>
      <c r="AR941" s="206"/>
      <c r="AS941" s="206"/>
      <c r="AT941" s="206"/>
      <c r="AU941" s="206"/>
      <c r="AV941" s="206"/>
      <c r="AW941" s="206"/>
      <c r="AX941" s="206"/>
      <c r="AY941" s="206"/>
      <c r="AZ941" s="206"/>
      <c r="BA941" s="206"/>
      <c r="BB941" s="206"/>
      <c r="BC941" s="206"/>
      <c r="BD941" s="206"/>
      <c r="BE941" s="206"/>
      <c r="BF941" s="206"/>
      <c r="BG941" s="206"/>
      <c r="BH941" s="206"/>
    </row>
    <row r="942" spans="1:60" outlineLevel="1">
      <c r="A942" s="213"/>
      <c r="B942" s="214"/>
      <c r="C942" s="254" t="s">
        <v>1285</v>
      </c>
      <c r="D942" s="247"/>
      <c r="E942" s="248">
        <v>-1.5</v>
      </c>
      <c r="F942" s="215"/>
      <c r="G942" s="215"/>
      <c r="H942" s="215"/>
      <c r="I942" s="215"/>
      <c r="J942" s="215"/>
      <c r="K942" s="215"/>
      <c r="L942" s="215"/>
      <c r="M942" s="215"/>
      <c r="N942" s="215"/>
      <c r="O942" s="215"/>
      <c r="P942" s="215"/>
      <c r="Q942" s="215"/>
      <c r="R942" s="215"/>
      <c r="S942" s="215"/>
      <c r="T942" s="215"/>
      <c r="U942" s="215"/>
      <c r="V942" s="215"/>
      <c r="W942" s="215"/>
      <c r="X942" s="206"/>
      <c r="Y942" s="206"/>
      <c r="Z942" s="206"/>
      <c r="AA942" s="206"/>
      <c r="AB942" s="206"/>
      <c r="AC942" s="206"/>
      <c r="AD942" s="206"/>
      <c r="AE942" s="206"/>
      <c r="AF942" s="206"/>
      <c r="AG942" s="206" t="s">
        <v>327</v>
      </c>
      <c r="AH942" s="206">
        <v>0</v>
      </c>
      <c r="AI942" s="206"/>
      <c r="AJ942" s="206"/>
      <c r="AK942" s="206"/>
      <c r="AL942" s="206"/>
      <c r="AM942" s="206"/>
      <c r="AN942" s="206"/>
      <c r="AO942" s="206"/>
      <c r="AP942" s="206"/>
      <c r="AQ942" s="206"/>
      <c r="AR942" s="206"/>
      <c r="AS942" s="206"/>
      <c r="AT942" s="206"/>
      <c r="AU942" s="206"/>
      <c r="AV942" s="206"/>
      <c r="AW942" s="206"/>
      <c r="AX942" s="206"/>
      <c r="AY942" s="206"/>
      <c r="AZ942" s="206"/>
      <c r="BA942" s="206"/>
      <c r="BB942" s="206"/>
      <c r="BC942" s="206"/>
      <c r="BD942" s="206"/>
      <c r="BE942" s="206"/>
      <c r="BF942" s="206"/>
      <c r="BG942" s="206"/>
      <c r="BH942" s="206"/>
    </row>
    <row r="943" spans="1:60" outlineLevel="1">
      <c r="A943" s="213"/>
      <c r="B943" s="214"/>
      <c r="C943" s="254" t="s">
        <v>1286</v>
      </c>
      <c r="D943" s="247"/>
      <c r="E943" s="248">
        <v>9.1199999999999992</v>
      </c>
      <c r="F943" s="215"/>
      <c r="G943" s="215"/>
      <c r="H943" s="215"/>
      <c r="I943" s="215"/>
      <c r="J943" s="215"/>
      <c r="K943" s="215"/>
      <c r="L943" s="215"/>
      <c r="M943" s="215"/>
      <c r="N943" s="215"/>
      <c r="O943" s="215"/>
      <c r="P943" s="215"/>
      <c r="Q943" s="215"/>
      <c r="R943" s="215"/>
      <c r="S943" s="215"/>
      <c r="T943" s="215"/>
      <c r="U943" s="215"/>
      <c r="V943" s="215"/>
      <c r="W943" s="215"/>
      <c r="X943" s="206"/>
      <c r="Y943" s="206"/>
      <c r="Z943" s="206"/>
      <c r="AA943" s="206"/>
      <c r="AB943" s="206"/>
      <c r="AC943" s="206"/>
      <c r="AD943" s="206"/>
      <c r="AE943" s="206"/>
      <c r="AF943" s="206"/>
      <c r="AG943" s="206" t="s">
        <v>327</v>
      </c>
      <c r="AH943" s="206">
        <v>0</v>
      </c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</row>
    <row r="944" spans="1:60" outlineLevel="1">
      <c r="A944" s="213"/>
      <c r="B944" s="214"/>
      <c r="C944" s="254" t="s">
        <v>1287</v>
      </c>
      <c r="D944" s="247"/>
      <c r="E944" s="248">
        <v>-1.4</v>
      </c>
      <c r="F944" s="215"/>
      <c r="G944" s="215"/>
      <c r="H944" s="215"/>
      <c r="I944" s="215"/>
      <c r="J944" s="215"/>
      <c r="K944" s="215"/>
      <c r="L944" s="215"/>
      <c r="M944" s="215"/>
      <c r="N944" s="215"/>
      <c r="O944" s="215"/>
      <c r="P944" s="215"/>
      <c r="Q944" s="215"/>
      <c r="R944" s="215"/>
      <c r="S944" s="215"/>
      <c r="T944" s="215"/>
      <c r="U944" s="215"/>
      <c r="V944" s="215"/>
      <c r="W944" s="215"/>
      <c r="X944" s="206"/>
      <c r="Y944" s="206"/>
      <c r="Z944" s="206"/>
      <c r="AA944" s="206"/>
      <c r="AB944" s="206"/>
      <c r="AC944" s="206"/>
      <c r="AD944" s="206"/>
      <c r="AE944" s="206"/>
      <c r="AF944" s="206"/>
      <c r="AG944" s="206" t="s">
        <v>327</v>
      </c>
      <c r="AH944" s="206">
        <v>0</v>
      </c>
      <c r="AI944" s="206"/>
      <c r="AJ944" s="206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</row>
    <row r="945" spans="1:60" outlineLevel="1">
      <c r="A945" s="213"/>
      <c r="B945" s="214"/>
      <c r="C945" s="254" t="s">
        <v>1288</v>
      </c>
      <c r="D945" s="247"/>
      <c r="E945" s="248">
        <v>6.52</v>
      </c>
      <c r="F945" s="215"/>
      <c r="G945" s="215"/>
      <c r="H945" s="215"/>
      <c r="I945" s="215"/>
      <c r="J945" s="215"/>
      <c r="K945" s="215"/>
      <c r="L945" s="215"/>
      <c r="M945" s="215"/>
      <c r="N945" s="215"/>
      <c r="O945" s="215"/>
      <c r="P945" s="215"/>
      <c r="Q945" s="215"/>
      <c r="R945" s="215"/>
      <c r="S945" s="215"/>
      <c r="T945" s="215"/>
      <c r="U945" s="215"/>
      <c r="V945" s="215"/>
      <c r="W945" s="215"/>
      <c r="X945" s="206"/>
      <c r="Y945" s="206"/>
      <c r="Z945" s="206"/>
      <c r="AA945" s="206"/>
      <c r="AB945" s="206"/>
      <c r="AC945" s="206"/>
      <c r="AD945" s="206"/>
      <c r="AE945" s="206"/>
      <c r="AF945" s="206"/>
      <c r="AG945" s="206" t="s">
        <v>327</v>
      </c>
      <c r="AH945" s="206">
        <v>0</v>
      </c>
      <c r="AI945" s="206"/>
      <c r="AJ945" s="206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</row>
    <row r="946" spans="1:60" outlineLevel="1">
      <c r="A946" s="213"/>
      <c r="B946" s="214"/>
      <c r="C946" s="254" t="s">
        <v>1281</v>
      </c>
      <c r="D946" s="247"/>
      <c r="E946" s="248">
        <v>-0.7</v>
      </c>
      <c r="F946" s="215"/>
      <c r="G946" s="215"/>
      <c r="H946" s="215"/>
      <c r="I946" s="215"/>
      <c r="J946" s="215"/>
      <c r="K946" s="215"/>
      <c r="L946" s="215"/>
      <c r="M946" s="215"/>
      <c r="N946" s="215"/>
      <c r="O946" s="215"/>
      <c r="P946" s="215"/>
      <c r="Q946" s="215"/>
      <c r="R946" s="215"/>
      <c r="S946" s="215"/>
      <c r="T946" s="215"/>
      <c r="U946" s="215"/>
      <c r="V946" s="215"/>
      <c r="W946" s="215"/>
      <c r="X946" s="206"/>
      <c r="Y946" s="206"/>
      <c r="Z946" s="206"/>
      <c r="AA946" s="206"/>
      <c r="AB946" s="206"/>
      <c r="AC946" s="206"/>
      <c r="AD946" s="206"/>
      <c r="AE946" s="206"/>
      <c r="AF946" s="206"/>
      <c r="AG946" s="206" t="s">
        <v>327</v>
      </c>
      <c r="AH946" s="206">
        <v>0</v>
      </c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</row>
    <row r="947" spans="1:60" outlineLevel="1">
      <c r="A947" s="213"/>
      <c r="B947" s="214"/>
      <c r="C947" s="254" t="s">
        <v>1289</v>
      </c>
      <c r="D947" s="247"/>
      <c r="E947" s="248">
        <v>17.260000000000002</v>
      </c>
      <c r="F947" s="215"/>
      <c r="G947" s="215"/>
      <c r="H947" s="215"/>
      <c r="I947" s="215"/>
      <c r="J947" s="215"/>
      <c r="K947" s="215"/>
      <c r="L947" s="215"/>
      <c r="M947" s="215"/>
      <c r="N947" s="215"/>
      <c r="O947" s="215"/>
      <c r="P947" s="215"/>
      <c r="Q947" s="215"/>
      <c r="R947" s="215"/>
      <c r="S947" s="215"/>
      <c r="T947" s="215"/>
      <c r="U947" s="215"/>
      <c r="V947" s="215"/>
      <c r="W947" s="215"/>
      <c r="X947" s="206"/>
      <c r="Y947" s="206"/>
      <c r="Z947" s="206"/>
      <c r="AA947" s="206"/>
      <c r="AB947" s="206"/>
      <c r="AC947" s="206"/>
      <c r="AD947" s="206"/>
      <c r="AE947" s="206"/>
      <c r="AF947" s="206"/>
      <c r="AG947" s="206" t="s">
        <v>327</v>
      </c>
      <c r="AH947" s="206">
        <v>0</v>
      </c>
      <c r="AI947" s="206"/>
      <c r="AJ947" s="206"/>
      <c r="AK947" s="206"/>
      <c r="AL947" s="206"/>
      <c r="AM947" s="206"/>
      <c r="AN947" s="206"/>
      <c r="AO947" s="206"/>
      <c r="AP947" s="206"/>
      <c r="AQ947" s="206"/>
      <c r="AR947" s="206"/>
      <c r="AS947" s="206"/>
      <c r="AT947" s="206"/>
      <c r="AU947" s="206"/>
      <c r="AV947" s="206"/>
      <c r="AW947" s="206"/>
      <c r="AX947" s="206"/>
      <c r="AY947" s="206"/>
      <c r="AZ947" s="206"/>
      <c r="BA947" s="206"/>
      <c r="BB947" s="206"/>
      <c r="BC947" s="206"/>
      <c r="BD947" s="206"/>
      <c r="BE947" s="206"/>
      <c r="BF947" s="206"/>
      <c r="BG947" s="206"/>
      <c r="BH947" s="206"/>
    </row>
    <row r="948" spans="1:60" outlineLevel="1">
      <c r="A948" s="213"/>
      <c r="B948" s="214"/>
      <c r="C948" s="254" t="s">
        <v>1290</v>
      </c>
      <c r="D948" s="247"/>
      <c r="E948" s="248">
        <v>5.12</v>
      </c>
      <c r="F948" s="215"/>
      <c r="G948" s="215"/>
      <c r="H948" s="215"/>
      <c r="I948" s="215"/>
      <c r="J948" s="215"/>
      <c r="K948" s="215"/>
      <c r="L948" s="215"/>
      <c r="M948" s="215"/>
      <c r="N948" s="215"/>
      <c r="O948" s="215"/>
      <c r="P948" s="215"/>
      <c r="Q948" s="215"/>
      <c r="R948" s="215"/>
      <c r="S948" s="215"/>
      <c r="T948" s="215"/>
      <c r="U948" s="215"/>
      <c r="V948" s="215"/>
      <c r="W948" s="215"/>
      <c r="X948" s="206"/>
      <c r="Y948" s="206"/>
      <c r="Z948" s="206"/>
      <c r="AA948" s="206"/>
      <c r="AB948" s="206"/>
      <c r="AC948" s="206"/>
      <c r="AD948" s="206"/>
      <c r="AE948" s="206"/>
      <c r="AF948" s="206"/>
      <c r="AG948" s="206" t="s">
        <v>327</v>
      </c>
      <c r="AH948" s="206">
        <v>0</v>
      </c>
      <c r="AI948" s="206"/>
      <c r="AJ948" s="206"/>
      <c r="AK948" s="206"/>
      <c r="AL948" s="206"/>
      <c r="AM948" s="206"/>
      <c r="AN948" s="206"/>
      <c r="AO948" s="206"/>
      <c r="AP948" s="206"/>
      <c r="AQ948" s="206"/>
      <c r="AR948" s="206"/>
      <c r="AS948" s="206"/>
      <c r="AT948" s="206"/>
      <c r="AU948" s="206"/>
      <c r="AV948" s="206"/>
      <c r="AW948" s="206"/>
      <c r="AX948" s="206"/>
      <c r="AY948" s="206"/>
      <c r="AZ948" s="206"/>
      <c r="BA948" s="206"/>
      <c r="BB948" s="206"/>
      <c r="BC948" s="206"/>
      <c r="BD948" s="206"/>
      <c r="BE948" s="206"/>
      <c r="BF948" s="206"/>
      <c r="BG948" s="206"/>
      <c r="BH948" s="206"/>
    </row>
    <row r="949" spans="1:60" outlineLevel="1">
      <c r="A949" s="213"/>
      <c r="B949" s="214"/>
      <c r="C949" s="254" t="s">
        <v>1291</v>
      </c>
      <c r="D949" s="247"/>
      <c r="E949" s="248">
        <v>2.4</v>
      </c>
      <c r="F949" s="215"/>
      <c r="G949" s="215"/>
      <c r="H949" s="215"/>
      <c r="I949" s="215"/>
      <c r="J949" s="215"/>
      <c r="K949" s="215"/>
      <c r="L949" s="215"/>
      <c r="M949" s="215"/>
      <c r="N949" s="215"/>
      <c r="O949" s="215"/>
      <c r="P949" s="215"/>
      <c r="Q949" s="215"/>
      <c r="R949" s="215"/>
      <c r="S949" s="215"/>
      <c r="T949" s="215"/>
      <c r="U949" s="215"/>
      <c r="V949" s="215"/>
      <c r="W949" s="215"/>
      <c r="X949" s="206"/>
      <c r="Y949" s="206"/>
      <c r="Z949" s="206"/>
      <c r="AA949" s="206"/>
      <c r="AB949" s="206"/>
      <c r="AC949" s="206"/>
      <c r="AD949" s="206"/>
      <c r="AE949" s="206"/>
      <c r="AF949" s="206"/>
      <c r="AG949" s="206" t="s">
        <v>327</v>
      </c>
      <c r="AH949" s="206">
        <v>0</v>
      </c>
      <c r="AI949" s="206"/>
      <c r="AJ949" s="206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</row>
    <row r="950" spans="1:60" outlineLevel="1">
      <c r="A950" s="213"/>
      <c r="B950" s="214"/>
      <c r="C950" s="254" t="s">
        <v>1269</v>
      </c>
      <c r="D950" s="247"/>
      <c r="E950" s="248">
        <v>-0.8</v>
      </c>
      <c r="F950" s="215"/>
      <c r="G950" s="215"/>
      <c r="H950" s="215"/>
      <c r="I950" s="215"/>
      <c r="J950" s="215"/>
      <c r="K950" s="215"/>
      <c r="L950" s="215"/>
      <c r="M950" s="215"/>
      <c r="N950" s="215"/>
      <c r="O950" s="215"/>
      <c r="P950" s="215"/>
      <c r="Q950" s="215"/>
      <c r="R950" s="215"/>
      <c r="S950" s="215"/>
      <c r="T950" s="215"/>
      <c r="U950" s="215"/>
      <c r="V950" s="215"/>
      <c r="W950" s="215"/>
      <c r="X950" s="206"/>
      <c r="Y950" s="206"/>
      <c r="Z950" s="206"/>
      <c r="AA950" s="206"/>
      <c r="AB950" s="206"/>
      <c r="AC950" s="206"/>
      <c r="AD950" s="206"/>
      <c r="AE950" s="206"/>
      <c r="AF950" s="206"/>
      <c r="AG950" s="206" t="s">
        <v>327</v>
      </c>
      <c r="AH950" s="206">
        <v>0</v>
      </c>
      <c r="AI950" s="206"/>
      <c r="AJ950" s="206"/>
      <c r="AK950" s="206"/>
      <c r="AL950" s="206"/>
      <c r="AM950" s="206"/>
      <c r="AN950" s="206"/>
      <c r="AO950" s="206"/>
      <c r="AP950" s="206"/>
      <c r="AQ950" s="206"/>
      <c r="AR950" s="206"/>
      <c r="AS950" s="206"/>
      <c r="AT950" s="206"/>
      <c r="AU950" s="206"/>
      <c r="AV950" s="206"/>
      <c r="AW950" s="206"/>
      <c r="AX950" s="206"/>
      <c r="AY950" s="206"/>
      <c r="AZ950" s="206"/>
      <c r="BA950" s="206"/>
      <c r="BB950" s="206"/>
      <c r="BC950" s="206"/>
      <c r="BD950" s="206"/>
      <c r="BE950" s="206"/>
      <c r="BF950" s="206"/>
      <c r="BG950" s="206"/>
      <c r="BH950" s="206"/>
    </row>
    <row r="951" spans="1:60" outlineLevel="1">
      <c r="A951" s="213"/>
      <c r="B951" s="214"/>
      <c r="C951" s="254" t="s">
        <v>1292</v>
      </c>
      <c r="D951" s="247"/>
      <c r="E951" s="248">
        <v>74.540000000000006</v>
      </c>
      <c r="F951" s="215"/>
      <c r="G951" s="215"/>
      <c r="H951" s="215"/>
      <c r="I951" s="215"/>
      <c r="J951" s="215"/>
      <c r="K951" s="215"/>
      <c r="L951" s="215"/>
      <c r="M951" s="215"/>
      <c r="N951" s="215"/>
      <c r="O951" s="215"/>
      <c r="P951" s="215"/>
      <c r="Q951" s="215"/>
      <c r="R951" s="215"/>
      <c r="S951" s="215"/>
      <c r="T951" s="215"/>
      <c r="U951" s="215"/>
      <c r="V951" s="215"/>
      <c r="W951" s="215"/>
      <c r="X951" s="206"/>
      <c r="Y951" s="206"/>
      <c r="Z951" s="206"/>
      <c r="AA951" s="206"/>
      <c r="AB951" s="206"/>
      <c r="AC951" s="206"/>
      <c r="AD951" s="206"/>
      <c r="AE951" s="206"/>
      <c r="AF951" s="206"/>
      <c r="AG951" s="206" t="s">
        <v>327</v>
      </c>
      <c r="AH951" s="206">
        <v>0</v>
      </c>
      <c r="AI951" s="206"/>
      <c r="AJ951" s="206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</row>
    <row r="952" spans="1:60" outlineLevel="1">
      <c r="A952" s="213"/>
      <c r="B952" s="214"/>
      <c r="C952" s="254" t="s">
        <v>1293</v>
      </c>
      <c r="D952" s="247"/>
      <c r="E952" s="248">
        <v>1.8</v>
      </c>
      <c r="F952" s="215"/>
      <c r="G952" s="215"/>
      <c r="H952" s="215"/>
      <c r="I952" s="215"/>
      <c r="J952" s="215"/>
      <c r="K952" s="215"/>
      <c r="L952" s="215"/>
      <c r="M952" s="215"/>
      <c r="N952" s="215"/>
      <c r="O952" s="215"/>
      <c r="P952" s="215"/>
      <c r="Q952" s="215"/>
      <c r="R952" s="215"/>
      <c r="S952" s="215"/>
      <c r="T952" s="215"/>
      <c r="U952" s="215"/>
      <c r="V952" s="215"/>
      <c r="W952" s="215"/>
      <c r="X952" s="206"/>
      <c r="Y952" s="206"/>
      <c r="Z952" s="206"/>
      <c r="AA952" s="206"/>
      <c r="AB952" s="206"/>
      <c r="AC952" s="206"/>
      <c r="AD952" s="206"/>
      <c r="AE952" s="206"/>
      <c r="AF952" s="206"/>
      <c r="AG952" s="206" t="s">
        <v>327</v>
      </c>
      <c r="AH952" s="206">
        <v>0</v>
      </c>
      <c r="AI952" s="206"/>
      <c r="AJ952" s="206"/>
      <c r="AK952" s="206"/>
      <c r="AL952" s="206"/>
      <c r="AM952" s="206"/>
      <c r="AN952" s="206"/>
      <c r="AO952" s="206"/>
      <c r="AP952" s="206"/>
      <c r="AQ952" s="206"/>
      <c r="AR952" s="206"/>
      <c r="AS952" s="206"/>
      <c r="AT952" s="206"/>
      <c r="AU952" s="206"/>
      <c r="AV952" s="206"/>
      <c r="AW952" s="206"/>
      <c r="AX952" s="206"/>
      <c r="AY952" s="206"/>
      <c r="AZ952" s="206"/>
      <c r="BA952" s="206"/>
      <c r="BB952" s="206"/>
      <c r="BC952" s="206"/>
      <c r="BD952" s="206"/>
      <c r="BE952" s="206"/>
      <c r="BF952" s="206"/>
      <c r="BG952" s="206"/>
      <c r="BH952" s="206"/>
    </row>
    <row r="953" spans="1:60" outlineLevel="1">
      <c r="A953" s="213"/>
      <c r="B953" s="214"/>
      <c r="C953" s="254" t="s">
        <v>1294</v>
      </c>
      <c r="D953" s="247"/>
      <c r="E953" s="248">
        <v>-5.6</v>
      </c>
      <c r="F953" s="215"/>
      <c r="G953" s="215"/>
      <c r="H953" s="215"/>
      <c r="I953" s="215"/>
      <c r="J953" s="215"/>
      <c r="K953" s="215"/>
      <c r="L953" s="215"/>
      <c r="M953" s="215"/>
      <c r="N953" s="215"/>
      <c r="O953" s="215"/>
      <c r="P953" s="215"/>
      <c r="Q953" s="215"/>
      <c r="R953" s="215"/>
      <c r="S953" s="215"/>
      <c r="T953" s="215"/>
      <c r="U953" s="215"/>
      <c r="V953" s="215"/>
      <c r="W953" s="215"/>
      <c r="X953" s="206"/>
      <c r="Y953" s="206"/>
      <c r="Z953" s="206"/>
      <c r="AA953" s="206"/>
      <c r="AB953" s="206"/>
      <c r="AC953" s="206"/>
      <c r="AD953" s="206"/>
      <c r="AE953" s="206"/>
      <c r="AF953" s="206"/>
      <c r="AG953" s="206" t="s">
        <v>327</v>
      </c>
      <c r="AH953" s="206">
        <v>0</v>
      </c>
      <c r="AI953" s="206"/>
      <c r="AJ953" s="206"/>
      <c r="AK953" s="206"/>
      <c r="AL953" s="206"/>
      <c r="AM953" s="206"/>
      <c r="AN953" s="206"/>
      <c r="AO953" s="206"/>
      <c r="AP953" s="206"/>
      <c r="AQ953" s="206"/>
      <c r="AR953" s="206"/>
      <c r="AS953" s="206"/>
      <c r="AT953" s="206"/>
      <c r="AU953" s="206"/>
      <c r="AV953" s="206"/>
      <c r="AW953" s="206"/>
      <c r="AX953" s="206"/>
      <c r="AY953" s="206"/>
      <c r="AZ953" s="206"/>
      <c r="BA953" s="206"/>
      <c r="BB953" s="206"/>
      <c r="BC953" s="206"/>
      <c r="BD953" s="206"/>
      <c r="BE953" s="206"/>
      <c r="BF953" s="206"/>
      <c r="BG953" s="206"/>
      <c r="BH953" s="206"/>
    </row>
    <row r="954" spans="1:60" outlineLevel="1">
      <c r="A954" s="213"/>
      <c r="B954" s="214"/>
      <c r="C954" s="254" t="s">
        <v>1295</v>
      </c>
      <c r="D954" s="247"/>
      <c r="E954" s="248">
        <v>-3.8</v>
      </c>
      <c r="F954" s="215"/>
      <c r="G954" s="215"/>
      <c r="H954" s="215"/>
      <c r="I954" s="215"/>
      <c r="J954" s="215"/>
      <c r="K954" s="215"/>
      <c r="L954" s="215"/>
      <c r="M954" s="215"/>
      <c r="N954" s="215"/>
      <c r="O954" s="215"/>
      <c r="P954" s="215"/>
      <c r="Q954" s="215"/>
      <c r="R954" s="215"/>
      <c r="S954" s="215"/>
      <c r="T954" s="215"/>
      <c r="U954" s="215"/>
      <c r="V954" s="215"/>
      <c r="W954" s="215"/>
      <c r="X954" s="206"/>
      <c r="Y954" s="206"/>
      <c r="Z954" s="206"/>
      <c r="AA954" s="206"/>
      <c r="AB954" s="206"/>
      <c r="AC954" s="206"/>
      <c r="AD954" s="206"/>
      <c r="AE954" s="206"/>
      <c r="AF954" s="206"/>
      <c r="AG954" s="206" t="s">
        <v>327</v>
      </c>
      <c r="AH954" s="206">
        <v>0</v>
      </c>
      <c r="AI954" s="206"/>
      <c r="AJ954" s="206"/>
      <c r="AK954" s="206"/>
      <c r="AL954" s="206"/>
      <c r="AM954" s="206"/>
      <c r="AN954" s="206"/>
      <c r="AO954" s="206"/>
      <c r="AP954" s="206"/>
      <c r="AQ954" s="206"/>
      <c r="AR954" s="206"/>
      <c r="AS954" s="206"/>
      <c r="AT954" s="206"/>
      <c r="AU954" s="206"/>
      <c r="AV954" s="206"/>
      <c r="AW954" s="206"/>
      <c r="AX954" s="206"/>
      <c r="AY954" s="206"/>
      <c r="AZ954" s="206"/>
      <c r="BA954" s="206"/>
      <c r="BB954" s="206"/>
      <c r="BC954" s="206"/>
      <c r="BD954" s="206"/>
      <c r="BE954" s="206"/>
      <c r="BF954" s="206"/>
      <c r="BG954" s="206"/>
      <c r="BH954" s="206"/>
    </row>
    <row r="955" spans="1:60" outlineLevel="1">
      <c r="A955" s="213"/>
      <c r="B955" s="214"/>
      <c r="C955" s="254" t="s">
        <v>1296</v>
      </c>
      <c r="D955" s="247"/>
      <c r="E955" s="248">
        <v>52.48</v>
      </c>
      <c r="F955" s="215"/>
      <c r="G955" s="215"/>
      <c r="H955" s="215"/>
      <c r="I955" s="215"/>
      <c r="J955" s="215"/>
      <c r="K955" s="215"/>
      <c r="L955" s="215"/>
      <c r="M955" s="215"/>
      <c r="N955" s="215"/>
      <c r="O955" s="215"/>
      <c r="P955" s="215"/>
      <c r="Q955" s="215"/>
      <c r="R955" s="215"/>
      <c r="S955" s="215"/>
      <c r="T955" s="215"/>
      <c r="U955" s="215"/>
      <c r="V955" s="215"/>
      <c r="W955" s="215"/>
      <c r="X955" s="206"/>
      <c r="Y955" s="206"/>
      <c r="Z955" s="206"/>
      <c r="AA955" s="206"/>
      <c r="AB955" s="206"/>
      <c r="AC955" s="206"/>
      <c r="AD955" s="206"/>
      <c r="AE955" s="206"/>
      <c r="AF955" s="206"/>
      <c r="AG955" s="206" t="s">
        <v>327</v>
      </c>
      <c r="AH955" s="206">
        <v>0</v>
      </c>
      <c r="AI955" s="206"/>
      <c r="AJ955" s="206"/>
      <c r="AK955" s="206"/>
      <c r="AL955" s="206"/>
      <c r="AM955" s="206"/>
      <c r="AN955" s="206"/>
      <c r="AO955" s="206"/>
      <c r="AP955" s="206"/>
      <c r="AQ955" s="206"/>
      <c r="AR955" s="206"/>
      <c r="AS955" s="206"/>
      <c r="AT955" s="206"/>
      <c r="AU955" s="206"/>
      <c r="AV955" s="206"/>
      <c r="AW955" s="206"/>
      <c r="AX955" s="206"/>
      <c r="AY955" s="206"/>
      <c r="AZ955" s="206"/>
      <c r="BA955" s="206"/>
      <c r="BB955" s="206"/>
      <c r="BC955" s="206"/>
      <c r="BD955" s="206"/>
      <c r="BE955" s="206"/>
      <c r="BF955" s="206"/>
      <c r="BG955" s="206"/>
      <c r="BH955" s="206"/>
    </row>
    <row r="956" spans="1:60" outlineLevel="1">
      <c r="A956" s="213"/>
      <c r="B956" s="214"/>
      <c r="C956" s="254" t="s">
        <v>1297</v>
      </c>
      <c r="D956" s="247"/>
      <c r="E956" s="248">
        <v>1.46</v>
      </c>
      <c r="F956" s="215"/>
      <c r="G956" s="215"/>
      <c r="H956" s="215"/>
      <c r="I956" s="215"/>
      <c r="J956" s="215"/>
      <c r="K956" s="215"/>
      <c r="L956" s="215"/>
      <c r="M956" s="215"/>
      <c r="N956" s="215"/>
      <c r="O956" s="215"/>
      <c r="P956" s="215"/>
      <c r="Q956" s="215"/>
      <c r="R956" s="215"/>
      <c r="S956" s="215"/>
      <c r="T956" s="215"/>
      <c r="U956" s="215"/>
      <c r="V956" s="215"/>
      <c r="W956" s="215"/>
      <c r="X956" s="206"/>
      <c r="Y956" s="206"/>
      <c r="Z956" s="206"/>
      <c r="AA956" s="206"/>
      <c r="AB956" s="206"/>
      <c r="AC956" s="206"/>
      <c r="AD956" s="206"/>
      <c r="AE956" s="206"/>
      <c r="AF956" s="206"/>
      <c r="AG956" s="206" t="s">
        <v>327</v>
      </c>
      <c r="AH956" s="206">
        <v>0</v>
      </c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</row>
    <row r="957" spans="1:60" outlineLevel="1">
      <c r="A957" s="213"/>
      <c r="B957" s="214"/>
      <c r="C957" s="254" t="s">
        <v>1298</v>
      </c>
      <c r="D957" s="247"/>
      <c r="E957" s="248">
        <v>3.2</v>
      </c>
      <c r="F957" s="215"/>
      <c r="G957" s="215"/>
      <c r="H957" s="215"/>
      <c r="I957" s="215"/>
      <c r="J957" s="215"/>
      <c r="K957" s="215"/>
      <c r="L957" s="215"/>
      <c r="M957" s="215"/>
      <c r="N957" s="215"/>
      <c r="O957" s="215"/>
      <c r="P957" s="215"/>
      <c r="Q957" s="215"/>
      <c r="R957" s="215"/>
      <c r="S957" s="215"/>
      <c r="T957" s="215"/>
      <c r="U957" s="215"/>
      <c r="V957" s="215"/>
      <c r="W957" s="215"/>
      <c r="X957" s="206"/>
      <c r="Y957" s="206"/>
      <c r="Z957" s="206"/>
      <c r="AA957" s="206"/>
      <c r="AB957" s="206"/>
      <c r="AC957" s="206"/>
      <c r="AD957" s="206"/>
      <c r="AE957" s="206"/>
      <c r="AF957" s="206"/>
      <c r="AG957" s="206" t="s">
        <v>327</v>
      </c>
      <c r="AH957" s="206">
        <v>0</v>
      </c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</row>
    <row r="958" spans="1:60" outlineLevel="1">
      <c r="A958" s="213"/>
      <c r="B958" s="214"/>
      <c r="C958" s="254" t="s">
        <v>1299</v>
      </c>
      <c r="D958" s="247"/>
      <c r="E958" s="248">
        <v>5.2</v>
      </c>
      <c r="F958" s="215"/>
      <c r="G958" s="215"/>
      <c r="H958" s="215"/>
      <c r="I958" s="215"/>
      <c r="J958" s="215"/>
      <c r="K958" s="215"/>
      <c r="L958" s="215"/>
      <c r="M958" s="215"/>
      <c r="N958" s="215"/>
      <c r="O958" s="215"/>
      <c r="P958" s="215"/>
      <c r="Q958" s="215"/>
      <c r="R958" s="215"/>
      <c r="S958" s="215"/>
      <c r="T958" s="215"/>
      <c r="U958" s="215"/>
      <c r="V958" s="215"/>
      <c r="W958" s="215"/>
      <c r="X958" s="206"/>
      <c r="Y958" s="206"/>
      <c r="Z958" s="206"/>
      <c r="AA958" s="206"/>
      <c r="AB958" s="206"/>
      <c r="AC958" s="206"/>
      <c r="AD958" s="206"/>
      <c r="AE958" s="206"/>
      <c r="AF958" s="206"/>
      <c r="AG958" s="206" t="s">
        <v>327</v>
      </c>
      <c r="AH958" s="206">
        <v>0</v>
      </c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</row>
    <row r="959" spans="1:60" outlineLevel="1">
      <c r="A959" s="213"/>
      <c r="B959" s="214"/>
      <c r="C959" s="254" t="s">
        <v>1300</v>
      </c>
      <c r="D959" s="247"/>
      <c r="E959" s="248">
        <v>-1.8</v>
      </c>
      <c r="F959" s="215"/>
      <c r="G959" s="215"/>
      <c r="H959" s="215"/>
      <c r="I959" s="215"/>
      <c r="J959" s="215"/>
      <c r="K959" s="215"/>
      <c r="L959" s="215"/>
      <c r="M959" s="215"/>
      <c r="N959" s="215"/>
      <c r="O959" s="215"/>
      <c r="P959" s="215"/>
      <c r="Q959" s="215"/>
      <c r="R959" s="215"/>
      <c r="S959" s="215"/>
      <c r="T959" s="215"/>
      <c r="U959" s="215"/>
      <c r="V959" s="215"/>
      <c r="W959" s="215"/>
      <c r="X959" s="206"/>
      <c r="Y959" s="206"/>
      <c r="Z959" s="206"/>
      <c r="AA959" s="206"/>
      <c r="AB959" s="206"/>
      <c r="AC959" s="206"/>
      <c r="AD959" s="206"/>
      <c r="AE959" s="206"/>
      <c r="AF959" s="206"/>
      <c r="AG959" s="206" t="s">
        <v>327</v>
      </c>
      <c r="AH959" s="206">
        <v>0</v>
      </c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</row>
    <row r="960" spans="1:60" outlineLevel="1">
      <c r="A960" s="213"/>
      <c r="B960" s="214"/>
      <c r="C960" s="254" t="s">
        <v>1301</v>
      </c>
      <c r="D960" s="247"/>
      <c r="E960" s="248">
        <v>-2.8</v>
      </c>
      <c r="F960" s="215"/>
      <c r="G960" s="215"/>
      <c r="H960" s="215"/>
      <c r="I960" s="215"/>
      <c r="J960" s="215"/>
      <c r="K960" s="215"/>
      <c r="L960" s="215"/>
      <c r="M960" s="215"/>
      <c r="N960" s="215"/>
      <c r="O960" s="215"/>
      <c r="P960" s="215"/>
      <c r="Q960" s="215"/>
      <c r="R960" s="215"/>
      <c r="S960" s="215"/>
      <c r="T960" s="215"/>
      <c r="U960" s="215"/>
      <c r="V960" s="215"/>
      <c r="W960" s="215"/>
      <c r="X960" s="206"/>
      <c r="Y960" s="206"/>
      <c r="Z960" s="206"/>
      <c r="AA960" s="206"/>
      <c r="AB960" s="206"/>
      <c r="AC960" s="206"/>
      <c r="AD960" s="206"/>
      <c r="AE960" s="206"/>
      <c r="AF960" s="206"/>
      <c r="AG960" s="206" t="s">
        <v>327</v>
      </c>
      <c r="AH960" s="206">
        <v>0</v>
      </c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</row>
    <row r="961" spans="1:60" outlineLevel="1">
      <c r="A961" s="213"/>
      <c r="B961" s="214"/>
      <c r="C961" s="254" t="s">
        <v>1279</v>
      </c>
      <c r="D961" s="247"/>
      <c r="E961" s="248">
        <v>-0.9</v>
      </c>
      <c r="F961" s="215"/>
      <c r="G961" s="215"/>
      <c r="H961" s="215"/>
      <c r="I961" s="215"/>
      <c r="J961" s="215"/>
      <c r="K961" s="215"/>
      <c r="L961" s="215"/>
      <c r="M961" s="215"/>
      <c r="N961" s="215"/>
      <c r="O961" s="215"/>
      <c r="P961" s="215"/>
      <c r="Q961" s="215"/>
      <c r="R961" s="215"/>
      <c r="S961" s="215"/>
      <c r="T961" s="215"/>
      <c r="U961" s="215"/>
      <c r="V961" s="215"/>
      <c r="W961" s="215"/>
      <c r="X961" s="206"/>
      <c r="Y961" s="206"/>
      <c r="Z961" s="206"/>
      <c r="AA961" s="206"/>
      <c r="AB961" s="206"/>
      <c r="AC961" s="206"/>
      <c r="AD961" s="206"/>
      <c r="AE961" s="206"/>
      <c r="AF961" s="206"/>
      <c r="AG961" s="206" t="s">
        <v>327</v>
      </c>
      <c r="AH961" s="206">
        <v>0</v>
      </c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</row>
    <row r="962" spans="1:60" outlineLevel="1">
      <c r="A962" s="213"/>
      <c r="B962" s="214"/>
      <c r="C962" s="254" t="s">
        <v>1302</v>
      </c>
      <c r="D962" s="247"/>
      <c r="E962" s="248">
        <v>10.69</v>
      </c>
      <c r="F962" s="215"/>
      <c r="G962" s="215"/>
      <c r="H962" s="215"/>
      <c r="I962" s="215"/>
      <c r="J962" s="215"/>
      <c r="K962" s="215"/>
      <c r="L962" s="215"/>
      <c r="M962" s="215"/>
      <c r="N962" s="215"/>
      <c r="O962" s="215"/>
      <c r="P962" s="215"/>
      <c r="Q962" s="215"/>
      <c r="R962" s="215"/>
      <c r="S962" s="215"/>
      <c r="T962" s="215"/>
      <c r="U962" s="215"/>
      <c r="V962" s="215"/>
      <c r="W962" s="215"/>
      <c r="X962" s="206"/>
      <c r="Y962" s="206"/>
      <c r="Z962" s="206"/>
      <c r="AA962" s="206"/>
      <c r="AB962" s="206"/>
      <c r="AC962" s="206"/>
      <c r="AD962" s="206"/>
      <c r="AE962" s="206"/>
      <c r="AF962" s="206"/>
      <c r="AG962" s="206" t="s">
        <v>327</v>
      </c>
      <c r="AH962" s="206">
        <v>0</v>
      </c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</row>
    <row r="963" spans="1:60" outlineLevel="1">
      <c r="A963" s="213"/>
      <c r="B963" s="214"/>
      <c r="C963" s="254" t="s">
        <v>1303</v>
      </c>
      <c r="D963" s="247"/>
      <c r="E963" s="248">
        <v>-2.2000000000000002</v>
      </c>
      <c r="F963" s="215"/>
      <c r="G963" s="215"/>
      <c r="H963" s="215"/>
      <c r="I963" s="215"/>
      <c r="J963" s="215"/>
      <c r="K963" s="215"/>
      <c r="L963" s="215"/>
      <c r="M963" s="215"/>
      <c r="N963" s="215"/>
      <c r="O963" s="215"/>
      <c r="P963" s="215"/>
      <c r="Q963" s="215"/>
      <c r="R963" s="215"/>
      <c r="S963" s="215"/>
      <c r="T963" s="215"/>
      <c r="U963" s="215"/>
      <c r="V963" s="215"/>
      <c r="W963" s="215"/>
      <c r="X963" s="206"/>
      <c r="Y963" s="206"/>
      <c r="Z963" s="206"/>
      <c r="AA963" s="206"/>
      <c r="AB963" s="206"/>
      <c r="AC963" s="206"/>
      <c r="AD963" s="206"/>
      <c r="AE963" s="206"/>
      <c r="AF963" s="206"/>
      <c r="AG963" s="206" t="s">
        <v>327</v>
      </c>
      <c r="AH963" s="206">
        <v>0</v>
      </c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</row>
    <row r="964" spans="1:60" outlineLevel="1">
      <c r="A964" s="213"/>
      <c r="B964" s="214"/>
      <c r="C964" s="254" t="s">
        <v>1304</v>
      </c>
      <c r="D964" s="247"/>
      <c r="E964" s="248">
        <v>0.3</v>
      </c>
      <c r="F964" s="215"/>
      <c r="G964" s="215"/>
      <c r="H964" s="215"/>
      <c r="I964" s="215"/>
      <c r="J964" s="215"/>
      <c r="K964" s="215"/>
      <c r="L964" s="215"/>
      <c r="M964" s="215"/>
      <c r="N964" s="215"/>
      <c r="O964" s="215"/>
      <c r="P964" s="215"/>
      <c r="Q964" s="215"/>
      <c r="R964" s="215"/>
      <c r="S964" s="215"/>
      <c r="T964" s="215"/>
      <c r="U964" s="215"/>
      <c r="V964" s="215"/>
      <c r="W964" s="215"/>
      <c r="X964" s="206"/>
      <c r="Y964" s="206"/>
      <c r="Z964" s="206"/>
      <c r="AA964" s="206"/>
      <c r="AB964" s="206"/>
      <c r="AC964" s="206"/>
      <c r="AD964" s="206"/>
      <c r="AE964" s="206"/>
      <c r="AF964" s="206"/>
      <c r="AG964" s="206" t="s">
        <v>327</v>
      </c>
      <c r="AH964" s="206">
        <v>0</v>
      </c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</row>
    <row r="965" spans="1:60" outlineLevel="1">
      <c r="A965" s="213"/>
      <c r="B965" s="214"/>
      <c r="C965" s="254" t="s">
        <v>1305</v>
      </c>
      <c r="D965" s="247"/>
      <c r="E965" s="248">
        <v>23.26</v>
      </c>
      <c r="F965" s="215"/>
      <c r="G965" s="215"/>
      <c r="H965" s="215"/>
      <c r="I965" s="215"/>
      <c r="J965" s="215"/>
      <c r="K965" s="215"/>
      <c r="L965" s="215"/>
      <c r="M965" s="215"/>
      <c r="N965" s="215"/>
      <c r="O965" s="215"/>
      <c r="P965" s="215"/>
      <c r="Q965" s="215"/>
      <c r="R965" s="215"/>
      <c r="S965" s="215"/>
      <c r="T965" s="215"/>
      <c r="U965" s="215"/>
      <c r="V965" s="215"/>
      <c r="W965" s="215"/>
      <c r="X965" s="206"/>
      <c r="Y965" s="206"/>
      <c r="Z965" s="206"/>
      <c r="AA965" s="206"/>
      <c r="AB965" s="206"/>
      <c r="AC965" s="206"/>
      <c r="AD965" s="206"/>
      <c r="AE965" s="206"/>
      <c r="AF965" s="206"/>
      <c r="AG965" s="206" t="s">
        <v>327</v>
      </c>
      <c r="AH965" s="206">
        <v>0</v>
      </c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</row>
    <row r="966" spans="1:60" outlineLevel="1">
      <c r="A966" s="213"/>
      <c r="B966" s="214"/>
      <c r="C966" s="254" t="s">
        <v>1306</v>
      </c>
      <c r="D966" s="247"/>
      <c r="E966" s="248">
        <v>0.7</v>
      </c>
      <c r="F966" s="215"/>
      <c r="G966" s="215"/>
      <c r="H966" s="215"/>
      <c r="I966" s="215"/>
      <c r="J966" s="215"/>
      <c r="K966" s="215"/>
      <c r="L966" s="215"/>
      <c r="M966" s="215"/>
      <c r="N966" s="215"/>
      <c r="O966" s="215"/>
      <c r="P966" s="215"/>
      <c r="Q966" s="215"/>
      <c r="R966" s="215"/>
      <c r="S966" s="215"/>
      <c r="T966" s="215"/>
      <c r="U966" s="215"/>
      <c r="V966" s="215"/>
      <c r="W966" s="215"/>
      <c r="X966" s="206"/>
      <c r="Y966" s="206"/>
      <c r="Z966" s="206"/>
      <c r="AA966" s="206"/>
      <c r="AB966" s="206"/>
      <c r="AC966" s="206"/>
      <c r="AD966" s="206"/>
      <c r="AE966" s="206"/>
      <c r="AF966" s="206"/>
      <c r="AG966" s="206" t="s">
        <v>327</v>
      </c>
      <c r="AH966" s="206">
        <v>0</v>
      </c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</row>
    <row r="967" spans="1:60" outlineLevel="1">
      <c r="A967" s="213"/>
      <c r="B967" s="214"/>
      <c r="C967" s="254" t="s">
        <v>1307</v>
      </c>
      <c r="D967" s="247"/>
      <c r="E967" s="248">
        <v>-3.9</v>
      </c>
      <c r="F967" s="215"/>
      <c r="G967" s="215"/>
      <c r="H967" s="215"/>
      <c r="I967" s="215"/>
      <c r="J967" s="215"/>
      <c r="K967" s="215"/>
      <c r="L967" s="215"/>
      <c r="M967" s="215"/>
      <c r="N967" s="215"/>
      <c r="O967" s="215"/>
      <c r="P967" s="215"/>
      <c r="Q967" s="215"/>
      <c r="R967" s="215"/>
      <c r="S967" s="215"/>
      <c r="T967" s="215"/>
      <c r="U967" s="215"/>
      <c r="V967" s="215"/>
      <c r="W967" s="215"/>
      <c r="X967" s="206"/>
      <c r="Y967" s="206"/>
      <c r="Z967" s="206"/>
      <c r="AA967" s="206"/>
      <c r="AB967" s="206"/>
      <c r="AC967" s="206"/>
      <c r="AD967" s="206"/>
      <c r="AE967" s="206"/>
      <c r="AF967" s="206"/>
      <c r="AG967" s="206" t="s">
        <v>327</v>
      </c>
      <c r="AH967" s="206">
        <v>0</v>
      </c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</row>
    <row r="968" spans="1:60" outlineLevel="1">
      <c r="A968" s="213"/>
      <c r="B968" s="214"/>
      <c r="C968" s="254" t="s">
        <v>1308</v>
      </c>
      <c r="D968" s="247"/>
      <c r="E968" s="248">
        <v>19.82</v>
      </c>
      <c r="F968" s="215"/>
      <c r="G968" s="215"/>
      <c r="H968" s="215"/>
      <c r="I968" s="215"/>
      <c r="J968" s="215"/>
      <c r="K968" s="215"/>
      <c r="L968" s="215"/>
      <c r="M968" s="215"/>
      <c r="N968" s="215"/>
      <c r="O968" s="215"/>
      <c r="P968" s="215"/>
      <c r="Q968" s="215"/>
      <c r="R968" s="215"/>
      <c r="S968" s="215"/>
      <c r="T968" s="215"/>
      <c r="U968" s="215"/>
      <c r="V968" s="215"/>
      <c r="W968" s="215"/>
      <c r="X968" s="206"/>
      <c r="Y968" s="206"/>
      <c r="Z968" s="206"/>
      <c r="AA968" s="206"/>
      <c r="AB968" s="206"/>
      <c r="AC968" s="206"/>
      <c r="AD968" s="206"/>
      <c r="AE968" s="206"/>
      <c r="AF968" s="206"/>
      <c r="AG968" s="206" t="s">
        <v>327</v>
      </c>
      <c r="AH968" s="206">
        <v>0</v>
      </c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</row>
    <row r="969" spans="1:60" outlineLevel="1">
      <c r="A969" s="213"/>
      <c r="B969" s="214"/>
      <c r="C969" s="254" t="s">
        <v>1269</v>
      </c>
      <c r="D969" s="247"/>
      <c r="E969" s="248">
        <v>-0.8</v>
      </c>
      <c r="F969" s="215"/>
      <c r="G969" s="215"/>
      <c r="H969" s="215"/>
      <c r="I969" s="215"/>
      <c r="J969" s="215"/>
      <c r="K969" s="215"/>
      <c r="L969" s="215"/>
      <c r="M969" s="215"/>
      <c r="N969" s="215"/>
      <c r="O969" s="215"/>
      <c r="P969" s="215"/>
      <c r="Q969" s="215"/>
      <c r="R969" s="215"/>
      <c r="S969" s="215"/>
      <c r="T969" s="215"/>
      <c r="U969" s="215"/>
      <c r="V969" s="215"/>
      <c r="W969" s="215"/>
      <c r="X969" s="206"/>
      <c r="Y969" s="206"/>
      <c r="Z969" s="206"/>
      <c r="AA969" s="206"/>
      <c r="AB969" s="206"/>
      <c r="AC969" s="206"/>
      <c r="AD969" s="206"/>
      <c r="AE969" s="206"/>
      <c r="AF969" s="206"/>
      <c r="AG969" s="206" t="s">
        <v>327</v>
      </c>
      <c r="AH969" s="206">
        <v>0</v>
      </c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</row>
    <row r="970" spans="1:60" ht="22.5" outlineLevel="1">
      <c r="A970" s="223">
        <v>152</v>
      </c>
      <c r="B970" s="224" t="s">
        <v>1309</v>
      </c>
      <c r="C970" s="241" t="s">
        <v>1310</v>
      </c>
      <c r="D970" s="225" t="s">
        <v>368</v>
      </c>
      <c r="E970" s="226">
        <v>716.06849999999997</v>
      </c>
      <c r="F970" s="227"/>
      <c r="G970" s="228">
        <f>ROUND(E970*F970,2)</f>
        <v>0</v>
      </c>
      <c r="H970" s="227"/>
      <c r="I970" s="228">
        <f>ROUND(E970*H970,2)</f>
        <v>0</v>
      </c>
      <c r="J970" s="227"/>
      <c r="K970" s="228">
        <f>ROUND(E970*J970,2)</f>
        <v>0</v>
      </c>
      <c r="L970" s="228">
        <v>21</v>
      </c>
      <c r="M970" s="228">
        <f>G970*(1+L970/100)</f>
        <v>0</v>
      </c>
      <c r="N970" s="228">
        <v>1.64E-3</v>
      </c>
      <c r="O970" s="228">
        <f>ROUND(E970*N970,2)</f>
        <v>1.17</v>
      </c>
      <c r="P970" s="228">
        <v>0</v>
      </c>
      <c r="Q970" s="228">
        <f>ROUND(E970*P970,2)</f>
        <v>0</v>
      </c>
      <c r="R970" s="228" t="s">
        <v>1257</v>
      </c>
      <c r="S970" s="228" t="s">
        <v>1311</v>
      </c>
      <c r="T970" s="229" t="s">
        <v>1312</v>
      </c>
      <c r="U970" s="215">
        <v>7.0000000000000007E-2</v>
      </c>
      <c r="V970" s="215">
        <f>ROUND(E970*U970,2)</f>
        <v>50.12</v>
      </c>
      <c r="W970" s="215"/>
      <c r="X970" s="206"/>
      <c r="Y970" s="206"/>
      <c r="Z970" s="206"/>
      <c r="AA970" s="206"/>
      <c r="AB970" s="206"/>
      <c r="AC970" s="206"/>
      <c r="AD970" s="206"/>
      <c r="AE970" s="206"/>
      <c r="AF970" s="206"/>
      <c r="AG970" s="206" t="s">
        <v>1202</v>
      </c>
      <c r="AH970" s="206"/>
      <c r="AI970" s="206"/>
      <c r="AJ970" s="206"/>
      <c r="AK970" s="206"/>
      <c r="AL970" s="206"/>
      <c r="AM970" s="206"/>
      <c r="AN970" s="206"/>
      <c r="AO970" s="206"/>
      <c r="AP970" s="206"/>
      <c r="AQ970" s="206"/>
      <c r="AR970" s="206"/>
      <c r="AS970" s="206"/>
      <c r="AT970" s="206"/>
      <c r="AU970" s="206"/>
      <c r="AV970" s="206"/>
      <c r="AW970" s="206"/>
      <c r="AX970" s="206"/>
      <c r="AY970" s="206"/>
      <c r="AZ970" s="206"/>
      <c r="BA970" s="206"/>
      <c r="BB970" s="206"/>
      <c r="BC970" s="206"/>
      <c r="BD970" s="206"/>
      <c r="BE970" s="206"/>
      <c r="BF970" s="206"/>
      <c r="BG970" s="206"/>
      <c r="BH970" s="206"/>
    </row>
    <row r="971" spans="1:60" outlineLevel="1">
      <c r="A971" s="213"/>
      <c r="B971" s="214"/>
      <c r="C971" s="254" t="s">
        <v>1313</v>
      </c>
      <c r="D971" s="247"/>
      <c r="E971" s="248">
        <v>716.07</v>
      </c>
      <c r="F971" s="215"/>
      <c r="G971" s="215"/>
      <c r="H971" s="215"/>
      <c r="I971" s="215"/>
      <c r="J971" s="215"/>
      <c r="K971" s="215"/>
      <c r="L971" s="215"/>
      <c r="M971" s="215"/>
      <c r="N971" s="215"/>
      <c r="O971" s="215"/>
      <c r="P971" s="215"/>
      <c r="Q971" s="215"/>
      <c r="R971" s="215"/>
      <c r="S971" s="215"/>
      <c r="T971" s="215"/>
      <c r="U971" s="215"/>
      <c r="V971" s="215"/>
      <c r="W971" s="215"/>
      <c r="X971" s="206"/>
      <c r="Y971" s="206"/>
      <c r="Z971" s="206"/>
      <c r="AA971" s="206"/>
      <c r="AB971" s="206"/>
      <c r="AC971" s="206"/>
      <c r="AD971" s="206"/>
      <c r="AE971" s="206"/>
      <c r="AF971" s="206"/>
      <c r="AG971" s="206" t="s">
        <v>327</v>
      </c>
      <c r="AH971" s="206">
        <v>0</v>
      </c>
      <c r="AI971" s="206"/>
      <c r="AJ971" s="206"/>
      <c r="AK971" s="206"/>
      <c r="AL971" s="206"/>
      <c r="AM971" s="206"/>
      <c r="AN971" s="206"/>
      <c r="AO971" s="206"/>
      <c r="AP971" s="206"/>
      <c r="AQ971" s="206"/>
      <c r="AR971" s="206"/>
      <c r="AS971" s="206"/>
      <c r="AT971" s="206"/>
      <c r="AU971" s="206"/>
      <c r="AV971" s="206"/>
      <c r="AW971" s="206"/>
      <c r="AX971" s="206"/>
      <c r="AY971" s="206"/>
      <c r="AZ971" s="206"/>
      <c r="BA971" s="206"/>
      <c r="BB971" s="206"/>
      <c r="BC971" s="206"/>
      <c r="BD971" s="206"/>
      <c r="BE971" s="206"/>
      <c r="BF971" s="206"/>
      <c r="BG971" s="206"/>
      <c r="BH971" s="206"/>
    </row>
    <row r="972" spans="1:60" ht="22.5" outlineLevel="1">
      <c r="A972" s="223">
        <v>153</v>
      </c>
      <c r="B972" s="224" t="s">
        <v>1314</v>
      </c>
      <c r="C972" s="241" t="s">
        <v>1315</v>
      </c>
      <c r="D972" s="225" t="s">
        <v>368</v>
      </c>
      <c r="E972" s="226">
        <v>18.4864</v>
      </c>
      <c r="F972" s="227"/>
      <c r="G972" s="228">
        <f>ROUND(E972*F972,2)</f>
        <v>0</v>
      </c>
      <c r="H972" s="227"/>
      <c r="I972" s="228">
        <f>ROUND(E972*H972,2)</f>
        <v>0</v>
      </c>
      <c r="J972" s="227"/>
      <c r="K972" s="228">
        <f>ROUND(E972*J972,2)</f>
        <v>0</v>
      </c>
      <c r="L972" s="228">
        <v>21</v>
      </c>
      <c r="M972" s="228">
        <f>G972*(1+L972/100)</f>
        <v>0</v>
      </c>
      <c r="N972" s="228">
        <v>6.2E-4</v>
      </c>
      <c r="O972" s="228">
        <f>ROUND(E972*N972,2)</f>
        <v>0.01</v>
      </c>
      <c r="P972" s="228">
        <v>0</v>
      </c>
      <c r="Q972" s="228">
        <f>ROUND(E972*P972,2)</f>
        <v>0</v>
      </c>
      <c r="R972" s="228" t="s">
        <v>1257</v>
      </c>
      <c r="S972" s="228" t="s">
        <v>285</v>
      </c>
      <c r="T972" s="229" t="s">
        <v>322</v>
      </c>
      <c r="U972" s="215">
        <v>0.316</v>
      </c>
      <c r="V972" s="215">
        <f>ROUND(E972*U972,2)</f>
        <v>5.84</v>
      </c>
      <c r="W972" s="215"/>
      <c r="X972" s="206"/>
      <c r="Y972" s="206"/>
      <c r="Z972" s="206"/>
      <c r="AA972" s="206"/>
      <c r="AB972" s="206"/>
      <c r="AC972" s="206"/>
      <c r="AD972" s="206"/>
      <c r="AE972" s="206"/>
      <c r="AF972" s="206"/>
      <c r="AG972" s="206" t="s">
        <v>1202</v>
      </c>
      <c r="AH972" s="206"/>
      <c r="AI972" s="206"/>
      <c r="AJ972" s="206"/>
      <c r="AK972" s="206"/>
      <c r="AL972" s="206"/>
      <c r="AM972" s="206"/>
      <c r="AN972" s="206"/>
      <c r="AO972" s="206"/>
      <c r="AP972" s="206"/>
      <c r="AQ972" s="206"/>
      <c r="AR972" s="206"/>
      <c r="AS972" s="206"/>
      <c r="AT972" s="206"/>
      <c r="AU972" s="206"/>
      <c r="AV972" s="206"/>
      <c r="AW972" s="206"/>
      <c r="AX972" s="206"/>
      <c r="AY972" s="206"/>
      <c r="AZ972" s="206"/>
      <c r="BA972" s="206"/>
      <c r="BB972" s="206"/>
      <c r="BC972" s="206"/>
      <c r="BD972" s="206"/>
      <c r="BE972" s="206"/>
      <c r="BF972" s="206"/>
      <c r="BG972" s="206"/>
      <c r="BH972" s="206"/>
    </row>
    <row r="973" spans="1:60" outlineLevel="1">
      <c r="A973" s="213"/>
      <c r="B973" s="214"/>
      <c r="C973" s="253" t="s">
        <v>1316</v>
      </c>
      <c r="D973" s="251"/>
      <c r="E973" s="251"/>
      <c r="F973" s="251"/>
      <c r="G973" s="251"/>
      <c r="H973" s="215"/>
      <c r="I973" s="215"/>
      <c r="J973" s="215"/>
      <c r="K973" s="215"/>
      <c r="L973" s="215"/>
      <c r="M973" s="215"/>
      <c r="N973" s="215"/>
      <c r="O973" s="215"/>
      <c r="P973" s="215"/>
      <c r="Q973" s="215"/>
      <c r="R973" s="215"/>
      <c r="S973" s="215"/>
      <c r="T973" s="215"/>
      <c r="U973" s="215"/>
      <c r="V973" s="215"/>
      <c r="W973" s="215"/>
      <c r="X973" s="206"/>
      <c r="Y973" s="206"/>
      <c r="Z973" s="206"/>
      <c r="AA973" s="206"/>
      <c r="AB973" s="206"/>
      <c r="AC973" s="206"/>
      <c r="AD973" s="206"/>
      <c r="AE973" s="206"/>
      <c r="AF973" s="206"/>
      <c r="AG973" s="206" t="s">
        <v>325</v>
      </c>
      <c r="AH973" s="206"/>
      <c r="AI973" s="206"/>
      <c r="AJ973" s="206"/>
      <c r="AK973" s="206"/>
      <c r="AL973" s="206"/>
      <c r="AM973" s="206"/>
      <c r="AN973" s="206"/>
      <c r="AO973" s="206"/>
      <c r="AP973" s="206"/>
      <c r="AQ973" s="206"/>
      <c r="AR973" s="206"/>
      <c r="AS973" s="206"/>
      <c r="AT973" s="206"/>
      <c r="AU973" s="206"/>
      <c r="AV973" s="206"/>
      <c r="AW973" s="206"/>
      <c r="AX973" s="206"/>
      <c r="AY973" s="206"/>
      <c r="AZ973" s="206"/>
      <c r="BA973" s="206"/>
      <c r="BB973" s="206"/>
      <c r="BC973" s="206"/>
      <c r="BD973" s="206"/>
      <c r="BE973" s="206"/>
      <c r="BF973" s="206"/>
      <c r="BG973" s="206"/>
      <c r="BH973" s="206"/>
    </row>
    <row r="974" spans="1:60" outlineLevel="1">
      <c r="A974" s="213"/>
      <c r="B974" s="214"/>
      <c r="C974" s="256" t="s">
        <v>1317</v>
      </c>
      <c r="D974" s="252"/>
      <c r="E974" s="252"/>
      <c r="F974" s="252"/>
      <c r="G974" s="252"/>
      <c r="H974" s="215"/>
      <c r="I974" s="215"/>
      <c r="J974" s="215"/>
      <c r="K974" s="215"/>
      <c r="L974" s="215"/>
      <c r="M974" s="215"/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06"/>
      <c r="Y974" s="206"/>
      <c r="Z974" s="206"/>
      <c r="AA974" s="206"/>
      <c r="AB974" s="206"/>
      <c r="AC974" s="206"/>
      <c r="AD974" s="206"/>
      <c r="AE974" s="206"/>
      <c r="AF974" s="206"/>
      <c r="AG974" s="206" t="s">
        <v>289</v>
      </c>
      <c r="AH974" s="206"/>
      <c r="AI974" s="206"/>
      <c r="AJ974" s="206"/>
      <c r="AK974" s="206"/>
      <c r="AL974" s="206"/>
      <c r="AM974" s="206"/>
      <c r="AN974" s="206"/>
      <c r="AO974" s="206"/>
      <c r="AP974" s="206"/>
      <c r="AQ974" s="206"/>
      <c r="AR974" s="206"/>
      <c r="AS974" s="206"/>
      <c r="AT974" s="206"/>
      <c r="AU974" s="206"/>
      <c r="AV974" s="206"/>
      <c r="AW974" s="206"/>
      <c r="AX974" s="206"/>
      <c r="AY974" s="206"/>
      <c r="AZ974" s="206"/>
      <c r="BA974" s="206"/>
      <c r="BB974" s="206"/>
      <c r="BC974" s="206"/>
      <c r="BD974" s="206"/>
      <c r="BE974" s="206"/>
      <c r="BF974" s="206"/>
      <c r="BG974" s="206"/>
      <c r="BH974" s="206"/>
    </row>
    <row r="975" spans="1:60" outlineLevel="1">
      <c r="A975" s="213"/>
      <c r="B975" s="214"/>
      <c r="C975" s="254" t="s">
        <v>1318</v>
      </c>
      <c r="D975" s="247"/>
      <c r="E975" s="248">
        <v>18.086400000000001</v>
      </c>
      <c r="F975" s="215"/>
      <c r="G975" s="215"/>
      <c r="H975" s="215"/>
      <c r="I975" s="215"/>
      <c r="J975" s="215"/>
      <c r="K975" s="215"/>
      <c r="L975" s="215"/>
      <c r="M975" s="215"/>
      <c r="N975" s="215"/>
      <c r="O975" s="215"/>
      <c r="P975" s="215"/>
      <c r="Q975" s="215"/>
      <c r="R975" s="215"/>
      <c r="S975" s="215"/>
      <c r="T975" s="215"/>
      <c r="U975" s="215"/>
      <c r="V975" s="215"/>
      <c r="W975" s="215"/>
      <c r="X975" s="206"/>
      <c r="Y975" s="206"/>
      <c r="Z975" s="206"/>
      <c r="AA975" s="206"/>
      <c r="AB975" s="206"/>
      <c r="AC975" s="206"/>
      <c r="AD975" s="206"/>
      <c r="AE975" s="206"/>
      <c r="AF975" s="206"/>
      <c r="AG975" s="206" t="s">
        <v>327</v>
      </c>
      <c r="AH975" s="206">
        <v>0</v>
      </c>
      <c r="AI975" s="206"/>
      <c r="AJ975" s="206"/>
      <c r="AK975" s="206"/>
      <c r="AL975" s="206"/>
      <c r="AM975" s="206"/>
      <c r="AN975" s="206"/>
      <c r="AO975" s="206"/>
      <c r="AP975" s="206"/>
      <c r="AQ975" s="206"/>
      <c r="AR975" s="206"/>
      <c r="AS975" s="206"/>
      <c r="AT975" s="206"/>
      <c r="AU975" s="206"/>
      <c r="AV975" s="206"/>
      <c r="AW975" s="206"/>
      <c r="AX975" s="206"/>
      <c r="AY975" s="206"/>
      <c r="AZ975" s="206"/>
      <c r="BA975" s="206"/>
      <c r="BB975" s="206"/>
      <c r="BC975" s="206"/>
      <c r="BD975" s="206"/>
      <c r="BE975" s="206"/>
      <c r="BF975" s="206"/>
      <c r="BG975" s="206"/>
      <c r="BH975" s="206"/>
    </row>
    <row r="976" spans="1:60" outlineLevel="1">
      <c r="A976" s="213"/>
      <c r="B976" s="214"/>
      <c r="C976" s="254" t="s">
        <v>1319</v>
      </c>
      <c r="D976" s="247"/>
      <c r="E976" s="248">
        <v>0.4</v>
      </c>
      <c r="F976" s="215"/>
      <c r="G976" s="215"/>
      <c r="H976" s="215"/>
      <c r="I976" s="215"/>
      <c r="J976" s="215"/>
      <c r="K976" s="215"/>
      <c r="L976" s="215"/>
      <c r="M976" s="215"/>
      <c r="N976" s="215"/>
      <c r="O976" s="215"/>
      <c r="P976" s="215"/>
      <c r="Q976" s="215"/>
      <c r="R976" s="215"/>
      <c r="S976" s="215"/>
      <c r="T976" s="215"/>
      <c r="U976" s="215"/>
      <c r="V976" s="215"/>
      <c r="W976" s="215"/>
      <c r="X976" s="206"/>
      <c r="Y976" s="206"/>
      <c r="Z976" s="206"/>
      <c r="AA976" s="206"/>
      <c r="AB976" s="206"/>
      <c r="AC976" s="206"/>
      <c r="AD976" s="206"/>
      <c r="AE976" s="206"/>
      <c r="AF976" s="206"/>
      <c r="AG976" s="206" t="s">
        <v>327</v>
      </c>
      <c r="AH976" s="206">
        <v>0</v>
      </c>
      <c r="AI976" s="206"/>
      <c r="AJ976" s="206"/>
      <c r="AK976" s="206"/>
      <c r="AL976" s="206"/>
      <c r="AM976" s="206"/>
      <c r="AN976" s="206"/>
      <c r="AO976" s="206"/>
      <c r="AP976" s="206"/>
      <c r="AQ976" s="206"/>
      <c r="AR976" s="206"/>
      <c r="AS976" s="206"/>
      <c r="AT976" s="206"/>
      <c r="AU976" s="206"/>
      <c r="AV976" s="206"/>
      <c r="AW976" s="206"/>
      <c r="AX976" s="206"/>
      <c r="AY976" s="206"/>
      <c r="AZ976" s="206"/>
      <c r="BA976" s="206"/>
      <c r="BB976" s="206"/>
      <c r="BC976" s="206"/>
      <c r="BD976" s="206"/>
      <c r="BE976" s="206"/>
      <c r="BF976" s="206"/>
      <c r="BG976" s="206"/>
      <c r="BH976" s="206"/>
    </row>
    <row r="977" spans="1:60" ht="22.5" outlineLevel="1">
      <c r="A977" s="223">
        <v>154</v>
      </c>
      <c r="B977" s="224" t="s">
        <v>1320</v>
      </c>
      <c r="C977" s="241" t="s">
        <v>1321</v>
      </c>
      <c r="D977" s="225" t="s">
        <v>368</v>
      </c>
      <c r="E977" s="226">
        <v>0.48</v>
      </c>
      <c r="F977" s="227"/>
      <c r="G977" s="228">
        <f>ROUND(E977*F977,2)</f>
        <v>0</v>
      </c>
      <c r="H977" s="227"/>
      <c r="I977" s="228">
        <f>ROUND(E977*H977,2)</f>
        <v>0</v>
      </c>
      <c r="J977" s="227"/>
      <c r="K977" s="228">
        <f>ROUND(E977*J977,2)</f>
        <v>0</v>
      </c>
      <c r="L977" s="228">
        <v>21</v>
      </c>
      <c r="M977" s="228">
        <f>G977*(1+L977/100)</f>
        <v>0</v>
      </c>
      <c r="N977" s="228">
        <v>1.3999999999999999E-4</v>
      </c>
      <c r="O977" s="228">
        <f>ROUND(E977*N977,2)</f>
        <v>0</v>
      </c>
      <c r="P977" s="228">
        <v>0</v>
      </c>
      <c r="Q977" s="228">
        <f>ROUND(E977*P977,2)</f>
        <v>0</v>
      </c>
      <c r="R977" s="228" t="s">
        <v>1257</v>
      </c>
      <c r="S977" s="228" t="s">
        <v>285</v>
      </c>
      <c r="T977" s="229" t="s">
        <v>322</v>
      </c>
      <c r="U977" s="215">
        <v>1.4039999999999999</v>
      </c>
      <c r="V977" s="215">
        <f>ROUND(E977*U977,2)</f>
        <v>0.67</v>
      </c>
      <c r="W977" s="215"/>
      <c r="X977" s="206"/>
      <c r="Y977" s="206"/>
      <c r="Z977" s="206"/>
      <c r="AA977" s="206"/>
      <c r="AB977" s="206"/>
      <c r="AC977" s="206"/>
      <c r="AD977" s="206"/>
      <c r="AE977" s="206"/>
      <c r="AF977" s="206"/>
      <c r="AG977" s="206" t="s">
        <v>1202</v>
      </c>
      <c r="AH977" s="206"/>
      <c r="AI977" s="206"/>
      <c r="AJ977" s="206"/>
      <c r="AK977" s="206"/>
      <c r="AL977" s="206"/>
      <c r="AM977" s="206"/>
      <c r="AN977" s="206"/>
      <c r="AO977" s="206"/>
      <c r="AP977" s="206"/>
      <c r="AQ977" s="206"/>
      <c r="AR977" s="206"/>
      <c r="AS977" s="206"/>
      <c r="AT977" s="206"/>
      <c r="AU977" s="206"/>
      <c r="AV977" s="206"/>
      <c r="AW977" s="206"/>
      <c r="AX977" s="206"/>
      <c r="AY977" s="206"/>
      <c r="AZ977" s="206"/>
      <c r="BA977" s="206"/>
      <c r="BB977" s="206"/>
      <c r="BC977" s="206"/>
      <c r="BD977" s="206"/>
      <c r="BE977" s="206"/>
      <c r="BF977" s="206"/>
      <c r="BG977" s="206"/>
      <c r="BH977" s="206"/>
    </row>
    <row r="978" spans="1:60" outlineLevel="1">
      <c r="A978" s="213"/>
      <c r="B978" s="214"/>
      <c r="C978" s="242" t="s">
        <v>1317</v>
      </c>
      <c r="D978" s="231"/>
      <c r="E978" s="231"/>
      <c r="F978" s="231"/>
      <c r="G978" s="231"/>
      <c r="H978" s="215"/>
      <c r="I978" s="215"/>
      <c r="J978" s="215"/>
      <c r="K978" s="215"/>
      <c r="L978" s="215"/>
      <c r="M978" s="215"/>
      <c r="N978" s="215"/>
      <c r="O978" s="215"/>
      <c r="P978" s="215"/>
      <c r="Q978" s="215"/>
      <c r="R978" s="215"/>
      <c r="S978" s="215"/>
      <c r="T978" s="215"/>
      <c r="U978" s="215"/>
      <c r="V978" s="215"/>
      <c r="W978" s="215"/>
      <c r="X978" s="206"/>
      <c r="Y978" s="206"/>
      <c r="Z978" s="206"/>
      <c r="AA978" s="206"/>
      <c r="AB978" s="206"/>
      <c r="AC978" s="206"/>
      <c r="AD978" s="206"/>
      <c r="AE978" s="206"/>
      <c r="AF978" s="206"/>
      <c r="AG978" s="206" t="s">
        <v>289</v>
      </c>
      <c r="AH978" s="206"/>
      <c r="AI978" s="206"/>
      <c r="AJ978" s="206"/>
      <c r="AK978" s="206"/>
      <c r="AL978" s="206"/>
      <c r="AM978" s="206"/>
      <c r="AN978" s="206"/>
      <c r="AO978" s="206"/>
      <c r="AP978" s="206"/>
      <c r="AQ978" s="206"/>
      <c r="AR978" s="206"/>
      <c r="AS978" s="206"/>
      <c r="AT978" s="206"/>
      <c r="AU978" s="206"/>
      <c r="AV978" s="206"/>
      <c r="AW978" s="206"/>
      <c r="AX978" s="206"/>
      <c r="AY978" s="206"/>
      <c r="AZ978" s="206"/>
      <c r="BA978" s="206"/>
      <c r="BB978" s="206"/>
      <c r="BC978" s="206"/>
      <c r="BD978" s="206"/>
      <c r="BE978" s="206"/>
      <c r="BF978" s="206"/>
      <c r="BG978" s="206"/>
      <c r="BH978" s="206"/>
    </row>
    <row r="979" spans="1:60" outlineLevel="1">
      <c r="A979" s="213"/>
      <c r="B979" s="214"/>
      <c r="C979" s="254" t="s">
        <v>1322</v>
      </c>
      <c r="D979" s="247"/>
      <c r="E979" s="248">
        <v>0.48</v>
      </c>
      <c r="F979" s="215"/>
      <c r="G979" s="215"/>
      <c r="H979" s="215"/>
      <c r="I979" s="215"/>
      <c r="J979" s="215"/>
      <c r="K979" s="215"/>
      <c r="L979" s="215"/>
      <c r="M979" s="215"/>
      <c r="N979" s="215"/>
      <c r="O979" s="215"/>
      <c r="P979" s="215"/>
      <c r="Q979" s="215"/>
      <c r="R979" s="215"/>
      <c r="S979" s="215"/>
      <c r="T979" s="215"/>
      <c r="U979" s="215"/>
      <c r="V979" s="215"/>
      <c r="W979" s="215"/>
      <c r="X979" s="206"/>
      <c r="Y979" s="206"/>
      <c r="Z979" s="206"/>
      <c r="AA979" s="206"/>
      <c r="AB979" s="206"/>
      <c r="AC979" s="206"/>
      <c r="AD979" s="206"/>
      <c r="AE979" s="206"/>
      <c r="AF979" s="206"/>
      <c r="AG979" s="206" t="s">
        <v>327</v>
      </c>
      <c r="AH979" s="206">
        <v>0</v>
      </c>
      <c r="AI979" s="206"/>
      <c r="AJ979" s="206"/>
      <c r="AK979" s="206"/>
      <c r="AL979" s="206"/>
      <c r="AM979" s="206"/>
      <c r="AN979" s="206"/>
      <c r="AO979" s="206"/>
      <c r="AP979" s="206"/>
      <c r="AQ979" s="206"/>
      <c r="AR979" s="206"/>
      <c r="AS979" s="206"/>
      <c r="AT979" s="206"/>
      <c r="AU979" s="206"/>
      <c r="AV979" s="206"/>
      <c r="AW979" s="206"/>
      <c r="AX979" s="206"/>
      <c r="AY979" s="206"/>
      <c r="AZ979" s="206"/>
      <c r="BA979" s="206"/>
      <c r="BB979" s="206"/>
      <c r="BC979" s="206"/>
      <c r="BD979" s="206"/>
      <c r="BE979" s="206"/>
      <c r="BF979" s="206"/>
      <c r="BG979" s="206"/>
      <c r="BH979" s="206"/>
    </row>
    <row r="980" spans="1:60" outlineLevel="1">
      <c r="A980" s="223">
        <v>155</v>
      </c>
      <c r="B980" s="224" t="s">
        <v>1323</v>
      </c>
      <c r="C980" s="241" t="s">
        <v>1324</v>
      </c>
      <c r="D980" s="225" t="s">
        <v>368</v>
      </c>
      <c r="E980" s="226">
        <v>19.410699999999999</v>
      </c>
      <c r="F980" s="227"/>
      <c r="G980" s="228">
        <f>ROUND(E980*F980,2)</f>
        <v>0</v>
      </c>
      <c r="H980" s="227"/>
      <c r="I980" s="228">
        <f>ROUND(E980*H980,2)</f>
        <v>0</v>
      </c>
      <c r="J980" s="227"/>
      <c r="K980" s="228">
        <f>ROUND(E980*J980,2)</f>
        <v>0</v>
      </c>
      <c r="L980" s="228">
        <v>21</v>
      </c>
      <c r="M980" s="228">
        <f>G980*(1+L980/100)</f>
        <v>0</v>
      </c>
      <c r="N980" s="228">
        <v>4.0000000000000001E-3</v>
      </c>
      <c r="O980" s="228">
        <f>ROUND(E980*N980,2)</f>
        <v>0.08</v>
      </c>
      <c r="P980" s="228">
        <v>0</v>
      </c>
      <c r="Q980" s="228">
        <f>ROUND(E980*P980,2)</f>
        <v>0</v>
      </c>
      <c r="R980" s="228"/>
      <c r="S980" s="228" t="s">
        <v>295</v>
      </c>
      <c r="T980" s="229" t="s">
        <v>390</v>
      </c>
      <c r="U980" s="215">
        <v>0</v>
      </c>
      <c r="V980" s="215">
        <f>ROUND(E980*U980,2)</f>
        <v>0</v>
      </c>
      <c r="W980" s="215"/>
      <c r="X980" s="206"/>
      <c r="Y980" s="206"/>
      <c r="Z980" s="206"/>
      <c r="AA980" s="206"/>
      <c r="AB980" s="206"/>
      <c r="AC980" s="206"/>
      <c r="AD980" s="206"/>
      <c r="AE980" s="206"/>
      <c r="AF980" s="206"/>
      <c r="AG980" s="206" t="s">
        <v>1189</v>
      </c>
      <c r="AH980" s="206"/>
      <c r="AI980" s="206"/>
      <c r="AJ980" s="206"/>
      <c r="AK980" s="206"/>
      <c r="AL980" s="206"/>
      <c r="AM980" s="206"/>
      <c r="AN980" s="206"/>
      <c r="AO980" s="206"/>
      <c r="AP980" s="206"/>
      <c r="AQ980" s="206"/>
      <c r="AR980" s="206"/>
      <c r="AS980" s="206"/>
      <c r="AT980" s="206"/>
      <c r="AU980" s="206"/>
      <c r="AV980" s="206"/>
      <c r="AW980" s="206"/>
      <c r="AX980" s="206"/>
      <c r="AY980" s="206"/>
      <c r="AZ980" s="206"/>
      <c r="BA980" s="206"/>
      <c r="BB980" s="206"/>
      <c r="BC980" s="206"/>
      <c r="BD980" s="206"/>
      <c r="BE980" s="206"/>
      <c r="BF980" s="206"/>
      <c r="BG980" s="206"/>
      <c r="BH980" s="206"/>
    </row>
    <row r="981" spans="1:60" outlineLevel="1">
      <c r="A981" s="213"/>
      <c r="B981" s="214"/>
      <c r="C981" s="254" t="s">
        <v>1325</v>
      </c>
      <c r="D981" s="247"/>
      <c r="E981" s="248">
        <v>19.410720000000001</v>
      </c>
      <c r="F981" s="215"/>
      <c r="G981" s="215"/>
      <c r="H981" s="215"/>
      <c r="I981" s="215"/>
      <c r="J981" s="215"/>
      <c r="K981" s="215"/>
      <c r="L981" s="215"/>
      <c r="M981" s="215"/>
      <c r="N981" s="215"/>
      <c r="O981" s="215"/>
      <c r="P981" s="215"/>
      <c r="Q981" s="215"/>
      <c r="R981" s="215"/>
      <c r="S981" s="215"/>
      <c r="T981" s="215"/>
      <c r="U981" s="215"/>
      <c r="V981" s="215"/>
      <c r="W981" s="215"/>
      <c r="X981" s="206"/>
      <c r="Y981" s="206"/>
      <c r="Z981" s="206"/>
      <c r="AA981" s="206"/>
      <c r="AB981" s="206"/>
      <c r="AC981" s="206"/>
      <c r="AD981" s="206"/>
      <c r="AE981" s="206"/>
      <c r="AF981" s="206"/>
      <c r="AG981" s="206" t="s">
        <v>327</v>
      </c>
      <c r="AH981" s="206">
        <v>0</v>
      </c>
      <c r="AI981" s="206"/>
      <c r="AJ981" s="206"/>
      <c r="AK981" s="206"/>
      <c r="AL981" s="206"/>
      <c r="AM981" s="206"/>
      <c r="AN981" s="206"/>
      <c r="AO981" s="206"/>
      <c r="AP981" s="206"/>
      <c r="AQ981" s="206"/>
      <c r="AR981" s="206"/>
      <c r="AS981" s="206"/>
      <c r="AT981" s="206"/>
      <c r="AU981" s="206"/>
      <c r="AV981" s="206"/>
      <c r="AW981" s="206"/>
      <c r="AX981" s="206"/>
      <c r="AY981" s="206"/>
      <c r="AZ981" s="206"/>
      <c r="BA981" s="206"/>
      <c r="BB981" s="206"/>
      <c r="BC981" s="206"/>
      <c r="BD981" s="206"/>
      <c r="BE981" s="206"/>
      <c r="BF981" s="206"/>
      <c r="BG981" s="206"/>
      <c r="BH981" s="206"/>
    </row>
    <row r="982" spans="1:60" outlineLevel="1">
      <c r="A982" s="232">
        <v>156</v>
      </c>
      <c r="B982" s="233" t="s">
        <v>1326</v>
      </c>
      <c r="C982" s="243" t="s">
        <v>1327</v>
      </c>
      <c r="D982" s="234" t="s">
        <v>1328</v>
      </c>
      <c r="E982" s="235">
        <v>2.8</v>
      </c>
      <c r="F982" s="236"/>
      <c r="G982" s="237">
        <f>ROUND(E982*F982,2)</f>
        <v>0</v>
      </c>
      <c r="H982" s="236"/>
      <c r="I982" s="237">
        <f>ROUND(E982*H982,2)</f>
        <v>0</v>
      </c>
      <c r="J982" s="236"/>
      <c r="K982" s="237">
        <f>ROUND(E982*J982,2)</f>
        <v>0</v>
      </c>
      <c r="L982" s="237">
        <v>21</v>
      </c>
      <c r="M982" s="237">
        <f>G982*(1+L982/100)</f>
        <v>0</v>
      </c>
      <c r="N982" s="237">
        <v>1E-3</v>
      </c>
      <c r="O982" s="237">
        <f>ROUND(E982*N982,2)</f>
        <v>0</v>
      </c>
      <c r="P982" s="237">
        <v>0</v>
      </c>
      <c r="Q982" s="237">
        <f>ROUND(E982*P982,2)</f>
        <v>0</v>
      </c>
      <c r="R982" s="237" t="s">
        <v>1183</v>
      </c>
      <c r="S982" s="237" t="s">
        <v>285</v>
      </c>
      <c r="T982" s="238" t="s">
        <v>322</v>
      </c>
      <c r="U982" s="215">
        <v>0</v>
      </c>
      <c r="V982" s="215">
        <f>ROUND(E982*U982,2)</f>
        <v>0</v>
      </c>
      <c r="W982" s="215"/>
      <c r="X982" s="206"/>
      <c r="Y982" s="206"/>
      <c r="Z982" s="206"/>
      <c r="AA982" s="206"/>
      <c r="AB982" s="206"/>
      <c r="AC982" s="206"/>
      <c r="AD982" s="206"/>
      <c r="AE982" s="206"/>
      <c r="AF982" s="206"/>
      <c r="AG982" s="206" t="s">
        <v>1189</v>
      </c>
      <c r="AH982" s="206"/>
      <c r="AI982" s="206"/>
      <c r="AJ982" s="206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</row>
    <row r="983" spans="1:60" ht="22.5" outlineLevel="1">
      <c r="A983" s="223">
        <v>157</v>
      </c>
      <c r="B983" s="224" t="s">
        <v>1329</v>
      </c>
      <c r="C983" s="241" t="s">
        <v>1330</v>
      </c>
      <c r="D983" s="225" t="s">
        <v>557</v>
      </c>
      <c r="E983" s="226">
        <v>409.04849999999999</v>
      </c>
      <c r="F983" s="227"/>
      <c r="G983" s="228">
        <f>ROUND(E983*F983,2)</f>
        <v>0</v>
      </c>
      <c r="H983" s="227"/>
      <c r="I983" s="228">
        <f>ROUND(E983*H983,2)</f>
        <v>0</v>
      </c>
      <c r="J983" s="227"/>
      <c r="K983" s="228">
        <f>ROUND(E983*J983,2)</f>
        <v>0</v>
      </c>
      <c r="L983" s="228">
        <v>21</v>
      </c>
      <c r="M983" s="228">
        <f>G983*(1+L983/100)</f>
        <v>0</v>
      </c>
      <c r="N983" s="228">
        <v>0</v>
      </c>
      <c r="O983" s="228">
        <f>ROUND(E983*N983,2)</f>
        <v>0</v>
      </c>
      <c r="P983" s="228">
        <v>0</v>
      </c>
      <c r="Q983" s="228">
        <f>ROUND(E983*P983,2)</f>
        <v>0</v>
      </c>
      <c r="R983" s="228" t="s">
        <v>1183</v>
      </c>
      <c r="S983" s="228" t="s">
        <v>285</v>
      </c>
      <c r="T983" s="229" t="s">
        <v>322</v>
      </c>
      <c r="U983" s="215">
        <v>0</v>
      </c>
      <c r="V983" s="215">
        <f>ROUND(E983*U983,2)</f>
        <v>0</v>
      </c>
      <c r="W983" s="215"/>
      <c r="X983" s="206"/>
      <c r="Y983" s="206"/>
      <c r="Z983" s="206"/>
      <c r="AA983" s="206"/>
      <c r="AB983" s="206"/>
      <c r="AC983" s="206"/>
      <c r="AD983" s="206"/>
      <c r="AE983" s="206"/>
      <c r="AF983" s="206"/>
      <c r="AG983" s="206" t="s">
        <v>1184</v>
      </c>
      <c r="AH983" s="206"/>
      <c r="AI983" s="206"/>
      <c r="AJ983" s="206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</row>
    <row r="984" spans="1:60" outlineLevel="1">
      <c r="A984" s="213"/>
      <c r="B984" s="214"/>
      <c r="C984" s="254" t="s">
        <v>1331</v>
      </c>
      <c r="D984" s="247"/>
      <c r="E984" s="248">
        <v>409.04849999999999</v>
      </c>
      <c r="F984" s="215"/>
      <c r="G984" s="215"/>
      <c r="H984" s="215"/>
      <c r="I984" s="215"/>
      <c r="J984" s="215"/>
      <c r="K984" s="215"/>
      <c r="L984" s="215"/>
      <c r="M984" s="215"/>
      <c r="N984" s="215"/>
      <c r="O984" s="215"/>
      <c r="P984" s="215"/>
      <c r="Q984" s="215"/>
      <c r="R984" s="215"/>
      <c r="S984" s="215"/>
      <c r="T984" s="215"/>
      <c r="U984" s="215"/>
      <c r="V984" s="215"/>
      <c r="W984" s="215"/>
      <c r="X984" s="206"/>
      <c r="Y984" s="206"/>
      <c r="Z984" s="206"/>
      <c r="AA984" s="206"/>
      <c r="AB984" s="206"/>
      <c r="AC984" s="206"/>
      <c r="AD984" s="206"/>
      <c r="AE984" s="206"/>
      <c r="AF984" s="206"/>
      <c r="AG984" s="206" t="s">
        <v>327</v>
      </c>
      <c r="AH984" s="206">
        <v>0</v>
      </c>
      <c r="AI984" s="206"/>
      <c r="AJ984" s="206"/>
      <c r="AK984" s="206"/>
      <c r="AL984" s="206"/>
      <c r="AM984" s="206"/>
      <c r="AN984" s="206"/>
      <c r="AO984" s="206"/>
      <c r="AP984" s="206"/>
      <c r="AQ984" s="206"/>
      <c r="AR984" s="206"/>
      <c r="AS984" s="206"/>
      <c r="AT984" s="206"/>
      <c r="AU984" s="206"/>
      <c r="AV984" s="206"/>
      <c r="AW984" s="206"/>
      <c r="AX984" s="206"/>
      <c r="AY984" s="206"/>
      <c r="AZ984" s="206"/>
      <c r="BA984" s="206"/>
      <c r="BB984" s="206"/>
      <c r="BC984" s="206"/>
      <c r="BD984" s="206"/>
      <c r="BE984" s="206"/>
      <c r="BF984" s="206"/>
      <c r="BG984" s="206"/>
      <c r="BH984" s="206"/>
    </row>
    <row r="985" spans="1:60" ht="22.5" outlineLevel="1">
      <c r="A985" s="223">
        <v>158</v>
      </c>
      <c r="B985" s="224" t="s">
        <v>1332</v>
      </c>
      <c r="C985" s="241" t="s">
        <v>1333</v>
      </c>
      <c r="D985" s="225" t="s">
        <v>320</v>
      </c>
      <c r="E985" s="226">
        <v>60.149749999999997</v>
      </c>
      <c r="F985" s="227"/>
      <c r="G985" s="228">
        <f>ROUND(E985*F985,2)</f>
        <v>0</v>
      </c>
      <c r="H985" s="227"/>
      <c r="I985" s="228">
        <f>ROUND(E985*H985,2)</f>
        <v>0</v>
      </c>
      <c r="J985" s="227"/>
      <c r="K985" s="228">
        <f>ROUND(E985*J985,2)</f>
        <v>0</v>
      </c>
      <c r="L985" s="228">
        <v>21</v>
      </c>
      <c r="M985" s="228">
        <f>G985*(1+L985/100)</f>
        <v>0</v>
      </c>
      <c r="N985" s="228">
        <v>0.03</v>
      </c>
      <c r="O985" s="228">
        <f>ROUND(E985*N985,2)</f>
        <v>1.8</v>
      </c>
      <c r="P985" s="228">
        <v>0</v>
      </c>
      <c r="Q985" s="228">
        <f>ROUND(E985*P985,2)</f>
        <v>0</v>
      </c>
      <c r="R985" s="228" t="s">
        <v>1183</v>
      </c>
      <c r="S985" s="228" t="s">
        <v>285</v>
      </c>
      <c r="T985" s="229" t="s">
        <v>322</v>
      </c>
      <c r="U985" s="215">
        <v>0</v>
      </c>
      <c r="V985" s="215">
        <f>ROUND(E985*U985,2)</f>
        <v>0</v>
      </c>
      <c r="W985" s="215"/>
      <c r="X985" s="206"/>
      <c r="Y985" s="206"/>
      <c r="Z985" s="206"/>
      <c r="AA985" s="206"/>
      <c r="AB985" s="206"/>
      <c r="AC985" s="206"/>
      <c r="AD985" s="206"/>
      <c r="AE985" s="206"/>
      <c r="AF985" s="206"/>
      <c r="AG985" s="206" t="s">
        <v>1189</v>
      </c>
      <c r="AH985" s="206"/>
      <c r="AI985" s="206"/>
      <c r="AJ985" s="206"/>
      <c r="AK985" s="206"/>
      <c r="AL985" s="206"/>
      <c r="AM985" s="206"/>
      <c r="AN985" s="206"/>
      <c r="AO985" s="206"/>
      <c r="AP985" s="206"/>
      <c r="AQ985" s="206"/>
      <c r="AR985" s="206"/>
      <c r="AS985" s="206"/>
      <c r="AT985" s="206"/>
      <c r="AU985" s="206"/>
      <c r="AV985" s="206"/>
      <c r="AW985" s="206"/>
      <c r="AX985" s="206"/>
      <c r="AY985" s="206"/>
      <c r="AZ985" s="206"/>
      <c r="BA985" s="206"/>
      <c r="BB985" s="206"/>
      <c r="BC985" s="206"/>
      <c r="BD985" s="206"/>
      <c r="BE985" s="206"/>
      <c r="BF985" s="206"/>
      <c r="BG985" s="206"/>
      <c r="BH985" s="206"/>
    </row>
    <row r="986" spans="1:60" outlineLevel="1">
      <c r="A986" s="213"/>
      <c r="B986" s="214"/>
      <c r="C986" s="254" t="s">
        <v>1334</v>
      </c>
      <c r="D986" s="247"/>
      <c r="E986" s="248">
        <v>60.149749999999997</v>
      </c>
      <c r="F986" s="215"/>
      <c r="G986" s="215"/>
      <c r="H986" s="215"/>
      <c r="I986" s="215"/>
      <c r="J986" s="215"/>
      <c r="K986" s="215"/>
      <c r="L986" s="215"/>
      <c r="M986" s="215"/>
      <c r="N986" s="215"/>
      <c r="O986" s="215"/>
      <c r="P986" s="215"/>
      <c r="Q986" s="215"/>
      <c r="R986" s="215"/>
      <c r="S986" s="215"/>
      <c r="T986" s="215"/>
      <c r="U986" s="215"/>
      <c r="V986" s="215"/>
      <c r="W986" s="215"/>
      <c r="X986" s="206"/>
      <c r="Y986" s="206"/>
      <c r="Z986" s="206"/>
      <c r="AA986" s="206"/>
      <c r="AB986" s="206"/>
      <c r="AC986" s="206"/>
      <c r="AD986" s="206"/>
      <c r="AE986" s="206"/>
      <c r="AF986" s="206"/>
      <c r="AG986" s="206" t="s">
        <v>327</v>
      </c>
      <c r="AH986" s="206">
        <v>0</v>
      </c>
      <c r="AI986" s="206"/>
      <c r="AJ986" s="206"/>
      <c r="AK986" s="206"/>
      <c r="AL986" s="206"/>
      <c r="AM986" s="206"/>
      <c r="AN986" s="206"/>
      <c r="AO986" s="206"/>
      <c r="AP986" s="206"/>
      <c r="AQ986" s="206"/>
      <c r="AR986" s="206"/>
      <c r="AS986" s="206"/>
      <c r="AT986" s="206"/>
      <c r="AU986" s="206"/>
      <c r="AV986" s="206"/>
      <c r="AW986" s="206"/>
      <c r="AX986" s="206"/>
      <c r="AY986" s="206"/>
      <c r="AZ986" s="206"/>
      <c r="BA986" s="206"/>
      <c r="BB986" s="206"/>
      <c r="BC986" s="206"/>
      <c r="BD986" s="206"/>
      <c r="BE986" s="206"/>
      <c r="BF986" s="206"/>
      <c r="BG986" s="206"/>
      <c r="BH986" s="206"/>
    </row>
    <row r="987" spans="1:60" outlineLevel="1">
      <c r="A987" s="223">
        <v>159</v>
      </c>
      <c r="B987" s="224" t="s">
        <v>1335</v>
      </c>
      <c r="C987" s="241" t="s">
        <v>1336</v>
      </c>
      <c r="D987" s="225" t="s">
        <v>389</v>
      </c>
      <c r="E987" s="226">
        <v>3.0708199999999999</v>
      </c>
      <c r="F987" s="227"/>
      <c r="G987" s="228">
        <f>ROUND(E987*F987,2)</f>
        <v>0</v>
      </c>
      <c r="H987" s="227"/>
      <c r="I987" s="228">
        <f>ROUND(E987*H987,2)</f>
        <v>0</v>
      </c>
      <c r="J987" s="227"/>
      <c r="K987" s="228">
        <f>ROUND(E987*J987,2)</f>
        <v>0</v>
      </c>
      <c r="L987" s="228">
        <v>21</v>
      </c>
      <c r="M987" s="228">
        <f>G987*(1+L987/100)</f>
        <v>0</v>
      </c>
      <c r="N987" s="228">
        <v>0</v>
      </c>
      <c r="O987" s="228">
        <f>ROUND(E987*N987,2)</f>
        <v>0</v>
      </c>
      <c r="P987" s="228">
        <v>0</v>
      </c>
      <c r="Q987" s="228">
        <f>ROUND(E987*P987,2)</f>
        <v>0</v>
      </c>
      <c r="R987" s="228" t="s">
        <v>1257</v>
      </c>
      <c r="S987" s="228" t="s">
        <v>285</v>
      </c>
      <c r="T987" s="229" t="s">
        <v>322</v>
      </c>
      <c r="U987" s="215">
        <v>1.74</v>
      </c>
      <c r="V987" s="215">
        <f>ROUND(E987*U987,2)</f>
        <v>5.34</v>
      </c>
      <c r="W987" s="215"/>
      <c r="X987" s="206"/>
      <c r="Y987" s="206"/>
      <c r="Z987" s="206"/>
      <c r="AA987" s="206"/>
      <c r="AB987" s="206"/>
      <c r="AC987" s="206"/>
      <c r="AD987" s="206"/>
      <c r="AE987" s="206"/>
      <c r="AF987" s="206"/>
      <c r="AG987" s="206" t="s">
        <v>1192</v>
      </c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</row>
    <row r="988" spans="1:60" outlineLevel="1">
      <c r="A988" s="213"/>
      <c r="B988" s="214"/>
      <c r="C988" s="253" t="s">
        <v>1337</v>
      </c>
      <c r="D988" s="251"/>
      <c r="E988" s="251"/>
      <c r="F988" s="251"/>
      <c r="G988" s="251"/>
      <c r="H988" s="215"/>
      <c r="I988" s="215"/>
      <c r="J988" s="215"/>
      <c r="K988" s="215"/>
      <c r="L988" s="215"/>
      <c r="M988" s="215"/>
      <c r="N988" s="215"/>
      <c r="O988" s="215"/>
      <c r="P988" s="215"/>
      <c r="Q988" s="215"/>
      <c r="R988" s="215"/>
      <c r="S988" s="215"/>
      <c r="T988" s="215"/>
      <c r="U988" s="215"/>
      <c r="V988" s="215"/>
      <c r="W988" s="215"/>
      <c r="X988" s="206"/>
      <c r="Y988" s="206"/>
      <c r="Z988" s="206"/>
      <c r="AA988" s="206"/>
      <c r="AB988" s="206"/>
      <c r="AC988" s="206"/>
      <c r="AD988" s="206"/>
      <c r="AE988" s="206"/>
      <c r="AF988" s="206"/>
      <c r="AG988" s="206" t="s">
        <v>325</v>
      </c>
      <c r="AH988" s="206"/>
      <c r="AI988" s="206"/>
      <c r="AJ988" s="206"/>
      <c r="AK988" s="206"/>
      <c r="AL988" s="206"/>
      <c r="AM988" s="206"/>
      <c r="AN988" s="206"/>
      <c r="AO988" s="206"/>
      <c r="AP988" s="206"/>
      <c r="AQ988" s="206"/>
      <c r="AR988" s="206"/>
      <c r="AS988" s="206"/>
      <c r="AT988" s="206"/>
      <c r="AU988" s="206"/>
      <c r="AV988" s="206"/>
      <c r="AW988" s="206"/>
      <c r="AX988" s="206"/>
      <c r="AY988" s="206"/>
      <c r="AZ988" s="206"/>
      <c r="BA988" s="206"/>
      <c r="BB988" s="206"/>
      <c r="BC988" s="206"/>
      <c r="BD988" s="206"/>
      <c r="BE988" s="206"/>
      <c r="BF988" s="206"/>
      <c r="BG988" s="206"/>
      <c r="BH988" s="206"/>
    </row>
    <row r="989" spans="1:60" outlineLevel="1">
      <c r="A989" s="213"/>
      <c r="B989" s="214"/>
      <c r="C989" s="254" t="s">
        <v>1194</v>
      </c>
      <c r="D989" s="247"/>
      <c r="E989" s="248"/>
      <c r="F989" s="215"/>
      <c r="G989" s="215"/>
      <c r="H989" s="215"/>
      <c r="I989" s="215"/>
      <c r="J989" s="215"/>
      <c r="K989" s="215"/>
      <c r="L989" s="215"/>
      <c r="M989" s="215"/>
      <c r="N989" s="215"/>
      <c r="O989" s="215"/>
      <c r="P989" s="215"/>
      <c r="Q989" s="215"/>
      <c r="R989" s="215"/>
      <c r="S989" s="215"/>
      <c r="T989" s="215"/>
      <c r="U989" s="215"/>
      <c r="V989" s="215"/>
      <c r="W989" s="215"/>
      <c r="X989" s="206"/>
      <c r="Y989" s="206"/>
      <c r="Z989" s="206"/>
      <c r="AA989" s="206"/>
      <c r="AB989" s="206"/>
      <c r="AC989" s="206"/>
      <c r="AD989" s="206"/>
      <c r="AE989" s="206"/>
      <c r="AF989" s="206"/>
      <c r="AG989" s="206" t="s">
        <v>327</v>
      </c>
      <c r="AH989" s="206">
        <v>0</v>
      </c>
      <c r="AI989" s="206"/>
      <c r="AJ989" s="206"/>
      <c r="AK989" s="206"/>
      <c r="AL989" s="206"/>
      <c r="AM989" s="206"/>
      <c r="AN989" s="206"/>
      <c r="AO989" s="206"/>
      <c r="AP989" s="206"/>
      <c r="AQ989" s="206"/>
      <c r="AR989" s="206"/>
      <c r="AS989" s="206"/>
      <c r="AT989" s="206"/>
      <c r="AU989" s="206"/>
      <c r="AV989" s="206"/>
      <c r="AW989" s="206"/>
      <c r="AX989" s="206"/>
      <c r="AY989" s="206"/>
      <c r="AZ989" s="206"/>
      <c r="BA989" s="206"/>
      <c r="BB989" s="206"/>
      <c r="BC989" s="206"/>
      <c r="BD989" s="206"/>
      <c r="BE989" s="206"/>
      <c r="BF989" s="206"/>
      <c r="BG989" s="206"/>
      <c r="BH989" s="206"/>
    </row>
    <row r="990" spans="1:60" outlineLevel="1">
      <c r="A990" s="213"/>
      <c r="B990" s="214"/>
      <c r="C990" s="254" t="s">
        <v>1338</v>
      </c>
      <c r="D990" s="247"/>
      <c r="E990" s="248"/>
      <c r="F990" s="215"/>
      <c r="G990" s="215"/>
      <c r="H990" s="215"/>
      <c r="I990" s="215"/>
      <c r="J990" s="215"/>
      <c r="K990" s="215"/>
      <c r="L990" s="215"/>
      <c r="M990" s="215"/>
      <c r="N990" s="215"/>
      <c r="O990" s="215"/>
      <c r="P990" s="215"/>
      <c r="Q990" s="215"/>
      <c r="R990" s="215"/>
      <c r="S990" s="215"/>
      <c r="T990" s="215"/>
      <c r="U990" s="215"/>
      <c r="V990" s="215"/>
      <c r="W990" s="215"/>
      <c r="X990" s="206"/>
      <c r="Y990" s="206"/>
      <c r="Z990" s="206"/>
      <c r="AA990" s="206"/>
      <c r="AB990" s="206"/>
      <c r="AC990" s="206"/>
      <c r="AD990" s="206"/>
      <c r="AE990" s="206"/>
      <c r="AF990" s="206"/>
      <c r="AG990" s="206" t="s">
        <v>327</v>
      </c>
      <c r="AH990" s="206">
        <v>0</v>
      </c>
      <c r="AI990" s="206"/>
      <c r="AJ990" s="206"/>
      <c r="AK990" s="206"/>
      <c r="AL990" s="206"/>
      <c r="AM990" s="206"/>
      <c r="AN990" s="206"/>
      <c r="AO990" s="206"/>
      <c r="AP990" s="206"/>
      <c r="AQ990" s="206"/>
      <c r="AR990" s="206"/>
      <c r="AS990" s="206"/>
      <c r="AT990" s="206"/>
      <c r="AU990" s="206"/>
      <c r="AV990" s="206"/>
      <c r="AW990" s="206"/>
      <c r="AX990" s="206"/>
      <c r="AY990" s="206"/>
      <c r="AZ990" s="206"/>
      <c r="BA990" s="206"/>
      <c r="BB990" s="206"/>
      <c r="BC990" s="206"/>
      <c r="BD990" s="206"/>
      <c r="BE990" s="206"/>
      <c r="BF990" s="206"/>
      <c r="BG990" s="206"/>
      <c r="BH990" s="206"/>
    </row>
    <row r="991" spans="1:60" outlineLevel="1">
      <c r="A991" s="213"/>
      <c r="B991" s="214"/>
      <c r="C991" s="254" t="s">
        <v>1339</v>
      </c>
      <c r="D991" s="247"/>
      <c r="E991" s="248">
        <v>3.0708199999999999</v>
      </c>
      <c r="F991" s="215"/>
      <c r="G991" s="215"/>
      <c r="H991" s="215"/>
      <c r="I991" s="215"/>
      <c r="J991" s="215"/>
      <c r="K991" s="215"/>
      <c r="L991" s="215"/>
      <c r="M991" s="215"/>
      <c r="N991" s="215"/>
      <c r="O991" s="215"/>
      <c r="P991" s="215"/>
      <c r="Q991" s="215"/>
      <c r="R991" s="215"/>
      <c r="S991" s="215"/>
      <c r="T991" s="215"/>
      <c r="U991" s="215"/>
      <c r="V991" s="215"/>
      <c r="W991" s="215"/>
      <c r="X991" s="206"/>
      <c r="Y991" s="206"/>
      <c r="Z991" s="206"/>
      <c r="AA991" s="206"/>
      <c r="AB991" s="206"/>
      <c r="AC991" s="206"/>
      <c r="AD991" s="206"/>
      <c r="AE991" s="206"/>
      <c r="AF991" s="206"/>
      <c r="AG991" s="206" t="s">
        <v>327</v>
      </c>
      <c r="AH991" s="206">
        <v>0</v>
      </c>
      <c r="AI991" s="206"/>
      <c r="AJ991" s="206"/>
      <c r="AK991" s="206"/>
      <c r="AL991" s="206"/>
      <c r="AM991" s="206"/>
      <c r="AN991" s="206"/>
      <c r="AO991" s="206"/>
      <c r="AP991" s="206"/>
      <c r="AQ991" s="206"/>
      <c r="AR991" s="206"/>
      <c r="AS991" s="206"/>
      <c r="AT991" s="206"/>
      <c r="AU991" s="206"/>
      <c r="AV991" s="206"/>
      <c r="AW991" s="206"/>
      <c r="AX991" s="206"/>
      <c r="AY991" s="206"/>
      <c r="AZ991" s="206"/>
      <c r="BA991" s="206"/>
      <c r="BB991" s="206"/>
      <c r="BC991" s="206"/>
      <c r="BD991" s="206"/>
      <c r="BE991" s="206"/>
      <c r="BF991" s="206"/>
      <c r="BG991" s="206"/>
      <c r="BH991" s="206"/>
    </row>
    <row r="992" spans="1:60">
      <c r="A992" s="217" t="s">
        <v>280</v>
      </c>
      <c r="B992" s="218" t="s">
        <v>133</v>
      </c>
      <c r="C992" s="240" t="s">
        <v>134</v>
      </c>
      <c r="D992" s="219"/>
      <c r="E992" s="220"/>
      <c r="F992" s="221"/>
      <c r="G992" s="221">
        <f>SUMIF(AG993:AG1065,"&lt;&gt;NOR",G993:G1065)</f>
        <v>0</v>
      </c>
      <c r="H992" s="221"/>
      <c r="I992" s="221">
        <f>SUM(I993:I1065)</f>
        <v>0</v>
      </c>
      <c r="J992" s="221"/>
      <c r="K992" s="221">
        <f>SUM(K993:K1065)</f>
        <v>0</v>
      </c>
      <c r="L992" s="221"/>
      <c r="M992" s="221">
        <f>SUM(M993:M1065)</f>
        <v>0</v>
      </c>
      <c r="N992" s="221"/>
      <c r="O992" s="221">
        <f>SUM(O993:O1065)</f>
        <v>0.32000000000000006</v>
      </c>
      <c r="P992" s="221"/>
      <c r="Q992" s="221">
        <f>SUM(Q993:Q1065)</f>
        <v>1.19</v>
      </c>
      <c r="R992" s="221"/>
      <c r="S992" s="221"/>
      <c r="T992" s="222"/>
      <c r="U992" s="216"/>
      <c r="V992" s="216">
        <f>SUM(V993:V1065)</f>
        <v>110.18</v>
      </c>
      <c r="W992" s="216"/>
      <c r="AG992" t="s">
        <v>281</v>
      </c>
    </row>
    <row r="993" spans="1:60" outlineLevel="1">
      <c r="A993" s="232">
        <v>160</v>
      </c>
      <c r="B993" s="233" t="s">
        <v>1340</v>
      </c>
      <c r="C993" s="243" t="s">
        <v>1341</v>
      </c>
      <c r="D993" s="234" t="s">
        <v>437</v>
      </c>
      <c r="E993" s="235">
        <v>1</v>
      </c>
      <c r="F993" s="236"/>
      <c r="G993" s="237">
        <f>ROUND(E993*F993,2)</f>
        <v>0</v>
      </c>
      <c r="H993" s="236"/>
      <c r="I993" s="237">
        <f>ROUND(E993*H993,2)</f>
        <v>0</v>
      </c>
      <c r="J993" s="236"/>
      <c r="K993" s="237">
        <f>ROUND(E993*J993,2)</f>
        <v>0</v>
      </c>
      <c r="L993" s="237">
        <v>21</v>
      </c>
      <c r="M993" s="237">
        <f>G993*(1+L993/100)</f>
        <v>0</v>
      </c>
      <c r="N993" s="237">
        <v>0.15110999999999999</v>
      </c>
      <c r="O993" s="237">
        <f>ROUND(E993*N993,2)</f>
        <v>0.15</v>
      </c>
      <c r="P993" s="237">
        <v>0</v>
      </c>
      <c r="Q993" s="237">
        <f>ROUND(E993*P993,2)</f>
        <v>0</v>
      </c>
      <c r="R993" s="237" t="s">
        <v>1342</v>
      </c>
      <c r="S993" s="237" t="s">
        <v>285</v>
      </c>
      <c r="T993" s="238" t="s">
        <v>322</v>
      </c>
      <c r="U993" s="215">
        <v>3.3719999999999999</v>
      </c>
      <c r="V993" s="215">
        <f>ROUND(E993*U993,2)</f>
        <v>3.37</v>
      </c>
      <c r="W993" s="215"/>
      <c r="X993" s="206"/>
      <c r="Y993" s="206"/>
      <c r="Z993" s="206"/>
      <c r="AA993" s="206"/>
      <c r="AB993" s="206"/>
      <c r="AC993" s="206"/>
      <c r="AD993" s="206"/>
      <c r="AE993" s="206"/>
      <c r="AF993" s="206"/>
      <c r="AG993" s="206" t="s">
        <v>1202</v>
      </c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</row>
    <row r="994" spans="1:60" outlineLevel="1">
      <c r="A994" s="223">
        <v>161</v>
      </c>
      <c r="B994" s="224" t="s">
        <v>1343</v>
      </c>
      <c r="C994" s="241" t="s">
        <v>1344</v>
      </c>
      <c r="D994" s="225" t="s">
        <v>557</v>
      </c>
      <c r="E994" s="226">
        <v>39</v>
      </c>
      <c r="F994" s="227"/>
      <c r="G994" s="228">
        <f>ROUND(E994*F994,2)</f>
        <v>0</v>
      </c>
      <c r="H994" s="227"/>
      <c r="I994" s="228">
        <f>ROUND(E994*H994,2)</f>
        <v>0</v>
      </c>
      <c r="J994" s="227"/>
      <c r="K994" s="228">
        <f>ROUND(E994*J994,2)</f>
        <v>0</v>
      </c>
      <c r="L994" s="228">
        <v>21</v>
      </c>
      <c r="M994" s="228">
        <f>G994*(1+L994/100)</f>
        <v>0</v>
      </c>
      <c r="N994" s="228">
        <v>0</v>
      </c>
      <c r="O994" s="228">
        <f>ROUND(E994*N994,2)</f>
        <v>0</v>
      </c>
      <c r="P994" s="228">
        <v>1.4919999999999999E-2</v>
      </c>
      <c r="Q994" s="228">
        <f>ROUND(E994*P994,2)</f>
        <v>0.57999999999999996</v>
      </c>
      <c r="R994" s="228" t="s">
        <v>1342</v>
      </c>
      <c r="S994" s="228" t="s">
        <v>285</v>
      </c>
      <c r="T994" s="229" t="s">
        <v>322</v>
      </c>
      <c r="U994" s="215">
        <v>0.41299999999999998</v>
      </c>
      <c r="V994" s="215">
        <f>ROUND(E994*U994,2)</f>
        <v>16.11</v>
      </c>
      <c r="W994" s="215"/>
      <c r="X994" s="206"/>
      <c r="Y994" s="206"/>
      <c r="Z994" s="206"/>
      <c r="AA994" s="206"/>
      <c r="AB994" s="206"/>
      <c r="AC994" s="206"/>
      <c r="AD994" s="206"/>
      <c r="AE994" s="206"/>
      <c r="AF994" s="206"/>
      <c r="AG994" s="206" t="s">
        <v>1202</v>
      </c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</row>
    <row r="995" spans="1:60" outlineLevel="1">
      <c r="A995" s="213"/>
      <c r="B995" s="214"/>
      <c r="C995" s="253" t="s">
        <v>1345</v>
      </c>
      <c r="D995" s="251"/>
      <c r="E995" s="251"/>
      <c r="F995" s="251"/>
      <c r="G995" s="251"/>
      <c r="H995" s="215"/>
      <c r="I995" s="215"/>
      <c r="J995" s="215"/>
      <c r="K995" s="215"/>
      <c r="L995" s="215"/>
      <c r="M995" s="215"/>
      <c r="N995" s="215"/>
      <c r="O995" s="215"/>
      <c r="P995" s="215"/>
      <c r="Q995" s="215"/>
      <c r="R995" s="215"/>
      <c r="S995" s="215"/>
      <c r="T995" s="215"/>
      <c r="U995" s="215"/>
      <c r="V995" s="215"/>
      <c r="W995" s="215"/>
      <c r="X995" s="206"/>
      <c r="Y995" s="206"/>
      <c r="Z995" s="206"/>
      <c r="AA995" s="206"/>
      <c r="AB995" s="206"/>
      <c r="AC995" s="206"/>
      <c r="AD995" s="206"/>
      <c r="AE995" s="206"/>
      <c r="AF995" s="206"/>
      <c r="AG995" s="206" t="s">
        <v>325</v>
      </c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</row>
    <row r="996" spans="1:60" outlineLevel="1">
      <c r="A996" s="232">
        <v>162</v>
      </c>
      <c r="B996" s="233" t="s">
        <v>1346</v>
      </c>
      <c r="C996" s="243" t="s">
        <v>1347</v>
      </c>
      <c r="D996" s="234" t="s">
        <v>437</v>
      </c>
      <c r="E996" s="235">
        <v>7</v>
      </c>
      <c r="F996" s="236"/>
      <c r="G996" s="237">
        <f>ROUND(E996*F996,2)</f>
        <v>0</v>
      </c>
      <c r="H996" s="236"/>
      <c r="I996" s="237">
        <f>ROUND(E996*H996,2)</f>
        <v>0</v>
      </c>
      <c r="J996" s="236"/>
      <c r="K996" s="237">
        <f>ROUND(E996*J996,2)</f>
        <v>0</v>
      </c>
      <c r="L996" s="237">
        <v>21</v>
      </c>
      <c r="M996" s="237">
        <f>G996*(1+L996/100)</f>
        <v>0</v>
      </c>
      <c r="N996" s="237">
        <v>3.8000000000000002E-4</v>
      </c>
      <c r="O996" s="237">
        <f>ROUND(E996*N996,2)</f>
        <v>0</v>
      </c>
      <c r="P996" s="237">
        <v>0</v>
      </c>
      <c r="Q996" s="237">
        <f>ROUND(E996*P996,2)</f>
        <v>0</v>
      </c>
      <c r="R996" s="237" t="s">
        <v>1342</v>
      </c>
      <c r="S996" s="237" t="s">
        <v>285</v>
      </c>
      <c r="T996" s="238" t="s">
        <v>322</v>
      </c>
      <c r="U996" s="215">
        <v>0.26100000000000001</v>
      </c>
      <c r="V996" s="215">
        <f>ROUND(E996*U996,2)</f>
        <v>1.83</v>
      </c>
      <c r="W996" s="215"/>
      <c r="X996" s="206"/>
      <c r="Y996" s="206"/>
      <c r="Z996" s="206"/>
      <c r="AA996" s="206"/>
      <c r="AB996" s="206"/>
      <c r="AC996" s="206"/>
      <c r="AD996" s="206"/>
      <c r="AE996" s="206"/>
      <c r="AF996" s="206"/>
      <c r="AG996" s="206" t="s">
        <v>1202</v>
      </c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</row>
    <row r="997" spans="1:60" outlineLevel="1">
      <c r="A997" s="223">
        <v>163</v>
      </c>
      <c r="B997" s="224" t="s">
        <v>1348</v>
      </c>
      <c r="C997" s="241" t="s">
        <v>1349</v>
      </c>
      <c r="D997" s="225" t="s">
        <v>557</v>
      </c>
      <c r="E997" s="226">
        <v>3</v>
      </c>
      <c r="F997" s="227"/>
      <c r="G997" s="228">
        <f>ROUND(E997*F997,2)</f>
        <v>0</v>
      </c>
      <c r="H997" s="227"/>
      <c r="I997" s="228">
        <f>ROUND(E997*H997,2)</f>
        <v>0</v>
      </c>
      <c r="J997" s="227"/>
      <c r="K997" s="228">
        <f>ROUND(E997*J997,2)</f>
        <v>0</v>
      </c>
      <c r="L997" s="228">
        <v>21</v>
      </c>
      <c r="M997" s="228">
        <f>G997*(1+L997/100)</f>
        <v>0</v>
      </c>
      <c r="N997" s="228">
        <v>3.8000000000000002E-4</v>
      </c>
      <c r="O997" s="228">
        <f>ROUND(E997*N997,2)</f>
        <v>0</v>
      </c>
      <c r="P997" s="228">
        <v>0</v>
      </c>
      <c r="Q997" s="228">
        <f>ROUND(E997*P997,2)</f>
        <v>0</v>
      </c>
      <c r="R997" s="228" t="s">
        <v>1342</v>
      </c>
      <c r="S997" s="228" t="s">
        <v>285</v>
      </c>
      <c r="T997" s="229" t="s">
        <v>322</v>
      </c>
      <c r="U997" s="215">
        <v>0.32</v>
      </c>
      <c r="V997" s="215">
        <f>ROUND(E997*U997,2)</f>
        <v>0.96</v>
      </c>
      <c r="W997" s="215"/>
      <c r="X997" s="206"/>
      <c r="Y997" s="206"/>
      <c r="Z997" s="206"/>
      <c r="AA997" s="206"/>
      <c r="AB997" s="206"/>
      <c r="AC997" s="206"/>
      <c r="AD997" s="206"/>
      <c r="AE997" s="206"/>
      <c r="AF997" s="206"/>
      <c r="AG997" s="206" t="s">
        <v>1202</v>
      </c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</row>
    <row r="998" spans="1:60" outlineLevel="1">
      <c r="A998" s="213"/>
      <c r="B998" s="214"/>
      <c r="C998" s="242" t="s">
        <v>1350</v>
      </c>
      <c r="D998" s="231"/>
      <c r="E998" s="231"/>
      <c r="F998" s="231"/>
      <c r="G998" s="231"/>
      <c r="H998" s="215"/>
      <c r="I998" s="215"/>
      <c r="J998" s="215"/>
      <c r="K998" s="215"/>
      <c r="L998" s="215"/>
      <c r="M998" s="215"/>
      <c r="N998" s="215"/>
      <c r="O998" s="215"/>
      <c r="P998" s="215"/>
      <c r="Q998" s="215"/>
      <c r="R998" s="215"/>
      <c r="S998" s="215"/>
      <c r="T998" s="215"/>
      <c r="U998" s="215"/>
      <c r="V998" s="215"/>
      <c r="W998" s="215"/>
      <c r="X998" s="206"/>
      <c r="Y998" s="206"/>
      <c r="Z998" s="206"/>
      <c r="AA998" s="206"/>
      <c r="AB998" s="206"/>
      <c r="AC998" s="206"/>
      <c r="AD998" s="206"/>
      <c r="AE998" s="206"/>
      <c r="AF998" s="206"/>
      <c r="AG998" s="206" t="s">
        <v>289</v>
      </c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</row>
    <row r="999" spans="1:60" outlineLevel="1">
      <c r="A999" s="213"/>
      <c r="B999" s="214"/>
      <c r="C999" s="254" t="s">
        <v>1351</v>
      </c>
      <c r="D999" s="247"/>
      <c r="E999" s="248">
        <v>0.5</v>
      </c>
      <c r="F999" s="215"/>
      <c r="G999" s="215"/>
      <c r="H999" s="215"/>
      <c r="I999" s="215"/>
      <c r="J999" s="215"/>
      <c r="K999" s="215"/>
      <c r="L999" s="215"/>
      <c r="M999" s="215"/>
      <c r="N999" s="215"/>
      <c r="O999" s="215"/>
      <c r="P999" s="215"/>
      <c r="Q999" s="215"/>
      <c r="R999" s="215"/>
      <c r="S999" s="215"/>
      <c r="T999" s="215"/>
      <c r="U999" s="215"/>
      <c r="V999" s="215"/>
      <c r="W999" s="215"/>
      <c r="X999" s="206"/>
      <c r="Y999" s="206"/>
      <c r="Z999" s="206"/>
      <c r="AA999" s="206"/>
      <c r="AB999" s="206"/>
      <c r="AC999" s="206"/>
      <c r="AD999" s="206"/>
      <c r="AE999" s="206"/>
      <c r="AF999" s="206"/>
      <c r="AG999" s="206" t="s">
        <v>327</v>
      </c>
      <c r="AH999" s="206">
        <v>0</v>
      </c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</row>
    <row r="1000" spans="1:60" outlineLevel="1">
      <c r="A1000" s="213"/>
      <c r="B1000" s="214"/>
      <c r="C1000" s="254" t="s">
        <v>1352</v>
      </c>
      <c r="D1000" s="247"/>
      <c r="E1000" s="248">
        <v>1</v>
      </c>
      <c r="F1000" s="215"/>
      <c r="G1000" s="215"/>
      <c r="H1000" s="215"/>
      <c r="I1000" s="215"/>
      <c r="J1000" s="215"/>
      <c r="K1000" s="215"/>
      <c r="L1000" s="215"/>
      <c r="M1000" s="215"/>
      <c r="N1000" s="215"/>
      <c r="O1000" s="215"/>
      <c r="P1000" s="215"/>
      <c r="Q1000" s="215"/>
      <c r="R1000" s="215"/>
      <c r="S1000" s="215"/>
      <c r="T1000" s="215"/>
      <c r="U1000" s="215"/>
      <c r="V1000" s="215"/>
      <c r="W1000" s="215"/>
      <c r="X1000" s="206"/>
      <c r="Y1000" s="206"/>
      <c r="Z1000" s="206"/>
      <c r="AA1000" s="206"/>
      <c r="AB1000" s="206"/>
      <c r="AC1000" s="206"/>
      <c r="AD1000" s="206"/>
      <c r="AE1000" s="206"/>
      <c r="AF1000" s="206"/>
      <c r="AG1000" s="206" t="s">
        <v>327</v>
      </c>
      <c r="AH1000" s="206">
        <v>0</v>
      </c>
      <c r="AI1000" s="206"/>
      <c r="AJ1000" s="206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</row>
    <row r="1001" spans="1:60" outlineLevel="1">
      <c r="A1001" s="213"/>
      <c r="B1001" s="214"/>
      <c r="C1001" s="254" t="s">
        <v>1353</v>
      </c>
      <c r="D1001" s="247"/>
      <c r="E1001" s="248">
        <v>1</v>
      </c>
      <c r="F1001" s="215"/>
      <c r="G1001" s="215"/>
      <c r="H1001" s="215"/>
      <c r="I1001" s="215"/>
      <c r="J1001" s="215"/>
      <c r="K1001" s="215"/>
      <c r="L1001" s="215"/>
      <c r="M1001" s="215"/>
      <c r="N1001" s="215"/>
      <c r="O1001" s="215"/>
      <c r="P1001" s="215"/>
      <c r="Q1001" s="215"/>
      <c r="R1001" s="215"/>
      <c r="S1001" s="215"/>
      <c r="T1001" s="215"/>
      <c r="U1001" s="215"/>
      <c r="V1001" s="215"/>
      <c r="W1001" s="215"/>
      <c r="X1001" s="206"/>
      <c r="Y1001" s="206"/>
      <c r="Z1001" s="206"/>
      <c r="AA1001" s="206"/>
      <c r="AB1001" s="206"/>
      <c r="AC1001" s="206"/>
      <c r="AD1001" s="206"/>
      <c r="AE1001" s="206"/>
      <c r="AF1001" s="206"/>
      <c r="AG1001" s="206" t="s">
        <v>327</v>
      </c>
      <c r="AH1001" s="206">
        <v>0</v>
      </c>
      <c r="AI1001" s="206"/>
      <c r="AJ1001" s="206"/>
      <c r="AK1001" s="206"/>
      <c r="AL1001" s="206"/>
      <c r="AM1001" s="206"/>
      <c r="AN1001" s="206"/>
      <c r="AO1001" s="206"/>
      <c r="AP1001" s="206"/>
      <c r="AQ1001" s="206"/>
      <c r="AR1001" s="206"/>
      <c r="AS1001" s="206"/>
      <c r="AT1001" s="206"/>
      <c r="AU1001" s="206"/>
      <c r="AV1001" s="206"/>
      <c r="AW1001" s="206"/>
      <c r="AX1001" s="206"/>
      <c r="AY1001" s="206"/>
      <c r="AZ1001" s="206"/>
      <c r="BA1001" s="206"/>
      <c r="BB1001" s="206"/>
      <c r="BC1001" s="206"/>
      <c r="BD1001" s="206"/>
      <c r="BE1001" s="206"/>
      <c r="BF1001" s="206"/>
      <c r="BG1001" s="206"/>
      <c r="BH1001" s="206"/>
    </row>
    <row r="1002" spans="1:60" outlineLevel="1">
      <c r="A1002" s="213"/>
      <c r="B1002" s="214"/>
      <c r="C1002" s="254" t="s">
        <v>1354</v>
      </c>
      <c r="D1002" s="247"/>
      <c r="E1002" s="248">
        <v>0.5</v>
      </c>
      <c r="F1002" s="215"/>
      <c r="G1002" s="215"/>
      <c r="H1002" s="215"/>
      <c r="I1002" s="215"/>
      <c r="J1002" s="215"/>
      <c r="K1002" s="215"/>
      <c r="L1002" s="215"/>
      <c r="M1002" s="215"/>
      <c r="N1002" s="215"/>
      <c r="O1002" s="215"/>
      <c r="P1002" s="215"/>
      <c r="Q1002" s="215"/>
      <c r="R1002" s="215"/>
      <c r="S1002" s="215"/>
      <c r="T1002" s="215"/>
      <c r="U1002" s="215"/>
      <c r="V1002" s="215"/>
      <c r="W1002" s="215"/>
      <c r="X1002" s="206"/>
      <c r="Y1002" s="206"/>
      <c r="Z1002" s="206"/>
      <c r="AA1002" s="206"/>
      <c r="AB1002" s="206"/>
      <c r="AC1002" s="206"/>
      <c r="AD1002" s="206"/>
      <c r="AE1002" s="206"/>
      <c r="AF1002" s="206"/>
      <c r="AG1002" s="206" t="s">
        <v>327</v>
      </c>
      <c r="AH1002" s="206">
        <v>0</v>
      </c>
      <c r="AI1002" s="206"/>
      <c r="AJ1002" s="206"/>
      <c r="AK1002" s="206"/>
      <c r="AL1002" s="206"/>
      <c r="AM1002" s="206"/>
      <c r="AN1002" s="206"/>
      <c r="AO1002" s="206"/>
      <c r="AP1002" s="206"/>
      <c r="AQ1002" s="206"/>
      <c r="AR1002" s="206"/>
      <c r="AS1002" s="206"/>
      <c r="AT1002" s="206"/>
      <c r="AU1002" s="206"/>
      <c r="AV1002" s="206"/>
      <c r="AW1002" s="206"/>
      <c r="AX1002" s="206"/>
      <c r="AY1002" s="206"/>
      <c r="AZ1002" s="206"/>
      <c r="BA1002" s="206"/>
      <c r="BB1002" s="206"/>
      <c r="BC1002" s="206"/>
      <c r="BD1002" s="206"/>
      <c r="BE1002" s="206"/>
      <c r="BF1002" s="206"/>
      <c r="BG1002" s="206"/>
      <c r="BH1002" s="206"/>
    </row>
    <row r="1003" spans="1:60" outlineLevel="1">
      <c r="A1003" s="223">
        <v>164</v>
      </c>
      <c r="B1003" s="224" t="s">
        <v>1355</v>
      </c>
      <c r="C1003" s="241" t="s">
        <v>1356</v>
      </c>
      <c r="D1003" s="225" t="s">
        <v>557</v>
      </c>
      <c r="E1003" s="226">
        <v>6.8</v>
      </c>
      <c r="F1003" s="227"/>
      <c r="G1003" s="228">
        <f>ROUND(E1003*F1003,2)</f>
        <v>0</v>
      </c>
      <c r="H1003" s="227"/>
      <c r="I1003" s="228">
        <f>ROUND(E1003*H1003,2)</f>
        <v>0</v>
      </c>
      <c r="J1003" s="227"/>
      <c r="K1003" s="228">
        <f>ROUND(E1003*J1003,2)</f>
        <v>0</v>
      </c>
      <c r="L1003" s="228">
        <v>21</v>
      </c>
      <c r="M1003" s="228">
        <f>G1003*(1+L1003/100)</f>
        <v>0</v>
      </c>
      <c r="N1003" s="228">
        <v>4.6999999999999999E-4</v>
      </c>
      <c r="O1003" s="228">
        <f>ROUND(E1003*N1003,2)</f>
        <v>0</v>
      </c>
      <c r="P1003" s="228">
        <v>0</v>
      </c>
      <c r="Q1003" s="228">
        <f>ROUND(E1003*P1003,2)</f>
        <v>0</v>
      </c>
      <c r="R1003" s="228" t="s">
        <v>1342</v>
      </c>
      <c r="S1003" s="228" t="s">
        <v>285</v>
      </c>
      <c r="T1003" s="229" t="s">
        <v>322</v>
      </c>
      <c r="U1003" s="215">
        <v>0.35899999999999999</v>
      </c>
      <c r="V1003" s="215">
        <f>ROUND(E1003*U1003,2)</f>
        <v>2.44</v>
      </c>
      <c r="W1003" s="215"/>
      <c r="X1003" s="206"/>
      <c r="Y1003" s="206"/>
      <c r="Z1003" s="206"/>
      <c r="AA1003" s="206"/>
      <c r="AB1003" s="206"/>
      <c r="AC1003" s="206"/>
      <c r="AD1003" s="206"/>
      <c r="AE1003" s="206"/>
      <c r="AF1003" s="206"/>
      <c r="AG1003" s="206" t="s">
        <v>1202</v>
      </c>
      <c r="AH1003" s="206"/>
      <c r="AI1003" s="206"/>
      <c r="AJ1003" s="206"/>
      <c r="AK1003" s="206"/>
      <c r="AL1003" s="206"/>
      <c r="AM1003" s="206"/>
      <c r="AN1003" s="206"/>
      <c r="AO1003" s="206"/>
      <c r="AP1003" s="206"/>
      <c r="AQ1003" s="206"/>
      <c r="AR1003" s="206"/>
      <c r="AS1003" s="206"/>
      <c r="AT1003" s="206"/>
      <c r="AU1003" s="206"/>
      <c r="AV1003" s="206"/>
      <c r="AW1003" s="206"/>
      <c r="AX1003" s="206"/>
      <c r="AY1003" s="206"/>
      <c r="AZ1003" s="206"/>
      <c r="BA1003" s="206"/>
      <c r="BB1003" s="206"/>
      <c r="BC1003" s="206"/>
      <c r="BD1003" s="206"/>
      <c r="BE1003" s="206"/>
      <c r="BF1003" s="206"/>
      <c r="BG1003" s="206"/>
      <c r="BH1003" s="206"/>
    </row>
    <row r="1004" spans="1:60" outlineLevel="1">
      <c r="A1004" s="213"/>
      <c r="B1004" s="214"/>
      <c r="C1004" s="242" t="s">
        <v>1350</v>
      </c>
      <c r="D1004" s="231"/>
      <c r="E1004" s="231"/>
      <c r="F1004" s="231"/>
      <c r="G1004" s="231"/>
      <c r="H1004" s="215"/>
      <c r="I1004" s="215"/>
      <c r="J1004" s="215"/>
      <c r="K1004" s="215"/>
      <c r="L1004" s="215"/>
      <c r="M1004" s="215"/>
      <c r="N1004" s="215"/>
      <c r="O1004" s="215"/>
      <c r="P1004" s="215"/>
      <c r="Q1004" s="215"/>
      <c r="R1004" s="215"/>
      <c r="S1004" s="215"/>
      <c r="T1004" s="215"/>
      <c r="U1004" s="215"/>
      <c r="V1004" s="215"/>
      <c r="W1004" s="215"/>
      <c r="X1004" s="206"/>
      <c r="Y1004" s="206"/>
      <c r="Z1004" s="206"/>
      <c r="AA1004" s="206"/>
      <c r="AB1004" s="206"/>
      <c r="AC1004" s="206"/>
      <c r="AD1004" s="206"/>
      <c r="AE1004" s="206"/>
      <c r="AF1004" s="206"/>
      <c r="AG1004" s="206" t="s">
        <v>289</v>
      </c>
      <c r="AH1004" s="206"/>
      <c r="AI1004" s="206"/>
      <c r="AJ1004" s="206"/>
      <c r="AK1004" s="206"/>
      <c r="AL1004" s="206"/>
      <c r="AM1004" s="206"/>
      <c r="AN1004" s="206"/>
      <c r="AO1004" s="206"/>
      <c r="AP1004" s="206"/>
      <c r="AQ1004" s="206"/>
      <c r="AR1004" s="206"/>
      <c r="AS1004" s="206"/>
      <c r="AT1004" s="206"/>
      <c r="AU1004" s="206"/>
      <c r="AV1004" s="206"/>
      <c r="AW1004" s="206"/>
      <c r="AX1004" s="206"/>
      <c r="AY1004" s="206"/>
      <c r="AZ1004" s="206"/>
      <c r="BA1004" s="206"/>
      <c r="BB1004" s="206"/>
      <c r="BC1004" s="206"/>
      <c r="BD1004" s="206"/>
      <c r="BE1004" s="206"/>
      <c r="BF1004" s="206"/>
      <c r="BG1004" s="206"/>
      <c r="BH1004" s="206"/>
    </row>
    <row r="1005" spans="1:60" outlineLevel="1">
      <c r="A1005" s="213"/>
      <c r="B1005" s="214"/>
      <c r="C1005" s="254" t="s">
        <v>1357</v>
      </c>
      <c r="D1005" s="247"/>
      <c r="E1005" s="248">
        <v>1.3</v>
      </c>
      <c r="F1005" s="215"/>
      <c r="G1005" s="215"/>
      <c r="H1005" s="215"/>
      <c r="I1005" s="215"/>
      <c r="J1005" s="215"/>
      <c r="K1005" s="215"/>
      <c r="L1005" s="215"/>
      <c r="M1005" s="215"/>
      <c r="N1005" s="215"/>
      <c r="O1005" s="215"/>
      <c r="P1005" s="215"/>
      <c r="Q1005" s="215"/>
      <c r="R1005" s="215"/>
      <c r="S1005" s="215"/>
      <c r="T1005" s="215"/>
      <c r="U1005" s="215"/>
      <c r="V1005" s="215"/>
      <c r="W1005" s="215"/>
      <c r="X1005" s="206"/>
      <c r="Y1005" s="206"/>
      <c r="Z1005" s="206"/>
      <c r="AA1005" s="206"/>
      <c r="AB1005" s="206"/>
      <c r="AC1005" s="206"/>
      <c r="AD1005" s="206"/>
      <c r="AE1005" s="206"/>
      <c r="AF1005" s="206"/>
      <c r="AG1005" s="206" t="s">
        <v>327</v>
      </c>
      <c r="AH1005" s="206">
        <v>0</v>
      </c>
      <c r="AI1005" s="206"/>
      <c r="AJ1005" s="206"/>
      <c r="AK1005" s="206"/>
      <c r="AL1005" s="206"/>
      <c r="AM1005" s="206"/>
      <c r="AN1005" s="206"/>
      <c r="AO1005" s="206"/>
      <c r="AP1005" s="206"/>
      <c r="AQ1005" s="206"/>
      <c r="AR1005" s="206"/>
      <c r="AS1005" s="206"/>
      <c r="AT1005" s="206"/>
      <c r="AU1005" s="206"/>
      <c r="AV1005" s="206"/>
      <c r="AW1005" s="206"/>
      <c r="AX1005" s="206"/>
      <c r="AY1005" s="206"/>
      <c r="AZ1005" s="206"/>
      <c r="BA1005" s="206"/>
      <c r="BB1005" s="206"/>
      <c r="BC1005" s="206"/>
      <c r="BD1005" s="206"/>
      <c r="BE1005" s="206"/>
      <c r="BF1005" s="206"/>
      <c r="BG1005" s="206"/>
      <c r="BH1005" s="206"/>
    </row>
    <row r="1006" spans="1:60" outlineLevel="1">
      <c r="A1006" s="213"/>
      <c r="B1006" s="214"/>
      <c r="C1006" s="254" t="s">
        <v>1358</v>
      </c>
      <c r="D1006" s="247"/>
      <c r="E1006" s="248">
        <v>3.5</v>
      </c>
      <c r="F1006" s="215"/>
      <c r="G1006" s="215"/>
      <c r="H1006" s="215"/>
      <c r="I1006" s="215"/>
      <c r="J1006" s="215"/>
      <c r="K1006" s="215"/>
      <c r="L1006" s="215"/>
      <c r="M1006" s="215"/>
      <c r="N1006" s="215"/>
      <c r="O1006" s="215"/>
      <c r="P1006" s="215"/>
      <c r="Q1006" s="215"/>
      <c r="R1006" s="215"/>
      <c r="S1006" s="215"/>
      <c r="T1006" s="215"/>
      <c r="U1006" s="215"/>
      <c r="V1006" s="215"/>
      <c r="W1006" s="215"/>
      <c r="X1006" s="206"/>
      <c r="Y1006" s="206"/>
      <c r="Z1006" s="206"/>
      <c r="AA1006" s="206"/>
      <c r="AB1006" s="206"/>
      <c r="AC1006" s="206"/>
      <c r="AD1006" s="206"/>
      <c r="AE1006" s="206"/>
      <c r="AF1006" s="206"/>
      <c r="AG1006" s="206" t="s">
        <v>327</v>
      </c>
      <c r="AH1006" s="206">
        <v>0</v>
      </c>
      <c r="AI1006" s="206"/>
      <c r="AJ1006" s="206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</row>
    <row r="1007" spans="1:60" outlineLevel="1">
      <c r="A1007" s="213"/>
      <c r="B1007" s="214"/>
      <c r="C1007" s="254" t="s">
        <v>1359</v>
      </c>
      <c r="D1007" s="247"/>
      <c r="E1007" s="248">
        <v>2</v>
      </c>
      <c r="F1007" s="215"/>
      <c r="G1007" s="215"/>
      <c r="H1007" s="215"/>
      <c r="I1007" s="215"/>
      <c r="J1007" s="215"/>
      <c r="K1007" s="215"/>
      <c r="L1007" s="215"/>
      <c r="M1007" s="215"/>
      <c r="N1007" s="215"/>
      <c r="O1007" s="215"/>
      <c r="P1007" s="215"/>
      <c r="Q1007" s="215"/>
      <c r="R1007" s="215"/>
      <c r="S1007" s="215"/>
      <c r="T1007" s="215"/>
      <c r="U1007" s="215"/>
      <c r="V1007" s="215"/>
      <c r="W1007" s="215"/>
      <c r="X1007" s="206"/>
      <c r="Y1007" s="206"/>
      <c r="Z1007" s="206"/>
      <c r="AA1007" s="206"/>
      <c r="AB1007" s="206"/>
      <c r="AC1007" s="206"/>
      <c r="AD1007" s="206"/>
      <c r="AE1007" s="206"/>
      <c r="AF1007" s="206"/>
      <c r="AG1007" s="206" t="s">
        <v>327</v>
      </c>
      <c r="AH1007" s="206">
        <v>0</v>
      </c>
      <c r="AI1007" s="206"/>
      <c r="AJ1007" s="206"/>
      <c r="AK1007" s="206"/>
      <c r="AL1007" s="206"/>
      <c r="AM1007" s="206"/>
      <c r="AN1007" s="206"/>
      <c r="AO1007" s="206"/>
      <c r="AP1007" s="206"/>
      <c r="AQ1007" s="206"/>
      <c r="AR1007" s="206"/>
      <c r="AS1007" s="206"/>
      <c r="AT1007" s="206"/>
      <c r="AU1007" s="206"/>
      <c r="AV1007" s="206"/>
      <c r="AW1007" s="206"/>
      <c r="AX1007" s="206"/>
      <c r="AY1007" s="206"/>
      <c r="AZ1007" s="206"/>
      <c r="BA1007" s="206"/>
      <c r="BB1007" s="206"/>
      <c r="BC1007" s="206"/>
      <c r="BD1007" s="206"/>
      <c r="BE1007" s="206"/>
      <c r="BF1007" s="206"/>
      <c r="BG1007" s="206"/>
      <c r="BH1007" s="206"/>
    </row>
    <row r="1008" spans="1:60" outlineLevel="1">
      <c r="A1008" s="223">
        <v>165</v>
      </c>
      <c r="B1008" s="224" t="s">
        <v>1360</v>
      </c>
      <c r="C1008" s="241" t="s">
        <v>1361</v>
      </c>
      <c r="D1008" s="225" t="s">
        <v>557</v>
      </c>
      <c r="E1008" s="226">
        <v>0.5</v>
      </c>
      <c r="F1008" s="227"/>
      <c r="G1008" s="228">
        <f>ROUND(E1008*F1008,2)</f>
        <v>0</v>
      </c>
      <c r="H1008" s="227"/>
      <c r="I1008" s="228">
        <f>ROUND(E1008*H1008,2)</f>
        <v>0</v>
      </c>
      <c r="J1008" s="227"/>
      <c r="K1008" s="228">
        <f>ROUND(E1008*J1008,2)</f>
        <v>0</v>
      </c>
      <c r="L1008" s="228">
        <v>21</v>
      </c>
      <c r="M1008" s="228">
        <f>G1008*(1+L1008/100)</f>
        <v>0</v>
      </c>
      <c r="N1008" s="228">
        <v>6.9999999999999999E-4</v>
      </c>
      <c r="O1008" s="228">
        <f>ROUND(E1008*N1008,2)</f>
        <v>0</v>
      </c>
      <c r="P1008" s="228">
        <v>0</v>
      </c>
      <c r="Q1008" s="228">
        <f>ROUND(E1008*P1008,2)</f>
        <v>0</v>
      </c>
      <c r="R1008" s="228" t="s">
        <v>1342</v>
      </c>
      <c r="S1008" s="228" t="s">
        <v>285</v>
      </c>
      <c r="T1008" s="229" t="s">
        <v>322</v>
      </c>
      <c r="U1008" s="215">
        <v>0.45200000000000001</v>
      </c>
      <c r="V1008" s="215">
        <f>ROUND(E1008*U1008,2)</f>
        <v>0.23</v>
      </c>
      <c r="W1008" s="215"/>
      <c r="X1008" s="206"/>
      <c r="Y1008" s="206"/>
      <c r="Z1008" s="206"/>
      <c r="AA1008" s="206"/>
      <c r="AB1008" s="206"/>
      <c r="AC1008" s="206"/>
      <c r="AD1008" s="206"/>
      <c r="AE1008" s="206"/>
      <c r="AF1008" s="206"/>
      <c r="AG1008" s="206" t="s">
        <v>1202</v>
      </c>
      <c r="AH1008" s="206"/>
      <c r="AI1008" s="206"/>
      <c r="AJ1008" s="206"/>
      <c r="AK1008" s="206"/>
      <c r="AL1008" s="206"/>
      <c r="AM1008" s="206"/>
      <c r="AN1008" s="206"/>
      <c r="AO1008" s="206"/>
      <c r="AP1008" s="206"/>
      <c r="AQ1008" s="206"/>
      <c r="AR1008" s="206"/>
      <c r="AS1008" s="206"/>
      <c r="AT1008" s="206"/>
      <c r="AU1008" s="206"/>
      <c r="AV1008" s="206"/>
      <c r="AW1008" s="206"/>
      <c r="AX1008" s="206"/>
      <c r="AY1008" s="206"/>
      <c r="AZ1008" s="206"/>
      <c r="BA1008" s="206"/>
      <c r="BB1008" s="206"/>
      <c r="BC1008" s="206"/>
      <c r="BD1008" s="206"/>
      <c r="BE1008" s="206"/>
      <c r="BF1008" s="206"/>
      <c r="BG1008" s="206"/>
      <c r="BH1008" s="206"/>
    </row>
    <row r="1009" spans="1:60" outlineLevel="1">
      <c r="A1009" s="213"/>
      <c r="B1009" s="214"/>
      <c r="C1009" s="242" t="s">
        <v>1350</v>
      </c>
      <c r="D1009" s="231"/>
      <c r="E1009" s="231"/>
      <c r="F1009" s="231"/>
      <c r="G1009" s="231"/>
      <c r="H1009" s="215"/>
      <c r="I1009" s="215"/>
      <c r="J1009" s="215"/>
      <c r="K1009" s="215"/>
      <c r="L1009" s="215"/>
      <c r="M1009" s="215"/>
      <c r="N1009" s="215"/>
      <c r="O1009" s="215"/>
      <c r="P1009" s="215"/>
      <c r="Q1009" s="215"/>
      <c r="R1009" s="215"/>
      <c r="S1009" s="215"/>
      <c r="T1009" s="215"/>
      <c r="U1009" s="215"/>
      <c r="V1009" s="215"/>
      <c r="W1009" s="215"/>
      <c r="X1009" s="206"/>
      <c r="Y1009" s="206"/>
      <c r="Z1009" s="206"/>
      <c r="AA1009" s="206"/>
      <c r="AB1009" s="206"/>
      <c r="AC1009" s="206"/>
      <c r="AD1009" s="206"/>
      <c r="AE1009" s="206"/>
      <c r="AF1009" s="206"/>
      <c r="AG1009" s="206" t="s">
        <v>289</v>
      </c>
      <c r="AH1009" s="206"/>
      <c r="AI1009" s="206"/>
      <c r="AJ1009" s="206"/>
      <c r="AK1009" s="206"/>
      <c r="AL1009" s="206"/>
      <c r="AM1009" s="206"/>
      <c r="AN1009" s="206"/>
      <c r="AO1009" s="206"/>
      <c r="AP1009" s="206"/>
      <c r="AQ1009" s="206"/>
      <c r="AR1009" s="206"/>
      <c r="AS1009" s="206"/>
      <c r="AT1009" s="206"/>
      <c r="AU1009" s="206"/>
      <c r="AV1009" s="206"/>
      <c r="AW1009" s="206"/>
      <c r="AX1009" s="206"/>
      <c r="AY1009" s="206"/>
      <c r="AZ1009" s="206"/>
      <c r="BA1009" s="206"/>
      <c r="BB1009" s="206"/>
      <c r="BC1009" s="206"/>
      <c r="BD1009" s="206"/>
      <c r="BE1009" s="206"/>
      <c r="BF1009" s="206"/>
      <c r="BG1009" s="206"/>
      <c r="BH1009" s="206"/>
    </row>
    <row r="1010" spans="1:60" outlineLevel="1">
      <c r="A1010" s="223">
        <v>166</v>
      </c>
      <c r="B1010" s="224" t="s">
        <v>1362</v>
      </c>
      <c r="C1010" s="241" t="s">
        <v>1363</v>
      </c>
      <c r="D1010" s="225" t="s">
        <v>557</v>
      </c>
      <c r="E1010" s="226">
        <v>8.5</v>
      </c>
      <c r="F1010" s="227"/>
      <c r="G1010" s="228">
        <f>ROUND(E1010*F1010,2)</f>
        <v>0</v>
      </c>
      <c r="H1010" s="227"/>
      <c r="I1010" s="228">
        <f>ROUND(E1010*H1010,2)</f>
        <v>0</v>
      </c>
      <c r="J1010" s="227"/>
      <c r="K1010" s="228">
        <f>ROUND(E1010*J1010,2)</f>
        <v>0</v>
      </c>
      <c r="L1010" s="228">
        <v>21</v>
      </c>
      <c r="M1010" s="228">
        <f>G1010*(1+L1010/100)</f>
        <v>0</v>
      </c>
      <c r="N1010" s="228">
        <v>1.5200000000000001E-3</v>
      </c>
      <c r="O1010" s="228">
        <f>ROUND(E1010*N1010,2)</f>
        <v>0.01</v>
      </c>
      <c r="P1010" s="228">
        <v>0</v>
      </c>
      <c r="Q1010" s="228">
        <f>ROUND(E1010*P1010,2)</f>
        <v>0</v>
      </c>
      <c r="R1010" s="228" t="s">
        <v>1342</v>
      </c>
      <c r="S1010" s="228" t="s">
        <v>285</v>
      </c>
      <c r="T1010" s="229" t="s">
        <v>322</v>
      </c>
      <c r="U1010" s="215">
        <v>1.173</v>
      </c>
      <c r="V1010" s="215">
        <f>ROUND(E1010*U1010,2)</f>
        <v>9.9700000000000006</v>
      </c>
      <c r="W1010" s="215"/>
      <c r="X1010" s="206"/>
      <c r="Y1010" s="206"/>
      <c r="Z1010" s="206"/>
      <c r="AA1010" s="206"/>
      <c r="AB1010" s="206"/>
      <c r="AC1010" s="206"/>
      <c r="AD1010" s="206"/>
      <c r="AE1010" s="206"/>
      <c r="AF1010" s="206"/>
      <c r="AG1010" s="206" t="s">
        <v>1202</v>
      </c>
      <c r="AH1010" s="206"/>
      <c r="AI1010" s="206"/>
      <c r="AJ1010" s="206"/>
      <c r="AK1010" s="206"/>
      <c r="AL1010" s="206"/>
      <c r="AM1010" s="206"/>
      <c r="AN1010" s="206"/>
      <c r="AO1010" s="206"/>
      <c r="AP1010" s="206"/>
      <c r="AQ1010" s="206"/>
      <c r="AR1010" s="206"/>
      <c r="AS1010" s="206"/>
      <c r="AT1010" s="206"/>
      <c r="AU1010" s="206"/>
      <c r="AV1010" s="206"/>
      <c r="AW1010" s="206"/>
      <c r="AX1010" s="206"/>
      <c r="AY1010" s="206"/>
      <c r="AZ1010" s="206"/>
      <c r="BA1010" s="206"/>
      <c r="BB1010" s="206"/>
      <c r="BC1010" s="206"/>
      <c r="BD1010" s="206"/>
      <c r="BE1010" s="206"/>
      <c r="BF1010" s="206"/>
      <c r="BG1010" s="206"/>
      <c r="BH1010" s="206"/>
    </row>
    <row r="1011" spans="1:60" outlineLevel="1">
      <c r="A1011" s="213"/>
      <c r="B1011" s="214"/>
      <c r="C1011" s="242" t="s">
        <v>1350</v>
      </c>
      <c r="D1011" s="231"/>
      <c r="E1011" s="231"/>
      <c r="F1011" s="231"/>
      <c r="G1011" s="231"/>
      <c r="H1011" s="215"/>
      <c r="I1011" s="215"/>
      <c r="J1011" s="215"/>
      <c r="K1011" s="215"/>
      <c r="L1011" s="215"/>
      <c r="M1011" s="215"/>
      <c r="N1011" s="215"/>
      <c r="O1011" s="215"/>
      <c r="P1011" s="215"/>
      <c r="Q1011" s="215"/>
      <c r="R1011" s="215"/>
      <c r="S1011" s="215"/>
      <c r="T1011" s="215"/>
      <c r="U1011" s="215"/>
      <c r="V1011" s="215"/>
      <c r="W1011" s="215"/>
      <c r="X1011" s="206"/>
      <c r="Y1011" s="206"/>
      <c r="Z1011" s="206"/>
      <c r="AA1011" s="206"/>
      <c r="AB1011" s="206"/>
      <c r="AC1011" s="206"/>
      <c r="AD1011" s="206"/>
      <c r="AE1011" s="206"/>
      <c r="AF1011" s="206"/>
      <c r="AG1011" s="206" t="s">
        <v>289</v>
      </c>
      <c r="AH1011" s="206"/>
      <c r="AI1011" s="206"/>
      <c r="AJ1011" s="206"/>
      <c r="AK1011" s="206"/>
      <c r="AL1011" s="206"/>
      <c r="AM1011" s="206"/>
      <c r="AN1011" s="206"/>
      <c r="AO1011" s="206"/>
      <c r="AP1011" s="206"/>
      <c r="AQ1011" s="206"/>
      <c r="AR1011" s="206"/>
      <c r="AS1011" s="206"/>
      <c r="AT1011" s="206"/>
      <c r="AU1011" s="206"/>
      <c r="AV1011" s="206"/>
      <c r="AW1011" s="206"/>
      <c r="AX1011" s="206"/>
      <c r="AY1011" s="206"/>
      <c r="AZ1011" s="206"/>
      <c r="BA1011" s="206"/>
      <c r="BB1011" s="206"/>
      <c r="BC1011" s="206"/>
      <c r="BD1011" s="206"/>
      <c r="BE1011" s="206"/>
      <c r="BF1011" s="206"/>
      <c r="BG1011" s="206"/>
      <c r="BH1011" s="206"/>
    </row>
    <row r="1012" spans="1:60" outlineLevel="1">
      <c r="A1012" s="213"/>
      <c r="B1012" s="214"/>
      <c r="C1012" s="254" t="s">
        <v>1364</v>
      </c>
      <c r="D1012" s="247"/>
      <c r="E1012" s="248">
        <v>4</v>
      </c>
      <c r="F1012" s="215"/>
      <c r="G1012" s="215"/>
      <c r="H1012" s="215"/>
      <c r="I1012" s="215"/>
      <c r="J1012" s="215"/>
      <c r="K1012" s="215"/>
      <c r="L1012" s="215"/>
      <c r="M1012" s="215"/>
      <c r="N1012" s="215"/>
      <c r="O1012" s="215"/>
      <c r="P1012" s="215"/>
      <c r="Q1012" s="215"/>
      <c r="R1012" s="215"/>
      <c r="S1012" s="215"/>
      <c r="T1012" s="215"/>
      <c r="U1012" s="215"/>
      <c r="V1012" s="215"/>
      <c r="W1012" s="215"/>
      <c r="X1012" s="206"/>
      <c r="Y1012" s="206"/>
      <c r="Z1012" s="206"/>
      <c r="AA1012" s="206"/>
      <c r="AB1012" s="206"/>
      <c r="AC1012" s="206"/>
      <c r="AD1012" s="206"/>
      <c r="AE1012" s="206"/>
      <c r="AF1012" s="206"/>
      <c r="AG1012" s="206" t="s">
        <v>327</v>
      </c>
      <c r="AH1012" s="206">
        <v>0</v>
      </c>
      <c r="AI1012" s="206"/>
      <c r="AJ1012" s="206"/>
      <c r="AK1012" s="206"/>
      <c r="AL1012" s="206"/>
      <c r="AM1012" s="206"/>
      <c r="AN1012" s="206"/>
      <c r="AO1012" s="206"/>
      <c r="AP1012" s="206"/>
      <c r="AQ1012" s="206"/>
      <c r="AR1012" s="206"/>
      <c r="AS1012" s="206"/>
      <c r="AT1012" s="206"/>
      <c r="AU1012" s="206"/>
      <c r="AV1012" s="206"/>
      <c r="AW1012" s="206"/>
      <c r="AX1012" s="206"/>
      <c r="AY1012" s="206"/>
      <c r="AZ1012" s="206"/>
      <c r="BA1012" s="206"/>
      <c r="BB1012" s="206"/>
      <c r="BC1012" s="206"/>
      <c r="BD1012" s="206"/>
      <c r="BE1012" s="206"/>
      <c r="BF1012" s="206"/>
      <c r="BG1012" s="206"/>
      <c r="BH1012" s="206"/>
    </row>
    <row r="1013" spans="1:60" outlineLevel="1">
      <c r="A1013" s="213"/>
      <c r="B1013" s="214"/>
      <c r="C1013" s="254" t="s">
        <v>1365</v>
      </c>
      <c r="D1013" s="247"/>
      <c r="E1013" s="248">
        <v>1</v>
      </c>
      <c r="F1013" s="215"/>
      <c r="G1013" s="215"/>
      <c r="H1013" s="215"/>
      <c r="I1013" s="215"/>
      <c r="J1013" s="215"/>
      <c r="K1013" s="215"/>
      <c r="L1013" s="215"/>
      <c r="M1013" s="215"/>
      <c r="N1013" s="215"/>
      <c r="O1013" s="215"/>
      <c r="P1013" s="215"/>
      <c r="Q1013" s="215"/>
      <c r="R1013" s="215"/>
      <c r="S1013" s="215"/>
      <c r="T1013" s="215"/>
      <c r="U1013" s="215"/>
      <c r="V1013" s="215"/>
      <c r="W1013" s="215"/>
      <c r="X1013" s="206"/>
      <c r="Y1013" s="206"/>
      <c r="Z1013" s="206"/>
      <c r="AA1013" s="206"/>
      <c r="AB1013" s="206"/>
      <c r="AC1013" s="206"/>
      <c r="AD1013" s="206"/>
      <c r="AE1013" s="206"/>
      <c r="AF1013" s="206"/>
      <c r="AG1013" s="206" t="s">
        <v>327</v>
      </c>
      <c r="AH1013" s="206">
        <v>0</v>
      </c>
      <c r="AI1013" s="206"/>
      <c r="AJ1013" s="206"/>
      <c r="AK1013" s="206"/>
      <c r="AL1013" s="206"/>
      <c r="AM1013" s="206"/>
      <c r="AN1013" s="206"/>
      <c r="AO1013" s="206"/>
      <c r="AP1013" s="206"/>
      <c r="AQ1013" s="206"/>
      <c r="AR1013" s="206"/>
      <c r="AS1013" s="206"/>
      <c r="AT1013" s="206"/>
      <c r="AU1013" s="206"/>
      <c r="AV1013" s="206"/>
      <c r="AW1013" s="206"/>
      <c r="AX1013" s="206"/>
      <c r="AY1013" s="206"/>
      <c r="AZ1013" s="206"/>
      <c r="BA1013" s="206"/>
      <c r="BB1013" s="206"/>
      <c r="BC1013" s="206"/>
      <c r="BD1013" s="206"/>
      <c r="BE1013" s="206"/>
      <c r="BF1013" s="206"/>
      <c r="BG1013" s="206"/>
      <c r="BH1013" s="206"/>
    </row>
    <row r="1014" spans="1:60" outlineLevel="1">
      <c r="A1014" s="213"/>
      <c r="B1014" s="214"/>
      <c r="C1014" s="254" t="s">
        <v>1366</v>
      </c>
      <c r="D1014" s="247"/>
      <c r="E1014" s="248">
        <v>3.5</v>
      </c>
      <c r="F1014" s="215"/>
      <c r="G1014" s="215"/>
      <c r="H1014" s="215"/>
      <c r="I1014" s="215"/>
      <c r="J1014" s="215"/>
      <c r="K1014" s="215"/>
      <c r="L1014" s="215"/>
      <c r="M1014" s="215"/>
      <c r="N1014" s="215"/>
      <c r="O1014" s="215"/>
      <c r="P1014" s="215"/>
      <c r="Q1014" s="215"/>
      <c r="R1014" s="215"/>
      <c r="S1014" s="215"/>
      <c r="T1014" s="215"/>
      <c r="U1014" s="215"/>
      <c r="V1014" s="215"/>
      <c r="W1014" s="215"/>
      <c r="X1014" s="206"/>
      <c r="Y1014" s="206"/>
      <c r="Z1014" s="206"/>
      <c r="AA1014" s="206"/>
      <c r="AB1014" s="206"/>
      <c r="AC1014" s="206"/>
      <c r="AD1014" s="206"/>
      <c r="AE1014" s="206"/>
      <c r="AF1014" s="206"/>
      <c r="AG1014" s="206" t="s">
        <v>327</v>
      </c>
      <c r="AH1014" s="206">
        <v>0</v>
      </c>
      <c r="AI1014" s="206"/>
      <c r="AJ1014" s="206"/>
      <c r="AK1014" s="206"/>
      <c r="AL1014" s="206"/>
      <c r="AM1014" s="206"/>
      <c r="AN1014" s="206"/>
      <c r="AO1014" s="206"/>
      <c r="AP1014" s="206"/>
      <c r="AQ1014" s="206"/>
      <c r="AR1014" s="206"/>
      <c r="AS1014" s="206"/>
      <c r="AT1014" s="206"/>
      <c r="AU1014" s="206"/>
      <c r="AV1014" s="206"/>
      <c r="AW1014" s="206"/>
      <c r="AX1014" s="206"/>
      <c r="AY1014" s="206"/>
      <c r="AZ1014" s="206"/>
      <c r="BA1014" s="206"/>
      <c r="BB1014" s="206"/>
      <c r="BC1014" s="206"/>
      <c r="BD1014" s="206"/>
      <c r="BE1014" s="206"/>
      <c r="BF1014" s="206"/>
      <c r="BG1014" s="206"/>
      <c r="BH1014" s="206"/>
    </row>
    <row r="1015" spans="1:60" outlineLevel="1">
      <c r="A1015" s="223">
        <v>167</v>
      </c>
      <c r="B1015" s="224" t="s">
        <v>1367</v>
      </c>
      <c r="C1015" s="241" t="s">
        <v>1368</v>
      </c>
      <c r="D1015" s="225" t="s">
        <v>557</v>
      </c>
      <c r="E1015" s="226">
        <v>4</v>
      </c>
      <c r="F1015" s="227"/>
      <c r="G1015" s="228">
        <f>ROUND(E1015*F1015,2)</f>
        <v>0</v>
      </c>
      <c r="H1015" s="227"/>
      <c r="I1015" s="228">
        <f>ROUND(E1015*H1015,2)</f>
        <v>0</v>
      </c>
      <c r="J1015" s="227"/>
      <c r="K1015" s="228">
        <f>ROUND(E1015*J1015,2)</f>
        <v>0</v>
      </c>
      <c r="L1015" s="228">
        <v>21</v>
      </c>
      <c r="M1015" s="228">
        <f>G1015*(1+L1015/100)</f>
        <v>0</v>
      </c>
      <c r="N1015" s="228">
        <v>5.1999999999999995E-4</v>
      </c>
      <c r="O1015" s="228">
        <f>ROUND(E1015*N1015,2)</f>
        <v>0</v>
      </c>
      <c r="P1015" s="228">
        <v>0</v>
      </c>
      <c r="Q1015" s="228">
        <f>ROUND(E1015*P1015,2)</f>
        <v>0</v>
      </c>
      <c r="R1015" s="228" t="s">
        <v>1342</v>
      </c>
      <c r="S1015" s="228" t="s">
        <v>285</v>
      </c>
      <c r="T1015" s="229" t="s">
        <v>322</v>
      </c>
      <c r="U1015" s="215">
        <v>0.52900000000000003</v>
      </c>
      <c r="V1015" s="215">
        <f>ROUND(E1015*U1015,2)</f>
        <v>2.12</v>
      </c>
      <c r="W1015" s="215"/>
      <c r="X1015" s="206"/>
      <c r="Y1015" s="206"/>
      <c r="Z1015" s="206"/>
      <c r="AA1015" s="206"/>
      <c r="AB1015" s="206"/>
      <c r="AC1015" s="206"/>
      <c r="AD1015" s="206"/>
      <c r="AE1015" s="206"/>
      <c r="AF1015" s="206"/>
      <c r="AG1015" s="206" t="s">
        <v>1202</v>
      </c>
      <c r="AH1015" s="206"/>
      <c r="AI1015" s="206"/>
      <c r="AJ1015" s="206"/>
      <c r="AK1015" s="206"/>
      <c r="AL1015" s="206"/>
      <c r="AM1015" s="206"/>
      <c r="AN1015" s="206"/>
      <c r="AO1015" s="206"/>
      <c r="AP1015" s="206"/>
      <c r="AQ1015" s="206"/>
      <c r="AR1015" s="206"/>
      <c r="AS1015" s="206"/>
      <c r="AT1015" s="206"/>
      <c r="AU1015" s="206"/>
      <c r="AV1015" s="206"/>
      <c r="AW1015" s="206"/>
      <c r="AX1015" s="206"/>
      <c r="AY1015" s="206"/>
      <c r="AZ1015" s="206"/>
      <c r="BA1015" s="206"/>
      <c r="BB1015" s="206"/>
      <c r="BC1015" s="206"/>
      <c r="BD1015" s="206"/>
      <c r="BE1015" s="206"/>
      <c r="BF1015" s="206"/>
      <c r="BG1015" s="206"/>
      <c r="BH1015" s="206"/>
    </row>
    <row r="1016" spans="1:60" outlineLevel="1">
      <c r="A1016" s="213"/>
      <c r="B1016" s="214"/>
      <c r="C1016" s="242" t="s">
        <v>1369</v>
      </c>
      <c r="D1016" s="231"/>
      <c r="E1016" s="231"/>
      <c r="F1016" s="231"/>
      <c r="G1016" s="231"/>
      <c r="H1016" s="215"/>
      <c r="I1016" s="215"/>
      <c r="J1016" s="215"/>
      <c r="K1016" s="215"/>
      <c r="L1016" s="215"/>
      <c r="M1016" s="215"/>
      <c r="N1016" s="215"/>
      <c r="O1016" s="215"/>
      <c r="P1016" s="215"/>
      <c r="Q1016" s="215"/>
      <c r="R1016" s="215"/>
      <c r="S1016" s="215"/>
      <c r="T1016" s="215"/>
      <c r="U1016" s="215"/>
      <c r="V1016" s="215"/>
      <c r="W1016" s="215"/>
      <c r="X1016" s="206"/>
      <c r="Y1016" s="206"/>
      <c r="Z1016" s="206"/>
      <c r="AA1016" s="206"/>
      <c r="AB1016" s="206"/>
      <c r="AC1016" s="206"/>
      <c r="AD1016" s="206"/>
      <c r="AE1016" s="206"/>
      <c r="AF1016" s="206"/>
      <c r="AG1016" s="206" t="s">
        <v>289</v>
      </c>
      <c r="AH1016" s="206"/>
      <c r="AI1016" s="206"/>
      <c r="AJ1016" s="206"/>
      <c r="AK1016" s="206"/>
      <c r="AL1016" s="206"/>
      <c r="AM1016" s="206"/>
      <c r="AN1016" s="206"/>
      <c r="AO1016" s="206"/>
      <c r="AP1016" s="206"/>
      <c r="AQ1016" s="206"/>
      <c r="AR1016" s="206"/>
      <c r="AS1016" s="206"/>
      <c r="AT1016" s="206"/>
      <c r="AU1016" s="206"/>
      <c r="AV1016" s="206"/>
      <c r="AW1016" s="206"/>
      <c r="AX1016" s="206"/>
      <c r="AY1016" s="206"/>
      <c r="AZ1016" s="206"/>
      <c r="BA1016" s="206"/>
      <c r="BB1016" s="206"/>
      <c r="BC1016" s="206"/>
      <c r="BD1016" s="206"/>
      <c r="BE1016" s="206"/>
      <c r="BF1016" s="206"/>
      <c r="BG1016" s="206"/>
      <c r="BH1016" s="206"/>
    </row>
    <row r="1017" spans="1:60" outlineLevel="1">
      <c r="A1017" s="213"/>
      <c r="B1017" s="214"/>
      <c r="C1017" s="256" t="s">
        <v>1370</v>
      </c>
      <c r="D1017" s="252"/>
      <c r="E1017" s="252"/>
      <c r="F1017" s="252"/>
      <c r="G1017" s="252"/>
      <c r="H1017" s="215"/>
      <c r="I1017" s="215"/>
      <c r="J1017" s="215"/>
      <c r="K1017" s="215"/>
      <c r="L1017" s="215"/>
      <c r="M1017" s="215"/>
      <c r="N1017" s="215"/>
      <c r="O1017" s="215"/>
      <c r="P1017" s="215"/>
      <c r="Q1017" s="215"/>
      <c r="R1017" s="215"/>
      <c r="S1017" s="215"/>
      <c r="T1017" s="215"/>
      <c r="U1017" s="215"/>
      <c r="V1017" s="215"/>
      <c r="W1017" s="215"/>
      <c r="X1017" s="206"/>
      <c r="Y1017" s="206"/>
      <c r="Z1017" s="206"/>
      <c r="AA1017" s="206"/>
      <c r="AB1017" s="206"/>
      <c r="AC1017" s="206"/>
      <c r="AD1017" s="206"/>
      <c r="AE1017" s="206"/>
      <c r="AF1017" s="206"/>
      <c r="AG1017" s="206" t="s">
        <v>289</v>
      </c>
      <c r="AH1017" s="206"/>
      <c r="AI1017" s="206"/>
      <c r="AJ1017" s="206"/>
      <c r="AK1017" s="206"/>
      <c r="AL1017" s="206"/>
      <c r="AM1017" s="206"/>
      <c r="AN1017" s="206"/>
      <c r="AO1017" s="206"/>
      <c r="AP1017" s="206"/>
      <c r="AQ1017" s="206"/>
      <c r="AR1017" s="206"/>
      <c r="AS1017" s="206"/>
      <c r="AT1017" s="206"/>
      <c r="AU1017" s="206"/>
      <c r="AV1017" s="206"/>
      <c r="AW1017" s="206"/>
      <c r="AX1017" s="206"/>
      <c r="AY1017" s="206"/>
      <c r="AZ1017" s="206"/>
      <c r="BA1017" s="206"/>
      <c r="BB1017" s="206"/>
      <c r="BC1017" s="206"/>
      <c r="BD1017" s="206"/>
      <c r="BE1017" s="206"/>
      <c r="BF1017" s="206"/>
      <c r="BG1017" s="206"/>
      <c r="BH1017" s="206"/>
    </row>
    <row r="1018" spans="1:60" outlineLevel="1">
      <c r="A1018" s="213"/>
      <c r="B1018" s="214"/>
      <c r="C1018" s="254" t="s">
        <v>1371</v>
      </c>
      <c r="D1018" s="247"/>
      <c r="E1018" s="248">
        <v>4</v>
      </c>
      <c r="F1018" s="215"/>
      <c r="G1018" s="215"/>
      <c r="H1018" s="215"/>
      <c r="I1018" s="215"/>
      <c r="J1018" s="215"/>
      <c r="K1018" s="215"/>
      <c r="L1018" s="215"/>
      <c r="M1018" s="215"/>
      <c r="N1018" s="215"/>
      <c r="O1018" s="215"/>
      <c r="P1018" s="215"/>
      <c r="Q1018" s="215"/>
      <c r="R1018" s="215"/>
      <c r="S1018" s="215"/>
      <c r="T1018" s="215"/>
      <c r="U1018" s="215"/>
      <c r="V1018" s="215"/>
      <c r="W1018" s="215"/>
      <c r="X1018" s="206"/>
      <c r="Y1018" s="206"/>
      <c r="Z1018" s="206"/>
      <c r="AA1018" s="206"/>
      <c r="AB1018" s="206"/>
      <c r="AC1018" s="206"/>
      <c r="AD1018" s="206"/>
      <c r="AE1018" s="206"/>
      <c r="AF1018" s="206"/>
      <c r="AG1018" s="206" t="s">
        <v>327</v>
      </c>
      <c r="AH1018" s="206">
        <v>0</v>
      </c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</row>
    <row r="1019" spans="1:60" outlineLevel="1">
      <c r="A1019" s="223">
        <v>168</v>
      </c>
      <c r="B1019" s="224" t="s">
        <v>1372</v>
      </c>
      <c r="C1019" s="241" t="s">
        <v>1373</v>
      </c>
      <c r="D1019" s="225" t="s">
        <v>557</v>
      </c>
      <c r="E1019" s="226">
        <v>35.799999999999997</v>
      </c>
      <c r="F1019" s="227"/>
      <c r="G1019" s="228">
        <f>ROUND(E1019*F1019,2)</f>
        <v>0</v>
      </c>
      <c r="H1019" s="227"/>
      <c r="I1019" s="228">
        <f>ROUND(E1019*H1019,2)</f>
        <v>0</v>
      </c>
      <c r="J1019" s="227"/>
      <c r="K1019" s="228">
        <f>ROUND(E1019*J1019,2)</f>
        <v>0</v>
      </c>
      <c r="L1019" s="228">
        <v>21</v>
      </c>
      <c r="M1019" s="228">
        <f>G1019*(1+L1019/100)</f>
        <v>0</v>
      </c>
      <c r="N1019" s="228">
        <v>1.31E-3</v>
      </c>
      <c r="O1019" s="228">
        <f>ROUND(E1019*N1019,2)</f>
        <v>0.05</v>
      </c>
      <c r="P1019" s="228">
        <v>0</v>
      </c>
      <c r="Q1019" s="228">
        <f>ROUND(E1019*P1019,2)</f>
        <v>0</v>
      </c>
      <c r="R1019" s="228" t="s">
        <v>1342</v>
      </c>
      <c r="S1019" s="228" t="s">
        <v>285</v>
      </c>
      <c r="T1019" s="229" t="s">
        <v>322</v>
      </c>
      <c r="U1019" s="215">
        <v>0.79700000000000004</v>
      </c>
      <c r="V1019" s="215">
        <f>ROUND(E1019*U1019,2)</f>
        <v>28.53</v>
      </c>
      <c r="W1019" s="215"/>
      <c r="X1019" s="206"/>
      <c r="Y1019" s="206"/>
      <c r="Z1019" s="206"/>
      <c r="AA1019" s="206"/>
      <c r="AB1019" s="206"/>
      <c r="AC1019" s="206"/>
      <c r="AD1019" s="206"/>
      <c r="AE1019" s="206"/>
      <c r="AF1019" s="206"/>
      <c r="AG1019" s="206" t="s">
        <v>1202</v>
      </c>
      <c r="AH1019" s="206"/>
      <c r="AI1019" s="206"/>
      <c r="AJ1019" s="206"/>
      <c r="AK1019" s="206"/>
      <c r="AL1019" s="206"/>
      <c r="AM1019" s="206"/>
      <c r="AN1019" s="206"/>
      <c r="AO1019" s="206"/>
      <c r="AP1019" s="206"/>
      <c r="AQ1019" s="206"/>
      <c r="AR1019" s="206"/>
      <c r="AS1019" s="206"/>
      <c r="AT1019" s="206"/>
      <c r="AU1019" s="206"/>
      <c r="AV1019" s="206"/>
      <c r="AW1019" s="206"/>
      <c r="AX1019" s="206"/>
      <c r="AY1019" s="206"/>
      <c r="AZ1019" s="206"/>
      <c r="BA1019" s="206"/>
      <c r="BB1019" s="206"/>
      <c r="BC1019" s="206"/>
      <c r="BD1019" s="206"/>
      <c r="BE1019" s="206"/>
      <c r="BF1019" s="206"/>
      <c r="BG1019" s="206"/>
      <c r="BH1019" s="206"/>
    </row>
    <row r="1020" spans="1:60" outlineLevel="1">
      <c r="A1020" s="213"/>
      <c r="B1020" s="214"/>
      <c r="C1020" s="242" t="s">
        <v>1369</v>
      </c>
      <c r="D1020" s="231"/>
      <c r="E1020" s="231"/>
      <c r="F1020" s="231"/>
      <c r="G1020" s="231"/>
      <c r="H1020" s="215"/>
      <c r="I1020" s="215"/>
      <c r="J1020" s="215"/>
      <c r="K1020" s="215"/>
      <c r="L1020" s="215"/>
      <c r="M1020" s="215"/>
      <c r="N1020" s="215"/>
      <c r="O1020" s="215"/>
      <c r="P1020" s="215"/>
      <c r="Q1020" s="215"/>
      <c r="R1020" s="215"/>
      <c r="S1020" s="215"/>
      <c r="T1020" s="215"/>
      <c r="U1020" s="215"/>
      <c r="V1020" s="215"/>
      <c r="W1020" s="215"/>
      <c r="X1020" s="206"/>
      <c r="Y1020" s="206"/>
      <c r="Z1020" s="206"/>
      <c r="AA1020" s="206"/>
      <c r="AB1020" s="206"/>
      <c r="AC1020" s="206"/>
      <c r="AD1020" s="206"/>
      <c r="AE1020" s="206"/>
      <c r="AF1020" s="206"/>
      <c r="AG1020" s="206" t="s">
        <v>289</v>
      </c>
      <c r="AH1020" s="206"/>
      <c r="AI1020" s="206"/>
      <c r="AJ1020" s="206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</row>
    <row r="1021" spans="1:60" outlineLevel="1">
      <c r="A1021" s="213"/>
      <c r="B1021" s="214"/>
      <c r="C1021" s="256" t="s">
        <v>1370</v>
      </c>
      <c r="D1021" s="252"/>
      <c r="E1021" s="252"/>
      <c r="F1021" s="252"/>
      <c r="G1021" s="252"/>
      <c r="H1021" s="215"/>
      <c r="I1021" s="215"/>
      <c r="J1021" s="215"/>
      <c r="K1021" s="215"/>
      <c r="L1021" s="215"/>
      <c r="M1021" s="215"/>
      <c r="N1021" s="215"/>
      <c r="O1021" s="215"/>
      <c r="P1021" s="215"/>
      <c r="Q1021" s="215"/>
      <c r="R1021" s="215"/>
      <c r="S1021" s="215"/>
      <c r="T1021" s="215"/>
      <c r="U1021" s="215"/>
      <c r="V1021" s="215"/>
      <c r="W1021" s="215"/>
      <c r="X1021" s="206"/>
      <c r="Y1021" s="206"/>
      <c r="Z1021" s="206"/>
      <c r="AA1021" s="206"/>
      <c r="AB1021" s="206"/>
      <c r="AC1021" s="206"/>
      <c r="AD1021" s="206"/>
      <c r="AE1021" s="206"/>
      <c r="AF1021" s="206"/>
      <c r="AG1021" s="206" t="s">
        <v>289</v>
      </c>
      <c r="AH1021" s="206"/>
      <c r="AI1021" s="206"/>
      <c r="AJ1021" s="206"/>
      <c r="AK1021" s="206"/>
      <c r="AL1021" s="206"/>
      <c r="AM1021" s="206"/>
      <c r="AN1021" s="206"/>
      <c r="AO1021" s="206"/>
      <c r="AP1021" s="206"/>
      <c r="AQ1021" s="206"/>
      <c r="AR1021" s="206"/>
      <c r="AS1021" s="206"/>
      <c r="AT1021" s="206"/>
      <c r="AU1021" s="206"/>
      <c r="AV1021" s="206"/>
      <c r="AW1021" s="206"/>
      <c r="AX1021" s="206"/>
      <c r="AY1021" s="206"/>
      <c r="AZ1021" s="206"/>
      <c r="BA1021" s="206"/>
      <c r="BB1021" s="206"/>
      <c r="BC1021" s="206"/>
      <c r="BD1021" s="206"/>
      <c r="BE1021" s="206"/>
      <c r="BF1021" s="206"/>
      <c r="BG1021" s="206"/>
      <c r="BH1021" s="206"/>
    </row>
    <row r="1022" spans="1:60" outlineLevel="1">
      <c r="A1022" s="213"/>
      <c r="B1022" s="214"/>
      <c r="C1022" s="254" t="s">
        <v>1374</v>
      </c>
      <c r="D1022" s="247"/>
      <c r="E1022" s="248">
        <v>5.7</v>
      </c>
      <c r="F1022" s="215"/>
      <c r="G1022" s="215"/>
      <c r="H1022" s="215"/>
      <c r="I1022" s="215"/>
      <c r="J1022" s="215"/>
      <c r="K1022" s="215"/>
      <c r="L1022" s="215"/>
      <c r="M1022" s="215"/>
      <c r="N1022" s="215"/>
      <c r="O1022" s="215"/>
      <c r="P1022" s="215"/>
      <c r="Q1022" s="215"/>
      <c r="R1022" s="215"/>
      <c r="S1022" s="215"/>
      <c r="T1022" s="215"/>
      <c r="U1022" s="215"/>
      <c r="V1022" s="215"/>
      <c r="W1022" s="215"/>
      <c r="X1022" s="206"/>
      <c r="Y1022" s="206"/>
      <c r="Z1022" s="206"/>
      <c r="AA1022" s="206"/>
      <c r="AB1022" s="206"/>
      <c r="AC1022" s="206"/>
      <c r="AD1022" s="206"/>
      <c r="AE1022" s="206"/>
      <c r="AF1022" s="206"/>
      <c r="AG1022" s="206" t="s">
        <v>327</v>
      </c>
      <c r="AH1022" s="206">
        <v>0</v>
      </c>
      <c r="AI1022" s="206"/>
      <c r="AJ1022" s="206"/>
      <c r="AK1022" s="206"/>
      <c r="AL1022" s="206"/>
      <c r="AM1022" s="206"/>
      <c r="AN1022" s="206"/>
      <c r="AO1022" s="206"/>
      <c r="AP1022" s="206"/>
      <c r="AQ1022" s="206"/>
      <c r="AR1022" s="206"/>
      <c r="AS1022" s="206"/>
      <c r="AT1022" s="206"/>
      <c r="AU1022" s="206"/>
      <c r="AV1022" s="206"/>
      <c r="AW1022" s="206"/>
      <c r="AX1022" s="206"/>
      <c r="AY1022" s="206"/>
      <c r="AZ1022" s="206"/>
      <c r="BA1022" s="206"/>
      <c r="BB1022" s="206"/>
      <c r="BC1022" s="206"/>
      <c r="BD1022" s="206"/>
      <c r="BE1022" s="206"/>
      <c r="BF1022" s="206"/>
      <c r="BG1022" s="206"/>
      <c r="BH1022" s="206"/>
    </row>
    <row r="1023" spans="1:60" outlineLevel="1">
      <c r="A1023" s="213"/>
      <c r="B1023" s="214"/>
      <c r="C1023" s="254" t="s">
        <v>1375</v>
      </c>
      <c r="D1023" s="247"/>
      <c r="E1023" s="248">
        <v>4.3</v>
      </c>
      <c r="F1023" s="215"/>
      <c r="G1023" s="215"/>
      <c r="H1023" s="215"/>
      <c r="I1023" s="215"/>
      <c r="J1023" s="215"/>
      <c r="K1023" s="215"/>
      <c r="L1023" s="215"/>
      <c r="M1023" s="215"/>
      <c r="N1023" s="215"/>
      <c r="O1023" s="215"/>
      <c r="P1023" s="215"/>
      <c r="Q1023" s="215"/>
      <c r="R1023" s="215"/>
      <c r="S1023" s="215"/>
      <c r="T1023" s="215"/>
      <c r="U1023" s="215"/>
      <c r="V1023" s="215"/>
      <c r="W1023" s="215"/>
      <c r="X1023" s="206"/>
      <c r="Y1023" s="206"/>
      <c r="Z1023" s="206"/>
      <c r="AA1023" s="206"/>
      <c r="AB1023" s="206"/>
      <c r="AC1023" s="206"/>
      <c r="AD1023" s="206"/>
      <c r="AE1023" s="206"/>
      <c r="AF1023" s="206"/>
      <c r="AG1023" s="206" t="s">
        <v>327</v>
      </c>
      <c r="AH1023" s="206">
        <v>0</v>
      </c>
      <c r="AI1023" s="206"/>
      <c r="AJ1023" s="206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</row>
    <row r="1024" spans="1:60" outlineLevel="1">
      <c r="A1024" s="213"/>
      <c r="B1024" s="214"/>
      <c r="C1024" s="254" t="s">
        <v>1376</v>
      </c>
      <c r="D1024" s="247"/>
      <c r="E1024" s="248">
        <v>5.7</v>
      </c>
      <c r="F1024" s="215"/>
      <c r="G1024" s="215"/>
      <c r="H1024" s="215"/>
      <c r="I1024" s="215"/>
      <c r="J1024" s="215"/>
      <c r="K1024" s="215"/>
      <c r="L1024" s="215"/>
      <c r="M1024" s="215"/>
      <c r="N1024" s="215"/>
      <c r="O1024" s="215"/>
      <c r="P1024" s="215"/>
      <c r="Q1024" s="215"/>
      <c r="R1024" s="215"/>
      <c r="S1024" s="215"/>
      <c r="T1024" s="215"/>
      <c r="U1024" s="215"/>
      <c r="V1024" s="215"/>
      <c r="W1024" s="215"/>
      <c r="X1024" s="206"/>
      <c r="Y1024" s="206"/>
      <c r="Z1024" s="206"/>
      <c r="AA1024" s="206"/>
      <c r="AB1024" s="206"/>
      <c r="AC1024" s="206"/>
      <c r="AD1024" s="206"/>
      <c r="AE1024" s="206"/>
      <c r="AF1024" s="206"/>
      <c r="AG1024" s="206" t="s">
        <v>327</v>
      </c>
      <c r="AH1024" s="206">
        <v>0</v>
      </c>
      <c r="AI1024" s="206"/>
      <c r="AJ1024" s="206"/>
      <c r="AK1024" s="206"/>
      <c r="AL1024" s="206"/>
      <c r="AM1024" s="206"/>
      <c r="AN1024" s="206"/>
      <c r="AO1024" s="206"/>
      <c r="AP1024" s="206"/>
      <c r="AQ1024" s="206"/>
      <c r="AR1024" s="206"/>
      <c r="AS1024" s="206"/>
      <c r="AT1024" s="206"/>
      <c r="AU1024" s="206"/>
      <c r="AV1024" s="206"/>
      <c r="AW1024" s="206"/>
      <c r="AX1024" s="206"/>
      <c r="AY1024" s="206"/>
      <c r="AZ1024" s="206"/>
      <c r="BA1024" s="206"/>
      <c r="BB1024" s="206"/>
      <c r="BC1024" s="206"/>
      <c r="BD1024" s="206"/>
      <c r="BE1024" s="206"/>
      <c r="BF1024" s="206"/>
      <c r="BG1024" s="206"/>
      <c r="BH1024" s="206"/>
    </row>
    <row r="1025" spans="1:60" outlineLevel="1">
      <c r="A1025" s="213"/>
      <c r="B1025" s="214"/>
      <c r="C1025" s="254" t="s">
        <v>1377</v>
      </c>
      <c r="D1025" s="247"/>
      <c r="E1025" s="248">
        <v>5.7</v>
      </c>
      <c r="F1025" s="215"/>
      <c r="G1025" s="215"/>
      <c r="H1025" s="215"/>
      <c r="I1025" s="215"/>
      <c r="J1025" s="215"/>
      <c r="K1025" s="215"/>
      <c r="L1025" s="215"/>
      <c r="M1025" s="215"/>
      <c r="N1025" s="215"/>
      <c r="O1025" s="215"/>
      <c r="P1025" s="215"/>
      <c r="Q1025" s="215"/>
      <c r="R1025" s="215"/>
      <c r="S1025" s="215"/>
      <c r="T1025" s="215"/>
      <c r="U1025" s="215"/>
      <c r="V1025" s="215"/>
      <c r="W1025" s="215"/>
      <c r="X1025" s="206"/>
      <c r="Y1025" s="206"/>
      <c r="Z1025" s="206"/>
      <c r="AA1025" s="206"/>
      <c r="AB1025" s="206"/>
      <c r="AC1025" s="206"/>
      <c r="AD1025" s="206"/>
      <c r="AE1025" s="206"/>
      <c r="AF1025" s="206"/>
      <c r="AG1025" s="206" t="s">
        <v>327</v>
      </c>
      <c r="AH1025" s="206">
        <v>0</v>
      </c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</row>
    <row r="1026" spans="1:60" outlineLevel="1">
      <c r="A1026" s="213"/>
      <c r="B1026" s="214"/>
      <c r="C1026" s="254" t="s">
        <v>1378</v>
      </c>
      <c r="D1026" s="247"/>
      <c r="E1026" s="248">
        <v>5.3</v>
      </c>
      <c r="F1026" s="215"/>
      <c r="G1026" s="215"/>
      <c r="H1026" s="215"/>
      <c r="I1026" s="215"/>
      <c r="J1026" s="215"/>
      <c r="K1026" s="215"/>
      <c r="L1026" s="215"/>
      <c r="M1026" s="215"/>
      <c r="N1026" s="215"/>
      <c r="O1026" s="215"/>
      <c r="P1026" s="215"/>
      <c r="Q1026" s="215"/>
      <c r="R1026" s="215"/>
      <c r="S1026" s="215"/>
      <c r="T1026" s="215"/>
      <c r="U1026" s="215"/>
      <c r="V1026" s="215"/>
      <c r="W1026" s="215"/>
      <c r="X1026" s="206"/>
      <c r="Y1026" s="206"/>
      <c r="Z1026" s="206"/>
      <c r="AA1026" s="206"/>
      <c r="AB1026" s="206"/>
      <c r="AC1026" s="206"/>
      <c r="AD1026" s="206"/>
      <c r="AE1026" s="206"/>
      <c r="AF1026" s="206"/>
      <c r="AG1026" s="206" t="s">
        <v>327</v>
      </c>
      <c r="AH1026" s="206">
        <v>0</v>
      </c>
      <c r="AI1026" s="206"/>
      <c r="AJ1026" s="206"/>
      <c r="AK1026" s="206"/>
      <c r="AL1026" s="206"/>
      <c r="AM1026" s="206"/>
      <c r="AN1026" s="206"/>
      <c r="AO1026" s="206"/>
      <c r="AP1026" s="206"/>
      <c r="AQ1026" s="206"/>
      <c r="AR1026" s="206"/>
      <c r="AS1026" s="206"/>
      <c r="AT1026" s="206"/>
      <c r="AU1026" s="206"/>
      <c r="AV1026" s="206"/>
      <c r="AW1026" s="206"/>
      <c r="AX1026" s="206"/>
      <c r="AY1026" s="206"/>
      <c r="AZ1026" s="206"/>
      <c r="BA1026" s="206"/>
      <c r="BB1026" s="206"/>
      <c r="BC1026" s="206"/>
      <c r="BD1026" s="206"/>
      <c r="BE1026" s="206"/>
      <c r="BF1026" s="206"/>
      <c r="BG1026" s="206"/>
      <c r="BH1026" s="206"/>
    </row>
    <row r="1027" spans="1:60" outlineLevel="1">
      <c r="A1027" s="213"/>
      <c r="B1027" s="214"/>
      <c r="C1027" s="254" t="s">
        <v>1379</v>
      </c>
      <c r="D1027" s="247"/>
      <c r="E1027" s="248">
        <v>4.5999999999999996</v>
      </c>
      <c r="F1027" s="215"/>
      <c r="G1027" s="215"/>
      <c r="H1027" s="215"/>
      <c r="I1027" s="215"/>
      <c r="J1027" s="215"/>
      <c r="K1027" s="215"/>
      <c r="L1027" s="215"/>
      <c r="M1027" s="215"/>
      <c r="N1027" s="215"/>
      <c r="O1027" s="215"/>
      <c r="P1027" s="215"/>
      <c r="Q1027" s="215"/>
      <c r="R1027" s="215"/>
      <c r="S1027" s="215"/>
      <c r="T1027" s="215"/>
      <c r="U1027" s="215"/>
      <c r="V1027" s="215"/>
      <c r="W1027" s="215"/>
      <c r="X1027" s="206"/>
      <c r="Y1027" s="206"/>
      <c r="Z1027" s="206"/>
      <c r="AA1027" s="206"/>
      <c r="AB1027" s="206"/>
      <c r="AC1027" s="206"/>
      <c r="AD1027" s="206"/>
      <c r="AE1027" s="206"/>
      <c r="AF1027" s="206"/>
      <c r="AG1027" s="206" t="s">
        <v>327</v>
      </c>
      <c r="AH1027" s="206">
        <v>0</v>
      </c>
      <c r="AI1027" s="206"/>
      <c r="AJ1027" s="206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</row>
    <row r="1028" spans="1:60" outlineLevel="1">
      <c r="A1028" s="213"/>
      <c r="B1028" s="214"/>
      <c r="C1028" s="254" t="s">
        <v>1380</v>
      </c>
      <c r="D1028" s="247"/>
      <c r="E1028" s="248">
        <v>4.5</v>
      </c>
      <c r="F1028" s="215"/>
      <c r="G1028" s="215"/>
      <c r="H1028" s="215"/>
      <c r="I1028" s="215"/>
      <c r="J1028" s="215"/>
      <c r="K1028" s="215"/>
      <c r="L1028" s="215"/>
      <c r="M1028" s="215"/>
      <c r="N1028" s="215"/>
      <c r="O1028" s="215"/>
      <c r="P1028" s="215"/>
      <c r="Q1028" s="215"/>
      <c r="R1028" s="215"/>
      <c r="S1028" s="215"/>
      <c r="T1028" s="215"/>
      <c r="U1028" s="215"/>
      <c r="V1028" s="215"/>
      <c r="W1028" s="215"/>
      <c r="X1028" s="206"/>
      <c r="Y1028" s="206"/>
      <c r="Z1028" s="206"/>
      <c r="AA1028" s="206"/>
      <c r="AB1028" s="206"/>
      <c r="AC1028" s="206"/>
      <c r="AD1028" s="206"/>
      <c r="AE1028" s="206"/>
      <c r="AF1028" s="206"/>
      <c r="AG1028" s="206" t="s">
        <v>327</v>
      </c>
      <c r="AH1028" s="206">
        <v>0</v>
      </c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</row>
    <row r="1029" spans="1:60" outlineLevel="1">
      <c r="A1029" s="223">
        <v>169</v>
      </c>
      <c r="B1029" s="224" t="s">
        <v>1381</v>
      </c>
      <c r="C1029" s="241" t="s">
        <v>1382</v>
      </c>
      <c r="D1029" s="225" t="s">
        <v>557</v>
      </c>
      <c r="E1029" s="226">
        <v>14.5</v>
      </c>
      <c r="F1029" s="227"/>
      <c r="G1029" s="228">
        <f>ROUND(E1029*F1029,2)</f>
        <v>0</v>
      </c>
      <c r="H1029" s="227"/>
      <c r="I1029" s="228">
        <f>ROUND(E1029*H1029,2)</f>
        <v>0</v>
      </c>
      <c r="J1029" s="227"/>
      <c r="K1029" s="228">
        <f>ROUND(E1029*J1029,2)</f>
        <v>0</v>
      </c>
      <c r="L1029" s="228">
        <v>21</v>
      </c>
      <c r="M1029" s="228">
        <f>G1029*(1+L1029/100)</f>
        <v>0</v>
      </c>
      <c r="N1029" s="228">
        <v>2.0899999999999998E-3</v>
      </c>
      <c r="O1029" s="228">
        <f>ROUND(E1029*N1029,2)</f>
        <v>0.03</v>
      </c>
      <c r="P1029" s="228">
        <v>0</v>
      </c>
      <c r="Q1029" s="228">
        <f>ROUND(E1029*P1029,2)</f>
        <v>0</v>
      </c>
      <c r="R1029" s="228" t="s">
        <v>1342</v>
      </c>
      <c r="S1029" s="228" t="s">
        <v>285</v>
      </c>
      <c r="T1029" s="229" t="s">
        <v>322</v>
      </c>
      <c r="U1029" s="215">
        <v>0.8</v>
      </c>
      <c r="V1029" s="215">
        <f>ROUND(E1029*U1029,2)</f>
        <v>11.6</v>
      </c>
      <c r="W1029" s="215"/>
      <c r="X1029" s="206"/>
      <c r="Y1029" s="206"/>
      <c r="Z1029" s="206"/>
      <c r="AA1029" s="206"/>
      <c r="AB1029" s="206"/>
      <c r="AC1029" s="206"/>
      <c r="AD1029" s="206"/>
      <c r="AE1029" s="206"/>
      <c r="AF1029" s="206"/>
      <c r="AG1029" s="206" t="s">
        <v>1202</v>
      </c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</row>
    <row r="1030" spans="1:60" outlineLevel="1">
      <c r="A1030" s="213"/>
      <c r="B1030" s="214"/>
      <c r="C1030" s="242" t="s">
        <v>1350</v>
      </c>
      <c r="D1030" s="231"/>
      <c r="E1030" s="231"/>
      <c r="F1030" s="231"/>
      <c r="G1030" s="231"/>
      <c r="H1030" s="215"/>
      <c r="I1030" s="215"/>
      <c r="J1030" s="215"/>
      <c r="K1030" s="215"/>
      <c r="L1030" s="215"/>
      <c r="M1030" s="215"/>
      <c r="N1030" s="215"/>
      <c r="O1030" s="215"/>
      <c r="P1030" s="215"/>
      <c r="Q1030" s="215"/>
      <c r="R1030" s="215"/>
      <c r="S1030" s="215"/>
      <c r="T1030" s="215"/>
      <c r="U1030" s="215"/>
      <c r="V1030" s="215"/>
      <c r="W1030" s="215"/>
      <c r="X1030" s="206"/>
      <c r="Y1030" s="206"/>
      <c r="Z1030" s="206"/>
      <c r="AA1030" s="206"/>
      <c r="AB1030" s="206"/>
      <c r="AC1030" s="206"/>
      <c r="AD1030" s="206"/>
      <c r="AE1030" s="206"/>
      <c r="AF1030" s="206"/>
      <c r="AG1030" s="206" t="s">
        <v>289</v>
      </c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</row>
    <row r="1031" spans="1:60" outlineLevel="1">
      <c r="A1031" s="213"/>
      <c r="B1031" s="214"/>
      <c r="C1031" s="254" t="s">
        <v>1383</v>
      </c>
      <c r="D1031" s="247"/>
      <c r="E1031" s="248">
        <v>8.5</v>
      </c>
      <c r="F1031" s="215"/>
      <c r="G1031" s="215"/>
      <c r="H1031" s="215"/>
      <c r="I1031" s="215"/>
      <c r="J1031" s="215"/>
      <c r="K1031" s="215"/>
      <c r="L1031" s="215"/>
      <c r="M1031" s="215"/>
      <c r="N1031" s="215"/>
      <c r="O1031" s="215"/>
      <c r="P1031" s="215"/>
      <c r="Q1031" s="215"/>
      <c r="R1031" s="215"/>
      <c r="S1031" s="215"/>
      <c r="T1031" s="215"/>
      <c r="U1031" s="215"/>
      <c r="V1031" s="215"/>
      <c r="W1031" s="215"/>
      <c r="X1031" s="206"/>
      <c r="Y1031" s="206"/>
      <c r="Z1031" s="206"/>
      <c r="AA1031" s="206"/>
      <c r="AB1031" s="206"/>
      <c r="AC1031" s="206"/>
      <c r="AD1031" s="206"/>
      <c r="AE1031" s="206"/>
      <c r="AF1031" s="206"/>
      <c r="AG1031" s="206" t="s">
        <v>327</v>
      </c>
      <c r="AH1031" s="206">
        <v>0</v>
      </c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</row>
    <row r="1032" spans="1:60" outlineLevel="1">
      <c r="A1032" s="213"/>
      <c r="B1032" s="214"/>
      <c r="C1032" s="254" t="s">
        <v>1384</v>
      </c>
      <c r="D1032" s="247"/>
      <c r="E1032" s="248">
        <v>2.1</v>
      </c>
      <c r="F1032" s="215"/>
      <c r="G1032" s="215"/>
      <c r="H1032" s="215"/>
      <c r="I1032" s="215"/>
      <c r="J1032" s="215"/>
      <c r="K1032" s="215"/>
      <c r="L1032" s="215"/>
      <c r="M1032" s="215"/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06"/>
      <c r="Y1032" s="206"/>
      <c r="Z1032" s="206"/>
      <c r="AA1032" s="206"/>
      <c r="AB1032" s="206"/>
      <c r="AC1032" s="206"/>
      <c r="AD1032" s="206"/>
      <c r="AE1032" s="206"/>
      <c r="AF1032" s="206"/>
      <c r="AG1032" s="206" t="s">
        <v>327</v>
      </c>
      <c r="AH1032" s="206">
        <v>0</v>
      </c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</row>
    <row r="1033" spans="1:60" outlineLevel="1">
      <c r="A1033" s="213"/>
      <c r="B1033" s="214"/>
      <c r="C1033" s="254" t="s">
        <v>1385</v>
      </c>
      <c r="D1033" s="247"/>
      <c r="E1033" s="248">
        <v>0.55000000000000004</v>
      </c>
      <c r="F1033" s="215"/>
      <c r="G1033" s="215"/>
      <c r="H1033" s="215"/>
      <c r="I1033" s="215"/>
      <c r="J1033" s="215"/>
      <c r="K1033" s="215"/>
      <c r="L1033" s="215"/>
      <c r="M1033" s="215"/>
      <c r="N1033" s="215"/>
      <c r="O1033" s="215"/>
      <c r="P1033" s="215"/>
      <c r="Q1033" s="215"/>
      <c r="R1033" s="215"/>
      <c r="S1033" s="215"/>
      <c r="T1033" s="215"/>
      <c r="U1033" s="215"/>
      <c r="V1033" s="215"/>
      <c r="W1033" s="215"/>
      <c r="X1033" s="206"/>
      <c r="Y1033" s="206"/>
      <c r="Z1033" s="206"/>
      <c r="AA1033" s="206"/>
      <c r="AB1033" s="206"/>
      <c r="AC1033" s="206"/>
      <c r="AD1033" s="206"/>
      <c r="AE1033" s="206"/>
      <c r="AF1033" s="206"/>
      <c r="AG1033" s="206" t="s">
        <v>327</v>
      </c>
      <c r="AH1033" s="206">
        <v>0</v>
      </c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</row>
    <row r="1034" spans="1:60" outlineLevel="1">
      <c r="A1034" s="213"/>
      <c r="B1034" s="214"/>
      <c r="C1034" s="254" t="s">
        <v>1386</v>
      </c>
      <c r="D1034" s="247"/>
      <c r="E1034" s="248">
        <v>3.35</v>
      </c>
      <c r="F1034" s="215"/>
      <c r="G1034" s="215"/>
      <c r="H1034" s="215"/>
      <c r="I1034" s="215"/>
      <c r="J1034" s="215"/>
      <c r="K1034" s="215"/>
      <c r="L1034" s="215"/>
      <c r="M1034" s="215"/>
      <c r="N1034" s="215"/>
      <c r="O1034" s="215"/>
      <c r="P1034" s="215"/>
      <c r="Q1034" s="215"/>
      <c r="R1034" s="215"/>
      <c r="S1034" s="215"/>
      <c r="T1034" s="215"/>
      <c r="U1034" s="215"/>
      <c r="V1034" s="215"/>
      <c r="W1034" s="215"/>
      <c r="X1034" s="206"/>
      <c r="Y1034" s="206"/>
      <c r="Z1034" s="206"/>
      <c r="AA1034" s="206"/>
      <c r="AB1034" s="206"/>
      <c r="AC1034" s="206"/>
      <c r="AD1034" s="206"/>
      <c r="AE1034" s="206"/>
      <c r="AF1034" s="206"/>
      <c r="AG1034" s="206" t="s">
        <v>327</v>
      </c>
      <c r="AH1034" s="206">
        <v>0</v>
      </c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</row>
    <row r="1035" spans="1:60" outlineLevel="1">
      <c r="A1035" s="223">
        <v>170</v>
      </c>
      <c r="B1035" s="224" t="s">
        <v>1387</v>
      </c>
      <c r="C1035" s="241" t="s">
        <v>1388</v>
      </c>
      <c r="D1035" s="225" t="s">
        <v>557</v>
      </c>
      <c r="E1035" s="226">
        <v>25.5</v>
      </c>
      <c r="F1035" s="227"/>
      <c r="G1035" s="228">
        <f>ROUND(E1035*F1035,2)</f>
        <v>0</v>
      </c>
      <c r="H1035" s="227"/>
      <c r="I1035" s="228">
        <f>ROUND(E1035*H1035,2)</f>
        <v>0</v>
      </c>
      <c r="J1035" s="227"/>
      <c r="K1035" s="228">
        <f>ROUND(E1035*J1035,2)</f>
        <v>0</v>
      </c>
      <c r="L1035" s="228">
        <v>21</v>
      </c>
      <c r="M1035" s="228">
        <f>G1035*(1+L1035/100)</f>
        <v>0</v>
      </c>
      <c r="N1035" s="228">
        <v>2.5000000000000001E-3</v>
      </c>
      <c r="O1035" s="228">
        <f>ROUND(E1035*N1035,2)</f>
        <v>0.06</v>
      </c>
      <c r="P1035" s="228">
        <v>0</v>
      </c>
      <c r="Q1035" s="228">
        <f>ROUND(E1035*P1035,2)</f>
        <v>0</v>
      </c>
      <c r="R1035" s="228" t="s">
        <v>1342</v>
      </c>
      <c r="S1035" s="228" t="s">
        <v>285</v>
      </c>
      <c r="T1035" s="229" t="s">
        <v>322</v>
      </c>
      <c r="U1035" s="215">
        <v>0.8</v>
      </c>
      <c r="V1035" s="215">
        <f>ROUND(E1035*U1035,2)</f>
        <v>20.399999999999999</v>
      </c>
      <c r="W1035" s="215"/>
      <c r="X1035" s="206"/>
      <c r="Y1035" s="206"/>
      <c r="Z1035" s="206"/>
      <c r="AA1035" s="206"/>
      <c r="AB1035" s="206"/>
      <c r="AC1035" s="206"/>
      <c r="AD1035" s="206"/>
      <c r="AE1035" s="206"/>
      <c r="AF1035" s="206"/>
      <c r="AG1035" s="206" t="s">
        <v>1202</v>
      </c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</row>
    <row r="1036" spans="1:60" outlineLevel="1">
      <c r="A1036" s="213"/>
      <c r="B1036" s="214"/>
      <c r="C1036" s="242" t="s">
        <v>1350</v>
      </c>
      <c r="D1036" s="231"/>
      <c r="E1036" s="231"/>
      <c r="F1036" s="231"/>
      <c r="G1036" s="231"/>
      <c r="H1036" s="215"/>
      <c r="I1036" s="215"/>
      <c r="J1036" s="215"/>
      <c r="K1036" s="215"/>
      <c r="L1036" s="215"/>
      <c r="M1036" s="215"/>
      <c r="N1036" s="215"/>
      <c r="O1036" s="215"/>
      <c r="P1036" s="215"/>
      <c r="Q1036" s="215"/>
      <c r="R1036" s="215"/>
      <c r="S1036" s="215"/>
      <c r="T1036" s="215"/>
      <c r="U1036" s="215"/>
      <c r="V1036" s="215"/>
      <c r="W1036" s="215"/>
      <c r="X1036" s="206"/>
      <c r="Y1036" s="206"/>
      <c r="Z1036" s="206"/>
      <c r="AA1036" s="206"/>
      <c r="AB1036" s="206"/>
      <c r="AC1036" s="206"/>
      <c r="AD1036" s="206"/>
      <c r="AE1036" s="206"/>
      <c r="AF1036" s="206"/>
      <c r="AG1036" s="206" t="s">
        <v>289</v>
      </c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</row>
    <row r="1037" spans="1:60" outlineLevel="1">
      <c r="A1037" s="213"/>
      <c r="B1037" s="214"/>
      <c r="C1037" s="254" t="s">
        <v>1389</v>
      </c>
      <c r="D1037" s="247"/>
      <c r="E1037" s="248">
        <v>3.4</v>
      </c>
      <c r="F1037" s="215"/>
      <c r="G1037" s="215"/>
      <c r="H1037" s="215"/>
      <c r="I1037" s="215"/>
      <c r="J1037" s="215"/>
      <c r="K1037" s="215"/>
      <c r="L1037" s="215"/>
      <c r="M1037" s="215"/>
      <c r="N1037" s="215"/>
      <c r="O1037" s="215"/>
      <c r="P1037" s="215"/>
      <c r="Q1037" s="215"/>
      <c r="R1037" s="215"/>
      <c r="S1037" s="215"/>
      <c r="T1037" s="215"/>
      <c r="U1037" s="215"/>
      <c r="V1037" s="215"/>
      <c r="W1037" s="215"/>
      <c r="X1037" s="206"/>
      <c r="Y1037" s="206"/>
      <c r="Z1037" s="206"/>
      <c r="AA1037" s="206"/>
      <c r="AB1037" s="206"/>
      <c r="AC1037" s="206"/>
      <c r="AD1037" s="206"/>
      <c r="AE1037" s="206"/>
      <c r="AF1037" s="206"/>
      <c r="AG1037" s="206" t="s">
        <v>327</v>
      </c>
      <c r="AH1037" s="206">
        <v>0</v>
      </c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</row>
    <row r="1038" spans="1:60" outlineLevel="1">
      <c r="A1038" s="213"/>
      <c r="B1038" s="214"/>
      <c r="C1038" s="254" t="s">
        <v>1390</v>
      </c>
      <c r="D1038" s="247"/>
      <c r="E1038" s="248">
        <v>1.4</v>
      </c>
      <c r="F1038" s="215"/>
      <c r="G1038" s="215"/>
      <c r="H1038" s="215"/>
      <c r="I1038" s="215"/>
      <c r="J1038" s="215"/>
      <c r="K1038" s="215"/>
      <c r="L1038" s="215"/>
      <c r="M1038" s="215"/>
      <c r="N1038" s="215"/>
      <c r="O1038" s="215"/>
      <c r="P1038" s="215"/>
      <c r="Q1038" s="215"/>
      <c r="R1038" s="215"/>
      <c r="S1038" s="215"/>
      <c r="T1038" s="215"/>
      <c r="U1038" s="215"/>
      <c r="V1038" s="215"/>
      <c r="W1038" s="215"/>
      <c r="X1038" s="206"/>
      <c r="Y1038" s="206"/>
      <c r="Z1038" s="206"/>
      <c r="AA1038" s="206"/>
      <c r="AB1038" s="206"/>
      <c r="AC1038" s="206"/>
      <c r="AD1038" s="206"/>
      <c r="AE1038" s="206"/>
      <c r="AF1038" s="206"/>
      <c r="AG1038" s="206" t="s">
        <v>327</v>
      </c>
      <c r="AH1038" s="206">
        <v>0</v>
      </c>
      <c r="AI1038" s="206"/>
      <c r="AJ1038" s="206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</row>
    <row r="1039" spans="1:60" outlineLevel="1">
      <c r="A1039" s="213"/>
      <c r="B1039" s="214"/>
      <c r="C1039" s="254" t="s">
        <v>1391</v>
      </c>
      <c r="D1039" s="247"/>
      <c r="E1039" s="248">
        <v>8.6999999999999993</v>
      </c>
      <c r="F1039" s="215"/>
      <c r="G1039" s="215"/>
      <c r="H1039" s="215"/>
      <c r="I1039" s="215"/>
      <c r="J1039" s="215"/>
      <c r="K1039" s="215"/>
      <c r="L1039" s="215"/>
      <c r="M1039" s="215"/>
      <c r="N1039" s="215"/>
      <c r="O1039" s="215"/>
      <c r="P1039" s="215"/>
      <c r="Q1039" s="215"/>
      <c r="R1039" s="215"/>
      <c r="S1039" s="215"/>
      <c r="T1039" s="215"/>
      <c r="U1039" s="215"/>
      <c r="V1039" s="215"/>
      <c r="W1039" s="215"/>
      <c r="X1039" s="206"/>
      <c r="Y1039" s="206"/>
      <c r="Z1039" s="206"/>
      <c r="AA1039" s="206"/>
      <c r="AB1039" s="206"/>
      <c r="AC1039" s="206"/>
      <c r="AD1039" s="206"/>
      <c r="AE1039" s="206"/>
      <c r="AF1039" s="206"/>
      <c r="AG1039" s="206" t="s">
        <v>327</v>
      </c>
      <c r="AH1039" s="206">
        <v>0</v>
      </c>
      <c r="AI1039" s="206"/>
      <c r="AJ1039" s="206"/>
      <c r="AK1039" s="206"/>
      <c r="AL1039" s="206"/>
      <c r="AM1039" s="206"/>
      <c r="AN1039" s="206"/>
      <c r="AO1039" s="206"/>
      <c r="AP1039" s="206"/>
      <c r="AQ1039" s="206"/>
      <c r="AR1039" s="206"/>
      <c r="AS1039" s="206"/>
      <c r="AT1039" s="206"/>
      <c r="AU1039" s="206"/>
      <c r="AV1039" s="206"/>
      <c r="AW1039" s="206"/>
      <c r="AX1039" s="206"/>
      <c r="AY1039" s="206"/>
      <c r="AZ1039" s="206"/>
      <c r="BA1039" s="206"/>
      <c r="BB1039" s="206"/>
      <c r="BC1039" s="206"/>
      <c r="BD1039" s="206"/>
      <c r="BE1039" s="206"/>
      <c r="BF1039" s="206"/>
      <c r="BG1039" s="206"/>
      <c r="BH1039" s="206"/>
    </row>
    <row r="1040" spans="1:60" outlineLevel="1">
      <c r="A1040" s="213"/>
      <c r="B1040" s="214"/>
      <c r="C1040" s="254" t="s">
        <v>1377</v>
      </c>
      <c r="D1040" s="247"/>
      <c r="E1040" s="248">
        <v>5.7</v>
      </c>
      <c r="F1040" s="215"/>
      <c r="G1040" s="215"/>
      <c r="H1040" s="215"/>
      <c r="I1040" s="215"/>
      <c r="J1040" s="215"/>
      <c r="K1040" s="215"/>
      <c r="L1040" s="215"/>
      <c r="M1040" s="215"/>
      <c r="N1040" s="215"/>
      <c r="O1040" s="215"/>
      <c r="P1040" s="215"/>
      <c r="Q1040" s="215"/>
      <c r="R1040" s="215"/>
      <c r="S1040" s="215"/>
      <c r="T1040" s="215"/>
      <c r="U1040" s="215"/>
      <c r="V1040" s="215"/>
      <c r="W1040" s="215"/>
      <c r="X1040" s="206"/>
      <c r="Y1040" s="206"/>
      <c r="Z1040" s="206"/>
      <c r="AA1040" s="206"/>
      <c r="AB1040" s="206"/>
      <c r="AC1040" s="206"/>
      <c r="AD1040" s="206"/>
      <c r="AE1040" s="206"/>
      <c r="AF1040" s="206"/>
      <c r="AG1040" s="206" t="s">
        <v>327</v>
      </c>
      <c r="AH1040" s="206">
        <v>0</v>
      </c>
      <c r="AI1040" s="206"/>
      <c r="AJ1040" s="206"/>
      <c r="AK1040" s="206"/>
      <c r="AL1040" s="206"/>
      <c r="AM1040" s="206"/>
      <c r="AN1040" s="206"/>
      <c r="AO1040" s="206"/>
      <c r="AP1040" s="206"/>
      <c r="AQ1040" s="206"/>
      <c r="AR1040" s="206"/>
      <c r="AS1040" s="206"/>
      <c r="AT1040" s="206"/>
      <c r="AU1040" s="206"/>
      <c r="AV1040" s="206"/>
      <c r="AW1040" s="206"/>
      <c r="AX1040" s="206"/>
      <c r="AY1040" s="206"/>
      <c r="AZ1040" s="206"/>
      <c r="BA1040" s="206"/>
      <c r="BB1040" s="206"/>
      <c r="BC1040" s="206"/>
      <c r="BD1040" s="206"/>
      <c r="BE1040" s="206"/>
      <c r="BF1040" s="206"/>
      <c r="BG1040" s="206"/>
      <c r="BH1040" s="206"/>
    </row>
    <row r="1041" spans="1:60" outlineLevel="1">
      <c r="A1041" s="213"/>
      <c r="B1041" s="214"/>
      <c r="C1041" s="254" t="s">
        <v>1392</v>
      </c>
      <c r="D1041" s="247"/>
      <c r="E1041" s="248">
        <v>4.4000000000000004</v>
      </c>
      <c r="F1041" s="215"/>
      <c r="G1041" s="215"/>
      <c r="H1041" s="215"/>
      <c r="I1041" s="215"/>
      <c r="J1041" s="215"/>
      <c r="K1041" s="215"/>
      <c r="L1041" s="215"/>
      <c r="M1041" s="215"/>
      <c r="N1041" s="215"/>
      <c r="O1041" s="215"/>
      <c r="P1041" s="215"/>
      <c r="Q1041" s="215"/>
      <c r="R1041" s="215"/>
      <c r="S1041" s="215"/>
      <c r="T1041" s="215"/>
      <c r="U1041" s="215"/>
      <c r="V1041" s="215"/>
      <c r="W1041" s="215"/>
      <c r="X1041" s="206"/>
      <c r="Y1041" s="206"/>
      <c r="Z1041" s="206"/>
      <c r="AA1041" s="206"/>
      <c r="AB1041" s="206"/>
      <c r="AC1041" s="206"/>
      <c r="AD1041" s="206"/>
      <c r="AE1041" s="206"/>
      <c r="AF1041" s="206"/>
      <c r="AG1041" s="206" t="s">
        <v>327</v>
      </c>
      <c r="AH1041" s="206">
        <v>0</v>
      </c>
      <c r="AI1041" s="206"/>
      <c r="AJ1041" s="206"/>
      <c r="AK1041" s="206"/>
      <c r="AL1041" s="206"/>
      <c r="AM1041" s="206"/>
      <c r="AN1041" s="206"/>
      <c r="AO1041" s="206"/>
      <c r="AP1041" s="206"/>
      <c r="AQ1041" s="206"/>
      <c r="AR1041" s="206"/>
      <c r="AS1041" s="206"/>
      <c r="AT1041" s="206"/>
      <c r="AU1041" s="206"/>
      <c r="AV1041" s="206"/>
      <c r="AW1041" s="206"/>
      <c r="AX1041" s="206"/>
      <c r="AY1041" s="206"/>
      <c r="AZ1041" s="206"/>
      <c r="BA1041" s="206"/>
      <c r="BB1041" s="206"/>
      <c r="BC1041" s="206"/>
      <c r="BD1041" s="206"/>
      <c r="BE1041" s="206"/>
      <c r="BF1041" s="206"/>
      <c r="BG1041" s="206"/>
      <c r="BH1041" s="206"/>
    </row>
    <row r="1042" spans="1:60" outlineLevel="1">
      <c r="A1042" s="213"/>
      <c r="B1042" s="214"/>
      <c r="C1042" s="254" t="s">
        <v>1393</v>
      </c>
      <c r="D1042" s="247"/>
      <c r="E1042" s="248">
        <v>1.9</v>
      </c>
      <c r="F1042" s="215"/>
      <c r="G1042" s="215"/>
      <c r="H1042" s="215"/>
      <c r="I1042" s="215"/>
      <c r="J1042" s="215"/>
      <c r="K1042" s="215"/>
      <c r="L1042" s="215"/>
      <c r="M1042" s="215"/>
      <c r="N1042" s="215"/>
      <c r="O1042" s="215"/>
      <c r="P1042" s="215"/>
      <c r="Q1042" s="215"/>
      <c r="R1042" s="215"/>
      <c r="S1042" s="215"/>
      <c r="T1042" s="215"/>
      <c r="U1042" s="215"/>
      <c r="V1042" s="215"/>
      <c r="W1042" s="215"/>
      <c r="X1042" s="206"/>
      <c r="Y1042" s="206"/>
      <c r="Z1042" s="206"/>
      <c r="AA1042" s="206"/>
      <c r="AB1042" s="206"/>
      <c r="AC1042" s="206"/>
      <c r="AD1042" s="206"/>
      <c r="AE1042" s="206"/>
      <c r="AF1042" s="206"/>
      <c r="AG1042" s="206" t="s">
        <v>327</v>
      </c>
      <c r="AH1042" s="206">
        <v>0</v>
      </c>
      <c r="AI1042" s="206"/>
      <c r="AJ1042" s="206"/>
      <c r="AK1042" s="206"/>
      <c r="AL1042" s="206"/>
      <c r="AM1042" s="206"/>
      <c r="AN1042" s="206"/>
      <c r="AO1042" s="206"/>
      <c r="AP1042" s="206"/>
      <c r="AQ1042" s="206"/>
      <c r="AR1042" s="206"/>
      <c r="AS1042" s="206"/>
      <c r="AT1042" s="206"/>
      <c r="AU1042" s="206"/>
      <c r="AV1042" s="206"/>
      <c r="AW1042" s="206"/>
      <c r="AX1042" s="206"/>
      <c r="AY1042" s="206"/>
      <c r="AZ1042" s="206"/>
      <c r="BA1042" s="206"/>
      <c r="BB1042" s="206"/>
      <c r="BC1042" s="206"/>
      <c r="BD1042" s="206"/>
      <c r="BE1042" s="206"/>
      <c r="BF1042" s="206"/>
      <c r="BG1042" s="206"/>
      <c r="BH1042" s="206"/>
    </row>
    <row r="1043" spans="1:60" outlineLevel="1">
      <c r="A1043" s="223">
        <v>171</v>
      </c>
      <c r="B1043" s="224" t="s">
        <v>1394</v>
      </c>
      <c r="C1043" s="241" t="s">
        <v>1395</v>
      </c>
      <c r="D1043" s="225" t="s">
        <v>557</v>
      </c>
      <c r="E1043" s="226">
        <v>6.6</v>
      </c>
      <c r="F1043" s="227"/>
      <c r="G1043" s="228">
        <f>ROUND(E1043*F1043,2)</f>
        <v>0</v>
      </c>
      <c r="H1043" s="227"/>
      <c r="I1043" s="228">
        <f>ROUND(E1043*H1043,2)</f>
        <v>0</v>
      </c>
      <c r="J1043" s="227"/>
      <c r="K1043" s="228">
        <f>ROUND(E1043*J1043,2)</f>
        <v>0</v>
      </c>
      <c r="L1043" s="228">
        <v>21</v>
      </c>
      <c r="M1043" s="228">
        <f>G1043*(1+L1043/100)</f>
        <v>0</v>
      </c>
      <c r="N1043" s="228">
        <v>3.5500000000000002E-3</v>
      </c>
      <c r="O1043" s="228">
        <f>ROUND(E1043*N1043,2)</f>
        <v>0.02</v>
      </c>
      <c r="P1043" s="228">
        <v>0</v>
      </c>
      <c r="Q1043" s="228">
        <f>ROUND(E1043*P1043,2)</f>
        <v>0</v>
      </c>
      <c r="R1043" s="228" t="s">
        <v>1342</v>
      </c>
      <c r="S1043" s="228" t="s">
        <v>285</v>
      </c>
      <c r="T1043" s="229" t="s">
        <v>322</v>
      </c>
      <c r="U1043" s="215">
        <v>0.55000000000000004</v>
      </c>
      <c r="V1043" s="215">
        <f>ROUND(E1043*U1043,2)</f>
        <v>3.63</v>
      </c>
      <c r="W1043" s="215"/>
      <c r="X1043" s="206"/>
      <c r="Y1043" s="206"/>
      <c r="Z1043" s="206"/>
      <c r="AA1043" s="206"/>
      <c r="AB1043" s="206"/>
      <c r="AC1043" s="206"/>
      <c r="AD1043" s="206"/>
      <c r="AE1043" s="206"/>
      <c r="AF1043" s="206"/>
      <c r="AG1043" s="206" t="s">
        <v>1202</v>
      </c>
      <c r="AH1043" s="206"/>
      <c r="AI1043" s="206"/>
      <c r="AJ1043" s="206"/>
      <c r="AK1043" s="206"/>
      <c r="AL1043" s="206"/>
      <c r="AM1043" s="206"/>
      <c r="AN1043" s="206"/>
      <c r="AO1043" s="206"/>
      <c r="AP1043" s="206"/>
      <c r="AQ1043" s="206"/>
      <c r="AR1043" s="206"/>
      <c r="AS1043" s="206"/>
      <c r="AT1043" s="206"/>
      <c r="AU1043" s="206"/>
      <c r="AV1043" s="206"/>
      <c r="AW1043" s="206"/>
      <c r="AX1043" s="206"/>
      <c r="AY1043" s="206"/>
      <c r="AZ1043" s="206"/>
      <c r="BA1043" s="206"/>
      <c r="BB1043" s="206"/>
      <c r="BC1043" s="206"/>
      <c r="BD1043" s="206"/>
      <c r="BE1043" s="206"/>
      <c r="BF1043" s="206"/>
      <c r="BG1043" s="206"/>
      <c r="BH1043" s="206"/>
    </row>
    <row r="1044" spans="1:60" outlineLevel="1">
      <c r="A1044" s="213"/>
      <c r="B1044" s="214"/>
      <c r="C1044" s="242" t="s">
        <v>1350</v>
      </c>
      <c r="D1044" s="231"/>
      <c r="E1044" s="231"/>
      <c r="F1044" s="231"/>
      <c r="G1044" s="231"/>
      <c r="H1044" s="215"/>
      <c r="I1044" s="215"/>
      <c r="J1044" s="215"/>
      <c r="K1044" s="215"/>
      <c r="L1044" s="215"/>
      <c r="M1044" s="215"/>
      <c r="N1044" s="215"/>
      <c r="O1044" s="215"/>
      <c r="P1044" s="215"/>
      <c r="Q1044" s="215"/>
      <c r="R1044" s="215"/>
      <c r="S1044" s="215"/>
      <c r="T1044" s="215"/>
      <c r="U1044" s="215"/>
      <c r="V1044" s="215"/>
      <c r="W1044" s="215"/>
      <c r="X1044" s="206"/>
      <c r="Y1044" s="206"/>
      <c r="Z1044" s="206"/>
      <c r="AA1044" s="206"/>
      <c r="AB1044" s="206"/>
      <c r="AC1044" s="206"/>
      <c r="AD1044" s="206"/>
      <c r="AE1044" s="206"/>
      <c r="AF1044" s="206"/>
      <c r="AG1044" s="206" t="s">
        <v>289</v>
      </c>
      <c r="AH1044" s="206"/>
      <c r="AI1044" s="206"/>
      <c r="AJ1044" s="206"/>
      <c r="AK1044" s="206"/>
      <c r="AL1044" s="206"/>
      <c r="AM1044" s="206"/>
      <c r="AN1044" s="206"/>
      <c r="AO1044" s="206"/>
      <c r="AP1044" s="206"/>
      <c r="AQ1044" s="206"/>
      <c r="AR1044" s="206"/>
      <c r="AS1044" s="206"/>
      <c r="AT1044" s="206"/>
      <c r="AU1044" s="206"/>
      <c r="AV1044" s="206"/>
      <c r="AW1044" s="206"/>
      <c r="AX1044" s="206"/>
      <c r="AY1044" s="206"/>
      <c r="AZ1044" s="206"/>
      <c r="BA1044" s="206"/>
      <c r="BB1044" s="206"/>
      <c r="BC1044" s="206"/>
      <c r="BD1044" s="206"/>
      <c r="BE1044" s="206"/>
      <c r="BF1044" s="206"/>
      <c r="BG1044" s="206"/>
      <c r="BH1044" s="206"/>
    </row>
    <row r="1045" spans="1:60" outlineLevel="1">
      <c r="A1045" s="213"/>
      <c r="B1045" s="214"/>
      <c r="C1045" s="254" t="s">
        <v>1396</v>
      </c>
      <c r="D1045" s="247"/>
      <c r="E1045" s="248">
        <v>6.6</v>
      </c>
      <c r="F1045" s="215"/>
      <c r="G1045" s="215"/>
      <c r="H1045" s="215"/>
      <c r="I1045" s="215"/>
      <c r="J1045" s="215"/>
      <c r="K1045" s="215"/>
      <c r="L1045" s="215"/>
      <c r="M1045" s="215"/>
      <c r="N1045" s="215"/>
      <c r="O1045" s="215"/>
      <c r="P1045" s="215"/>
      <c r="Q1045" s="215"/>
      <c r="R1045" s="215"/>
      <c r="S1045" s="215"/>
      <c r="T1045" s="215"/>
      <c r="U1045" s="215"/>
      <c r="V1045" s="215"/>
      <c r="W1045" s="215"/>
      <c r="X1045" s="206"/>
      <c r="Y1045" s="206"/>
      <c r="Z1045" s="206"/>
      <c r="AA1045" s="206"/>
      <c r="AB1045" s="206"/>
      <c r="AC1045" s="206"/>
      <c r="AD1045" s="206"/>
      <c r="AE1045" s="206"/>
      <c r="AF1045" s="206"/>
      <c r="AG1045" s="206" t="s">
        <v>327</v>
      </c>
      <c r="AH1045" s="206">
        <v>0</v>
      </c>
      <c r="AI1045" s="206"/>
      <c r="AJ1045" s="206"/>
      <c r="AK1045" s="206"/>
      <c r="AL1045" s="206"/>
      <c r="AM1045" s="206"/>
      <c r="AN1045" s="206"/>
      <c r="AO1045" s="206"/>
      <c r="AP1045" s="206"/>
      <c r="AQ1045" s="206"/>
      <c r="AR1045" s="206"/>
      <c r="AS1045" s="206"/>
      <c r="AT1045" s="206"/>
      <c r="AU1045" s="206"/>
      <c r="AV1045" s="206"/>
      <c r="AW1045" s="206"/>
      <c r="AX1045" s="206"/>
      <c r="AY1045" s="206"/>
      <c r="AZ1045" s="206"/>
      <c r="BA1045" s="206"/>
      <c r="BB1045" s="206"/>
      <c r="BC1045" s="206"/>
      <c r="BD1045" s="206"/>
      <c r="BE1045" s="206"/>
      <c r="BF1045" s="206"/>
      <c r="BG1045" s="206"/>
      <c r="BH1045" s="206"/>
    </row>
    <row r="1046" spans="1:60" outlineLevel="1">
      <c r="A1046" s="223">
        <v>172</v>
      </c>
      <c r="B1046" s="224" t="s">
        <v>1397</v>
      </c>
      <c r="C1046" s="241" t="s">
        <v>1398</v>
      </c>
      <c r="D1046" s="225" t="s">
        <v>437</v>
      </c>
      <c r="E1046" s="226">
        <v>5</v>
      </c>
      <c r="F1046" s="227"/>
      <c r="G1046" s="228">
        <f>ROUND(E1046*F1046,2)</f>
        <v>0</v>
      </c>
      <c r="H1046" s="227"/>
      <c r="I1046" s="228">
        <f>ROUND(E1046*H1046,2)</f>
        <v>0</v>
      </c>
      <c r="J1046" s="227"/>
      <c r="K1046" s="228">
        <f>ROUND(E1046*J1046,2)</f>
        <v>0</v>
      </c>
      <c r="L1046" s="228">
        <v>21</v>
      </c>
      <c r="M1046" s="228">
        <f>G1046*(1+L1046/100)</f>
        <v>0</v>
      </c>
      <c r="N1046" s="228">
        <v>0</v>
      </c>
      <c r="O1046" s="228">
        <f>ROUND(E1046*N1046,2)</f>
        <v>0</v>
      </c>
      <c r="P1046" s="228">
        <v>0</v>
      </c>
      <c r="Q1046" s="228">
        <f>ROUND(E1046*P1046,2)</f>
        <v>0</v>
      </c>
      <c r="R1046" s="228" t="s">
        <v>1342</v>
      </c>
      <c r="S1046" s="228" t="s">
        <v>285</v>
      </c>
      <c r="T1046" s="229" t="s">
        <v>322</v>
      </c>
      <c r="U1046" s="215">
        <v>0.157</v>
      </c>
      <c r="V1046" s="215">
        <f>ROUND(E1046*U1046,2)</f>
        <v>0.79</v>
      </c>
      <c r="W1046" s="215"/>
      <c r="X1046" s="206"/>
      <c r="Y1046" s="206"/>
      <c r="Z1046" s="206"/>
      <c r="AA1046" s="206"/>
      <c r="AB1046" s="206"/>
      <c r="AC1046" s="206"/>
      <c r="AD1046" s="206"/>
      <c r="AE1046" s="206"/>
      <c r="AF1046" s="206"/>
      <c r="AG1046" s="206" t="s">
        <v>1202</v>
      </c>
      <c r="AH1046" s="206"/>
      <c r="AI1046" s="206"/>
      <c r="AJ1046" s="206"/>
      <c r="AK1046" s="206"/>
      <c r="AL1046" s="206"/>
      <c r="AM1046" s="206"/>
      <c r="AN1046" s="206"/>
      <c r="AO1046" s="206"/>
      <c r="AP1046" s="206"/>
      <c r="AQ1046" s="206"/>
      <c r="AR1046" s="206"/>
      <c r="AS1046" s="206"/>
      <c r="AT1046" s="206"/>
      <c r="AU1046" s="206"/>
      <c r="AV1046" s="206"/>
      <c r="AW1046" s="206"/>
      <c r="AX1046" s="206"/>
      <c r="AY1046" s="206"/>
      <c r="AZ1046" s="206"/>
      <c r="BA1046" s="206"/>
      <c r="BB1046" s="206"/>
      <c r="BC1046" s="206"/>
      <c r="BD1046" s="206"/>
      <c r="BE1046" s="206"/>
      <c r="BF1046" s="206"/>
      <c r="BG1046" s="206"/>
      <c r="BH1046" s="206"/>
    </row>
    <row r="1047" spans="1:60" outlineLevel="1">
      <c r="A1047" s="213"/>
      <c r="B1047" s="214"/>
      <c r="C1047" s="253" t="s">
        <v>1399</v>
      </c>
      <c r="D1047" s="251"/>
      <c r="E1047" s="251"/>
      <c r="F1047" s="251"/>
      <c r="G1047" s="251"/>
      <c r="H1047" s="215"/>
      <c r="I1047" s="215"/>
      <c r="J1047" s="215"/>
      <c r="K1047" s="215"/>
      <c r="L1047" s="215"/>
      <c r="M1047" s="215"/>
      <c r="N1047" s="215"/>
      <c r="O1047" s="215"/>
      <c r="P1047" s="215"/>
      <c r="Q1047" s="215"/>
      <c r="R1047" s="215"/>
      <c r="S1047" s="215"/>
      <c r="T1047" s="215"/>
      <c r="U1047" s="215"/>
      <c r="V1047" s="215"/>
      <c r="W1047" s="215"/>
      <c r="X1047" s="206"/>
      <c r="Y1047" s="206"/>
      <c r="Z1047" s="206"/>
      <c r="AA1047" s="206"/>
      <c r="AB1047" s="206"/>
      <c r="AC1047" s="206"/>
      <c r="AD1047" s="206"/>
      <c r="AE1047" s="206"/>
      <c r="AF1047" s="206"/>
      <c r="AG1047" s="206" t="s">
        <v>325</v>
      </c>
      <c r="AH1047" s="206"/>
      <c r="AI1047" s="206"/>
      <c r="AJ1047" s="206"/>
      <c r="AK1047" s="206"/>
      <c r="AL1047" s="206"/>
      <c r="AM1047" s="206"/>
      <c r="AN1047" s="206"/>
      <c r="AO1047" s="206"/>
      <c r="AP1047" s="206"/>
      <c r="AQ1047" s="206"/>
      <c r="AR1047" s="206"/>
      <c r="AS1047" s="206"/>
      <c r="AT1047" s="206"/>
      <c r="AU1047" s="206"/>
      <c r="AV1047" s="206"/>
      <c r="AW1047" s="206"/>
      <c r="AX1047" s="206"/>
      <c r="AY1047" s="206"/>
      <c r="AZ1047" s="206"/>
      <c r="BA1047" s="206"/>
      <c r="BB1047" s="206"/>
      <c r="BC1047" s="206"/>
      <c r="BD1047" s="206"/>
      <c r="BE1047" s="206"/>
      <c r="BF1047" s="206"/>
      <c r="BG1047" s="206"/>
      <c r="BH1047" s="206"/>
    </row>
    <row r="1048" spans="1:60" outlineLevel="1">
      <c r="A1048" s="223">
        <v>173</v>
      </c>
      <c r="B1048" s="224" t="s">
        <v>1400</v>
      </c>
      <c r="C1048" s="241" t="s">
        <v>1401</v>
      </c>
      <c r="D1048" s="225" t="s">
        <v>437</v>
      </c>
      <c r="E1048" s="226">
        <v>4</v>
      </c>
      <c r="F1048" s="227"/>
      <c r="G1048" s="228">
        <f>ROUND(E1048*F1048,2)</f>
        <v>0</v>
      </c>
      <c r="H1048" s="227"/>
      <c r="I1048" s="228">
        <f>ROUND(E1048*H1048,2)</f>
        <v>0</v>
      </c>
      <c r="J1048" s="227"/>
      <c r="K1048" s="228">
        <f>ROUND(E1048*J1048,2)</f>
        <v>0</v>
      </c>
      <c r="L1048" s="228">
        <v>21</v>
      </c>
      <c r="M1048" s="228">
        <f>G1048*(1+L1048/100)</f>
        <v>0</v>
      </c>
      <c r="N1048" s="228">
        <v>0</v>
      </c>
      <c r="O1048" s="228">
        <f>ROUND(E1048*N1048,2)</f>
        <v>0</v>
      </c>
      <c r="P1048" s="228">
        <v>0</v>
      </c>
      <c r="Q1048" s="228">
        <f>ROUND(E1048*P1048,2)</f>
        <v>0</v>
      </c>
      <c r="R1048" s="228" t="s">
        <v>1342</v>
      </c>
      <c r="S1048" s="228" t="s">
        <v>285</v>
      </c>
      <c r="T1048" s="229" t="s">
        <v>322</v>
      </c>
      <c r="U1048" s="215">
        <v>0.17399999999999999</v>
      </c>
      <c r="V1048" s="215">
        <f>ROUND(E1048*U1048,2)</f>
        <v>0.7</v>
      </c>
      <c r="W1048" s="215"/>
      <c r="X1048" s="206"/>
      <c r="Y1048" s="206"/>
      <c r="Z1048" s="206"/>
      <c r="AA1048" s="206"/>
      <c r="AB1048" s="206"/>
      <c r="AC1048" s="206"/>
      <c r="AD1048" s="206"/>
      <c r="AE1048" s="206"/>
      <c r="AF1048" s="206"/>
      <c r="AG1048" s="206" t="s">
        <v>1202</v>
      </c>
      <c r="AH1048" s="206"/>
      <c r="AI1048" s="206"/>
      <c r="AJ1048" s="206"/>
      <c r="AK1048" s="206"/>
      <c r="AL1048" s="206"/>
      <c r="AM1048" s="206"/>
      <c r="AN1048" s="206"/>
      <c r="AO1048" s="206"/>
      <c r="AP1048" s="206"/>
      <c r="AQ1048" s="206"/>
      <c r="AR1048" s="206"/>
      <c r="AS1048" s="206"/>
      <c r="AT1048" s="206"/>
      <c r="AU1048" s="206"/>
      <c r="AV1048" s="206"/>
      <c r="AW1048" s="206"/>
      <c r="AX1048" s="206"/>
      <c r="AY1048" s="206"/>
      <c r="AZ1048" s="206"/>
      <c r="BA1048" s="206"/>
      <c r="BB1048" s="206"/>
      <c r="BC1048" s="206"/>
      <c r="BD1048" s="206"/>
      <c r="BE1048" s="206"/>
      <c r="BF1048" s="206"/>
      <c r="BG1048" s="206"/>
      <c r="BH1048" s="206"/>
    </row>
    <row r="1049" spans="1:60" outlineLevel="1">
      <c r="A1049" s="213"/>
      <c r="B1049" s="214"/>
      <c r="C1049" s="253" t="s">
        <v>1399</v>
      </c>
      <c r="D1049" s="251"/>
      <c r="E1049" s="251"/>
      <c r="F1049" s="251"/>
      <c r="G1049" s="251"/>
      <c r="H1049" s="215"/>
      <c r="I1049" s="215"/>
      <c r="J1049" s="215"/>
      <c r="K1049" s="215"/>
      <c r="L1049" s="215"/>
      <c r="M1049" s="215"/>
      <c r="N1049" s="215"/>
      <c r="O1049" s="215"/>
      <c r="P1049" s="215"/>
      <c r="Q1049" s="215"/>
      <c r="R1049" s="215"/>
      <c r="S1049" s="215"/>
      <c r="T1049" s="215"/>
      <c r="U1049" s="215"/>
      <c r="V1049" s="215"/>
      <c r="W1049" s="215"/>
      <c r="X1049" s="206"/>
      <c r="Y1049" s="206"/>
      <c r="Z1049" s="206"/>
      <c r="AA1049" s="206"/>
      <c r="AB1049" s="206"/>
      <c r="AC1049" s="206"/>
      <c r="AD1049" s="206"/>
      <c r="AE1049" s="206"/>
      <c r="AF1049" s="206"/>
      <c r="AG1049" s="206" t="s">
        <v>325</v>
      </c>
      <c r="AH1049" s="206"/>
      <c r="AI1049" s="206"/>
      <c r="AJ1049" s="206"/>
      <c r="AK1049" s="206"/>
      <c r="AL1049" s="206"/>
      <c r="AM1049" s="206"/>
      <c r="AN1049" s="206"/>
      <c r="AO1049" s="206"/>
      <c r="AP1049" s="206"/>
      <c r="AQ1049" s="206"/>
      <c r="AR1049" s="206"/>
      <c r="AS1049" s="206"/>
      <c r="AT1049" s="206"/>
      <c r="AU1049" s="206"/>
      <c r="AV1049" s="206"/>
      <c r="AW1049" s="206"/>
      <c r="AX1049" s="206"/>
      <c r="AY1049" s="206"/>
      <c r="AZ1049" s="206"/>
      <c r="BA1049" s="206"/>
      <c r="BB1049" s="206"/>
      <c r="BC1049" s="206"/>
      <c r="BD1049" s="206"/>
      <c r="BE1049" s="206"/>
      <c r="BF1049" s="206"/>
      <c r="BG1049" s="206"/>
      <c r="BH1049" s="206"/>
    </row>
    <row r="1050" spans="1:60" outlineLevel="1">
      <c r="A1050" s="223">
        <v>174</v>
      </c>
      <c r="B1050" s="224" t="s">
        <v>1402</v>
      </c>
      <c r="C1050" s="241" t="s">
        <v>1403</v>
      </c>
      <c r="D1050" s="225" t="s">
        <v>437</v>
      </c>
      <c r="E1050" s="226">
        <v>1</v>
      </c>
      <c r="F1050" s="227"/>
      <c r="G1050" s="228">
        <f>ROUND(E1050*F1050,2)</f>
        <v>0</v>
      </c>
      <c r="H1050" s="227"/>
      <c r="I1050" s="228">
        <f>ROUND(E1050*H1050,2)</f>
        <v>0</v>
      </c>
      <c r="J1050" s="227"/>
      <c r="K1050" s="228">
        <f>ROUND(E1050*J1050,2)</f>
        <v>0</v>
      </c>
      <c r="L1050" s="228">
        <v>21</v>
      </c>
      <c r="M1050" s="228">
        <f>G1050*(1+L1050/100)</f>
        <v>0</v>
      </c>
      <c r="N1050" s="228">
        <v>0</v>
      </c>
      <c r="O1050" s="228">
        <f>ROUND(E1050*N1050,2)</f>
        <v>0</v>
      </c>
      <c r="P1050" s="228">
        <v>0</v>
      </c>
      <c r="Q1050" s="228">
        <f>ROUND(E1050*P1050,2)</f>
        <v>0</v>
      </c>
      <c r="R1050" s="228" t="s">
        <v>1342</v>
      </c>
      <c r="S1050" s="228" t="s">
        <v>285</v>
      </c>
      <c r="T1050" s="229" t="s">
        <v>322</v>
      </c>
      <c r="U1050" s="215">
        <v>0.21099999999999999</v>
      </c>
      <c r="V1050" s="215">
        <f>ROUND(E1050*U1050,2)</f>
        <v>0.21</v>
      </c>
      <c r="W1050" s="215"/>
      <c r="X1050" s="206"/>
      <c r="Y1050" s="206"/>
      <c r="Z1050" s="206"/>
      <c r="AA1050" s="206"/>
      <c r="AB1050" s="206"/>
      <c r="AC1050" s="206"/>
      <c r="AD1050" s="206"/>
      <c r="AE1050" s="206"/>
      <c r="AF1050" s="206"/>
      <c r="AG1050" s="206" t="s">
        <v>1202</v>
      </c>
      <c r="AH1050" s="206"/>
      <c r="AI1050" s="206"/>
      <c r="AJ1050" s="206"/>
      <c r="AK1050" s="206"/>
      <c r="AL1050" s="206"/>
      <c r="AM1050" s="206"/>
      <c r="AN1050" s="206"/>
      <c r="AO1050" s="206"/>
      <c r="AP1050" s="206"/>
      <c r="AQ1050" s="206"/>
      <c r="AR1050" s="206"/>
      <c r="AS1050" s="206"/>
      <c r="AT1050" s="206"/>
      <c r="AU1050" s="206"/>
      <c r="AV1050" s="206"/>
      <c r="AW1050" s="206"/>
      <c r="AX1050" s="206"/>
      <c r="AY1050" s="206"/>
      <c r="AZ1050" s="206"/>
      <c r="BA1050" s="206"/>
      <c r="BB1050" s="206"/>
      <c r="BC1050" s="206"/>
      <c r="BD1050" s="206"/>
      <c r="BE1050" s="206"/>
      <c r="BF1050" s="206"/>
      <c r="BG1050" s="206"/>
      <c r="BH1050" s="206"/>
    </row>
    <row r="1051" spans="1:60" outlineLevel="1">
      <c r="A1051" s="213"/>
      <c r="B1051" s="214"/>
      <c r="C1051" s="253" t="s">
        <v>1399</v>
      </c>
      <c r="D1051" s="251"/>
      <c r="E1051" s="251"/>
      <c r="F1051" s="251"/>
      <c r="G1051" s="251"/>
      <c r="H1051" s="215"/>
      <c r="I1051" s="215"/>
      <c r="J1051" s="215"/>
      <c r="K1051" s="215"/>
      <c r="L1051" s="215"/>
      <c r="M1051" s="215"/>
      <c r="N1051" s="215"/>
      <c r="O1051" s="215"/>
      <c r="P1051" s="215"/>
      <c r="Q1051" s="215"/>
      <c r="R1051" s="215"/>
      <c r="S1051" s="215"/>
      <c r="T1051" s="215"/>
      <c r="U1051" s="215"/>
      <c r="V1051" s="215"/>
      <c r="W1051" s="215"/>
      <c r="X1051" s="206"/>
      <c r="Y1051" s="206"/>
      <c r="Z1051" s="206"/>
      <c r="AA1051" s="206"/>
      <c r="AB1051" s="206"/>
      <c r="AC1051" s="206"/>
      <c r="AD1051" s="206"/>
      <c r="AE1051" s="206"/>
      <c r="AF1051" s="206"/>
      <c r="AG1051" s="206" t="s">
        <v>325</v>
      </c>
      <c r="AH1051" s="206"/>
      <c r="AI1051" s="206"/>
      <c r="AJ1051" s="206"/>
      <c r="AK1051" s="206"/>
      <c r="AL1051" s="206"/>
      <c r="AM1051" s="206"/>
      <c r="AN1051" s="206"/>
      <c r="AO1051" s="206"/>
      <c r="AP1051" s="206"/>
      <c r="AQ1051" s="206"/>
      <c r="AR1051" s="206"/>
      <c r="AS1051" s="206"/>
      <c r="AT1051" s="206"/>
      <c r="AU1051" s="206"/>
      <c r="AV1051" s="206"/>
      <c r="AW1051" s="206"/>
      <c r="AX1051" s="206"/>
      <c r="AY1051" s="206"/>
      <c r="AZ1051" s="206"/>
      <c r="BA1051" s="206"/>
      <c r="BB1051" s="206"/>
      <c r="BC1051" s="206"/>
      <c r="BD1051" s="206"/>
      <c r="BE1051" s="206"/>
      <c r="BF1051" s="206"/>
      <c r="BG1051" s="206"/>
      <c r="BH1051" s="206"/>
    </row>
    <row r="1052" spans="1:60" outlineLevel="1">
      <c r="A1052" s="223">
        <v>175</v>
      </c>
      <c r="B1052" s="224" t="s">
        <v>1404</v>
      </c>
      <c r="C1052" s="241" t="s">
        <v>1405</v>
      </c>
      <c r="D1052" s="225" t="s">
        <v>437</v>
      </c>
      <c r="E1052" s="226">
        <v>5</v>
      </c>
      <c r="F1052" s="227"/>
      <c r="G1052" s="228">
        <f>ROUND(E1052*F1052,2)</f>
        <v>0</v>
      </c>
      <c r="H1052" s="227"/>
      <c r="I1052" s="228">
        <f>ROUND(E1052*H1052,2)</f>
        <v>0</v>
      </c>
      <c r="J1052" s="227"/>
      <c r="K1052" s="228">
        <f>ROUND(E1052*J1052,2)</f>
        <v>0</v>
      </c>
      <c r="L1052" s="228">
        <v>21</v>
      </c>
      <c r="M1052" s="228">
        <f>G1052*(1+L1052/100)</f>
        <v>0</v>
      </c>
      <c r="N1052" s="228">
        <v>0</v>
      </c>
      <c r="O1052" s="228">
        <f>ROUND(E1052*N1052,2)</f>
        <v>0</v>
      </c>
      <c r="P1052" s="228">
        <v>0</v>
      </c>
      <c r="Q1052" s="228">
        <f>ROUND(E1052*P1052,2)</f>
        <v>0</v>
      </c>
      <c r="R1052" s="228" t="s">
        <v>1342</v>
      </c>
      <c r="S1052" s="228" t="s">
        <v>285</v>
      </c>
      <c r="T1052" s="229" t="s">
        <v>322</v>
      </c>
      <c r="U1052" s="215">
        <v>0.25900000000000001</v>
      </c>
      <c r="V1052" s="215">
        <f>ROUND(E1052*U1052,2)</f>
        <v>1.3</v>
      </c>
      <c r="W1052" s="215"/>
      <c r="X1052" s="206"/>
      <c r="Y1052" s="206"/>
      <c r="Z1052" s="206"/>
      <c r="AA1052" s="206"/>
      <c r="AB1052" s="206"/>
      <c r="AC1052" s="206"/>
      <c r="AD1052" s="206"/>
      <c r="AE1052" s="206"/>
      <c r="AF1052" s="206"/>
      <c r="AG1052" s="206" t="s">
        <v>1202</v>
      </c>
      <c r="AH1052" s="206"/>
      <c r="AI1052" s="206"/>
      <c r="AJ1052" s="206"/>
      <c r="AK1052" s="206"/>
      <c r="AL1052" s="206"/>
      <c r="AM1052" s="206"/>
      <c r="AN1052" s="206"/>
      <c r="AO1052" s="206"/>
      <c r="AP1052" s="206"/>
      <c r="AQ1052" s="206"/>
      <c r="AR1052" s="206"/>
      <c r="AS1052" s="206"/>
      <c r="AT1052" s="206"/>
      <c r="AU1052" s="206"/>
      <c r="AV1052" s="206"/>
      <c r="AW1052" s="206"/>
      <c r="AX1052" s="206"/>
      <c r="AY1052" s="206"/>
      <c r="AZ1052" s="206"/>
      <c r="BA1052" s="206"/>
      <c r="BB1052" s="206"/>
      <c r="BC1052" s="206"/>
      <c r="BD1052" s="206"/>
      <c r="BE1052" s="206"/>
      <c r="BF1052" s="206"/>
      <c r="BG1052" s="206"/>
      <c r="BH1052" s="206"/>
    </row>
    <row r="1053" spans="1:60" outlineLevel="1">
      <c r="A1053" s="213"/>
      <c r="B1053" s="214"/>
      <c r="C1053" s="253" t="s">
        <v>1399</v>
      </c>
      <c r="D1053" s="251"/>
      <c r="E1053" s="251"/>
      <c r="F1053" s="251"/>
      <c r="G1053" s="251"/>
      <c r="H1053" s="215"/>
      <c r="I1053" s="215"/>
      <c r="J1053" s="215"/>
      <c r="K1053" s="215"/>
      <c r="L1053" s="215"/>
      <c r="M1053" s="215"/>
      <c r="N1053" s="215"/>
      <c r="O1053" s="215"/>
      <c r="P1053" s="215"/>
      <c r="Q1053" s="215"/>
      <c r="R1053" s="215"/>
      <c r="S1053" s="215"/>
      <c r="T1053" s="215"/>
      <c r="U1053" s="215"/>
      <c r="V1053" s="215"/>
      <c r="W1053" s="215"/>
      <c r="X1053" s="206"/>
      <c r="Y1053" s="206"/>
      <c r="Z1053" s="206"/>
      <c r="AA1053" s="206"/>
      <c r="AB1053" s="206"/>
      <c r="AC1053" s="206"/>
      <c r="AD1053" s="206"/>
      <c r="AE1053" s="206"/>
      <c r="AF1053" s="206"/>
      <c r="AG1053" s="206" t="s">
        <v>325</v>
      </c>
      <c r="AH1053" s="206"/>
      <c r="AI1053" s="206"/>
      <c r="AJ1053" s="206"/>
      <c r="AK1053" s="206"/>
      <c r="AL1053" s="206"/>
      <c r="AM1053" s="206"/>
      <c r="AN1053" s="206"/>
      <c r="AO1053" s="206"/>
      <c r="AP1053" s="206"/>
      <c r="AQ1053" s="206"/>
      <c r="AR1053" s="206"/>
      <c r="AS1053" s="206"/>
      <c r="AT1053" s="206"/>
      <c r="AU1053" s="206"/>
      <c r="AV1053" s="206"/>
      <c r="AW1053" s="206"/>
      <c r="AX1053" s="206"/>
      <c r="AY1053" s="206"/>
      <c r="AZ1053" s="206"/>
      <c r="BA1053" s="206"/>
      <c r="BB1053" s="206"/>
      <c r="BC1053" s="206"/>
      <c r="BD1053" s="206"/>
      <c r="BE1053" s="206"/>
      <c r="BF1053" s="206"/>
      <c r="BG1053" s="206"/>
      <c r="BH1053" s="206"/>
    </row>
    <row r="1054" spans="1:60" ht="22.5" outlineLevel="1">
      <c r="A1054" s="232">
        <v>176</v>
      </c>
      <c r="B1054" s="233" t="s">
        <v>1406</v>
      </c>
      <c r="C1054" s="243" t="s">
        <v>1407</v>
      </c>
      <c r="D1054" s="234" t="s">
        <v>437</v>
      </c>
      <c r="E1054" s="235">
        <v>2</v>
      </c>
      <c r="F1054" s="236"/>
      <c r="G1054" s="237">
        <f>ROUND(E1054*F1054,2)</f>
        <v>0</v>
      </c>
      <c r="H1054" s="236"/>
      <c r="I1054" s="237">
        <f>ROUND(E1054*H1054,2)</f>
        <v>0</v>
      </c>
      <c r="J1054" s="236"/>
      <c r="K1054" s="237">
        <f>ROUND(E1054*J1054,2)</f>
        <v>0</v>
      </c>
      <c r="L1054" s="237">
        <v>21</v>
      </c>
      <c r="M1054" s="237">
        <f>G1054*(1+L1054/100)</f>
        <v>0</v>
      </c>
      <c r="N1054" s="237">
        <v>1.17E-3</v>
      </c>
      <c r="O1054" s="237">
        <f>ROUND(E1054*N1054,2)</f>
        <v>0</v>
      </c>
      <c r="P1054" s="237">
        <v>0</v>
      </c>
      <c r="Q1054" s="237">
        <f>ROUND(E1054*P1054,2)</f>
        <v>0</v>
      </c>
      <c r="R1054" s="237" t="s">
        <v>1342</v>
      </c>
      <c r="S1054" s="237" t="s">
        <v>285</v>
      </c>
      <c r="T1054" s="238" t="s">
        <v>322</v>
      </c>
      <c r="U1054" s="215">
        <v>0.154</v>
      </c>
      <c r="V1054" s="215">
        <f>ROUND(E1054*U1054,2)</f>
        <v>0.31</v>
      </c>
      <c r="W1054" s="215"/>
      <c r="X1054" s="206"/>
      <c r="Y1054" s="206"/>
      <c r="Z1054" s="206"/>
      <c r="AA1054" s="206"/>
      <c r="AB1054" s="206"/>
      <c r="AC1054" s="206"/>
      <c r="AD1054" s="206"/>
      <c r="AE1054" s="206"/>
      <c r="AF1054" s="206"/>
      <c r="AG1054" s="206" t="s">
        <v>1202</v>
      </c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</row>
    <row r="1055" spans="1:60" ht="33.75" outlineLevel="1">
      <c r="A1055" s="232">
        <v>177</v>
      </c>
      <c r="B1055" s="233" t="s">
        <v>1408</v>
      </c>
      <c r="C1055" s="243" t="s">
        <v>1409</v>
      </c>
      <c r="D1055" s="234" t="s">
        <v>437</v>
      </c>
      <c r="E1055" s="235">
        <v>1</v>
      </c>
      <c r="F1055" s="236"/>
      <c r="G1055" s="237">
        <f>ROUND(E1055*F1055,2)</f>
        <v>0</v>
      </c>
      <c r="H1055" s="236"/>
      <c r="I1055" s="237">
        <f>ROUND(E1055*H1055,2)</f>
        <v>0</v>
      </c>
      <c r="J1055" s="236"/>
      <c r="K1055" s="237">
        <f>ROUND(E1055*J1055,2)</f>
        <v>0</v>
      </c>
      <c r="L1055" s="237">
        <v>21</v>
      </c>
      <c r="M1055" s="237">
        <f>G1055*(1+L1055/100)</f>
        <v>0</v>
      </c>
      <c r="N1055" s="237">
        <v>4.8999999999999998E-4</v>
      </c>
      <c r="O1055" s="237">
        <f>ROUND(E1055*N1055,2)</f>
        <v>0</v>
      </c>
      <c r="P1055" s="237">
        <v>0</v>
      </c>
      <c r="Q1055" s="237">
        <f>ROUND(E1055*P1055,2)</f>
        <v>0</v>
      </c>
      <c r="R1055" s="237" t="s">
        <v>1342</v>
      </c>
      <c r="S1055" s="237" t="s">
        <v>285</v>
      </c>
      <c r="T1055" s="238" t="s">
        <v>322</v>
      </c>
      <c r="U1055" s="215">
        <v>6.2E-2</v>
      </c>
      <c r="V1055" s="215">
        <f>ROUND(E1055*U1055,2)</f>
        <v>0.06</v>
      </c>
      <c r="W1055" s="215"/>
      <c r="X1055" s="206"/>
      <c r="Y1055" s="206"/>
      <c r="Z1055" s="206"/>
      <c r="AA1055" s="206"/>
      <c r="AB1055" s="206"/>
      <c r="AC1055" s="206"/>
      <c r="AD1055" s="206"/>
      <c r="AE1055" s="206"/>
      <c r="AF1055" s="206"/>
      <c r="AG1055" s="206" t="s">
        <v>1202</v>
      </c>
      <c r="AH1055" s="206"/>
      <c r="AI1055" s="206"/>
      <c r="AJ1055" s="206"/>
      <c r="AK1055" s="206"/>
      <c r="AL1055" s="206"/>
      <c r="AM1055" s="206"/>
      <c r="AN1055" s="206"/>
      <c r="AO1055" s="206"/>
      <c r="AP1055" s="206"/>
      <c r="AQ1055" s="206"/>
      <c r="AR1055" s="206"/>
      <c r="AS1055" s="206"/>
      <c r="AT1055" s="206"/>
      <c r="AU1055" s="206"/>
      <c r="AV1055" s="206"/>
      <c r="AW1055" s="206"/>
      <c r="AX1055" s="206"/>
      <c r="AY1055" s="206"/>
      <c r="AZ1055" s="206"/>
      <c r="BA1055" s="206"/>
      <c r="BB1055" s="206"/>
      <c r="BC1055" s="206"/>
      <c r="BD1055" s="206"/>
      <c r="BE1055" s="206"/>
      <c r="BF1055" s="206"/>
      <c r="BG1055" s="206"/>
      <c r="BH1055" s="206"/>
    </row>
    <row r="1056" spans="1:60" outlineLevel="1">
      <c r="A1056" s="223">
        <v>178</v>
      </c>
      <c r="B1056" s="224" t="s">
        <v>1410</v>
      </c>
      <c r="C1056" s="241" t="s">
        <v>1411</v>
      </c>
      <c r="D1056" s="225" t="s">
        <v>557</v>
      </c>
      <c r="E1056" s="226">
        <v>98.6</v>
      </c>
      <c r="F1056" s="227"/>
      <c r="G1056" s="228">
        <f>ROUND(E1056*F1056,2)</f>
        <v>0</v>
      </c>
      <c r="H1056" s="227"/>
      <c r="I1056" s="228">
        <f>ROUND(E1056*H1056,2)</f>
        <v>0</v>
      </c>
      <c r="J1056" s="227"/>
      <c r="K1056" s="228">
        <f>ROUND(E1056*J1056,2)</f>
        <v>0</v>
      </c>
      <c r="L1056" s="228">
        <v>21</v>
      </c>
      <c r="M1056" s="228">
        <f>G1056*(1+L1056/100)</f>
        <v>0</v>
      </c>
      <c r="N1056" s="228">
        <v>0</v>
      </c>
      <c r="O1056" s="228">
        <f>ROUND(E1056*N1056,2)</f>
        <v>0</v>
      </c>
      <c r="P1056" s="228">
        <v>0</v>
      </c>
      <c r="Q1056" s="228">
        <f>ROUND(E1056*P1056,2)</f>
        <v>0</v>
      </c>
      <c r="R1056" s="228" t="s">
        <v>1342</v>
      </c>
      <c r="S1056" s="228" t="s">
        <v>285</v>
      </c>
      <c r="T1056" s="229" t="s">
        <v>322</v>
      </c>
      <c r="U1056" s="215">
        <v>4.8000000000000001E-2</v>
      </c>
      <c r="V1056" s="215">
        <f>ROUND(E1056*U1056,2)</f>
        <v>4.7300000000000004</v>
      </c>
      <c r="W1056" s="215"/>
      <c r="X1056" s="206"/>
      <c r="Y1056" s="206"/>
      <c r="Z1056" s="206"/>
      <c r="AA1056" s="206"/>
      <c r="AB1056" s="206"/>
      <c r="AC1056" s="206"/>
      <c r="AD1056" s="206"/>
      <c r="AE1056" s="206"/>
      <c r="AF1056" s="206"/>
      <c r="AG1056" s="206" t="s">
        <v>1202</v>
      </c>
      <c r="AH1056" s="206"/>
      <c r="AI1056" s="206"/>
      <c r="AJ1056" s="206"/>
      <c r="AK1056" s="206"/>
      <c r="AL1056" s="206"/>
      <c r="AM1056" s="206"/>
      <c r="AN1056" s="206"/>
      <c r="AO1056" s="206"/>
      <c r="AP1056" s="206"/>
      <c r="AQ1056" s="206"/>
      <c r="AR1056" s="206"/>
      <c r="AS1056" s="206"/>
      <c r="AT1056" s="206"/>
      <c r="AU1056" s="206"/>
      <c r="AV1056" s="206"/>
      <c r="AW1056" s="206"/>
      <c r="AX1056" s="206"/>
      <c r="AY1056" s="206"/>
      <c r="AZ1056" s="206"/>
      <c r="BA1056" s="206"/>
      <c r="BB1056" s="206"/>
      <c r="BC1056" s="206"/>
      <c r="BD1056" s="206"/>
      <c r="BE1056" s="206"/>
      <c r="BF1056" s="206"/>
      <c r="BG1056" s="206"/>
      <c r="BH1056" s="206"/>
    </row>
    <row r="1057" spans="1:60" outlineLevel="1">
      <c r="A1057" s="213"/>
      <c r="B1057" s="214"/>
      <c r="C1057" s="254" t="s">
        <v>1412</v>
      </c>
      <c r="D1057" s="247"/>
      <c r="E1057" s="248">
        <v>98.6</v>
      </c>
      <c r="F1057" s="215"/>
      <c r="G1057" s="215"/>
      <c r="H1057" s="215"/>
      <c r="I1057" s="215"/>
      <c r="J1057" s="215"/>
      <c r="K1057" s="215"/>
      <c r="L1057" s="215"/>
      <c r="M1057" s="215"/>
      <c r="N1057" s="215"/>
      <c r="O1057" s="215"/>
      <c r="P1057" s="215"/>
      <c r="Q1057" s="215"/>
      <c r="R1057" s="215"/>
      <c r="S1057" s="215"/>
      <c r="T1057" s="215"/>
      <c r="U1057" s="215"/>
      <c r="V1057" s="215"/>
      <c r="W1057" s="215"/>
      <c r="X1057" s="206"/>
      <c r="Y1057" s="206"/>
      <c r="Z1057" s="206"/>
      <c r="AA1057" s="206"/>
      <c r="AB1057" s="206"/>
      <c r="AC1057" s="206"/>
      <c r="AD1057" s="206"/>
      <c r="AE1057" s="206"/>
      <c r="AF1057" s="206"/>
      <c r="AG1057" s="206" t="s">
        <v>327</v>
      </c>
      <c r="AH1057" s="206">
        <v>0</v>
      </c>
      <c r="AI1057" s="206"/>
      <c r="AJ1057" s="206"/>
      <c r="AK1057" s="206"/>
      <c r="AL1057" s="206"/>
      <c r="AM1057" s="206"/>
      <c r="AN1057" s="206"/>
      <c r="AO1057" s="206"/>
      <c r="AP1057" s="206"/>
      <c r="AQ1057" s="206"/>
      <c r="AR1057" s="206"/>
      <c r="AS1057" s="206"/>
      <c r="AT1057" s="206"/>
      <c r="AU1057" s="206"/>
      <c r="AV1057" s="206"/>
      <c r="AW1057" s="206"/>
      <c r="AX1057" s="206"/>
      <c r="AY1057" s="206"/>
      <c r="AZ1057" s="206"/>
      <c r="BA1057" s="206"/>
      <c r="BB1057" s="206"/>
      <c r="BC1057" s="206"/>
      <c r="BD1057" s="206"/>
      <c r="BE1057" s="206"/>
      <c r="BF1057" s="206"/>
      <c r="BG1057" s="206"/>
      <c r="BH1057" s="206"/>
    </row>
    <row r="1058" spans="1:60" outlineLevel="1">
      <c r="A1058" s="232">
        <v>179</v>
      </c>
      <c r="B1058" s="233" t="s">
        <v>1413</v>
      </c>
      <c r="C1058" s="243" t="s">
        <v>1414</v>
      </c>
      <c r="D1058" s="234" t="s">
        <v>557</v>
      </c>
      <c r="E1058" s="235">
        <v>6.6</v>
      </c>
      <c r="F1058" s="236"/>
      <c r="G1058" s="237">
        <f>ROUND(E1058*F1058,2)</f>
        <v>0</v>
      </c>
      <c r="H1058" s="236"/>
      <c r="I1058" s="237">
        <f>ROUND(E1058*H1058,2)</f>
        <v>0</v>
      </c>
      <c r="J1058" s="236"/>
      <c r="K1058" s="237">
        <f>ROUND(E1058*J1058,2)</f>
        <v>0</v>
      </c>
      <c r="L1058" s="237">
        <v>21</v>
      </c>
      <c r="M1058" s="237">
        <f>G1058*(1+L1058/100)</f>
        <v>0</v>
      </c>
      <c r="N1058" s="237">
        <v>0</v>
      </c>
      <c r="O1058" s="237">
        <f>ROUND(E1058*N1058,2)</f>
        <v>0</v>
      </c>
      <c r="P1058" s="237">
        <v>0</v>
      </c>
      <c r="Q1058" s="237">
        <f>ROUND(E1058*P1058,2)</f>
        <v>0</v>
      </c>
      <c r="R1058" s="237" t="s">
        <v>1342</v>
      </c>
      <c r="S1058" s="237" t="s">
        <v>285</v>
      </c>
      <c r="T1058" s="238" t="s">
        <v>322</v>
      </c>
      <c r="U1058" s="215">
        <v>5.8999999999999997E-2</v>
      </c>
      <c r="V1058" s="215">
        <f>ROUND(E1058*U1058,2)</f>
        <v>0.39</v>
      </c>
      <c r="W1058" s="215"/>
      <c r="X1058" s="206"/>
      <c r="Y1058" s="206"/>
      <c r="Z1058" s="206"/>
      <c r="AA1058" s="206"/>
      <c r="AB1058" s="206"/>
      <c r="AC1058" s="206"/>
      <c r="AD1058" s="206"/>
      <c r="AE1058" s="206"/>
      <c r="AF1058" s="206"/>
      <c r="AG1058" s="206" t="s">
        <v>1202</v>
      </c>
      <c r="AH1058" s="206"/>
      <c r="AI1058" s="206"/>
      <c r="AJ1058" s="206"/>
      <c r="AK1058" s="206"/>
      <c r="AL1058" s="206"/>
      <c r="AM1058" s="206"/>
      <c r="AN1058" s="206"/>
      <c r="AO1058" s="206"/>
      <c r="AP1058" s="206"/>
      <c r="AQ1058" s="206"/>
      <c r="AR1058" s="206"/>
      <c r="AS1058" s="206"/>
      <c r="AT1058" s="206"/>
      <c r="AU1058" s="206"/>
      <c r="AV1058" s="206"/>
      <c r="AW1058" s="206"/>
      <c r="AX1058" s="206"/>
      <c r="AY1058" s="206"/>
      <c r="AZ1058" s="206"/>
      <c r="BA1058" s="206"/>
      <c r="BB1058" s="206"/>
      <c r="BC1058" s="206"/>
      <c r="BD1058" s="206"/>
      <c r="BE1058" s="206"/>
      <c r="BF1058" s="206"/>
      <c r="BG1058" s="206"/>
      <c r="BH1058" s="206"/>
    </row>
    <row r="1059" spans="1:60" outlineLevel="1">
      <c r="A1059" s="232">
        <v>180</v>
      </c>
      <c r="B1059" s="233" t="s">
        <v>1415</v>
      </c>
      <c r="C1059" s="243" t="s">
        <v>1416</v>
      </c>
      <c r="D1059" s="234" t="s">
        <v>557</v>
      </c>
      <c r="E1059" s="235">
        <v>20</v>
      </c>
      <c r="F1059" s="236"/>
      <c r="G1059" s="237">
        <f>ROUND(E1059*F1059,2)</f>
        <v>0</v>
      </c>
      <c r="H1059" s="236"/>
      <c r="I1059" s="237">
        <f>ROUND(E1059*H1059,2)</f>
        <v>0</v>
      </c>
      <c r="J1059" s="236"/>
      <c r="K1059" s="237">
        <f>ROUND(E1059*J1059,2)</f>
        <v>0</v>
      </c>
      <c r="L1059" s="237">
        <v>21</v>
      </c>
      <c r="M1059" s="237">
        <f>G1059*(1+L1059/100)</f>
        <v>0</v>
      </c>
      <c r="N1059" s="237">
        <v>0</v>
      </c>
      <c r="O1059" s="237">
        <f>ROUND(E1059*N1059,2)</f>
        <v>0</v>
      </c>
      <c r="P1059" s="237">
        <v>3.065E-2</v>
      </c>
      <c r="Q1059" s="237">
        <f>ROUND(E1059*P1059,2)</f>
        <v>0.61</v>
      </c>
      <c r="R1059" s="237"/>
      <c r="S1059" s="237" t="s">
        <v>295</v>
      </c>
      <c r="T1059" s="238" t="s">
        <v>390</v>
      </c>
      <c r="U1059" s="215">
        <v>0</v>
      </c>
      <c r="V1059" s="215">
        <f>ROUND(E1059*U1059,2)</f>
        <v>0</v>
      </c>
      <c r="W1059" s="215"/>
      <c r="X1059" s="206"/>
      <c r="Y1059" s="206"/>
      <c r="Z1059" s="206"/>
      <c r="AA1059" s="206"/>
      <c r="AB1059" s="206"/>
      <c r="AC1059" s="206"/>
      <c r="AD1059" s="206"/>
      <c r="AE1059" s="206"/>
      <c r="AF1059" s="206"/>
      <c r="AG1059" s="206" t="s">
        <v>1202</v>
      </c>
      <c r="AH1059" s="206"/>
      <c r="AI1059" s="206"/>
      <c r="AJ1059" s="206"/>
      <c r="AK1059" s="206"/>
      <c r="AL1059" s="206"/>
      <c r="AM1059" s="206"/>
      <c r="AN1059" s="206"/>
      <c r="AO1059" s="206"/>
      <c r="AP1059" s="206"/>
      <c r="AQ1059" s="206"/>
      <c r="AR1059" s="206"/>
      <c r="AS1059" s="206"/>
      <c r="AT1059" s="206"/>
      <c r="AU1059" s="206"/>
      <c r="AV1059" s="206"/>
      <c r="AW1059" s="206"/>
      <c r="AX1059" s="206"/>
      <c r="AY1059" s="206"/>
      <c r="AZ1059" s="206"/>
      <c r="BA1059" s="206"/>
      <c r="BB1059" s="206"/>
      <c r="BC1059" s="206"/>
      <c r="BD1059" s="206"/>
      <c r="BE1059" s="206"/>
      <c r="BF1059" s="206"/>
      <c r="BG1059" s="206"/>
      <c r="BH1059" s="206"/>
    </row>
    <row r="1060" spans="1:60" outlineLevel="1">
      <c r="A1060" s="232">
        <v>181</v>
      </c>
      <c r="B1060" s="233" t="s">
        <v>1417</v>
      </c>
      <c r="C1060" s="243" t="s">
        <v>1418</v>
      </c>
      <c r="D1060" s="234" t="s">
        <v>1179</v>
      </c>
      <c r="E1060" s="235">
        <v>80</v>
      </c>
      <c r="F1060" s="236"/>
      <c r="G1060" s="237">
        <f>ROUND(E1060*F1060,2)</f>
        <v>0</v>
      </c>
      <c r="H1060" s="236"/>
      <c r="I1060" s="237">
        <f>ROUND(E1060*H1060,2)</f>
        <v>0</v>
      </c>
      <c r="J1060" s="236"/>
      <c r="K1060" s="237">
        <f>ROUND(E1060*J1060,2)</f>
        <v>0</v>
      </c>
      <c r="L1060" s="237">
        <v>21</v>
      </c>
      <c r="M1060" s="237">
        <f>G1060*(1+L1060/100)</f>
        <v>0</v>
      </c>
      <c r="N1060" s="237">
        <v>0</v>
      </c>
      <c r="O1060" s="237">
        <f>ROUND(E1060*N1060,2)</f>
        <v>0</v>
      </c>
      <c r="P1060" s="237">
        <v>0</v>
      </c>
      <c r="Q1060" s="237">
        <f>ROUND(E1060*P1060,2)</f>
        <v>0</v>
      </c>
      <c r="R1060" s="237"/>
      <c r="S1060" s="237" t="s">
        <v>295</v>
      </c>
      <c r="T1060" s="238" t="s">
        <v>390</v>
      </c>
      <c r="U1060" s="215">
        <v>0</v>
      </c>
      <c r="V1060" s="215">
        <f>ROUND(E1060*U1060,2)</f>
        <v>0</v>
      </c>
      <c r="W1060" s="215"/>
      <c r="X1060" s="206"/>
      <c r="Y1060" s="206"/>
      <c r="Z1060" s="206"/>
      <c r="AA1060" s="206"/>
      <c r="AB1060" s="206"/>
      <c r="AC1060" s="206"/>
      <c r="AD1060" s="206"/>
      <c r="AE1060" s="206"/>
      <c r="AF1060" s="206"/>
      <c r="AG1060" s="206" t="s">
        <v>1202</v>
      </c>
      <c r="AH1060" s="206"/>
      <c r="AI1060" s="206"/>
      <c r="AJ1060" s="206"/>
      <c r="AK1060" s="206"/>
      <c r="AL1060" s="206"/>
      <c r="AM1060" s="206"/>
      <c r="AN1060" s="206"/>
      <c r="AO1060" s="206"/>
      <c r="AP1060" s="206"/>
      <c r="AQ1060" s="206"/>
      <c r="AR1060" s="206"/>
      <c r="AS1060" s="206"/>
      <c r="AT1060" s="206"/>
      <c r="AU1060" s="206"/>
      <c r="AV1060" s="206"/>
      <c r="AW1060" s="206"/>
      <c r="AX1060" s="206"/>
      <c r="AY1060" s="206"/>
      <c r="AZ1060" s="206"/>
      <c r="BA1060" s="206"/>
      <c r="BB1060" s="206"/>
      <c r="BC1060" s="206"/>
      <c r="BD1060" s="206"/>
      <c r="BE1060" s="206"/>
      <c r="BF1060" s="206"/>
      <c r="BG1060" s="206"/>
      <c r="BH1060" s="206"/>
    </row>
    <row r="1061" spans="1:60" outlineLevel="1">
      <c r="A1061" s="223">
        <v>182</v>
      </c>
      <c r="B1061" s="224" t="s">
        <v>1419</v>
      </c>
      <c r="C1061" s="241" t="s">
        <v>1420</v>
      </c>
      <c r="D1061" s="225" t="s">
        <v>389</v>
      </c>
      <c r="E1061" s="226">
        <v>0.34066999999999997</v>
      </c>
      <c r="F1061" s="227"/>
      <c r="G1061" s="228">
        <f>ROUND(E1061*F1061,2)</f>
        <v>0</v>
      </c>
      <c r="H1061" s="227"/>
      <c r="I1061" s="228">
        <f>ROUND(E1061*H1061,2)</f>
        <v>0</v>
      </c>
      <c r="J1061" s="227"/>
      <c r="K1061" s="228">
        <f>ROUND(E1061*J1061,2)</f>
        <v>0</v>
      </c>
      <c r="L1061" s="228">
        <v>21</v>
      </c>
      <c r="M1061" s="228">
        <f>G1061*(1+L1061/100)</f>
        <v>0</v>
      </c>
      <c r="N1061" s="228">
        <v>0</v>
      </c>
      <c r="O1061" s="228">
        <f>ROUND(E1061*N1061,2)</f>
        <v>0</v>
      </c>
      <c r="P1061" s="228">
        <v>0</v>
      </c>
      <c r="Q1061" s="228">
        <f>ROUND(E1061*P1061,2)</f>
        <v>0</v>
      </c>
      <c r="R1061" s="228" t="s">
        <v>1342</v>
      </c>
      <c r="S1061" s="228" t="s">
        <v>285</v>
      </c>
      <c r="T1061" s="229" t="s">
        <v>322</v>
      </c>
      <c r="U1061" s="215">
        <v>1.47</v>
      </c>
      <c r="V1061" s="215">
        <f>ROUND(E1061*U1061,2)</f>
        <v>0.5</v>
      </c>
      <c r="W1061" s="215"/>
      <c r="X1061" s="206"/>
      <c r="Y1061" s="206"/>
      <c r="Z1061" s="206"/>
      <c r="AA1061" s="206"/>
      <c r="AB1061" s="206"/>
      <c r="AC1061" s="206"/>
      <c r="AD1061" s="206"/>
      <c r="AE1061" s="206"/>
      <c r="AF1061" s="206"/>
      <c r="AG1061" s="206" t="s">
        <v>1192</v>
      </c>
      <c r="AH1061" s="206"/>
      <c r="AI1061" s="206"/>
      <c r="AJ1061" s="206"/>
      <c r="AK1061" s="206"/>
      <c r="AL1061" s="206"/>
      <c r="AM1061" s="206"/>
      <c r="AN1061" s="206"/>
      <c r="AO1061" s="206"/>
      <c r="AP1061" s="206"/>
      <c r="AQ1061" s="206"/>
      <c r="AR1061" s="206"/>
      <c r="AS1061" s="206"/>
      <c r="AT1061" s="206"/>
      <c r="AU1061" s="206"/>
      <c r="AV1061" s="206"/>
      <c r="AW1061" s="206"/>
      <c r="AX1061" s="206"/>
      <c r="AY1061" s="206"/>
      <c r="AZ1061" s="206"/>
      <c r="BA1061" s="206"/>
      <c r="BB1061" s="206"/>
      <c r="BC1061" s="206"/>
      <c r="BD1061" s="206"/>
      <c r="BE1061" s="206"/>
      <c r="BF1061" s="206"/>
      <c r="BG1061" s="206"/>
      <c r="BH1061" s="206"/>
    </row>
    <row r="1062" spans="1:60" outlineLevel="1">
      <c r="A1062" s="213"/>
      <c r="B1062" s="214"/>
      <c r="C1062" s="253" t="s">
        <v>1421</v>
      </c>
      <c r="D1062" s="251"/>
      <c r="E1062" s="251"/>
      <c r="F1062" s="251"/>
      <c r="G1062" s="251"/>
      <c r="H1062" s="215"/>
      <c r="I1062" s="215"/>
      <c r="J1062" s="215"/>
      <c r="K1062" s="215"/>
      <c r="L1062" s="215"/>
      <c r="M1062" s="215"/>
      <c r="N1062" s="215"/>
      <c r="O1062" s="215"/>
      <c r="P1062" s="215"/>
      <c r="Q1062" s="215"/>
      <c r="R1062" s="215"/>
      <c r="S1062" s="215"/>
      <c r="T1062" s="215"/>
      <c r="U1062" s="215"/>
      <c r="V1062" s="215"/>
      <c r="W1062" s="215"/>
      <c r="X1062" s="206"/>
      <c r="Y1062" s="206"/>
      <c r="Z1062" s="206"/>
      <c r="AA1062" s="206"/>
      <c r="AB1062" s="206"/>
      <c r="AC1062" s="206"/>
      <c r="AD1062" s="206"/>
      <c r="AE1062" s="206"/>
      <c r="AF1062" s="206"/>
      <c r="AG1062" s="206" t="s">
        <v>325</v>
      </c>
      <c r="AH1062" s="206"/>
      <c r="AI1062" s="206"/>
      <c r="AJ1062" s="206"/>
      <c r="AK1062" s="206"/>
      <c r="AL1062" s="206"/>
      <c r="AM1062" s="206"/>
      <c r="AN1062" s="206"/>
      <c r="AO1062" s="206"/>
      <c r="AP1062" s="206"/>
      <c r="AQ1062" s="206"/>
      <c r="AR1062" s="206"/>
      <c r="AS1062" s="206"/>
      <c r="AT1062" s="206"/>
      <c r="AU1062" s="206"/>
      <c r="AV1062" s="206"/>
      <c r="AW1062" s="206"/>
      <c r="AX1062" s="206"/>
      <c r="AY1062" s="206"/>
      <c r="AZ1062" s="206"/>
      <c r="BA1062" s="206"/>
      <c r="BB1062" s="206"/>
      <c r="BC1062" s="206"/>
      <c r="BD1062" s="206"/>
      <c r="BE1062" s="206"/>
      <c r="BF1062" s="206"/>
      <c r="BG1062" s="206"/>
      <c r="BH1062" s="206"/>
    </row>
    <row r="1063" spans="1:60" outlineLevel="1">
      <c r="A1063" s="213"/>
      <c r="B1063" s="214"/>
      <c r="C1063" s="254" t="s">
        <v>1194</v>
      </c>
      <c r="D1063" s="247"/>
      <c r="E1063" s="248"/>
      <c r="F1063" s="215"/>
      <c r="G1063" s="215"/>
      <c r="H1063" s="215"/>
      <c r="I1063" s="215"/>
      <c r="J1063" s="215"/>
      <c r="K1063" s="215"/>
      <c r="L1063" s="215"/>
      <c r="M1063" s="215"/>
      <c r="N1063" s="215"/>
      <c r="O1063" s="215"/>
      <c r="P1063" s="215"/>
      <c r="Q1063" s="215"/>
      <c r="R1063" s="215"/>
      <c r="S1063" s="215"/>
      <c r="T1063" s="215"/>
      <c r="U1063" s="215"/>
      <c r="V1063" s="215"/>
      <c r="W1063" s="215"/>
      <c r="X1063" s="206"/>
      <c r="Y1063" s="206"/>
      <c r="Z1063" s="206"/>
      <c r="AA1063" s="206"/>
      <c r="AB1063" s="206"/>
      <c r="AC1063" s="206"/>
      <c r="AD1063" s="206"/>
      <c r="AE1063" s="206"/>
      <c r="AF1063" s="206"/>
      <c r="AG1063" s="206" t="s">
        <v>327</v>
      </c>
      <c r="AH1063" s="206">
        <v>0</v>
      </c>
      <c r="AI1063" s="206"/>
      <c r="AJ1063" s="206"/>
      <c r="AK1063" s="206"/>
      <c r="AL1063" s="206"/>
      <c r="AM1063" s="206"/>
      <c r="AN1063" s="206"/>
      <c r="AO1063" s="206"/>
      <c r="AP1063" s="206"/>
      <c r="AQ1063" s="206"/>
      <c r="AR1063" s="206"/>
      <c r="AS1063" s="206"/>
      <c r="AT1063" s="206"/>
      <c r="AU1063" s="206"/>
      <c r="AV1063" s="206"/>
      <c r="AW1063" s="206"/>
      <c r="AX1063" s="206"/>
      <c r="AY1063" s="206"/>
      <c r="AZ1063" s="206"/>
      <c r="BA1063" s="206"/>
      <c r="BB1063" s="206"/>
      <c r="BC1063" s="206"/>
      <c r="BD1063" s="206"/>
      <c r="BE1063" s="206"/>
      <c r="BF1063" s="206"/>
      <c r="BG1063" s="206"/>
      <c r="BH1063" s="206"/>
    </row>
    <row r="1064" spans="1:60" outlineLevel="1">
      <c r="A1064" s="213"/>
      <c r="B1064" s="214"/>
      <c r="C1064" s="254" t="s">
        <v>1422</v>
      </c>
      <c r="D1064" s="247"/>
      <c r="E1064" s="248"/>
      <c r="F1064" s="215"/>
      <c r="G1064" s="215"/>
      <c r="H1064" s="215"/>
      <c r="I1064" s="215"/>
      <c r="J1064" s="215"/>
      <c r="K1064" s="215"/>
      <c r="L1064" s="215"/>
      <c r="M1064" s="215"/>
      <c r="N1064" s="215"/>
      <c r="O1064" s="215"/>
      <c r="P1064" s="215"/>
      <c r="Q1064" s="215"/>
      <c r="R1064" s="215"/>
      <c r="S1064" s="215"/>
      <c r="T1064" s="215"/>
      <c r="U1064" s="215"/>
      <c r="V1064" s="215"/>
      <c r="W1064" s="215"/>
      <c r="X1064" s="206"/>
      <c r="Y1064" s="206"/>
      <c r="Z1064" s="206"/>
      <c r="AA1064" s="206"/>
      <c r="AB1064" s="206"/>
      <c r="AC1064" s="206"/>
      <c r="AD1064" s="206"/>
      <c r="AE1064" s="206"/>
      <c r="AF1064" s="206"/>
      <c r="AG1064" s="206" t="s">
        <v>327</v>
      </c>
      <c r="AH1064" s="206">
        <v>0</v>
      </c>
      <c r="AI1064" s="206"/>
      <c r="AJ1064" s="206"/>
      <c r="AK1064" s="206"/>
      <c r="AL1064" s="206"/>
      <c r="AM1064" s="206"/>
      <c r="AN1064" s="206"/>
      <c r="AO1064" s="206"/>
      <c r="AP1064" s="206"/>
      <c r="AQ1064" s="206"/>
      <c r="AR1064" s="206"/>
      <c r="AS1064" s="206"/>
      <c r="AT1064" s="206"/>
      <c r="AU1064" s="206"/>
      <c r="AV1064" s="206"/>
      <c r="AW1064" s="206"/>
      <c r="AX1064" s="206"/>
      <c r="AY1064" s="206"/>
      <c r="AZ1064" s="206"/>
      <c r="BA1064" s="206"/>
      <c r="BB1064" s="206"/>
      <c r="BC1064" s="206"/>
      <c r="BD1064" s="206"/>
      <c r="BE1064" s="206"/>
      <c r="BF1064" s="206"/>
      <c r="BG1064" s="206"/>
      <c r="BH1064" s="206"/>
    </row>
    <row r="1065" spans="1:60" outlineLevel="1">
      <c r="A1065" s="213"/>
      <c r="B1065" s="214"/>
      <c r="C1065" s="254" t="s">
        <v>1423</v>
      </c>
      <c r="D1065" s="247"/>
      <c r="E1065" s="248">
        <v>0.34066999999999997</v>
      </c>
      <c r="F1065" s="215"/>
      <c r="G1065" s="215"/>
      <c r="H1065" s="215"/>
      <c r="I1065" s="215"/>
      <c r="J1065" s="215"/>
      <c r="K1065" s="215"/>
      <c r="L1065" s="215"/>
      <c r="M1065" s="215"/>
      <c r="N1065" s="215"/>
      <c r="O1065" s="215"/>
      <c r="P1065" s="215"/>
      <c r="Q1065" s="215"/>
      <c r="R1065" s="215"/>
      <c r="S1065" s="215"/>
      <c r="T1065" s="215"/>
      <c r="U1065" s="215"/>
      <c r="V1065" s="215"/>
      <c r="W1065" s="215"/>
      <c r="X1065" s="206"/>
      <c r="Y1065" s="206"/>
      <c r="Z1065" s="206"/>
      <c r="AA1065" s="206"/>
      <c r="AB1065" s="206"/>
      <c r="AC1065" s="206"/>
      <c r="AD1065" s="206"/>
      <c r="AE1065" s="206"/>
      <c r="AF1065" s="206"/>
      <c r="AG1065" s="206" t="s">
        <v>327</v>
      </c>
      <c r="AH1065" s="206">
        <v>0</v>
      </c>
      <c r="AI1065" s="206"/>
      <c r="AJ1065" s="206"/>
      <c r="AK1065" s="206"/>
      <c r="AL1065" s="206"/>
      <c r="AM1065" s="206"/>
      <c r="AN1065" s="206"/>
      <c r="AO1065" s="206"/>
      <c r="AP1065" s="206"/>
      <c r="AQ1065" s="206"/>
      <c r="AR1065" s="206"/>
      <c r="AS1065" s="206"/>
      <c r="AT1065" s="206"/>
      <c r="AU1065" s="206"/>
      <c r="AV1065" s="206"/>
      <c r="AW1065" s="206"/>
      <c r="AX1065" s="206"/>
      <c r="AY1065" s="206"/>
      <c r="AZ1065" s="206"/>
      <c r="BA1065" s="206"/>
      <c r="BB1065" s="206"/>
      <c r="BC1065" s="206"/>
      <c r="BD1065" s="206"/>
      <c r="BE1065" s="206"/>
      <c r="BF1065" s="206"/>
      <c r="BG1065" s="206"/>
      <c r="BH1065" s="206"/>
    </row>
    <row r="1066" spans="1:60">
      <c r="A1066" s="217" t="s">
        <v>280</v>
      </c>
      <c r="B1066" s="218" t="s">
        <v>135</v>
      </c>
      <c r="C1066" s="240" t="s">
        <v>136</v>
      </c>
      <c r="D1066" s="219"/>
      <c r="E1066" s="220"/>
      <c r="F1066" s="221"/>
      <c r="G1066" s="221">
        <f>SUMIF(AG1067:AG1131,"&lt;&gt;NOR",G1067:G1131)</f>
        <v>0</v>
      </c>
      <c r="H1066" s="221"/>
      <c r="I1066" s="221">
        <f>SUM(I1067:I1131)</f>
        <v>0</v>
      </c>
      <c r="J1066" s="221"/>
      <c r="K1066" s="221">
        <f>SUM(K1067:K1131)</f>
        <v>0</v>
      </c>
      <c r="L1066" s="221"/>
      <c r="M1066" s="221">
        <f>SUM(M1067:M1131)</f>
        <v>0</v>
      </c>
      <c r="N1066" s="221"/>
      <c r="O1066" s="221">
        <f>SUM(O1067:O1131)</f>
        <v>0.85</v>
      </c>
      <c r="P1066" s="221"/>
      <c r="Q1066" s="221">
        <f>SUM(Q1067:Q1131)</f>
        <v>0</v>
      </c>
      <c r="R1066" s="221"/>
      <c r="S1066" s="221"/>
      <c r="T1066" s="222"/>
      <c r="U1066" s="216"/>
      <c r="V1066" s="216">
        <f>SUM(V1067:V1131)</f>
        <v>37.69</v>
      </c>
      <c r="W1066" s="216"/>
      <c r="AG1066" t="s">
        <v>281</v>
      </c>
    </row>
    <row r="1067" spans="1:60" outlineLevel="1">
      <c r="A1067" s="223">
        <v>183</v>
      </c>
      <c r="B1067" s="224" t="s">
        <v>1424</v>
      </c>
      <c r="C1067" s="241" t="s">
        <v>1425</v>
      </c>
      <c r="D1067" s="225" t="s">
        <v>557</v>
      </c>
      <c r="E1067" s="226">
        <v>1.5</v>
      </c>
      <c r="F1067" s="227"/>
      <c r="G1067" s="228">
        <f>ROUND(E1067*F1067,2)</f>
        <v>0</v>
      </c>
      <c r="H1067" s="227"/>
      <c r="I1067" s="228">
        <f>ROUND(E1067*H1067,2)</f>
        <v>0</v>
      </c>
      <c r="J1067" s="227"/>
      <c r="K1067" s="228">
        <f>ROUND(E1067*J1067,2)</f>
        <v>0</v>
      </c>
      <c r="L1067" s="228">
        <v>21</v>
      </c>
      <c r="M1067" s="228">
        <f>G1067*(1+L1067/100)</f>
        <v>0</v>
      </c>
      <c r="N1067" s="228">
        <v>1.384E-2</v>
      </c>
      <c r="O1067" s="228">
        <f>ROUND(E1067*N1067,2)</f>
        <v>0.02</v>
      </c>
      <c r="P1067" s="228">
        <v>0</v>
      </c>
      <c r="Q1067" s="228">
        <f>ROUND(E1067*P1067,2)</f>
        <v>0</v>
      </c>
      <c r="R1067" s="228" t="s">
        <v>1342</v>
      </c>
      <c r="S1067" s="228" t="s">
        <v>285</v>
      </c>
      <c r="T1067" s="229" t="s">
        <v>322</v>
      </c>
      <c r="U1067" s="215">
        <v>0.82899999999999996</v>
      </c>
      <c r="V1067" s="215">
        <f>ROUND(E1067*U1067,2)</f>
        <v>1.24</v>
      </c>
      <c r="W1067" s="215"/>
      <c r="X1067" s="206"/>
      <c r="Y1067" s="206"/>
      <c r="Z1067" s="206"/>
      <c r="AA1067" s="206"/>
      <c r="AB1067" s="206"/>
      <c r="AC1067" s="206"/>
      <c r="AD1067" s="206"/>
      <c r="AE1067" s="206"/>
      <c r="AF1067" s="206"/>
      <c r="AG1067" s="206" t="s">
        <v>1202</v>
      </c>
      <c r="AH1067" s="206"/>
      <c r="AI1067" s="206"/>
      <c r="AJ1067" s="206"/>
      <c r="AK1067" s="206"/>
      <c r="AL1067" s="206"/>
      <c r="AM1067" s="206"/>
      <c r="AN1067" s="206"/>
      <c r="AO1067" s="206"/>
      <c r="AP1067" s="206"/>
      <c r="AQ1067" s="206"/>
      <c r="AR1067" s="206"/>
      <c r="AS1067" s="206"/>
      <c r="AT1067" s="206"/>
      <c r="AU1067" s="206"/>
      <c r="AV1067" s="206"/>
      <c r="AW1067" s="206"/>
      <c r="AX1067" s="206"/>
      <c r="AY1067" s="206"/>
      <c r="AZ1067" s="206"/>
      <c r="BA1067" s="206"/>
      <c r="BB1067" s="206"/>
      <c r="BC1067" s="206"/>
      <c r="BD1067" s="206"/>
      <c r="BE1067" s="206"/>
      <c r="BF1067" s="206"/>
      <c r="BG1067" s="206"/>
      <c r="BH1067" s="206"/>
    </row>
    <row r="1068" spans="1:60" outlineLevel="1">
      <c r="A1068" s="213"/>
      <c r="B1068" s="214"/>
      <c r="C1068" s="242" t="s">
        <v>1426</v>
      </c>
      <c r="D1068" s="231"/>
      <c r="E1068" s="231"/>
      <c r="F1068" s="231"/>
      <c r="G1068" s="231"/>
      <c r="H1068" s="215"/>
      <c r="I1068" s="215"/>
      <c r="J1068" s="215"/>
      <c r="K1068" s="215"/>
      <c r="L1068" s="215"/>
      <c r="M1068" s="215"/>
      <c r="N1068" s="215"/>
      <c r="O1068" s="215"/>
      <c r="P1068" s="215"/>
      <c r="Q1068" s="215"/>
      <c r="R1068" s="215"/>
      <c r="S1068" s="215"/>
      <c r="T1068" s="215"/>
      <c r="U1068" s="215"/>
      <c r="V1068" s="215"/>
      <c r="W1068" s="215"/>
      <c r="X1068" s="206"/>
      <c r="Y1068" s="206"/>
      <c r="Z1068" s="206"/>
      <c r="AA1068" s="206"/>
      <c r="AB1068" s="206"/>
      <c r="AC1068" s="206"/>
      <c r="AD1068" s="206"/>
      <c r="AE1068" s="206"/>
      <c r="AF1068" s="206"/>
      <c r="AG1068" s="206" t="s">
        <v>289</v>
      </c>
      <c r="AH1068" s="206"/>
      <c r="AI1068" s="206"/>
      <c r="AJ1068" s="206"/>
      <c r="AK1068" s="206"/>
      <c r="AL1068" s="206"/>
      <c r="AM1068" s="206"/>
      <c r="AN1068" s="206"/>
      <c r="AO1068" s="206"/>
      <c r="AP1068" s="206"/>
      <c r="AQ1068" s="206"/>
      <c r="AR1068" s="206"/>
      <c r="AS1068" s="206"/>
      <c r="AT1068" s="206"/>
      <c r="AU1068" s="206"/>
      <c r="AV1068" s="206"/>
      <c r="AW1068" s="206"/>
      <c r="AX1068" s="206"/>
      <c r="AY1068" s="206"/>
      <c r="AZ1068" s="206"/>
      <c r="BA1068" s="206"/>
      <c r="BB1068" s="206"/>
      <c r="BC1068" s="206"/>
      <c r="BD1068" s="206"/>
      <c r="BE1068" s="206"/>
      <c r="BF1068" s="206"/>
      <c r="BG1068" s="206"/>
      <c r="BH1068" s="206"/>
    </row>
    <row r="1069" spans="1:60" outlineLevel="1">
      <c r="A1069" s="223">
        <v>184</v>
      </c>
      <c r="B1069" s="224" t="s">
        <v>1427</v>
      </c>
      <c r="C1069" s="241" t="s">
        <v>1428</v>
      </c>
      <c r="D1069" s="225" t="s">
        <v>284</v>
      </c>
      <c r="E1069" s="226">
        <v>1</v>
      </c>
      <c r="F1069" s="227"/>
      <c r="G1069" s="228">
        <f>ROUND(E1069*F1069,2)</f>
        <v>0</v>
      </c>
      <c r="H1069" s="227"/>
      <c r="I1069" s="228">
        <f>ROUND(E1069*H1069,2)</f>
        <v>0</v>
      </c>
      <c r="J1069" s="227"/>
      <c r="K1069" s="228">
        <f>ROUND(E1069*J1069,2)</f>
        <v>0</v>
      </c>
      <c r="L1069" s="228">
        <v>21</v>
      </c>
      <c r="M1069" s="228">
        <f>G1069*(1+L1069/100)</f>
        <v>0</v>
      </c>
      <c r="N1069" s="228">
        <v>1.537E-2</v>
      </c>
      <c r="O1069" s="228">
        <f>ROUND(E1069*N1069,2)</f>
        <v>0.02</v>
      </c>
      <c r="P1069" s="228">
        <v>0</v>
      </c>
      <c r="Q1069" s="228">
        <f>ROUND(E1069*P1069,2)</f>
        <v>0</v>
      </c>
      <c r="R1069" s="228" t="s">
        <v>1342</v>
      </c>
      <c r="S1069" s="228" t="s">
        <v>285</v>
      </c>
      <c r="T1069" s="229" t="s">
        <v>322</v>
      </c>
      <c r="U1069" s="215">
        <v>2.1019999999999999</v>
      </c>
      <c r="V1069" s="215">
        <f>ROUND(E1069*U1069,2)</f>
        <v>2.1</v>
      </c>
      <c r="W1069" s="215"/>
      <c r="X1069" s="206"/>
      <c r="Y1069" s="206"/>
      <c r="Z1069" s="206"/>
      <c r="AA1069" s="206"/>
      <c r="AB1069" s="206"/>
      <c r="AC1069" s="206"/>
      <c r="AD1069" s="206"/>
      <c r="AE1069" s="206"/>
      <c r="AF1069" s="206"/>
      <c r="AG1069" s="206" t="s">
        <v>1202</v>
      </c>
      <c r="AH1069" s="206"/>
      <c r="AI1069" s="206"/>
      <c r="AJ1069" s="206"/>
      <c r="AK1069" s="206"/>
      <c r="AL1069" s="206"/>
      <c r="AM1069" s="206"/>
      <c r="AN1069" s="206"/>
      <c r="AO1069" s="206"/>
      <c r="AP1069" s="206"/>
      <c r="AQ1069" s="206"/>
      <c r="AR1069" s="206"/>
      <c r="AS1069" s="206"/>
      <c r="AT1069" s="206"/>
      <c r="AU1069" s="206"/>
      <c r="AV1069" s="206"/>
      <c r="AW1069" s="206"/>
      <c r="AX1069" s="206"/>
      <c r="AY1069" s="206"/>
      <c r="AZ1069" s="206"/>
      <c r="BA1069" s="206"/>
      <c r="BB1069" s="206"/>
      <c r="BC1069" s="206"/>
      <c r="BD1069" s="206"/>
      <c r="BE1069" s="206"/>
      <c r="BF1069" s="206"/>
      <c r="BG1069" s="206"/>
      <c r="BH1069" s="206"/>
    </row>
    <row r="1070" spans="1:60" outlineLevel="1">
      <c r="A1070" s="213"/>
      <c r="B1070" s="214"/>
      <c r="C1070" s="242" t="s">
        <v>1317</v>
      </c>
      <c r="D1070" s="231"/>
      <c r="E1070" s="231"/>
      <c r="F1070" s="231"/>
      <c r="G1070" s="231"/>
      <c r="H1070" s="215"/>
      <c r="I1070" s="215"/>
      <c r="J1070" s="215"/>
      <c r="K1070" s="215"/>
      <c r="L1070" s="215"/>
      <c r="M1070" s="215"/>
      <c r="N1070" s="215"/>
      <c r="O1070" s="215"/>
      <c r="P1070" s="215"/>
      <c r="Q1070" s="215"/>
      <c r="R1070" s="215"/>
      <c r="S1070" s="215"/>
      <c r="T1070" s="215"/>
      <c r="U1070" s="215"/>
      <c r="V1070" s="215"/>
      <c r="W1070" s="215"/>
      <c r="X1070" s="206"/>
      <c r="Y1070" s="206"/>
      <c r="Z1070" s="206"/>
      <c r="AA1070" s="206"/>
      <c r="AB1070" s="206"/>
      <c r="AC1070" s="206"/>
      <c r="AD1070" s="206"/>
      <c r="AE1070" s="206"/>
      <c r="AF1070" s="206"/>
      <c r="AG1070" s="206" t="s">
        <v>289</v>
      </c>
      <c r="AH1070" s="206"/>
      <c r="AI1070" s="206"/>
      <c r="AJ1070" s="206"/>
      <c r="AK1070" s="206"/>
      <c r="AL1070" s="206"/>
      <c r="AM1070" s="206"/>
      <c r="AN1070" s="206"/>
      <c r="AO1070" s="206"/>
      <c r="AP1070" s="206"/>
      <c r="AQ1070" s="206"/>
      <c r="AR1070" s="206"/>
      <c r="AS1070" s="206"/>
      <c r="AT1070" s="206"/>
      <c r="AU1070" s="206"/>
      <c r="AV1070" s="206"/>
      <c r="AW1070" s="206"/>
      <c r="AX1070" s="206"/>
      <c r="AY1070" s="206"/>
      <c r="AZ1070" s="206"/>
      <c r="BA1070" s="206"/>
      <c r="BB1070" s="206"/>
      <c r="BC1070" s="206"/>
      <c r="BD1070" s="206"/>
      <c r="BE1070" s="206"/>
      <c r="BF1070" s="206"/>
      <c r="BG1070" s="206"/>
      <c r="BH1070" s="206"/>
    </row>
    <row r="1071" spans="1:60" outlineLevel="1">
      <c r="A1071" s="223">
        <v>185</v>
      </c>
      <c r="B1071" s="224" t="s">
        <v>1429</v>
      </c>
      <c r="C1071" s="241" t="s">
        <v>1430</v>
      </c>
      <c r="D1071" s="225" t="s">
        <v>437</v>
      </c>
      <c r="E1071" s="226">
        <v>24</v>
      </c>
      <c r="F1071" s="227"/>
      <c r="G1071" s="228">
        <f>ROUND(E1071*F1071,2)</f>
        <v>0</v>
      </c>
      <c r="H1071" s="227"/>
      <c r="I1071" s="228">
        <f>ROUND(E1071*H1071,2)</f>
        <v>0</v>
      </c>
      <c r="J1071" s="227"/>
      <c r="K1071" s="228">
        <f>ROUND(E1071*J1071,2)</f>
        <v>0</v>
      </c>
      <c r="L1071" s="228">
        <v>21</v>
      </c>
      <c r="M1071" s="228">
        <f>G1071*(1+L1071/100)</f>
        <v>0</v>
      </c>
      <c r="N1071" s="228">
        <v>0</v>
      </c>
      <c r="O1071" s="228">
        <f>ROUND(E1071*N1071,2)</f>
        <v>0</v>
      </c>
      <c r="P1071" s="228">
        <v>0</v>
      </c>
      <c r="Q1071" s="228">
        <f>ROUND(E1071*P1071,2)</f>
        <v>0</v>
      </c>
      <c r="R1071" s="228" t="s">
        <v>1342</v>
      </c>
      <c r="S1071" s="228" t="s">
        <v>285</v>
      </c>
      <c r="T1071" s="229" t="s">
        <v>322</v>
      </c>
      <c r="U1071" s="215">
        <v>0.42499999999999999</v>
      </c>
      <c r="V1071" s="215">
        <f>ROUND(E1071*U1071,2)</f>
        <v>10.199999999999999</v>
      </c>
      <c r="W1071" s="215"/>
      <c r="X1071" s="206"/>
      <c r="Y1071" s="206"/>
      <c r="Z1071" s="206"/>
      <c r="AA1071" s="206"/>
      <c r="AB1071" s="206"/>
      <c r="AC1071" s="206"/>
      <c r="AD1071" s="206"/>
      <c r="AE1071" s="206"/>
      <c r="AF1071" s="206"/>
      <c r="AG1071" s="206" t="s">
        <v>1202</v>
      </c>
      <c r="AH1071" s="206"/>
      <c r="AI1071" s="206"/>
      <c r="AJ1071" s="206"/>
      <c r="AK1071" s="206"/>
      <c r="AL1071" s="206"/>
      <c r="AM1071" s="206"/>
      <c r="AN1071" s="206"/>
      <c r="AO1071" s="206"/>
      <c r="AP1071" s="206"/>
      <c r="AQ1071" s="206"/>
      <c r="AR1071" s="206"/>
      <c r="AS1071" s="206"/>
      <c r="AT1071" s="206"/>
      <c r="AU1071" s="206"/>
      <c r="AV1071" s="206"/>
      <c r="AW1071" s="206"/>
      <c r="AX1071" s="206"/>
      <c r="AY1071" s="206"/>
      <c r="AZ1071" s="206"/>
      <c r="BA1071" s="206"/>
      <c r="BB1071" s="206"/>
      <c r="BC1071" s="206"/>
      <c r="BD1071" s="206"/>
      <c r="BE1071" s="206"/>
      <c r="BF1071" s="206"/>
      <c r="BG1071" s="206"/>
      <c r="BH1071" s="206"/>
    </row>
    <row r="1072" spans="1:60" outlineLevel="1">
      <c r="A1072" s="213"/>
      <c r="B1072" s="214"/>
      <c r="C1072" s="254" t="s">
        <v>1431</v>
      </c>
      <c r="D1072" s="247"/>
      <c r="E1072" s="248">
        <v>5</v>
      </c>
      <c r="F1072" s="215"/>
      <c r="G1072" s="215"/>
      <c r="H1072" s="215"/>
      <c r="I1072" s="215"/>
      <c r="J1072" s="215"/>
      <c r="K1072" s="215"/>
      <c r="L1072" s="215"/>
      <c r="M1072" s="215"/>
      <c r="N1072" s="215"/>
      <c r="O1072" s="215"/>
      <c r="P1072" s="215"/>
      <c r="Q1072" s="215"/>
      <c r="R1072" s="215"/>
      <c r="S1072" s="215"/>
      <c r="T1072" s="215"/>
      <c r="U1072" s="215"/>
      <c r="V1072" s="215"/>
      <c r="W1072" s="215"/>
      <c r="X1072" s="206"/>
      <c r="Y1072" s="206"/>
      <c r="Z1072" s="206"/>
      <c r="AA1072" s="206"/>
      <c r="AB1072" s="206"/>
      <c r="AC1072" s="206"/>
      <c r="AD1072" s="206"/>
      <c r="AE1072" s="206"/>
      <c r="AF1072" s="206"/>
      <c r="AG1072" s="206" t="s">
        <v>327</v>
      </c>
      <c r="AH1072" s="206">
        <v>0</v>
      </c>
      <c r="AI1072" s="206"/>
      <c r="AJ1072" s="206"/>
      <c r="AK1072" s="206"/>
      <c r="AL1072" s="206"/>
      <c r="AM1072" s="206"/>
      <c r="AN1072" s="206"/>
      <c r="AO1072" s="206"/>
      <c r="AP1072" s="206"/>
      <c r="AQ1072" s="206"/>
      <c r="AR1072" s="206"/>
      <c r="AS1072" s="206"/>
      <c r="AT1072" s="206"/>
      <c r="AU1072" s="206"/>
      <c r="AV1072" s="206"/>
      <c r="AW1072" s="206"/>
      <c r="AX1072" s="206"/>
      <c r="AY1072" s="206"/>
      <c r="AZ1072" s="206"/>
      <c r="BA1072" s="206"/>
      <c r="BB1072" s="206"/>
      <c r="BC1072" s="206"/>
      <c r="BD1072" s="206"/>
      <c r="BE1072" s="206"/>
      <c r="BF1072" s="206"/>
      <c r="BG1072" s="206"/>
      <c r="BH1072" s="206"/>
    </row>
    <row r="1073" spans="1:60" outlineLevel="1">
      <c r="A1073" s="213"/>
      <c r="B1073" s="214"/>
      <c r="C1073" s="254" t="s">
        <v>1432</v>
      </c>
      <c r="D1073" s="247"/>
      <c r="E1073" s="248">
        <v>3</v>
      </c>
      <c r="F1073" s="215"/>
      <c r="G1073" s="215"/>
      <c r="H1073" s="215"/>
      <c r="I1073" s="215"/>
      <c r="J1073" s="215"/>
      <c r="K1073" s="215"/>
      <c r="L1073" s="215"/>
      <c r="M1073" s="215"/>
      <c r="N1073" s="215"/>
      <c r="O1073" s="215"/>
      <c r="P1073" s="215"/>
      <c r="Q1073" s="215"/>
      <c r="R1073" s="215"/>
      <c r="S1073" s="215"/>
      <c r="T1073" s="215"/>
      <c r="U1073" s="215"/>
      <c r="V1073" s="215"/>
      <c r="W1073" s="215"/>
      <c r="X1073" s="206"/>
      <c r="Y1073" s="206"/>
      <c r="Z1073" s="206"/>
      <c r="AA1073" s="206"/>
      <c r="AB1073" s="206"/>
      <c r="AC1073" s="206"/>
      <c r="AD1073" s="206"/>
      <c r="AE1073" s="206"/>
      <c r="AF1073" s="206"/>
      <c r="AG1073" s="206" t="s">
        <v>327</v>
      </c>
      <c r="AH1073" s="206">
        <v>0</v>
      </c>
      <c r="AI1073" s="206"/>
      <c r="AJ1073" s="206"/>
      <c r="AK1073" s="206"/>
      <c r="AL1073" s="206"/>
      <c r="AM1073" s="206"/>
      <c r="AN1073" s="206"/>
      <c r="AO1073" s="206"/>
      <c r="AP1073" s="206"/>
      <c r="AQ1073" s="206"/>
      <c r="AR1073" s="206"/>
      <c r="AS1073" s="206"/>
      <c r="AT1073" s="206"/>
      <c r="AU1073" s="206"/>
      <c r="AV1073" s="206"/>
      <c r="AW1073" s="206"/>
      <c r="AX1073" s="206"/>
      <c r="AY1073" s="206"/>
      <c r="AZ1073" s="206"/>
      <c r="BA1073" s="206"/>
      <c r="BB1073" s="206"/>
      <c r="BC1073" s="206"/>
      <c r="BD1073" s="206"/>
      <c r="BE1073" s="206"/>
      <c r="BF1073" s="206"/>
      <c r="BG1073" s="206"/>
      <c r="BH1073" s="206"/>
    </row>
    <row r="1074" spans="1:60" outlineLevel="1">
      <c r="A1074" s="213"/>
      <c r="B1074" s="214"/>
      <c r="C1074" s="254" t="s">
        <v>1433</v>
      </c>
      <c r="D1074" s="247"/>
      <c r="E1074" s="248">
        <v>3</v>
      </c>
      <c r="F1074" s="215"/>
      <c r="G1074" s="215"/>
      <c r="H1074" s="215"/>
      <c r="I1074" s="215"/>
      <c r="J1074" s="215"/>
      <c r="K1074" s="215"/>
      <c r="L1074" s="215"/>
      <c r="M1074" s="215"/>
      <c r="N1074" s="215"/>
      <c r="O1074" s="215"/>
      <c r="P1074" s="215"/>
      <c r="Q1074" s="215"/>
      <c r="R1074" s="215"/>
      <c r="S1074" s="215"/>
      <c r="T1074" s="215"/>
      <c r="U1074" s="215"/>
      <c r="V1074" s="215"/>
      <c r="W1074" s="215"/>
      <c r="X1074" s="206"/>
      <c r="Y1074" s="206"/>
      <c r="Z1074" s="206"/>
      <c r="AA1074" s="206"/>
      <c r="AB1074" s="206"/>
      <c r="AC1074" s="206"/>
      <c r="AD1074" s="206"/>
      <c r="AE1074" s="206"/>
      <c r="AF1074" s="206"/>
      <c r="AG1074" s="206" t="s">
        <v>327</v>
      </c>
      <c r="AH1074" s="206">
        <v>0</v>
      </c>
      <c r="AI1074" s="206"/>
      <c r="AJ1074" s="206"/>
      <c r="AK1074" s="206"/>
      <c r="AL1074" s="206"/>
      <c r="AM1074" s="206"/>
      <c r="AN1074" s="206"/>
      <c r="AO1074" s="206"/>
      <c r="AP1074" s="206"/>
      <c r="AQ1074" s="206"/>
      <c r="AR1074" s="206"/>
      <c r="AS1074" s="206"/>
      <c r="AT1074" s="206"/>
      <c r="AU1074" s="206"/>
      <c r="AV1074" s="206"/>
      <c r="AW1074" s="206"/>
      <c r="AX1074" s="206"/>
      <c r="AY1074" s="206"/>
      <c r="AZ1074" s="206"/>
      <c r="BA1074" s="206"/>
      <c r="BB1074" s="206"/>
      <c r="BC1074" s="206"/>
      <c r="BD1074" s="206"/>
      <c r="BE1074" s="206"/>
      <c r="BF1074" s="206"/>
      <c r="BG1074" s="206"/>
      <c r="BH1074" s="206"/>
    </row>
    <row r="1075" spans="1:60" outlineLevel="1">
      <c r="A1075" s="213"/>
      <c r="B1075" s="214"/>
      <c r="C1075" s="254" t="s">
        <v>1434</v>
      </c>
      <c r="D1075" s="247"/>
      <c r="E1075" s="248">
        <v>2</v>
      </c>
      <c r="F1075" s="215"/>
      <c r="G1075" s="215"/>
      <c r="H1075" s="215"/>
      <c r="I1075" s="215"/>
      <c r="J1075" s="215"/>
      <c r="K1075" s="215"/>
      <c r="L1075" s="215"/>
      <c r="M1075" s="215"/>
      <c r="N1075" s="215"/>
      <c r="O1075" s="215"/>
      <c r="P1075" s="215"/>
      <c r="Q1075" s="215"/>
      <c r="R1075" s="215"/>
      <c r="S1075" s="215"/>
      <c r="T1075" s="215"/>
      <c r="U1075" s="215"/>
      <c r="V1075" s="215"/>
      <c r="W1075" s="215"/>
      <c r="X1075" s="206"/>
      <c r="Y1075" s="206"/>
      <c r="Z1075" s="206"/>
      <c r="AA1075" s="206"/>
      <c r="AB1075" s="206"/>
      <c r="AC1075" s="206"/>
      <c r="AD1075" s="206"/>
      <c r="AE1075" s="206"/>
      <c r="AF1075" s="206"/>
      <c r="AG1075" s="206" t="s">
        <v>327</v>
      </c>
      <c r="AH1075" s="206">
        <v>0</v>
      </c>
      <c r="AI1075" s="206"/>
      <c r="AJ1075" s="206"/>
      <c r="AK1075" s="206"/>
      <c r="AL1075" s="206"/>
      <c r="AM1075" s="206"/>
      <c r="AN1075" s="206"/>
      <c r="AO1075" s="206"/>
      <c r="AP1075" s="206"/>
      <c r="AQ1075" s="206"/>
      <c r="AR1075" s="206"/>
      <c r="AS1075" s="206"/>
      <c r="AT1075" s="206"/>
      <c r="AU1075" s="206"/>
      <c r="AV1075" s="206"/>
      <c r="AW1075" s="206"/>
      <c r="AX1075" s="206"/>
      <c r="AY1075" s="206"/>
      <c r="AZ1075" s="206"/>
      <c r="BA1075" s="206"/>
      <c r="BB1075" s="206"/>
      <c r="BC1075" s="206"/>
      <c r="BD1075" s="206"/>
      <c r="BE1075" s="206"/>
      <c r="BF1075" s="206"/>
      <c r="BG1075" s="206"/>
      <c r="BH1075" s="206"/>
    </row>
    <row r="1076" spans="1:60" outlineLevel="1">
      <c r="A1076" s="213"/>
      <c r="B1076" s="214"/>
      <c r="C1076" s="254" t="s">
        <v>1435</v>
      </c>
      <c r="D1076" s="247"/>
      <c r="E1076" s="248">
        <v>10</v>
      </c>
      <c r="F1076" s="215"/>
      <c r="G1076" s="215"/>
      <c r="H1076" s="215"/>
      <c r="I1076" s="215"/>
      <c r="J1076" s="215"/>
      <c r="K1076" s="215"/>
      <c r="L1076" s="215"/>
      <c r="M1076" s="215"/>
      <c r="N1076" s="215"/>
      <c r="O1076" s="215"/>
      <c r="P1076" s="215"/>
      <c r="Q1076" s="215"/>
      <c r="R1076" s="215"/>
      <c r="S1076" s="215"/>
      <c r="T1076" s="215"/>
      <c r="U1076" s="215"/>
      <c r="V1076" s="215"/>
      <c r="W1076" s="215"/>
      <c r="X1076" s="206"/>
      <c r="Y1076" s="206"/>
      <c r="Z1076" s="206"/>
      <c r="AA1076" s="206"/>
      <c r="AB1076" s="206"/>
      <c r="AC1076" s="206"/>
      <c r="AD1076" s="206"/>
      <c r="AE1076" s="206"/>
      <c r="AF1076" s="206"/>
      <c r="AG1076" s="206" t="s">
        <v>327</v>
      </c>
      <c r="AH1076" s="206">
        <v>0</v>
      </c>
      <c r="AI1076" s="206"/>
      <c r="AJ1076" s="206"/>
      <c r="AK1076" s="206"/>
      <c r="AL1076" s="206"/>
      <c r="AM1076" s="206"/>
      <c r="AN1076" s="206"/>
      <c r="AO1076" s="206"/>
      <c r="AP1076" s="206"/>
      <c r="AQ1076" s="206"/>
      <c r="AR1076" s="206"/>
      <c r="AS1076" s="206"/>
      <c r="AT1076" s="206"/>
      <c r="AU1076" s="206"/>
      <c r="AV1076" s="206"/>
      <c r="AW1076" s="206"/>
      <c r="AX1076" s="206"/>
      <c r="AY1076" s="206"/>
      <c r="AZ1076" s="206"/>
      <c r="BA1076" s="206"/>
      <c r="BB1076" s="206"/>
      <c r="BC1076" s="206"/>
      <c r="BD1076" s="206"/>
      <c r="BE1076" s="206"/>
      <c r="BF1076" s="206"/>
      <c r="BG1076" s="206"/>
      <c r="BH1076" s="206"/>
    </row>
    <row r="1077" spans="1:60" outlineLevel="1">
      <c r="A1077" s="213"/>
      <c r="B1077" s="214"/>
      <c r="C1077" s="254" t="s">
        <v>1436</v>
      </c>
      <c r="D1077" s="247"/>
      <c r="E1077" s="248">
        <v>1</v>
      </c>
      <c r="F1077" s="215"/>
      <c r="G1077" s="215"/>
      <c r="H1077" s="215"/>
      <c r="I1077" s="215"/>
      <c r="J1077" s="215"/>
      <c r="K1077" s="215"/>
      <c r="L1077" s="215"/>
      <c r="M1077" s="215"/>
      <c r="N1077" s="215"/>
      <c r="O1077" s="215"/>
      <c r="P1077" s="215"/>
      <c r="Q1077" s="215"/>
      <c r="R1077" s="215"/>
      <c r="S1077" s="215"/>
      <c r="T1077" s="215"/>
      <c r="U1077" s="215"/>
      <c r="V1077" s="215"/>
      <c r="W1077" s="215"/>
      <c r="X1077" s="206"/>
      <c r="Y1077" s="206"/>
      <c r="Z1077" s="206"/>
      <c r="AA1077" s="206"/>
      <c r="AB1077" s="206"/>
      <c r="AC1077" s="206"/>
      <c r="AD1077" s="206"/>
      <c r="AE1077" s="206"/>
      <c r="AF1077" s="206"/>
      <c r="AG1077" s="206" t="s">
        <v>327</v>
      </c>
      <c r="AH1077" s="206">
        <v>0</v>
      </c>
      <c r="AI1077" s="206"/>
      <c r="AJ1077" s="206"/>
      <c r="AK1077" s="206"/>
      <c r="AL1077" s="206"/>
      <c r="AM1077" s="206"/>
      <c r="AN1077" s="206"/>
      <c r="AO1077" s="206"/>
      <c r="AP1077" s="206"/>
      <c r="AQ1077" s="206"/>
      <c r="AR1077" s="206"/>
      <c r="AS1077" s="206"/>
      <c r="AT1077" s="206"/>
      <c r="AU1077" s="206"/>
      <c r="AV1077" s="206"/>
      <c r="AW1077" s="206"/>
      <c r="AX1077" s="206"/>
      <c r="AY1077" s="206"/>
      <c r="AZ1077" s="206"/>
      <c r="BA1077" s="206"/>
      <c r="BB1077" s="206"/>
      <c r="BC1077" s="206"/>
      <c r="BD1077" s="206"/>
      <c r="BE1077" s="206"/>
      <c r="BF1077" s="206"/>
      <c r="BG1077" s="206"/>
      <c r="BH1077" s="206"/>
    </row>
    <row r="1078" spans="1:60" outlineLevel="1">
      <c r="A1078" s="223">
        <v>186</v>
      </c>
      <c r="B1078" s="224" t="s">
        <v>1437</v>
      </c>
      <c r="C1078" s="241" t="s">
        <v>1438</v>
      </c>
      <c r="D1078" s="225" t="s">
        <v>437</v>
      </c>
      <c r="E1078" s="226">
        <v>2</v>
      </c>
      <c r="F1078" s="227"/>
      <c r="G1078" s="228">
        <f>ROUND(E1078*F1078,2)</f>
        <v>0</v>
      </c>
      <c r="H1078" s="227"/>
      <c r="I1078" s="228">
        <f>ROUND(E1078*H1078,2)</f>
        <v>0</v>
      </c>
      <c r="J1078" s="227"/>
      <c r="K1078" s="228">
        <f>ROUND(E1078*J1078,2)</f>
        <v>0</v>
      </c>
      <c r="L1078" s="228">
        <v>21</v>
      </c>
      <c r="M1078" s="228">
        <f>G1078*(1+L1078/100)</f>
        <v>0</v>
      </c>
      <c r="N1078" s="228">
        <v>0</v>
      </c>
      <c r="O1078" s="228">
        <f>ROUND(E1078*N1078,2)</f>
        <v>0</v>
      </c>
      <c r="P1078" s="228">
        <v>0</v>
      </c>
      <c r="Q1078" s="228">
        <f>ROUND(E1078*P1078,2)</f>
        <v>0</v>
      </c>
      <c r="R1078" s="228" t="s">
        <v>1342</v>
      </c>
      <c r="S1078" s="228" t="s">
        <v>285</v>
      </c>
      <c r="T1078" s="229" t="s">
        <v>322</v>
      </c>
      <c r="U1078" s="215">
        <v>0.16500000000000001</v>
      </c>
      <c r="V1078" s="215">
        <f>ROUND(E1078*U1078,2)</f>
        <v>0.33</v>
      </c>
      <c r="W1078" s="215"/>
      <c r="X1078" s="206"/>
      <c r="Y1078" s="206"/>
      <c r="Z1078" s="206"/>
      <c r="AA1078" s="206"/>
      <c r="AB1078" s="206"/>
      <c r="AC1078" s="206"/>
      <c r="AD1078" s="206"/>
      <c r="AE1078" s="206"/>
      <c r="AF1078" s="206"/>
      <c r="AG1078" s="206" t="s">
        <v>1202</v>
      </c>
      <c r="AH1078" s="206"/>
      <c r="AI1078" s="206"/>
      <c r="AJ1078" s="206"/>
      <c r="AK1078" s="206"/>
      <c r="AL1078" s="206"/>
      <c r="AM1078" s="206"/>
      <c r="AN1078" s="206"/>
      <c r="AO1078" s="206"/>
      <c r="AP1078" s="206"/>
      <c r="AQ1078" s="206"/>
      <c r="AR1078" s="206"/>
      <c r="AS1078" s="206"/>
      <c r="AT1078" s="206"/>
      <c r="AU1078" s="206"/>
      <c r="AV1078" s="206"/>
      <c r="AW1078" s="206"/>
      <c r="AX1078" s="206"/>
      <c r="AY1078" s="206"/>
      <c r="AZ1078" s="206"/>
      <c r="BA1078" s="206"/>
      <c r="BB1078" s="206"/>
      <c r="BC1078" s="206"/>
      <c r="BD1078" s="206"/>
      <c r="BE1078" s="206"/>
      <c r="BF1078" s="206"/>
      <c r="BG1078" s="206"/>
      <c r="BH1078" s="206"/>
    </row>
    <row r="1079" spans="1:60" outlineLevel="1">
      <c r="A1079" s="213"/>
      <c r="B1079" s="214"/>
      <c r="C1079" s="253" t="s">
        <v>1439</v>
      </c>
      <c r="D1079" s="251"/>
      <c r="E1079" s="251"/>
      <c r="F1079" s="251"/>
      <c r="G1079" s="251"/>
      <c r="H1079" s="215"/>
      <c r="I1079" s="215"/>
      <c r="J1079" s="215"/>
      <c r="K1079" s="215"/>
      <c r="L1079" s="215"/>
      <c r="M1079" s="215"/>
      <c r="N1079" s="215"/>
      <c r="O1079" s="215"/>
      <c r="P1079" s="215"/>
      <c r="Q1079" s="215"/>
      <c r="R1079" s="215"/>
      <c r="S1079" s="215"/>
      <c r="T1079" s="215"/>
      <c r="U1079" s="215"/>
      <c r="V1079" s="215"/>
      <c r="W1079" s="215"/>
      <c r="X1079" s="206"/>
      <c r="Y1079" s="206"/>
      <c r="Z1079" s="206"/>
      <c r="AA1079" s="206"/>
      <c r="AB1079" s="206"/>
      <c r="AC1079" s="206"/>
      <c r="AD1079" s="206"/>
      <c r="AE1079" s="206"/>
      <c r="AF1079" s="206"/>
      <c r="AG1079" s="206" t="s">
        <v>325</v>
      </c>
      <c r="AH1079" s="206"/>
      <c r="AI1079" s="206"/>
      <c r="AJ1079" s="206"/>
      <c r="AK1079" s="206"/>
      <c r="AL1079" s="206"/>
      <c r="AM1079" s="206"/>
      <c r="AN1079" s="206"/>
      <c r="AO1079" s="206"/>
      <c r="AP1079" s="206"/>
      <c r="AQ1079" s="206"/>
      <c r="AR1079" s="206"/>
      <c r="AS1079" s="206"/>
      <c r="AT1079" s="206"/>
      <c r="AU1079" s="206"/>
      <c r="AV1079" s="206"/>
      <c r="AW1079" s="206"/>
      <c r="AX1079" s="206"/>
      <c r="AY1079" s="206"/>
      <c r="AZ1079" s="206"/>
      <c r="BA1079" s="206"/>
      <c r="BB1079" s="206"/>
      <c r="BC1079" s="206"/>
      <c r="BD1079" s="206"/>
      <c r="BE1079" s="206"/>
      <c r="BF1079" s="206"/>
      <c r="BG1079" s="206"/>
      <c r="BH1079" s="206"/>
    </row>
    <row r="1080" spans="1:60" ht="22.5" outlineLevel="1">
      <c r="A1080" s="232">
        <v>187</v>
      </c>
      <c r="B1080" s="233" t="s">
        <v>1440</v>
      </c>
      <c r="C1080" s="243" t="s">
        <v>1441</v>
      </c>
      <c r="D1080" s="234" t="s">
        <v>437</v>
      </c>
      <c r="E1080" s="235">
        <v>2</v>
      </c>
      <c r="F1080" s="236"/>
      <c r="G1080" s="237">
        <f>ROUND(E1080*F1080,2)</f>
        <v>0</v>
      </c>
      <c r="H1080" s="236"/>
      <c r="I1080" s="237">
        <f>ROUND(E1080*H1080,2)</f>
        <v>0</v>
      </c>
      <c r="J1080" s="236"/>
      <c r="K1080" s="237">
        <f>ROUND(E1080*J1080,2)</f>
        <v>0</v>
      </c>
      <c r="L1080" s="237">
        <v>21</v>
      </c>
      <c r="M1080" s="237">
        <f>G1080*(1+L1080/100)</f>
        <v>0</v>
      </c>
      <c r="N1080" s="237">
        <v>0.03</v>
      </c>
      <c r="O1080" s="237">
        <f>ROUND(E1080*N1080,2)</f>
        <v>0.06</v>
      </c>
      <c r="P1080" s="237">
        <v>0</v>
      </c>
      <c r="Q1080" s="237">
        <f>ROUND(E1080*P1080,2)</f>
        <v>0</v>
      </c>
      <c r="R1080" s="237" t="s">
        <v>1342</v>
      </c>
      <c r="S1080" s="237" t="s">
        <v>285</v>
      </c>
      <c r="T1080" s="238" t="s">
        <v>322</v>
      </c>
      <c r="U1080" s="215">
        <v>1.6439999999999999</v>
      </c>
      <c r="V1080" s="215">
        <f>ROUND(E1080*U1080,2)</f>
        <v>3.29</v>
      </c>
      <c r="W1080" s="215"/>
      <c r="X1080" s="206"/>
      <c r="Y1080" s="206"/>
      <c r="Z1080" s="206"/>
      <c r="AA1080" s="206"/>
      <c r="AB1080" s="206"/>
      <c r="AC1080" s="206"/>
      <c r="AD1080" s="206"/>
      <c r="AE1080" s="206"/>
      <c r="AF1080" s="206"/>
      <c r="AG1080" s="206" t="s">
        <v>1202</v>
      </c>
      <c r="AH1080" s="206"/>
      <c r="AI1080" s="206"/>
      <c r="AJ1080" s="206"/>
      <c r="AK1080" s="206"/>
      <c r="AL1080" s="206"/>
      <c r="AM1080" s="206"/>
      <c r="AN1080" s="206"/>
      <c r="AO1080" s="206"/>
      <c r="AP1080" s="206"/>
      <c r="AQ1080" s="206"/>
      <c r="AR1080" s="206"/>
      <c r="AS1080" s="206"/>
      <c r="AT1080" s="206"/>
      <c r="AU1080" s="206"/>
      <c r="AV1080" s="206"/>
      <c r="AW1080" s="206"/>
      <c r="AX1080" s="206"/>
      <c r="AY1080" s="206"/>
      <c r="AZ1080" s="206"/>
      <c r="BA1080" s="206"/>
      <c r="BB1080" s="206"/>
      <c r="BC1080" s="206"/>
      <c r="BD1080" s="206"/>
      <c r="BE1080" s="206"/>
      <c r="BF1080" s="206"/>
      <c r="BG1080" s="206"/>
      <c r="BH1080" s="206"/>
    </row>
    <row r="1081" spans="1:60" ht="33.75" outlineLevel="1">
      <c r="A1081" s="232">
        <v>188</v>
      </c>
      <c r="B1081" s="233" t="s">
        <v>1442</v>
      </c>
      <c r="C1081" s="243" t="s">
        <v>1443</v>
      </c>
      <c r="D1081" s="234" t="s">
        <v>437</v>
      </c>
      <c r="E1081" s="235">
        <v>1</v>
      </c>
      <c r="F1081" s="236"/>
      <c r="G1081" s="237">
        <f>ROUND(E1081*F1081,2)</f>
        <v>0</v>
      </c>
      <c r="H1081" s="236"/>
      <c r="I1081" s="237">
        <f>ROUND(E1081*H1081,2)</f>
        <v>0</v>
      </c>
      <c r="J1081" s="236"/>
      <c r="K1081" s="237">
        <f>ROUND(E1081*J1081,2)</f>
        <v>0</v>
      </c>
      <c r="L1081" s="237">
        <v>21</v>
      </c>
      <c r="M1081" s="237">
        <f>G1081*(1+L1081/100)</f>
        <v>0</v>
      </c>
      <c r="N1081" s="237">
        <v>2.47E-3</v>
      </c>
      <c r="O1081" s="237">
        <f>ROUND(E1081*N1081,2)</f>
        <v>0</v>
      </c>
      <c r="P1081" s="237">
        <v>0</v>
      </c>
      <c r="Q1081" s="237">
        <f>ROUND(E1081*P1081,2)</f>
        <v>0</v>
      </c>
      <c r="R1081" s="237" t="s">
        <v>1342</v>
      </c>
      <c r="S1081" s="237" t="s">
        <v>285</v>
      </c>
      <c r="T1081" s="238" t="s">
        <v>322</v>
      </c>
      <c r="U1081" s="215">
        <v>0.39300000000000002</v>
      </c>
      <c r="V1081" s="215">
        <f>ROUND(E1081*U1081,2)</f>
        <v>0.39</v>
      </c>
      <c r="W1081" s="215"/>
      <c r="X1081" s="206"/>
      <c r="Y1081" s="206"/>
      <c r="Z1081" s="206"/>
      <c r="AA1081" s="206"/>
      <c r="AB1081" s="206"/>
      <c r="AC1081" s="206"/>
      <c r="AD1081" s="206"/>
      <c r="AE1081" s="206"/>
      <c r="AF1081" s="206"/>
      <c r="AG1081" s="206" t="s">
        <v>1202</v>
      </c>
      <c r="AH1081" s="206"/>
      <c r="AI1081" s="206"/>
      <c r="AJ1081" s="206"/>
      <c r="AK1081" s="206"/>
      <c r="AL1081" s="206"/>
      <c r="AM1081" s="206"/>
      <c r="AN1081" s="206"/>
      <c r="AO1081" s="206"/>
      <c r="AP1081" s="206"/>
      <c r="AQ1081" s="206"/>
      <c r="AR1081" s="206"/>
      <c r="AS1081" s="206"/>
      <c r="AT1081" s="206"/>
      <c r="AU1081" s="206"/>
      <c r="AV1081" s="206"/>
      <c r="AW1081" s="206"/>
      <c r="AX1081" s="206"/>
      <c r="AY1081" s="206"/>
      <c r="AZ1081" s="206"/>
      <c r="BA1081" s="206"/>
      <c r="BB1081" s="206"/>
      <c r="BC1081" s="206"/>
      <c r="BD1081" s="206"/>
      <c r="BE1081" s="206"/>
      <c r="BF1081" s="206"/>
      <c r="BG1081" s="206"/>
      <c r="BH1081" s="206"/>
    </row>
    <row r="1082" spans="1:60" ht="33.75" outlineLevel="1">
      <c r="A1082" s="232">
        <v>189</v>
      </c>
      <c r="B1082" s="233" t="s">
        <v>1444</v>
      </c>
      <c r="C1082" s="243" t="s">
        <v>1445</v>
      </c>
      <c r="D1082" s="234" t="s">
        <v>437</v>
      </c>
      <c r="E1082" s="235">
        <v>1</v>
      </c>
      <c r="F1082" s="236"/>
      <c r="G1082" s="237">
        <f>ROUND(E1082*F1082,2)</f>
        <v>0</v>
      </c>
      <c r="H1082" s="236"/>
      <c r="I1082" s="237">
        <f>ROUND(E1082*H1082,2)</f>
        <v>0</v>
      </c>
      <c r="J1082" s="236"/>
      <c r="K1082" s="237">
        <f>ROUND(E1082*J1082,2)</f>
        <v>0</v>
      </c>
      <c r="L1082" s="237">
        <v>21</v>
      </c>
      <c r="M1082" s="237">
        <f>G1082*(1+L1082/100)</f>
        <v>0</v>
      </c>
      <c r="N1082" s="237">
        <v>4.0899999999999999E-3</v>
      </c>
      <c r="O1082" s="237">
        <f>ROUND(E1082*N1082,2)</f>
        <v>0</v>
      </c>
      <c r="P1082" s="237">
        <v>0</v>
      </c>
      <c r="Q1082" s="237">
        <f>ROUND(E1082*P1082,2)</f>
        <v>0</v>
      </c>
      <c r="R1082" s="237" t="s">
        <v>1342</v>
      </c>
      <c r="S1082" s="237" t="s">
        <v>285</v>
      </c>
      <c r="T1082" s="238" t="s">
        <v>322</v>
      </c>
      <c r="U1082" s="215">
        <v>0.47599999999999998</v>
      </c>
      <c r="V1082" s="215">
        <f>ROUND(E1082*U1082,2)</f>
        <v>0.48</v>
      </c>
      <c r="W1082" s="215"/>
      <c r="X1082" s="206"/>
      <c r="Y1082" s="206"/>
      <c r="Z1082" s="206"/>
      <c r="AA1082" s="206"/>
      <c r="AB1082" s="206"/>
      <c r="AC1082" s="206"/>
      <c r="AD1082" s="206"/>
      <c r="AE1082" s="206"/>
      <c r="AF1082" s="206"/>
      <c r="AG1082" s="206" t="s">
        <v>1202</v>
      </c>
      <c r="AH1082" s="206"/>
      <c r="AI1082" s="206"/>
      <c r="AJ1082" s="206"/>
      <c r="AK1082" s="206"/>
      <c r="AL1082" s="206"/>
      <c r="AM1082" s="206"/>
      <c r="AN1082" s="206"/>
      <c r="AO1082" s="206"/>
      <c r="AP1082" s="206"/>
      <c r="AQ1082" s="206"/>
      <c r="AR1082" s="206"/>
      <c r="AS1082" s="206"/>
      <c r="AT1082" s="206"/>
      <c r="AU1082" s="206"/>
      <c r="AV1082" s="206"/>
      <c r="AW1082" s="206"/>
      <c r="AX1082" s="206"/>
      <c r="AY1082" s="206"/>
      <c r="AZ1082" s="206"/>
      <c r="BA1082" s="206"/>
      <c r="BB1082" s="206"/>
      <c r="BC1082" s="206"/>
      <c r="BD1082" s="206"/>
      <c r="BE1082" s="206"/>
      <c r="BF1082" s="206"/>
      <c r="BG1082" s="206"/>
      <c r="BH1082" s="206"/>
    </row>
    <row r="1083" spans="1:60" outlineLevel="1">
      <c r="A1083" s="223">
        <v>190</v>
      </c>
      <c r="B1083" s="224" t="s">
        <v>1446</v>
      </c>
      <c r="C1083" s="241" t="s">
        <v>1447</v>
      </c>
      <c r="D1083" s="225" t="s">
        <v>557</v>
      </c>
      <c r="E1083" s="226">
        <v>143.5</v>
      </c>
      <c r="F1083" s="227"/>
      <c r="G1083" s="228">
        <f>ROUND(E1083*F1083,2)</f>
        <v>0</v>
      </c>
      <c r="H1083" s="227"/>
      <c r="I1083" s="228">
        <f>ROUND(E1083*H1083,2)</f>
        <v>0</v>
      </c>
      <c r="J1083" s="227"/>
      <c r="K1083" s="228">
        <f>ROUND(E1083*J1083,2)</f>
        <v>0</v>
      </c>
      <c r="L1083" s="228">
        <v>21</v>
      </c>
      <c r="M1083" s="228">
        <f>G1083*(1+L1083/100)</f>
        <v>0</v>
      </c>
      <c r="N1083" s="228">
        <v>1.8000000000000001E-4</v>
      </c>
      <c r="O1083" s="228">
        <f>ROUND(E1083*N1083,2)</f>
        <v>0.03</v>
      </c>
      <c r="P1083" s="228">
        <v>0</v>
      </c>
      <c r="Q1083" s="228">
        <f>ROUND(E1083*P1083,2)</f>
        <v>0</v>
      </c>
      <c r="R1083" s="228" t="s">
        <v>1342</v>
      </c>
      <c r="S1083" s="228" t="s">
        <v>285</v>
      </c>
      <c r="T1083" s="229" t="s">
        <v>322</v>
      </c>
      <c r="U1083" s="215">
        <v>6.7000000000000004E-2</v>
      </c>
      <c r="V1083" s="215">
        <f>ROUND(E1083*U1083,2)</f>
        <v>9.61</v>
      </c>
      <c r="W1083" s="215"/>
      <c r="X1083" s="206"/>
      <c r="Y1083" s="206"/>
      <c r="Z1083" s="206"/>
      <c r="AA1083" s="206"/>
      <c r="AB1083" s="206"/>
      <c r="AC1083" s="206"/>
      <c r="AD1083" s="206"/>
      <c r="AE1083" s="206"/>
      <c r="AF1083" s="206"/>
      <c r="AG1083" s="206" t="s">
        <v>1202</v>
      </c>
      <c r="AH1083" s="206"/>
      <c r="AI1083" s="206"/>
      <c r="AJ1083" s="206"/>
      <c r="AK1083" s="206"/>
      <c r="AL1083" s="206"/>
      <c r="AM1083" s="206"/>
      <c r="AN1083" s="206"/>
      <c r="AO1083" s="206"/>
      <c r="AP1083" s="206"/>
      <c r="AQ1083" s="206"/>
      <c r="AR1083" s="206"/>
      <c r="AS1083" s="206"/>
      <c r="AT1083" s="206"/>
      <c r="AU1083" s="206"/>
      <c r="AV1083" s="206"/>
      <c r="AW1083" s="206"/>
      <c r="AX1083" s="206"/>
      <c r="AY1083" s="206"/>
      <c r="AZ1083" s="206"/>
      <c r="BA1083" s="206"/>
      <c r="BB1083" s="206"/>
      <c r="BC1083" s="206"/>
      <c r="BD1083" s="206"/>
      <c r="BE1083" s="206"/>
      <c r="BF1083" s="206"/>
      <c r="BG1083" s="206"/>
      <c r="BH1083" s="206"/>
    </row>
    <row r="1084" spans="1:60" outlineLevel="1">
      <c r="A1084" s="213"/>
      <c r="B1084" s="214"/>
      <c r="C1084" s="242" t="s">
        <v>1448</v>
      </c>
      <c r="D1084" s="231"/>
      <c r="E1084" s="231"/>
      <c r="F1084" s="231"/>
      <c r="G1084" s="231"/>
      <c r="H1084" s="215"/>
      <c r="I1084" s="215"/>
      <c r="J1084" s="215"/>
      <c r="K1084" s="215"/>
      <c r="L1084" s="215"/>
      <c r="M1084" s="215"/>
      <c r="N1084" s="215"/>
      <c r="O1084" s="215"/>
      <c r="P1084" s="215"/>
      <c r="Q1084" s="215"/>
      <c r="R1084" s="215"/>
      <c r="S1084" s="215"/>
      <c r="T1084" s="215"/>
      <c r="U1084" s="215"/>
      <c r="V1084" s="215"/>
      <c r="W1084" s="215"/>
      <c r="X1084" s="206"/>
      <c r="Y1084" s="206"/>
      <c r="Z1084" s="206"/>
      <c r="AA1084" s="206"/>
      <c r="AB1084" s="206"/>
      <c r="AC1084" s="206"/>
      <c r="AD1084" s="206"/>
      <c r="AE1084" s="206"/>
      <c r="AF1084" s="206"/>
      <c r="AG1084" s="206" t="s">
        <v>289</v>
      </c>
      <c r="AH1084" s="206"/>
      <c r="AI1084" s="206"/>
      <c r="AJ1084" s="206"/>
      <c r="AK1084" s="206"/>
      <c r="AL1084" s="206"/>
      <c r="AM1084" s="206"/>
      <c r="AN1084" s="206"/>
      <c r="AO1084" s="206"/>
      <c r="AP1084" s="206"/>
      <c r="AQ1084" s="206"/>
      <c r="AR1084" s="206"/>
      <c r="AS1084" s="206"/>
      <c r="AT1084" s="206"/>
      <c r="AU1084" s="206"/>
      <c r="AV1084" s="206"/>
      <c r="AW1084" s="206"/>
      <c r="AX1084" s="206"/>
      <c r="AY1084" s="206"/>
      <c r="AZ1084" s="206"/>
      <c r="BA1084" s="206"/>
      <c r="BB1084" s="206"/>
      <c r="BC1084" s="206"/>
      <c r="BD1084" s="206"/>
      <c r="BE1084" s="206"/>
      <c r="BF1084" s="206"/>
      <c r="BG1084" s="206"/>
      <c r="BH1084" s="206"/>
    </row>
    <row r="1085" spans="1:60" outlineLevel="1">
      <c r="A1085" s="213"/>
      <c r="B1085" s="214"/>
      <c r="C1085" s="254" t="s">
        <v>1449</v>
      </c>
      <c r="D1085" s="247"/>
      <c r="E1085" s="248">
        <v>143.5</v>
      </c>
      <c r="F1085" s="215"/>
      <c r="G1085" s="215"/>
      <c r="H1085" s="215"/>
      <c r="I1085" s="215"/>
      <c r="J1085" s="215"/>
      <c r="K1085" s="215"/>
      <c r="L1085" s="215"/>
      <c r="M1085" s="215"/>
      <c r="N1085" s="215"/>
      <c r="O1085" s="215"/>
      <c r="P1085" s="215"/>
      <c r="Q1085" s="215"/>
      <c r="R1085" s="215"/>
      <c r="S1085" s="215"/>
      <c r="T1085" s="215"/>
      <c r="U1085" s="215"/>
      <c r="V1085" s="215"/>
      <c r="W1085" s="215"/>
      <c r="X1085" s="206"/>
      <c r="Y1085" s="206"/>
      <c r="Z1085" s="206"/>
      <c r="AA1085" s="206"/>
      <c r="AB1085" s="206"/>
      <c r="AC1085" s="206"/>
      <c r="AD1085" s="206"/>
      <c r="AE1085" s="206"/>
      <c r="AF1085" s="206"/>
      <c r="AG1085" s="206" t="s">
        <v>327</v>
      </c>
      <c r="AH1085" s="206">
        <v>0</v>
      </c>
      <c r="AI1085" s="206"/>
      <c r="AJ1085" s="206"/>
      <c r="AK1085" s="206"/>
      <c r="AL1085" s="206"/>
      <c r="AM1085" s="206"/>
      <c r="AN1085" s="206"/>
      <c r="AO1085" s="206"/>
      <c r="AP1085" s="206"/>
      <c r="AQ1085" s="206"/>
      <c r="AR1085" s="206"/>
      <c r="AS1085" s="206"/>
      <c r="AT1085" s="206"/>
      <c r="AU1085" s="206"/>
      <c r="AV1085" s="206"/>
      <c r="AW1085" s="206"/>
      <c r="AX1085" s="206"/>
      <c r="AY1085" s="206"/>
      <c r="AZ1085" s="206"/>
      <c r="BA1085" s="206"/>
      <c r="BB1085" s="206"/>
      <c r="BC1085" s="206"/>
      <c r="BD1085" s="206"/>
      <c r="BE1085" s="206"/>
      <c r="BF1085" s="206"/>
      <c r="BG1085" s="206"/>
      <c r="BH1085" s="206"/>
    </row>
    <row r="1086" spans="1:60" outlineLevel="1">
      <c r="A1086" s="223">
        <v>191</v>
      </c>
      <c r="B1086" s="224" t="s">
        <v>1450</v>
      </c>
      <c r="C1086" s="241" t="s">
        <v>1451</v>
      </c>
      <c r="D1086" s="225" t="s">
        <v>557</v>
      </c>
      <c r="E1086" s="226">
        <v>143.5</v>
      </c>
      <c r="F1086" s="227"/>
      <c r="G1086" s="228">
        <f>ROUND(E1086*F1086,2)</f>
        <v>0</v>
      </c>
      <c r="H1086" s="227"/>
      <c r="I1086" s="228">
        <f>ROUND(E1086*H1086,2)</f>
        <v>0</v>
      </c>
      <c r="J1086" s="227"/>
      <c r="K1086" s="228">
        <f>ROUND(E1086*J1086,2)</f>
        <v>0</v>
      </c>
      <c r="L1086" s="228">
        <v>21</v>
      </c>
      <c r="M1086" s="228">
        <f>G1086*(1+L1086/100)</f>
        <v>0</v>
      </c>
      <c r="N1086" s="228">
        <v>1.0000000000000001E-5</v>
      </c>
      <c r="O1086" s="228">
        <f>ROUND(E1086*N1086,2)</f>
        <v>0</v>
      </c>
      <c r="P1086" s="228">
        <v>0</v>
      </c>
      <c r="Q1086" s="228">
        <f>ROUND(E1086*P1086,2)</f>
        <v>0</v>
      </c>
      <c r="R1086" s="228" t="s">
        <v>1342</v>
      </c>
      <c r="S1086" s="228" t="s">
        <v>285</v>
      </c>
      <c r="T1086" s="229" t="s">
        <v>322</v>
      </c>
      <c r="U1086" s="215">
        <v>6.2E-2</v>
      </c>
      <c r="V1086" s="215">
        <f>ROUND(E1086*U1086,2)</f>
        <v>8.9</v>
      </c>
      <c r="W1086" s="215"/>
      <c r="X1086" s="206"/>
      <c r="Y1086" s="206"/>
      <c r="Z1086" s="206"/>
      <c r="AA1086" s="206"/>
      <c r="AB1086" s="206"/>
      <c r="AC1086" s="206"/>
      <c r="AD1086" s="206"/>
      <c r="AE1086" s="206"/>
      <c r="AF1086" s="206"/>
      <c r="AG1086" s="206" t="s">
        <v>1202</v>
      </c>
      <c r="AH1086" s="206"/>
      <c r="AI1086" s="206"/>
      <c r="AJ1086" s="206"/>
      <c r="AK1086" s="206"/>
      <c r="AL1086" s="206"/>
      <c r="AM1086" s="206"/>
      <c r="AN1086" s="206"/>
      <c r="AO1086" s="206"/>
      <c r="AP1086" s="206"/>
      <c r="AQ1086" s="206"/>
      <c r="AR1086" s="206"/>
      <c r="AS1086" s="206"/>
      <c r="AT1086" s="206"/>
      <c r="AU1086" s="206"/>
      <c r="AV1086" s="206"/>
      <c r="AW1086" s="206"/>
      <c r="AX1086" s="206"/>
      <c r="AY1086" s="206"/>
      <c r="AZ1086" s="206"/>
      <c r="BA1086" s="206"/>
      <c r="BB1086" s="206"/>
      <c r="BC1086" s="206"/>
      <c r="BD1086" s="206"/>
      <c r="BE1086" s="206"/>
      <c r="BF1086" s="206"/>
      <c r="BG1086" s="206"/>
      <c r="BH1086" s="206"/>
    </row>
    <row r="1087" spans="1:60" outlineLevel="1">
      <c r="A1087" s="213"/>
      <c r="B1087" s="214"/>
      <c r="C1087" s="242" t="s">
        <v>1452</v>
      </c>
      <c r="D1087" s="231"/>
      <c r="E1087" s="231"/>
      <c r="F1087" s="231"/>
      <c r="G1087" s="231"/>
      <c r="H1087" s="215"/>
      <c r="I1087" s="215"/>
      <c r="J1087" s="215"/>
      <c r="K1087" s="215"/>
      <c r="L1087" s="215"/>
      <c r="M1087" s="215"/>
      <c r="N1087" s="215"/>
      <c r="O1087" s="215"/>
      <c r="P1087" s="215"/>
      <c r="Q1087" s="215"/>
      <c r="R1087" s="215"/>
      <c r="S1087" s="215"/>
      <c r="T1087" s="215"/>
      <c r="U1087" s="215"/>
      <c r="V1087" s="215"/>
      <c r="W1087" s="215"/>
      <c r="X1087" s="206"/>
      <c r="Y1087" s="206"/>
      <c r="Z1087" s="206"/>
      <c r="AA1087" s="206"/>
      <c r="AB1087" s="206"/>
      <c r="AC1087" s="206"/>
      <c r="AD1087" s="206"/>
      <c r="AE1087" s="206"/>
      <c r="AF1087" s="206"/>
      <c r="AG1087" s="206" t="s">
        <v>289</v>
      </c>
      <c r="AH1087" s="206"/>
      <c r="AI1087" s="206"/>
      <c r="AJ1087" s="206"/>
      <c r="AK1087" s="206"/>
      <c r="AL1087" s="206"/>
      <c r="AM1087" s="206"/>
      <c r="AN1087" s="206"/>
      <c r="AO1087" s="206"/>
      <c r="AP1087" s="206"/>
      <c r="AQ1087" s="206"/>
      <c r="AR1087" s="206"/>
      <c r="AS1087" s="206"/>
      <c r="AT1087" s="206"/>
      <c r="AU1087" s="206"/>
      <c r="AV1087" s="206"/>
      <c r="AW1087" s="206"/>
      <c r="AX1087" s="206"/>
      <c r="AY1087" s="206"/>
      <c r="AZ1087" s="206"/>
      <c r="BA1087" s="206"/>
      <c r="BB1087" s="206"/>
      <c r="BC1087" s="206"/>
      <c r="BD1087" s="206"/>
      <c r="BE1087" s="206"/>
      <c r="BF1087" s="206"/>
      <c r="BG1087" s="206"/>
      <c r="BH1087" s="206"/>
    </row>
    <row r="1088" spans="1:60" outlineLevel="1">
      <c r="A1088" s="232">
        <v>192</v>
      </c>
      <c r="B1088" s="233" t="s">
        <v>1453</v>
      </c>
      <c r="C1088" s="243" t="s">
        <v>1454</v>
      </c>
      <c r="D1088" s="234" t="s">
        <v>437</v>
      </c>
      <c r="E1088" s="235">
        <v>2</v>
      </c>
      <c r="F1088" s="236"/>
      <c r="G1088" s="237">
        <f>ROUND(E1088*F1088,2)</f>
        <v>0</v>
      </c>
      <c r="H1088" s="236"/>
      <c r="I1088" s="237">
        <f>ROUND(E1088*H1088,2)</f>
        <v>0</v>
      </c>
      <c r="J1088" s="236"/>
      <c r="K1088" s="237">
        <f>ROUND(E1088*J1088,2)</f>
        <v>0</v>
      </c>
      <c r="L1088" s="237">
        <v>21</v>
      </c>
      <c r="M1088" s="237">
        <f>G1088*(1+L1088/100)</f>
        <v>0</v>
      </c>
      <c r="N1088" s="237">
        <v>2.4299999999999999E-3</v>
      </c>
      <c r="O1088" s="237">
        <f>ROUND(E1088*N1088,2)</f>
        <v>0</v>
      </c>
      <c r="P1088" s="237">
        <v>0</v>
      </c>
      <c r="Q1088" s="237">
        <f>ROUND(E1088*P1088,2)</f>
        <v>0</v>
      </c>
      <c r="R1088" s="237"/>
      <c r="S1088" s="237" t="s">
        <v>295</v>
      </c>
      <c r="T1088" s="238" t="s">
        <v>390</v>
      </c>
      <c r="U1088" s="215">
        <v>0</v>
      </c>
      <c r="V1088" s="215">
        <f>ROUND(E1088*U1088,2)</f>
        <v>0</v>
      </c>
      <c r="W1088" s="215"/>
      <c r="X1088" s="206"/>
      <c r="Y1088" s="206"/>
      <c r="Z1088" s="206"/>
      <c r="AA1088" s="206"/>
      <c r="AB1088" s="206"/>
      <c r="AC1088" s="206"/>
      <c r="AD1088" s="206"/>
      <c r="AE1088" s="206"/>
      <c r="AF1088" s="206"/>
      <c r="AG1088" s="206" t="s">
        <v>1202</v>
      </c>
      <c r="AH1088" s="206"/>
      <c r="AI1088" s="206"/>
      <c r="AJ1088" s="206"/>
      <c r="AK1088" s="206"/>
      <c r="AL1088" s="206"/>
      <c r="AM1088" s="206"/>
      <c r="AN1088" s="206"/>
      <c r="AO1088" s="206"/>
      <c r="AP1088" s="206"/>
      <c r="AQ1088" s="206"/>
      <c r="AR1088" s="206"/>
      <c r="AS1088" s="206"/>
      <c r="AT1088" s="206"/>
      <c r="AU1088" s="206"/>
      <c r="AV1088" s="206"/>
      <c r="AW1088" s="206"/>
      <c r="AX1088" s="206"/>
      <c r="AY1088" s="206"/>
      <c r="AZ1088" s="206"/>
      <c r="BA1088" s="206"/>
      <c r="BB1088" s="206"/>
      <c r="BC1088" s="206"/>
      <c r="BD1088" s="206"/>
      <c r="BE1088" s="206"/>
      <c r="BF1088" s="206"/>
      <c r="BG1088" s="206"/>
      <c r="BH1088" s="206"/>
    </row>
    <row r="1089" spans="1:60" outlineLevel="1">
      <c r="A1089" s="232">
        <v>193</v>
      </c>
      <c r="B1089" s="233" t="s">
        <v>1455</v>
      </c>
      <c r="C1089" s="243" t="s">
        <v>1456</v>
      </c>
      <c r="D1089" s="234" t="s">
        <v>437</v>
      </c>
      <c r="E1089" s="235">
        <v>1</v>
      </c>
      <c r="F1089" s="236"/>
      <c r="G1089" s="237">
        <f>ROUND(E1089*F1089,2)</f>
        <v>0</v>
      </c>
      <c r="H1089" s="236"/>
      <c r="I1089" s="237">
        <f>ROUND(E1089*H1089,2)</f>
        <v>0</v>
      </c>
      <c r="J1089" s="236"/>
      <c r="K1089" s="237">
        <f>ROUND(E1089*J1089,2)</f>
        <v>0</v>
      </c>
      <c r="L1089" s="237">
        <v>21</v>
      </c>
      <c r="M1089" s="237">
        <f>G1089*(1+L1089/100)</f>
        <v>0</v>
      </c>
      <c r="N1089" s="237">
        <v>0</v>
      </c>
      <c r="O1089" s="237">
        <f>ROUND(E1089*N1089,2)</f>
        <v>0</v>
      </c>
      <c r="P1089" s="237">
        <v>0</v>
      </c>
      <c r="Q1089" s="237">
        <f>ROUND(E1089*P1089,2)</f>
        <v>0</v>
      </c>
      <c r="R1089" s="237"/>
      <c r="S1089" s="237" t="s">
        <v>295</v>
      </c>
      <c r="T1089" s="238" t="s">
        <v>390</v>
      </c>
      <c r="U1089" s="215">
        <v>0</v>
      </c>
      <c r="V1089" s="215">
        <f>ROUND(E1089*U1089,2)</f>
        <v>0</v>
      </c>
      <c r="W1089" s="215"/>
      <c r="X1089" s="206"/>
      <c r="Y1089" s="206"/>
      <c r="Z1089" s="206"/>
      <c r="AA1089" s="206"/>
      <c r="AB1089" s="206"/>
      <c r="AC1089" s="206"/>
      <c r="AD1089" s="206"/>
      <c r="AE1089" s="206"/>
      <c r="AF1089" s="206"/>
      <c r="AG1089" s="206" t="s">
        <v>1202</v>
      </c>
      <c r="AH1089" s="206"/>
      <c r="AI1089" s="206"/>
      <c r="AJ1089" s="206"/>
      <c r="AK1089" s="206"/>
      <c r="AL1089" s="206"/>
      <c r="AM1089" s="206"/>
      <c r="AN1089" s="206"/>
      <c r="AO1089" s="206"/>
      <c r="AP1089" s="206"/>
      <c r="AQ1089" s="206"/>
      <c r="AR1089" s="206"/>
      <c r="AS1089" s="206"/>
      <c r="AT1089" s="206"/>
      <c r="AU1089" s="206"/>
      <c r="AV1089" s="206"/>
      <c r="AW1089" s="206"/>
      <c r="AX1089" s="206"/>
      <c r="AY1089" s="206"/>
      <c r="AZ1089" s="206"/>
      <c r="BA1089" s="206"/>
      <c r="BB1089" s="206"/>
      <c r="BC1089" s="206"/>
      <c r="BD1089" s="206"/>
      <c r="BE1089" s="206"/>
      <c r="BF1089" s="206"/>
      <c r="BG1089" s="206"/>
      <c r="BH1089" s="206"/>
    </row>
    <row r="1090" spans="1:60" outlineLevel="1">
      <c r="A1090" s="232">
        <v>194</v>
      </c>
      <c r="B1090" s="233" t="s">
        <v>1457</v>
      </c>
      <c r="C1090" s="243" t="s">
        <v>1458</v>
      </c>
      <c r="D1090" s="234" t="s">
        <v>437</v>
      </c>
      <c r="E1090" s="235">
        <v>1</v>
      </c>
      <c r="F1090" s="236"/>
      <c r="G1090" s="237">
        <f>ROUND(E1090*F1090,2)</f>
        <v>0</v>
      </c>
      <c r="H1090" s="236"/>
      <c r="I1090" s="237">
        <f>ROUND(E1090*H1090,2)</f>
        <v>0</v>
      </c>
      <c r="J1090" s="236"/>
      <c r="K1090" s="237">
        <f>ROUND(E1090*J1090,2)</f>
        <v>0</v>
      </c>
      <c r="L1090" s="237">
        <v>21</v>
      </c>
      <c r="M1090" s="237">
        <f>G1090*(1+L1090/100)</f>
        <v>0</v>
      </c>
      <c r="N1090" s="237">
        <v>2.7E-4</v>
      </c>
      <c r="O1090" s="237">
        <f>ROUND(E1090*N1090,2)</f>
        <v>0</v>
      </c>
      <c r="P1090" s="237">
        <v>0</v>
      </c>
      <c r="Q1090" s="237">
        <f>ROUND(E1090*P1090,2)</f>
        <v>0</v>
      </c>
      <c r="R1090" s="237"/>
      <c r="S1090" s="237" t="s">
        <v>295</v>
      </c>
      <c r="T1090" s="238" t="s">
        <v>390</v>
      </c>
      <c r="U1090" s="215">
        <v>0</v>
      </c>
      <c r="V1090" s="215">
        <f>ROUND(E1090*U1090,2)</f>
        <v>0</v>
      </c>
      <c r="W1090" s="215"/>
      <c r="X1090" s="206"/>
      <c r="Y1090" s="206"/>
      <c r="Z1090" s="206"/>
      <c r="AA1090" s="206"/>
      <c r="AB1090" s="206"/>
      <c r="AC1090" s="206"/>
      <c r="AD1090" s="206"/>
      <c r="AE1090" s="206"/>
      <c r="AF1090" s="206"/>
      <c r="AG1090" s="206" t="s">
        <v>1202</v>
      </c>
      <c r="AH1090" s="206"/>
      <c r="AI1090" s="206"/>
      <c r="AJ1090" s="206"/>
      <c r="AK1090" s="206"/>
      <c r="AL1090" s="206"/>
      <c r="AM1090" s="206"/>
      <c r="AN1090" s="206"/>
      <c r="AO1090" s="206"/>
      <c r="AP1090" s="206"/>
      <c r="AQ1090" s="206"/>
      <c r="AR1090" s="206"/>
      <c r="AS1090" s="206"/>
      <c r="AT1090" s="206"/>
      <c r="AU1090" s="206"/>
      <c r="AV1090" s="206"/>
      <c r="AW1090" s="206"/>
      <c r="AX1090" s="206"/>
      <c r="AY1090" s="206"/>
      <c r="AZ1090" s="206"/>
      <c r="BA1090" s="206"/>
      <c r="BB1090" s="206"/>
      <c r="BC1090" s="206"/>
      <c r="BD1090" s="206"/>
      <c r="BE1090" s="206"/>
      <c r="BF1090" s="206"/>
      <c r="BG1090" s="206"/>
      <c r="BH1090" s="206"/>
    </row>
    <row r="1091" spans="1:60" outlineLevel="1">
      <c r="A1091" s="223">
        <v>195</v>
      </c>
      <c r="B1091" s="224" t="s">
        <v>1459</v>
      </c>
      <c r="C1091" s="241" t="s">
        <v>1460</v>
      </c>
      <c r="D1091" s="225" t="s">
        <v>557</v>
      </c>
      <c r="E1091" s="226">
        <v>12.9</v>
      </c>
      <c r="F1091" s="227"/>
      <c r="G1091" s="228">
        <f>ROUND(E1091*F1091,2)</f>
        <v>0</v>
      </c>
      <c r="H1091" s="227"/>
      <c r="I1091" s="228">
        <f>ROUND(E1091*H1091,2)</f>
        <v>0</v>
      </c>
      <c r="J1091" s="227"/>
      <c r="K1091" s="228">
        <f>ROUND(E1091*J1091,2)</f>
        <v>0</v>
      </c>
      <c r="L1091" s="228">
        <v>21</v>
      </c>
      <c r="M1091" s="228">
        <f>G1091*(1+L1091/100)</f>
        <v>0</v>
      </c>
      <c r="N1091" s="228">
        <v>3.98E-3</v>
      </c>
      <c r="O1091" s="228">
        <f>ROUND(E1091*N1091,2)</f>
        <v>0.05</v>
      </c>
      <c r="P1091" s="228">
        <v>0</v>
      </c>
      <c r="Q1091" s="228">
        <f>ROUND(E1091*P1091,2)</f>
        <v>0</v>
      </c>
      <c r="R1091" s="228"/>
      <c r="S1091" s="228" t="s">
        <v>295</v>
      </c>
      <c r="T1091" s="229" t="s">
        <v>390</v>
      </c>
      <c r="U1091" s="215">
        <v>0</v>
      </c>
      <c r="V1091" s="215">
        <f>ROUND(E1091*U1091,2)</f>
        <v>0</v>
      </c>
      <c r="W1091" s="215"/>
      <c r="X1091" s="206"/>
      <c r="Y1091" s="206"/>
      <c r="Z1091" s="206"/>
      <c r="AA1091" s="206"/>
      <c r="AB1091" s="206"/>
      <c r="AC1091" s="206"/>
      <c r="AD1091" s="206"/>
      <c r="AE1091" s="206"/>
      <c r="AF1091" s="206"/>
      <c r="AG1091" s="206" t="s">
        <v>1202</v>
      </c>
      <c r="AH1091" s="206"/>
      <c r="AI1091" s="206"/>
      <c r="AJ1091" s="206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</row>
    <row r="1092" spans="1:60" outlineLevel="1">
      <c r="A1092" s="213"/>
      <c r="B1092" s="214"/>
      <c r="C1092" s="254" t="s">
        <v>1461</v>
      </c>
      <c r="D1092" s="247"/>
      <c r="E1092" s="248">
        <v>4.3</v>
      </c>
      <c r="F1092" s="215"/>
      <c r="G1092" s="215"/>
      <c r="H1092" s="215"/>
      <c r="I1092" s="215"/>
      <c r="J1092" s="215"/>
      <c r="K1092" s="215"/>
      <c r="L1092" s="215"/>
      <c r="M1092" s="215"/>
      <c r="N1092" s="215"/>
      <c r="O1092" s="215"/>
      <c r="P1092" s="215"/>
      <c r="Q1092" s="215"/>
      <c r="R1092" s="215"/>
      <c r="S1092" s="215"/>
      <c r="T1092" s="215"/>
      <c r="U1092" s="215"/>
      <c r="V1092" s="215"/>
      <c r="W1092" s="215"/>
      <c r="X1092" s="206"/>
      <c r="Y1092" s="206"/>
      <c r="Z1092" s="206"/>
      <c r="AA1092" s="206"/>
      <c r="AB1092" s="206"/>
      <c r="AC1092" s="206"/>
      <c r="AD1092" s="206"/>
      <c r="AE1092" s="206"/>
      <c r="AF1092" s="206"/>
      <c r="AG1092" s="206" t="s">
        <v>327</v>
      </c>
      <c r="AH1092" s="206">
        <v>0</v>
      </c>
      <c r="AI1092" s="206"/>
      <c r="AJ1092" s="206"/>
      <c r="AK1092" s="206"/>
      <c r="AL1092" s="206"/>
      <c r="AM1092" s="206"/>
      <c r="AN1092" s="206"/>
      <c r="AO1092" s="206"/>
      <c r="AP1092" s="206"/>
      <c r="AQ1092" s="206"/>
      <c r="AR1092" s="206"/>
      <c r="AS1092" s="206"/>
      <c r="AT1092" s="206"/>
      <c r="AU1092" s="206"/>
      <c r="AV1092" s="206"/>
      <c r="AW1092" s="206"/>
      <c r="AX1092" s="206"/>
      <c r="AY1092" s="206"/>
      <c r="AZ1092" s="206"/>
      <c r="BA1092" s="206"/>
      <c r="BB1092" s="206"/>
      <c r="BC1092" s="206"/>
      <c r="BD1092" s="206"/>
      <c r="BE1092" s="206"/>
      <c r="BF1092" s="206"/>
      <c r="BG1092" s="206"/>
      <c r="BH1092" s="206"/>
    </row>
    <row r="1093" spans="1:60" outlineLevel="1">
      <c r="A1093" s="213"/>
      <c r="B1093" s="214"/>
      <c r="C1093" s="254" t="s">
        <v>1462</v>
      </c>
      <c r="D1093" s="247"/>
      <c r="E1093" s="248">
        <v>3.9</v>
      </c>
      <c r="F1093" s="215"/>
      <c r="G1093" s="215"/>
      <c r="H1093" s="215"/>
      <c r="I1093" s="215"/>
      <c r="J1093" s="215"/>
      <c r="K1093" s="215"/>
      <c r="L1093" s="215"/>
      <c r="M1093" s="215"/>
      <c r="N1093" s="215"/>
      <c r="O1093" s="215"/>
      <c r="P1093" s="215"/>
      <c r="Q1093" s="215"/>
      <c r="R1093" s="215"/>
      <c r="S1093" s="215"/>
      <c r="T1093" s="215"/>
      <c r="U1093" s="215"/>
      <c r="V1093" s="215"/>
      <c r="W1093" s="215"/>
      <c r="X1093" s="206"/>
      <c r="Y1093" s="206"/>
      <c r="Z1093" s="206"/>
      <c r="AA1093" s="206"/>
      <c r="AB1093" s="206"/>
      <c r="AC1093" s="206"/>
      <c r="AD1093" s="206"/>
      <c r="AE1093" s="206"/>
      <c r="AF1093" s="206"/>
      <c r="AG1093" s="206" t="s">
        <v>327</v>
      </c>
      <c r="AH1093" s="206">
        <v>0</v>
      </c>
      <c r="AI1093" s="206"/>
      <c r="AJ1093" s="206"/>
      <c r="AK1093" s="206"/>
      <c r="AL1093" s="206"/>
      <c r="AM1093" s="206"/>
      <c r="AN1093" s="206"/>
      <c r="AO1093" s="206"/>
      <c r="AP1093" s="206"/>
      <c r="AQ1093" s="206"/>
      <c r="AR1093" s="206"/>
      <c r="AS1093" s="206"/>
      <c r="AT1093" s="206"/>
      <c r="AU1093" s="206"/>
      <c r="AV1093" s="206"/>
      <c r="AW1093" s="206"/>
      <c r="AX1093" s="206"/>
      <c r="AY1093" s="206"/>
      <c r="AZ1093" s="206"/>
      <c r="BA1093" s="206"/>
      <c r="BB1093" s="206"/>
      <c r="BC1093" s="206"/>
      <c r="BD1093" s="206"/>
      <c r="BE1093" s="206"/>
      <c r="BF1093" s="206"/>
      <c r="BG1093" s="206"/>
      <c r="BH1093" s="206"/>
    </row>
    <row r="1094" spans="1:60" outlineLevel="1">
      <c r="A1094" s="213"/>
      <c r="B1094" s="214"/>
      <c r="C1094" s="254" t="s">
        <v>1463</v>
      </c>
      <c r="D1094" s="247"/>
      <c r="E1094" s="248">
        <v>1</v>
      </c>
      <c r="F1094" s="215"/>
      <c r="G1094" s="215"/>
      <c r="H1094" s="215"/>
      <c r="I1094" s="215"/>
      <c r="J1094" s="215"/>
      <c r="K1094" s="215"/>
      <c r="L1094" s="215"/>
      <c r="M1094" s="215"/>
      <c r="N1094" s="215"/>
      <c r="O1094" s="215"/>
      <c r="P1094" s="215"/>
      <c r="Q1094" s="215"/>
      <c r="R1094" s="215"/>
      <c r="S1094" s="215"/>
      <c r="T1094" s="215"/>
      <c r="U1094" s="215"/>
      <c r="V1094" s="215"/>
      <c r="W1094" s="215"/>
      <c r="X1094" s="206"/>
      <c r="Y1094" s="206"/>
      <c r="Z1094" s="206"/>
      <c r="AA1094" s="206"/>
      <c r="AB1094" s="206"/>
      <c r="AC1094" s="206"/>
      <c r="AD1094" s="206"/>
      <c r="AE1094" s="206"/>
      <c r="AF1094" s="206"/>
      <c r="AG1094" s="206" t="s">
        <v>327</v>
      </c>
      <c r="AH1094" s="206">
        <v>0</v>
      </c>
      <c r="AI1094" s="206"/>
      <c r="AJ1094" s="206"/>
      <c r="AK1094" s="206"/>
      <c r="AL1094" s="206"/>
      <c r="AM1094" s="206"/>
      <c r="AN1094" s="206"/>
      <c r="AO1094" s="206"/>
      <c r="AP1094" s="206"/>
      <c r="AQ1094" s="206"/>
      <c r="AR1094" s="206"/>
      <c r="AS1094" s="206"/>
      <c r="AT1094" s="206"/>
      <c r="AU1094" s="206"/>
      <c r="AV1094" s="206"/>
      <c r="AW1094" s="206"/>
      <c r="AX1094" s="206"/>
      <c r="AY1094" s="206"/>
      <c r="AZ1094" s="206"/>
      <c r="BA1094" s="206"/>
      <c r="BB1094" s="206"/>
      <c r="BC1094" s="206"/>
      <c r="BD1094" s="206"/>
      <c r="BE1094" s="206"/>
      <c r="BF1094" s="206"/>
      <c r="BG1094" s="206"/>
      <c r="BH1094" s="206"/>
    </row>
    <row r="1095" spans="1:60" outlineLevel="1">
      <c r="A1095" s="213"/>
      <c r="B1095" s="214"/>
      <c r="C1095" s="254" t="s">
        <v>1464</v>
      </c>
      <c r="D1095" s="247"/>
      <c r="E1095" s="248">
        <v>3.7</v>
      </c>
      <c r="F1095" s="215"/>
      <c r="G1095" s="215"/>
      <c r="H1095" s="215"/>
      <c r="I1095" s="215"/>
      <c r="J1095" s="215"/>
      <c r="K1095" s="215"/>
      <c r="L1095" s="215"/>
      <c r="M1095" s="215"/>
      <c r="N1095" s="215"/>
      <c r="O1095" s="215"/>
      <c r="P1095" s="215"/>
      <c r="Q1095" s="215"/>
      <c r="R1095" s="215"/>
      <c r="S1095" s="215"/>
      <c r="T1095" s="215"/>
      <c r="U1095" s="215"/>
      <c r="V1095" s="215"/>
      <c r="W1095" s="215"/>
      <c r="X1095" s="206"/>
      <c r="Y1095" s="206"/>
      <c r="Z1095" s="206"/>
      <c r="AA1095" s="206"/>
      <c r="AB1095" s="206"/>
      <c r="AC1095" s="206"/>
      <c r="AD1095" s="206"/>
      <c r="AE1095" s="206"/>
      <c r="AF1095" s="206"/>
      <c r="AG1095" s="206" t="s">
        <v>327</v>
      </c>
      <c r="AH1095" s="206">
        <v>0</v>
      </c>
      <c r="AI1095" s="206"/>
      <c r="AJ1095" s="206"/>
      <c r="AK1095" s="206"/>
      <c r="AL1095" s="206"/>
      <c r="AM1095" s="206"/>
      <c r="AN1095" s="206"/>
      <c r="AO1095" s="206"/>
      <c r="AP1095" s="206"/>
      <c r="AQ1095" s="206"/>
      <c r="AR1095" s="206"/>
      <c r="AS1095" s="206"/>
      <c r="AT1095" s="206"/>
      <c r="AU1095" s="206"/>
      <c r="AV1095" s="206"/>
      <c r="AW1095" s="206"/>
      <c r="AX1095" s="206"/>
      <c r="AY1095" s="206"/>
      <c r="AZ1095" s="206"/>
      <c r="BA1095" s="206"/>
      <c r="BB1095" s="206"/>
      <c r="BC1095" s="206"/>
      <c r="BD1095" s="206"/>
      <c r="BE1095" s="206"/>
      <c r="BF1095" s="206"/>
      <c r="BG1095" s="206"/>
      <c r="BH1095" s="206"/>
    </row>
    <row r="1096" spans="1:60" outlineLevel="1">
      <c r="A1096" s="223">
        <v>196</v>
      </c>
      <c r="B1096" s="224" t="s">
        <v>1465</v>
      </c>
      <c r="C1096" s="241" t="s">
        <v>1466</v>
      </c>
      <c r="D1096" s="225" t="s">
        <v>557</v>
      </c>
      <c r="E1096" s="226">
        <v>38.6</v>
      </c>
      <c r="F1096" s="227"/>
      <c r="G1096" s="228">
        <f>ROUND(E1096*F1096,2)</f>
        <v>0</v>
      </c>
      <c r="H1096" s="227"/>
      <c r="I1096" s="228">
        <f>ROUND(E1096*H1096,2)</f>
        <v>0</v>
      </c>
      <c r="J1096" s="227"/>
      <c r="K1096" s="228">
        <f>ROUND(E1096*J1096,2)</f>
        <v>0</v>
      </c>
      <c r="L1096" s="228">
        <v>21</v>
      </c>
      <c r="M1096" s="228">
        <f>G1096*(1+L1096/100)</f>
        <v>0</v>
      </c>
      <c r="N1096" s="228">
        <v>5.1799999999999997E-3</v>
      </c>
      <c r="O1096" s="228">
        <f>ROUND(E1096*N1096,2)</f>
        <v>0.2</v>
      </c>
      <c r="P1096" s="228">
        <v>0</v>
      </c>
      <c r="Q1096" s="228">
        <f>ROUND(E1096*P1096,2)</f>
        <v>0</v>
      </c>
      <c r="R1096" s="228"/>
      <c r="S1096" s="228" t="s">
        <v>295</v>
      </c>
      <c r="T1096" s="229" t="s">
        <v>390</v>
      </c>
      <c r="U1096" s="215">
        <v>0</v>
      </c>
      <c r="V1096" s="215">
        <f>ROUND(E1096*U1096,2)</f>
        <v>0</v>
      </c>
      <c r="W1096" s="215"/>
      <c r="X1096" s="206"/>
      <c r="Y1096" s="206"/>
      <c r="Z1096" s="206"/>
      <c r="AA1096" s="206"/>
      <c r="AB1096" s="206"/>
      <c r="AC1096" s="206"/>
      <c r="AD1096" s="206"/>
      <c r="AE1096" s="206"/>
      <c r="AF1096" s="206"/>
      <c r="AG1096" s="206" t="s">
        <v>1202</v>
      </c>
      <c r="AH1096" s="206"/>
      <c r="AI1096" s="206"/>
      <c r="AJ1096" s="206"/>
      <c r="AK1096" s="206"/>
      <c r="AL1096" s="206"/>
      <c r="AM1096" s="206"/>
      <c r="AN1096" s="206"/>
      <c r="AO1096" s="206"/>
      <c r="AP1096" s="206"/>
      <c r="AQ1096" s="206"/>
      <c r="AR1096" s="206"/>
      <c r="AS1096" s="206"/>
      <c r="AT1096" s="206"/>
      <c r="AU1096" s="206"/>
      <c r="AV1096" s="206"/>
      <c r="AW1096" s="206"/>
      <c r="AX1096" s="206"/>
      <c r="AY1096" s="206"/>
      <c r="AZ1096" s="206"/>
      <c r="BA1096" s="206"/>
      <c r="BB1096" s="206"/>
      <c r="BC1096" s="206"/>
      <c r="BD1096" s="206"/>
      <c r="BE1096" s="206"/>
      <c r="BF1096" s="206"/>
      <c r="BG1096" s="206"/>
      <c r="BH1096" s="206"/>
    </row>
    <row r="1097" spans="1:60" outlineLevel="1">
      <c r="A1097" s="213"/>
      <c r="B1097" s="214"/>
      <c r="C1097" s="254" t="s">
        <v>1467</v>
      </c>
      <c r="D1097" s="247"/>
      <c r="E1097" s="248">
        <v>8.1999999999999993</v>
      </c>
      <c r="F1097" s="215"/>
      <c r="G1097" s="215"/>
      <c r="H1097" s="215"/>
      <c r="I1097" s="215"/>
      <c r="J1097" s="215"/>
      <c r="K1097" s="215"/>
      <c r="L1097" s="215"/>
      <c r="M1097" s="215"/>
      <c r="N1097" s="215"/>
      <c r="O1097" s="215"/>
      <c r="P1097" s="215"/>
      <c r="Q1097" s="215"/>
      <c r="R1097" s="215"/>
      <c r="S1097" s="215"/>
      <c r="T1097" s="215"/>
      <c r="U1097" s="215"/>
      <c r="V1097" s="215"/>
      <c r="W1097" s="215"/>
      <c r="X1097" s="206"/>
      <c r="Y1097" s="206"/>
      <c r="Z1097" s="206"/>
      <c r="AA1097" s="206"/>
      <c r="AB1097" s="206"/>
      <c r="AC1097" s="206"/>
      <c r="AD1097" s="206"/>
      <c r="AE1097" s="206"/>
      <c r="AF1097" s="206"/>
      <c r="AG1097" s="206" t="s">
        <v>327</v>
      </c>
      <c r="AH1097" s="206">
        <v>0</v>
      </c>
      <c r="AI1097" s="206"/>
      <c r="AJ1097" s="206"/>
      <c r="AK1097" s="206"/>
      <c r="AL1097" s="206"/>
      <c r="AM1097" s="206"/>
      <c r="AN1097" s="206"/>
      <c r="AO1097" s="206"/>
      <c r="AP1097" s="206"/>
      <c r="AQ1097" s="206"/>
      <c r="AR1097" s="206"/>
      <c r="AS1097" s="206"/>
      <c r="AT1097" s="206"/>
      <c r="AU1097" s="206"/>
      <c r="AV1097" s="206"/>
      <c r="AW1097" s="206"/>
      <c r="AX1097" s="206"/>
      <c r="AY1097" s="206"/>
      <c r="AZ1097" s="206"/>
      <c r="BA1097" s="206"/>
      <c r="BB1097" s="206"/>
      <c r="BC1097" s="206"/>
      <c r="BD1097" s="206"/>
      <c r="BE1097" s="206"/>
      <c r="BF1097" s="206"/>
      <c r="BG1097" s="206"/>
      <c r="BH1097" s="206"/>
    </row>
    <row r="1098" spans="1:60" outlineLevel="1">
      <c r="A1098" s="213"/>
      <c r="B1098" s="214"/>
      <c r="C1098" s="254" t="s">
        <v>1468</v>
      </c>
      <c r="D1098" s="247"/>
      <c r="E1098" s="248">
        <v>3.9</v>
      </c>
      <c r="F1098" s="215"/>
      <c r="G1098" s="215"/>
      <c r="H1098" s="215"/>
      <c r="I1098" s="215"/>
      <c r="J1098" s="215"/>
      <c r="K1098" s="215"/>
      <c r="L1098" s="215"/>
      <c r="M1098" s="215"/>
      <c r="N1098" s="215"/>
      <c r="O1098" s="215"/>
      <c r="P1098" s="215"/>
      <c r="Q1098" s="215"/>
      <c r="R1098" s="215"/>
      <c r="S1098" s="215"/>
      <c r="T1098" s="215"/>
      <c r="U1098" s="215"/>
      <c r="V1098" s="215"/>
      <c r="W1098" s="215"/>
      <c r="X1098" s="206"/>
      <c r="Y1098" s="206"/>
      <c r="Z1098" s="206"/>
      <c r="AA1098" s="206"/>
      <c r="AB1098" s="206"/>
      <c r="AC1098" s="206"/>
      <c r="AD1098" s="206"/>
      <c r="AE1098" s="206"/>
      <c r="AF1098" s="206"/>
      <c r="AG1098" s="206" t="s">
        <v>327</v>
      </c>
      <c r="AH1098" s="206">
        <v>0</v>
      </c>
      <c r="AI1098" s="206"/>
      <c r="AJ1098" s="206"/>
      <c r="AK1098" s="206"/>
      <c r="AL1098" s="206"/>
      <c r="AM1098" s="206"/>
      <c r="AN1098" s="206"/>
      <c r="AO1098" s="206"/>
      <c r="AP1098" s="206"/>
      <c r="AQ1098" s="206"/>
      <c r="AR1098" s="206"/>
      <c r="AS1098" s="206"/>
      <c r="AT1098" s="206"/>
      <c r="AU1098" s="206"/>
      <c r="AV1098" s="206"/>
      <c r="AW1098" s="206"/>
      <c r="AX1098" s="206"/>
      <c r="AY1098" s="206"/>
      <c r="AZ1098" s="206"/>
      <c r="BA1098" s="206"/>
      <c r="BB1098" s="206"/>
      <c r="BC1098" s="206"/>
      <c r="BD1098" s="206"/>
      <c r="BE1098" s="206"/>
      <c r="BF1098" s="206"/>
      <c r="BG1098" s="206"/>
      <c r="BH1098" s="206"/>
    </row>
    <row r="1099" spans="1:60" outlineLevel="1">
      <c r="A1099" s="213"/>
      <c r="B1099" s="214"/>
      <c r="C1099" s="254" t="s">
        <v>1469</v>
      </c>
      <c r="D1099" s="247"/>
      <c r="E1099" s="248">
        <v>3.5</v>
      </c>
      <c r="F1099" s="215"/>
      <c r="G1099" s="215"/>
      <c r="H1099" s="215"/>
      <c r="I1099" s="215"/>
      <c r="J1099" s="215"/>
      <c r="K1099" s="215"/>
      <c r="L1099" s="215"/>
      <c r="M1099" s="215"/>
      <c r="N1099" s="215"/>
      <c r="O1099" s="215"/>
      <c r="P1099" s="215"/>
      <c r="Q1099" s="215"/>
      <c r="R1099" s="215"/>
      <c r="S1099" s="215"/>
      <c r="T1099" s="215"/>
      <c r="U1099" s="215"/>
      <c r="V1099" s="215"/>
      <c r="W1099" s="215"/>
      <c r="X1099" s="206"/>
      <c r="Y1099" s="206"/>
      <c r="Z1099" s="206"/>
      <c r="AA1099" s="206"/>
      <c r="AB1099" s="206"/>
      <c r="AC1099" s="206"/>
      <c r="AD1099" s="206"/>
      <c r="AE1099" s="206"/>
      <c r="AF1099" s="206"/>
      <c r="AG1099" s="206" t="s">
        <v>327</v>
      </c>
      <c r="AH1099" s="206">
        <v>0</v>
      </c>
      <c r="AI1099" s="206"/>
      <c r="AJ1099" s="206"/>
      <c r="AK1099" s="206"/>
      <c r="AL1099" s="206"/>
      <c r="AM1099" s="206"/>
      <c r="AN1099" s="206"/>
      <c r="AO1099" s="206"/>
      <c r="AP1099" s="206"/>
      <c r="AQ1099" s="206"/>
      <c r="AR1099" s="206"/>
      <c r="AS1099" s="206"/>
      <c r="AT1099" s="206"/>
      <c r="AU1099" s="206"/>
      <c r="AV1099" s="206"/>
      <c r="AW1099" s="206"/>
      <c r="AX1099" s="206"/>
      <c r="AY1099" s="206"/>
      <c r="AZ1099" s="206"/>
      <c r="BA1099" s="206"/>
      <c r="BB1099" s="206"/>
      <c r="BC1099" s="206"/>
      <c r="BD1099" s="206"/>
      <c r="BE1099" s="206"/>
      <c r="BF1099" s="206"/>
      <c r="BG1099" s="206"/>
      <c r="BH1099" s="206"/>
    </row>
    <row r="1100" spans="1:60" outlineLevel="1">
      <c r="A1100" s="213"/>
      <c r="B1100" s="214"/>
      <c r="C1100" s="254" t="s">
        <v>1470</v>
      </c>
      <c r="D1100" s="247"/>
      <c r="E1100" s="248">
        <v>6.2</v>
      </c>
      <c r="F1100" s="215"/>
      <c r="G1100" s="215"/>
      <c r="H1100" s="215"/>
      <c r="I1100" s="215"/>
      <c r="J1100" s="215"/>
      <c r="K1100" s="215"/>
      <c r="L1100" s="215"/>
      <c r="M1100" s="215"/>
      <c r="N1100" s="215"/>
      <c r="O1100" s="215"/>
      <c r="P1100" s="215"/>
      <c r="Q1100" s="215"/>
      <c r="R1100" s="215"/>
      <c r="S1100" s="215"/>
      <c r="T1100" s="215"/>
      <c r="U1100" s="215"/>
      <c r="V1100" s="215"/>
      <c r="W1100" s="215"/>
      <c r="X1100" s="206"/>
      <c r="Y1100" s="206"/>
      <c r="Z1100" s="206"/>
      <c r="AA1100" s="206"/>
      <c r="AB1100" s="206"/>
      <c r="AC1100" s="206"/>
      <c r="AD1100" s="206"/>
      <c r="AE1100" s="206"/>
      <c r="AF1100" s="206"/>
      <c r="AG1100" s="206" t="s">
        <v>327</v>
      </c>
      <c r="AH1100" s="206">
        <v>0</v>
      </c>
      <c r="AI1100" s="206"/>
      <c r="AJ1100" s="206"/>
      <c r="AK1100" s="206"/>
      <c r="AL1100" s="206"/>
      <c r="AM1100" s="206"/>
      <c r="AN1100" s="206"/>
      <c r="AO1100" s="206"/>
      <c r="AP1100" s="206"/>
      <c r="AQ1100" s="206"/>
      <c r="AR1100" s="206"/>
      <c r="AS1100" s="206"/>
      <c r="AT1100" s="206"/>
      <c r="AU1100" s="206"/>
      <c r="AV1100" s="206"/>
      <c r="AW1100" s="206"/>
      <c r="AX1100" s="206"/>
      <c r="AY1100" s="206"/>
      <c r="AZ1100" s="206"/>
      <c r="BA1100" s="206"/>
      <c r="BB1100" s="206"/>
      <c r="BC1100" s="206"/>
      <c r="BD1100" s="206"/>
      <c r="BE1100" s="206"/>
      <c r="BF1100" s="206"/>
      <c r="BG1100" s="206"/>
      <c r="BH1100" s="206"/>
    </row>
    <row r="1101" spans="1:60" outlineLevel="1">
      <c r="A1101" s="213"/>
      <c r="B1101" s="214"/>
      <c r="C1101" s="254" t="s">
        <v>1471</v>
      </c>
      <c r="D1101" s="247"/>
      <c r="E1101" s="248">
        <v>9</v>
      </c>
      <c r="F1101" s="215"/>
      <c r="G1101" s="215"/>
      <c r="H1101" s="215"/>
      <c r="I1101" s="215"/>
      <c r="J1101" s="215"/>
      <c r="K1101" s="215"/>
      <c r="L1101" s="215"/>
      <c r="M1101" s="215"/>
      <c r="N1101" s="215"/>
      <c r="O1101" s="215"/>
      <c r="P1101" s="215"/>
      <c r="Q1101" s="215"/>
      <c r="R1101" s="215"/>
      <c r="S1101" s="215"/>
      <c r="T1101" s="215"/>
      <c r="U1101" s="215"/>
      <c r="V1101" s="215"/>
      <c r="W1101" s="215"/>
      <c r="X1101" s="206"/>
      <c r="Y1101" s="206"/>
      <c r="Z1101" s="206"/>
      <c r="AA1101" s="206"/>
      <c r="AB1101" s="206"/>
      <c r="AC1101" s="206"/>
      <c r="AD1101" s="206"/>
      <c r="AE1101" s="206"/>
      <c r="AF1101" s="206"/>
      <c r="AG1101" s="206" t="s">
        <v>327</v>
      </c>
      <c r="AH1101" s="206">
        <v>0</v>
      </c>
      <c r="AI1101" s="206"/>
      <c r="AJ1101" s="206"/>
      <c r="AK1101" s="206"/>
      <c r="AL1101" s="206"/>
      <c r="AM1101" s="206"/>
      <c r="AN1101" s="206"/>
      <c r="AO1101" s="206"/>
      <c r="AP1101" s="206"/>
      <c r="AQ1101" s="206"/>
      <c r="AR1101" s="206"/>
      <c r="AS1101" s="206"/>
      <c r="AT1101" s="206"/>
      <c r="AU1101" s="206"/>
      <c r="AV1101" s="206"/>
      <c r="AW1101" s="206"/>
      <c r="AX1101" s="206"/>
      <c r="AY1101" s="206"/>
      <c r="AZ1101" s="206"/>
      <c r="BA1101" s="206"/>
      <c r="BB1101" s="206"/>
      <c r="BC1101" s="206"/>
      <c r="BD1101" s="206"/>
      <c r="BE1101" s="206"/>
      <c r="BF1101" s="206"/>
      <c r="BG1101" s="206"/>
      <c r="BH1101" s="206"/>
    </row>
    <row r="1102" spans="1:60" outlineLevel="1">
      <c r="A1102" s="213"/>
      <c r="B1102" s="214"/>
      <c r="C1102" s="254" t="s">
        <v>1472</v>
      </c>
      <c r="D1102" s="247"/>
      <c r="E1102" s="248">
        <v>6.6</v>
      </c>
      <c r="F1102" s="215"/>
      <c r="G1102" s="215"/>
      <c r="H1102" s="215"/>
      <c r="I1102" s="215"/>
      <c r="J1102" s="215"/>
      <c r="K1102" s="215"/>
      <c r="L1102" s="215"/>
      <c r="M1102" s="215"/>
      <c r="N1102" s="215"/>
      <c r="O1102" s="215"/>
      <c r="P1102" s="215"/>
      <c r="Q1102" s="215"/>
      <c r="R1102" s="215"/>
      <c r="S1102" s="215"/>
      <c r="T1102" s="215"/>
      <c r="U1102" s="215"/>
      <c r="V1102" s="215"/>
      <c r="W1102" s="215"/>
      <c r="X1102" s="206"/>
      <c r="Y1102" s="206"/>
      <c r="Z1102" s="206"/>
      <c r="AA1102" s="206"/>
      <c r="AB1102" s="206"/>
      <c r="AC1102" s="206"/>
      <c r="AD1102" s="206"/>
      <c r="AE1102" s="206"/>
      <c r="AF1102" s="206"/>
      <c r="AG1102" s="206" t="s">
        <v>327</v>
      </c>
      <c r="AH1102" s="206">
        <v>0</v>
      </c>
      <c r="AI1102" s="206"/>
      <c r="AJ1102" s="206"/>
      <c r="AK1102" s="206"/>
      <c r="AL1102" s="206"/>
      <c r="AM1102" s="206"/>
      <c r="AN1102" s="206"/>
      <c r="AO1102" s="206"/>
      <c r="AP1102" s="206"/>
      <c r="AQ1102" s="206"/>
      <c r="AR1102" s="206"/>
      <c r="AS1102" s="206"/>
      <c r="AT1102" s="206"/>
      <c r="AU1102" s="206"/>
      <c r="AV1102" s="206"/>
      <c r="AW1102" s="206"/>
      <c r="AX1102" s="206"/>
      <c r="AY1102" s="206"/>
      <c r="AZ1102" s="206"/>
      <c r="BA1102" s="206"/>
      <c r="BB1102" s="206"/>
      <c r="BC1102" s="206"/>
      <c r="BD1102" s="206"/>
      <c r="BE1102" s="206"/>
      <c r="BF1102" s="206"/>
      <c r="BG1102" s="206"/>
      <c r="BH1102" s="206"/>
    </row>
    <row r="1103" spans="1:60" outlineLevel="1">
      <c r="A1103" s="213"/>
      <c r="B1103" s="214"/>
      <c r="C1103" s="254" t="s">
        <v>1473</v>
      </c>
      <c r="D1103" s="247"/>
      <c r="E1103" s="248">
        <v>1.2</v>
      </c>
      <c r="F1103" s="215"/>
      <c r="G1103" s="215"/>
      <c r="H1103" s="215"/>
      <c r="I1103" s="215"/>
      <c r="J1103" s="215"/>
      <c r="K1103" s="215"/>
      <c r="L1103" s="215"/>
      <c r="M1103" s="215"/>
      <c r="N1103" s="215"/>
      <c r="O1103" s="215"/>
      <c r="P1103" s="215"/>
      <c r="Q1103" s="215"/>
      <c r="R1103" s="215"/>
      <c r="S1103" s="215"/>
      <c r="T1103" s="215"/>
      <c r="U1103" s="215"/>
      <c r="V1103" s="215"/>
      <c r="W1103" s="215"/>
      <c r="X1103" s="206"/>
      <c r="Y1103" s="206"/>
      <c r="Z1103" s="206"/>
      <c r="AA1103" s="206"/>
      <c r="AB1103" s="206"/>
      <c r="AC1103" s="206"/>
      <c r="AD1103" s="206"/>
      <c r="AE1103" s="206"/>
      <c r="AF1103" s="206"/>
      <c r="AG1103" s="206" t="s">
        <v>327</v>
      </c>
      <c r="AH1103" s="206">
        <v>0</v>
      </c>
      <c r="AI1103" s="206"/>
      <c r="AJ1103" s="206"/>
      <c r="AK1103" s="206"/>
      <c r="AL1103" s="206"/>
      <c r="AM1103" s="206"/>
      <c r="AN1103" s="206"/>
      <c r="AO1103" s="206"/>
      <c r="AP1103" s="206"/>
      <c r="AQ1103" s="206"/>
      <c r="AR1103" s="206"/>
      <c r="AS1103" s="206"/>
      <c r="AT1103" s="206"/>
      <c r="AU1103" s="206"/>
      <c r="AV1103" s="206"/>
      <c r="AW1103" s="206"/>
      <c r="AX1103" s="206"/>
      <c r="AY1103" s="206"/>
      <c r="AZ1103" s="206"/>
      <c r="BA1103" s="206"/>
      <c r="BB1103" s="206"/>
      <c r="BC1103" s="206"/>
      <c r="BD1103" s="206"/>
      <c r="BE1103" s="206"/>
      <c r="BF1103" s="206"/>
      <c r="BG1103" s="206"/>
      <c r="BH1103" s="206"/>
    </row>
    <row r="1104" spans="1:60" outlineLevel="1">
      <c r="A1104" s="223">
        <v>197</v>
      </c>
      <c r="B1104" s="224" t="s">
        <v>1474</v>
      </c>
      <c r="C1104" s="241" t="s">
        <v>1475</v>
      </c>
      <c r="D1104" s="225" t="s">
        <v>557</v>
      </c>
      <c r="E1104" s="226">
        <v>18.899999999999999</v>
      </c>
      <c r="F1104" s="227"/>
      <c r="G1104" s="228">
        <f>ROUND(E1104*F1104,2)</f>
        <v>0</v>
      </c>
      <c r="H1104" s="227"/>
      <c r="I1104" s="228">
        <f>ROUND(E1104*H1104,2)</f>
        <v>0</v>
      </c>
      <c r="J1104" s="227"/>
      <c r="K1104" s="228">
        <f>ROUND(E1104*J1104,2)</f>
        <v>0</v>
      </c>
      <c r="L1104" s="228">
        <v>21</v>
      </c>
      <c r="M1104" s="228">
        <f>G1104*(1+L1104/100)</f>
        <v>0</v>
      </c>
      <c r="N1104" s="228">
        <v>5.3499999999999997E-3</v>
      </c>
      <c r="O1104" s="228">
        <f>ROUND(E1104*N1104,2)</f>
        <v>0.1</v>
      </c>
      <c r="P1104" s="228">
        <v>0</v>
      </c>
      <c r="Q1104" s="228">
        <f>ROUND(E1104*P1104,2)</f>
        <v>0</v>
      </c>
      <c r="R1104" s="228"/>
      <c r="S1104" s="228" t="s">
        <v>295</v>
      </c>
      <c r="T1104" s="229" t="s">
        <v>390</v>
      </c>
      <c r="U1104" s="215">
        <v>0</v>
      </c>
      <c r="V1104" s="215">
        <f>ROUND(E1104*U1104,2)</f>
        <v>0</v>
      </c>
      <c r="W1104" s="215"/>
      <c r="X1104" s="206"/>
      <c r="Y1104" s="206"/>
      <c r="Z1104" s="206"/>
      <c r="AA1104" s="206"/>
      <c r="AB1104" s="206"/>
      <c r="AC1104" s="206"/>
      <c r="AD1104" s="206"/>
      <c r="AE1104" s="206"/>
      <c r="AF1104" s="206"/>
      <c r="AG1104" s="206" t="s">
        <v>1202</v>
      </c>
      <c r="AH1104" s="206"/>
      <c r="AI1104" s="206"/>
      <c r="AJ1104" s="206"/>
      <c r="AK1104" s="206"/>
      <c r="AL1104" s="206"/>
      <c r="AM1104" s="206"/>
      <c r="AN1104" s="206"/>
      <c r="AO1104" s="206"/>
      <c r="AP1104" s="206"/>
      <c r="AQ1104" s="206"/>
      <c r="AR1104" s="206"/>
      <c r="AS1104" s="206"/>
      <c r="AT1104" s="206"/>
      <c r="AU1104" s="206"/>
      <c r="AV1104" s="206"/>
      <c r="AW1104" s="206"/>
      <c r="AX1104" s="206"/>
      <c r="AY1104" s="206"/>
      <c r="AZ1104" s="206"/>
      <c r="BA1104" s="206"/>
      <c r="BB1104" s="206"/>
      <c r="BC1104" s="206"/>
      <c r="BD1104" s="206"/>
      <c r="BE1104" s="206"/>
      <c r="BF1104" s="206"/>
      <c r="BG1104" s="206"/>
      <c r="BH1104" s="206"/>
    </row>
    <row r="1105" spans="1:60" outlineLevel="1">
      <c r="A1105" s="213"/>
      <c r="B1105" s="214"/>
      <c r="C1105" s="254" t="s">
        <v>1476</v>
      </c>
      <c r="D1105" s="247"/>
      <c r="E1105" s="248">
        <v>13.1</v>
      </c>
      <c r="F1105" s="215"/>
      <c r="G1105" s="215"/>
      <c r="H1105" s="215"/>
      <c r="I1105" s="215"/>
      <c r="J1105" s="215"/>
      <c r="K1105" s="215"/>
      <c r="L1105" s="215"/>
      <c r="M1105" s="215"/>
      <c r="N1105" s="215"/>
      <c r="O1105" s="215"/>
      <c r="P1105" s="215"/>
      <c r="Q1105" s="215"/>
      <c r="R1105" s="215"/>
      <c r="S1105" s="215"/>
      <c r="T1105" s="215"/>
      <c r="U1105" s="215"/>
      <c r="V1105" s="215"/>
      <c r="W1105" s="215"/>
      <c r="X1105" s="206"/>
      <c r="Y1105" s="206"/>
      <c r="Z1105" s="206"/>
      <c r="AA1105" s="206"/>
      <c r="AB1105" s="206"/>
      <c r="AC1105" s="206"/>
      <c r="AD1105" s="206"/>
      <c r="AE1105" s="206"/>
      <c r="AF1105" s="206"/>
      <c r="AG1105" s="206" t="s">
        <v>327</v>
      </c>
      <c r="AH1105" s="206">
        <v>0</v>
      </c>
      <c r="AI1105" s="206"/>
      <c r="AJ1105" s="206"/>
      <c r="AK1105" s="206"/>
      <c r="AL1105" s="206"/>
      <c r="AM1105" s="206"/>
      <c r="AN1105" s="206"/>
      <c r="AO1105" s="206"/>
      <c r="AP1105" s="206"/>
      <c r="AQ1105" s="206"/>
      <c r="AR1105" s="206"/>
      <c r="AS1105" s="206"/>
      <c r="AT1105" s="206"/>
      <c r="AU1105" s="206"/>
      <c r="AV1105" s="206"/>
      <c r="AW1105" s="206"/>
      <c r="AX1105" s="206"/>
      <c r="AY1105" s="206"/>
      <c r="AZ1105" s="206"/>
      <c r="BA1105" s="206"/>
      <c r="BB1105" s="206"/>
      <c r="BC1105" s="206"/>
      <c r="BD1105" s="206"/>
      <c r="BE1105" s="206"/>
      <c r="BF1105" s="206"/>
      <c r="BG1105" s="206"/>
      <c r="BH1105" s="206"/>
    </row>
    <row r="1106" spans="1:60" outlineLevel="1">
      <c r="A1106" s="213"/>
      <c r="B1106" s="214"/>
      <c r="C1106" s="254" t="s">
        <v>1477</v>
      </c>
      <c r="D1106" s="247"/>
      <c r="E1106" s="248">
        <v>5.8</v>
      </c>
      <c r="F1106" s="215"/>
      <c r="G1106" s="215"/>
      <c r="H1106" s="215"/>
      <c r="I1106" s="215"/>
      <c r="J1106" s="215"/>
      <c r="K1106" s="215"/>
      <c r="L1106" s="215"/>
      <c r="M1106" s="215"/>
      <c r="N1106" s="215"/>
      <c r="O1106" s="215"/>
      <c r="P1106" s="215"/>
      <c r="Q1106" s="215"/>
      <c r="R1106" s="215"/>
      <c r="S1106" s="215"/>
      <c r="T1106" s="215"/>
      <c r="U1106" s="215"/>
      <c r="V1106" s="215"/>
      <c r="W1106" s="215"/>
      <c r="X1106" s="206"/>
      <c r="Y1106" s="206"/>
      <c r="Z1106" s="206"/>
      <c r="AA1106" s="206"/>
      <c r="AB1106" s="206"/>
      <c r="AC1106" s="206"/>
      <c r="AD1106" s="206"/>
      <c r="AE1106" s="206"/>
      <c r="AF1106" s="206"/>
      <c r="AG1106" s="206" t="s">
        <v>327</v>
      </c>
      <c r="AH1106" s="206">
        <v>0</v>
      </c>
      <c r="AI1106" s="206"/>
      <c r="AJ1106" s="206"/>
      <c r="AK1106" s="206"/>
      <c r="AL1106" s="206"/>
      <c r="AM1106" s="206"/>
      <c r="AN1106" s="206"/>
      <c r="AO1106" s="206"/>
      <c r="AP1106" s="206"/>
      <c r="AQ1106" s="206"/>
      <c r="AR1106" s="206"/>
      <c r="AS1106" s="206"/>
      <c r="AT1106" s="206"/>
      <c r="AU1106" s="206"/>
      <c r="AV1106" s="206"/>
      <c r="AW1106" s="206"/>
      <c r="AX1106" s="206"/>
      <c r="AY1106" s="206"/>
      <c r="AZ1106" s="206"/>
      <c r="BA1106" s="206"/>
      <c r="BB1106" s="206"/>
      <c r="BC1106" s="206"/>
      <c r="BD1106" s="206"/>
      <c r="BE1106" s="206"/>
      <c r="BF1106" s="206"/>
      <c r="BG1106" s="206"/>
      <c r="BH1106" s="206"/>
    </row>
    <row r="1107" spans="1:60" outlineLevel="1">
      <c r="A1107" s="223">
        <v>198</v>
      </c>
      <c r="B1107" s="224" t="s">
        <v>1478</v>
      </c>
      <c r="C1107" s="241" t="s">
        <v>1479</v>
      </c>
      <c r="D1107" s="225" t="s">
        <v>557</v>
      </c>
      <c r="E1107" s="226">
        <v>44.6</v>
      </c>
      <c r="F1107" s="227"/>
      <c r="G1107" s="228">
        <f>ROUND(E1107*F1107,2)</f>
        <v>0</v>
      </c>
      <c r="H1107" s="227"/>
      <c r="I1107" s="228">
        <f>ROUND(E1107*H1107,2)</f>
        <v>0</v>
      </c>
      <c r="J1107" s="227"/>
      <c r="K1107" s="228">
        <f>ROUND(E1107*J1107,2)</f>
        <v>0</v>
      </c>
      <c r="L1107" s="228">
        <v>21</v>
      </c>
      <c r="M1107" s="228">
        <f>G1107*(1+L1107/100)</f>
        <v>0</v>
      </c>
      <c r="N1107" s="228">
        <v>5.6299999999999996E-3</v>
      </c>
      <c r="O1107" s="228">
        <f>ROUND(E1107*N1107,2)</f>
        <v>0.25</v>
      </c>
      <c r="P1107" s="228">
        <v>0</v>
      </c>
      <c r="Q1107" s="228">
        <f>ROUND(E1107*P1107,2)</f>
        <v>0</v>
      </c>
      <c r="R1107" s="228"/>
      <c r="S1107" s="228" t="s">
        <v>295</v>
      </c>
      <c r="T1107" s="229" t="s">
        <v>390</v>
      </c>
      <c r="U1107" s="215">
        <v>0</v>
      </c>
      <c r="V1107" s="215">
        <f>ROUND(E1107*U1107,2)</f>
        <v>0</v>
      </c>
      <c r="W1107" s="215"/>
      <c r="X1107" s="206"/>
      <c r="Y1107" s="206"/>
      <c r="Z1107" s="206"/>
      <c r="AA1107" s="206"/>
      <c r="AB1107" s="206"/>
      <c r="AC1107" s="206"/>
      <c r="AD1107" s="206"/>
      <c r="AE1107" s="206"/>
      <c r="AF1107" s="206"/>
      <c r="AG1107" s="206" t="s">
        <v>1202</v>
      </c>
      <c r="AH1107" s="206"/>
      <c r="AI1107" s="206"/>
      <c r="AJ1107" s="206"/>
      <c r="AK1107" s="206"/>
      <c r="AL1107" s="206"/>
      <c r="AM1107" s="206"/>
      <c r="AN1107" s="206"/>
      <c r="AO1107" s="206"/>
      <c r="AP1107" s="206"/>
      <c r="AQ1107" s="206"/>
      <c r="AR1107" s="206"/>
      <c r="AS1107" s="206"/>
      <c r="AT1107" s="206"/>
      <c r="AU1107" s="206"/>
      <c r="AV1107" s="206"/>
      <c r="AW1107" s="206"/>
      <c r="AX1107" s="206"/>
      <c r="AY1107" s="206"/>
      <c r="AZ1107" s="206"/>
      <c r="BA1107" s="206"/>
      <c r="BB1107" s="206"/>
      <c r="BC1107" s="206"/>
      <c r="BD1107" s="206"/>
      <c r="BE1107" s="206"/>
      <c r="BF1107" s="206"/>
      <c r="BG1107" s="206"/>
      <c r="BH1107" s="206"/>
    </row>
    <row r="1108" spans="1:60" outlineLevel="1">
      <c r="A1108" s="213"/>
      <c r="B1108" s="214"/>
      <c r="C1108" s="254" t="s">
        <v>1480</v>
      </c>
      <c r="D1108" s="247"/>
      <c r="E1108" s="248">
        <v>15.1</v>
      </c>
      <c r="F1108" s="215"/>
      <c r="G1108" s="215"/>
      <c r="H1108" s="215"/>
      <c r="I1108" s="215"/>
      <c r="J1108" s="215"/>
      <c r="K1108" s="215"/>
      <c r="L1108" s="215"/>
      <c r="M1108" s="215"/>
      <c r="N1108" s="215"/>
      <c r="O1108" s="215"/>
      <c r="P1108" s="215"/>
      <c r="Q1108" s="215"/>
      <c r="R1108" s="215"/>
      <c r="S1108" s="215"/>
      <c r="T1108" s="215"/>
      <c r="U1108" s="215"/>
      <c r="V1108" s="215"/>
      <c r="W1108" s="215"/>
      <c r="X1108" s="206"/>
      <c r="Y1108" s="206"/>
      <c r="Z1108" s="206"/>
      <c r="AA1108" s="206"/>
      <c r="AB1108" s="206"/>
      <c r="AC1108" s="206"/>
      <c r="AD1108" s="206"/>
      <c r="AE1108" s="206"/>
      <c r="AF1108" s="206"/>
      <c r="AG1108" s="206" t="s">
        <v>327</v>
      </c>
      <c r="AH1108" s="206">
        <v>0</v>
      </c>
      <c r="AI1108" s="206"/>
      <c r="AJ1108" s="206"/>
      <c r="AK1108" s="206"/>
      <c r="AL1108" s="206"/>
      <c r="AM1108" s="206"/>
      <c r="AN1108" s="206"/>
      <c r="AO1108" s="206"/>
      <c r="AP1108" s="206"/>
      <c r="AQ1108" s="206"/>
      <c r="AR1108" s="206"/>
      <c r="AS1108" s="206"/>
      <c r="AT1108" s="206"/>
      <c r="AU1108" s="206"/>
      <c r="AV1108" s="206"/>
      <c r="AW1108" s="206"/>
      <c r="AX1108" s="206"/>
      <c r="AY1108" s="206"/>
      <c r="AZ1108" s="206"/>
      <c r="BA1108" s="206"/>
      <c r="BB1108" s="206"/>
      <c r="BC1108" s="206"/>
      <c r="BD1108" s="206"/>
      <c r="BE1108" s="206"/>
      <c r="BF1108" s="206"/>
      <c r="BG1108" s="206"/>
      <c r="BH1108" s="206"/>
    </row>
    <row r="1109" spans="1:60" outlineLevel="1">
      <c r="A1109" s="213"/>
      <c r="B1109" s="214"/>
      <c r="C1109" s="254" t="s">
        <v>1481</v>
      </c>
      <c r="D1109" s="247"/>
      <c r="E1109" s="248">
        <v>29</v>
      </c>
      <c r="F1109" s="215"/>
      <c r="G1109" s="215"/>
      <c r="H1109" s="215"/>
      <c r="I1109" s="215"/>
      <c r="J1109" s="215"/>
      <c r="K1109" s="215"/>
      <c r="L1109" s="215"/>
      <c r="M1109" s="215"/>
      <c r="N1109" s="215"/>
      <c r="O1109" s="215"/>
      <c r="P1109" s="215"/>
      <c r="Q1109" s="215"/>
      <c r="R1109" s="215"/>
      <c r="S1109" s="215"/>
      <c r="T1109" s="215"/>
      <c r="U1109" s="215"/>
      <c r="V1109" s="215"/>
      <c r="W1109" s="215"/>
      <c r="X1109" s="206"/>
      <c r="Y1109" s="206"/>
      <c r="Z1109" s="206"/>
      <c r="AA1109" s="206"/>
      <c r="AB1109" s="206"/>
      <c r="AC1109" s="206"/>
      <c r="AD1109" s="206"/>
      <c r="AE1109" s="206"/>
      <c r="AF1109" s="206"/>
      <c r="AG1109" s="206" t="s">
        <v>327</v>
      </c>
      <c r="AH1109" s="206">
        <v>0</v>
      </c>
      <c r="AI1109" s="206"/>
      <c r="AJ1109" s="206"/>
      <c r="AK1109" s="206"/>
      <c r="AL1109" s="206"/>
      <c r="AM1109" s="206"/>
      <c r="AN1109" s="206"/>
      <c r="AO1109" s="206"/>
      <c r="AP1109" s="206"/>
      <c r="AQ1109" s="206"/>
      <c r="AR1109" s="206"/>
      <c r="AS1109" s="206"/>
      <c r="AT1109" s="206"/>
      <c r="AU1109" s="206"/>
      <c r="AV1109" s="206"/>
      <c r="AW1109" s="206"/>
      <c r="AX1109" s="206"/>
      <c r="AY1109" s="206"/>
      <c r="AZ1109" s="206"/>
      <c r="BA1109" s="206"/>
      <c r="BB1109" s="206"/>
      <c r="BC1109" s="206"/>
      <c r="BD1109" s="206"/>
      <c r="BE1109" s="206"/>
      <c r="BF1109" s="206"/>
      <c r="BG1109" s="206"/>
      <c r="BH1109" s="206"/>
    </row>
    <row r="1110" spans="1:60" outlineLevel="1">
      <c r="A1110" s="213"/>
      <c r="B1110" s="214"/>
      <c r="C1110" s="254" t="s">
        <v>1482</v>
      </c>
      <c r="D1110" s="247"/>
      <c r="E1110" s="248">
        <v>0.5</v>
      </c>
      <c r="F1110" s="215"/>
      <c r="G1110" s="215"/>
      <c r="H1110" s="215"/>
      <c r="I1110" s="215"/>
      <c r="J1110" s="215"/>
      <c r="K1110" s="215"/>
      <c r="L1110" s="215"/>
      <c r="M1110" s="215"/>
      <c r="N1110" s="215"/>
      <c r="O1110" s="215"/>
      <c r="P1110" s="215"/>
      <c r="Q1110" s="215"/>
      <c r="R1110" s="215"/>
      <c r="S1110" s="215"/>
      <c r="T1110" s="215"/>
      <c r="U1110" s="215"/>
      <c r="V1110" s="215"/>
      <c r="W1110" s="215"/>
      <c r="X1110" s="206"/>
      <c r="Y1110" s="206"/>
      <c r="Z1110" s="206"/>
      <c r="AA1110" s="206"/>
      <c r="AB1110" s="206"/>
      <c r="AC1110" s="206"/>
      <c r="AD1110" s="206"/>
      <c r="AE1110" s="206"/>
      <c r="AF1110" s="206"/>
      <c r="AG1110" s="206" t="s">
        <v>327</v>
      </c>
      <c r="AH1110" s="206">
        <v>0</v>
      </c>
      <c r="AI1110" s="206"/>
      <c r="AJ1110" s="206"/>
      <c r="AK1110" s="206"/>
      <c r="AL1110" s="206"/>
      <c r="AM1110" s="206"/>
      <c r="AN1110" s="206"/>
      <c r="AO1110" s="206"/>
      <c r="AP1110" s="206"/>
      <c r="AQ1110" s="206"/>
      <c r="AR1110" s="206"/>
      <c r="AS1110" s="206"/>
      <c r="AT1110" s="206"/>
      <c r="AU1110" s="206"/>
      <c r="AV1110" s="206"/>
      <c r="AW1110" s="206"/>
      <c r="AX1110" s="206"/>
      <c r="AY1110" s="206"/>
      <c r="AZ1110" s="206"/>
      <c r="BA1110" s="206"/>
      <c r="BB1110" s="206"/>
      <c r="BC1110" s="206"/>
      <c r="BD1110" s="206"/>
      <c r="BE1110" s="206"/>
      <c r="BF1110" s="206"/>
      <c r="BG1110" s="206"/>
      <c r="BH1110" s="206"/>
    </row>
    <row r="1111" spans="1:60" outlineLevel="1">
      <c r="A1111" s="223">
        <v>199</v>
      </c>
      <c r="B1111" s="224" t="s">
        <v>1483</v>
      </c>
      <c r="C1111" s="241" t="s">
        <v>1484</v>
      </c>
      <c r="D1111" s="225" t="s">
        <v>557</v>
      </c>
      <c r="E1111" s="226">
        <v>27</v>
      </c>
      <c r="F1111" s="227"/>
      <c r="G1111" s="228">
        <f>ROUND(E1111*F1111,2)</f>
        <v>0</v>
      </c>
      <c r="H1111" s="227"/>
      <c r="I1111" s="228">
        <f>ROUND(E1111*H1111,2)</f>
        <v>0</v>
      </c>
      <c r="J1111" s="227"/>
      <c r="K1111" s="228">
        <f>ROUND(E1111*J1111,2)</f>
        <v>0</v>
      </c>
      <c r="L1111" s="228">
        <v>21</v>
      </c>
      <c r="M1111" s="228">
        <f>G1111*(1+L1111/100)</f>
        <v>0</v>
      </c>
      <c r="N1111" s="228">
        <v>4.0099999999999997E-3</v>
      </c>
      <c r="O1111" s="228">
        <f>ROUND(E1111*N1111,2)</f>
        <v>0.11</v>
      </c>
      <c r="P1111" s="228">
        <v>0</v>
      </c>
      <c r="Q1111" s="228">
        <f>ROUND(E1111*P1111,2)</f>
        <v>0</v>
      </c>
      <c r="R1111" s="228"/>
      <c r="S1111" s="228" t="s">
        <v>295</v>
      </c>
      <c r="T1111" s="229" t="s">
        <v>390</v>
      </c>
      <c r="U1111" s="215">
        <v>0</v>
      </c>
      <c r="V1111" s="215">
        <f>ROUND(E1111*U1111,2)</f>
        <v>0</v>
      </c>
      <c r="W1111" s="215"/>
      <c r="X1111" s="206"/>
      <c r="Y1111" s="206"/>
      <c r="Z1111" s="206"/>
      <c r="AA1111" s="206"/>
      <c r="AB1111" s="206"/>
      <c r="AC1111" s="206"/>
      <c r="AD1111" s="206"/>
      <c r="AE1111" s="206"/>
      <c r="AF1111" s="206"/>
      <c r="AG1111" s="206" t="s">
        <v>1202</v>
      </c>
      <c r="AH1111" s="206"/>
      <c r="AI1111" s="206"/>
      <c r="AJ1111" s="206"/>
      <c r="AK1111" s="206"/>
      <c r="AL1111" s="206"/>
      <c r="AM1111" s="206"/>
      <c r="AN1111" s="206"/>
      <c r="AO1111" s="206"/>
      <c r="AP1111" s="206"/>
      <c r="AQ1111" s="206"/>
      <c r="AR1111" s="206"/>
      <c r="AS1111" s="206"/>
      <c r="AT1111" s="206"/>
      <c r="AU1111" s="206"/>
      <c r="AV1111" s="206"/>
      <c r="AW1111" s="206"/>
      <c r="AX1111" s="206"/>
      <c r="AY1111" s="206"/>
      <c r="AZ1111" s="206"/>
      <c r="BA1111" s="206"/>
      <c r="BB1111" s="206"/>
      <c r="BC1111" s="206"/>
      <c r="BD1111" s="206"/>
      <c r="BE1111" s="206"/>
      <c r="BF1111" s="206"/>
      <c r="BG1111" s="206"/>
      <c r="BH1111" s="206"/>
    </row>
    <row r="1112" spans="1:60" outlineLevel="1">
      <c r="A1112" s="213"/>
      <c r="B1112" s="214"/>
      <c r="C1112" s="254" t="s">
        <v>1485</v>
      </c>
      <c r="D1112" s="247"/>
      <c r="E1112" s="248">
        <v>7.6</v>
      </c>
      <c r="F1112" s="215"/>
      <c r="G1112" s="215"/>
      <c r="H1112" s="215"/>
      <c r="I1112" s="215"/>
      <c r="J1112" s="215"/>
      <c r="K1112" s="215"/>
      <c r="L1112" s="215"/>
      <c r="M1112" s="215"/>
      <c r="N1112" s="215"/>
      <c r="O1112" s="215"/>
      <c r="P1112" s="215"/>
      <c r="Q1112" s="215"/>
      <c r="R1112" s="215"/>
      <c r="S1112" s="215"/>
      <c r="T1112" s="215"/>
      <c r="U1112" s="215"/>
      <c r="V1112" s="215"/>
      <c r="W1112" s="215"/>
      <c r="X1112" s="206"/>
      <c r="Y1112" s="206"/>
      <c r="Z1112" s="206"/>
      <c r="AA1112" s="206"/>
      <c r="AB1112" s="206"/>
      <c r="AC1112" s="206"/>
      <c r="AD1112" s="206"/>
      <c r="AE1112" s="206"/>
      <c r="AF1112" s="206"/>
      <c r="AG1112" s="206" t="s">
        <v>327</v>
      </c>
      <c r="AH1112" s="206">
        <v>0</v>
      </c>
      <c r="AI1112" s="206"/>
      <c r="AJ1112" s="206"/>
      <c r="AK1112" s="206"/>
      <c r="AL1112" s="206"/>
      <c r="AM1112" s="206"/>
      <c r="AN1112" s="206"/>
      <c r="AO1112" s="206"/>
      <c r="AP1112" s="206"/>
      <c r="AQ1112" s="206"/>
      <c r="AR1112" s="206"/>
      <c r="AS1112" s="206"/>
      <c r="AT1112" s="206"/>
      <c r="AU1112" s="206"/>
      <c r="AV1112" s="206"/>
      <c r="AW1112" s="206"/>
      <c r="AX1112" s="206"/>
      <c r="AY1112" s="206"/>
      <c r="AZ1112" s="206"/>
      <c r="BA1112" s="206"/>
      <c r="BB1112" s="206"/>
      <c r="BC1112" s="206"/>
      <c r="BD1112" s="206"/>
      <c r="BE1112" s="206"/>
      <c r="BF1112" s="206"/>
      <c r="BG1112" s="206"/>
      <c r="BH1112" s="206"/>
    </row>
    <row r="1113" spans="1:60" outlineLevel="1">
      <c r="A1113" s="213"/>
      <c r="B1113" s="214"/>
      <c r="C1113" s="254" t="s">
        <v>1486</v>
      </c>
      <c r="D1113" s="247"/>
      <c r="E1113" s="248">
        <v>14.7</v>
      </c>
      <c r="F1113" s="215"/>
      <c r="G1113" s="215"/>
      <c r="H1113" s="215"/>
      <c r="I1113" s="215"/>
      <c r="J1113" s="215"/>
      <c r="K1113" s="215"/>
      <c r="L1113" s="215"/>
      <c r="M1113" s="215"/>
      <c r="N1113" s="215"/>
      <c r="O1113" s="215"/>
      <c r="P1113" s="215"/>
      <c r="Q1113" s="215"/>
      <c r="R1113" s="215"/>
      <c r="S1113" s="215"/>
      <c r="T1113" s="215"/>
      <c r="U1113" s="215"/>
      <c r="V1113" s="215"/>
      <c r="W1113" s="215"/>
      <c r="X1113" s="206"/>
      <c r="Y1113" s="206"/>
      <c r="Z1113" s="206"/>
      <c r="AA1113" s="206"/>
      <c r="AB1113" s="206"/>
      <c r="AC1113" s="206"/>
      <c r="AD1113" s="206"/>
      <c r="AE1113" s="206"/>
      <c r="AF1113" s="206"/>
      <c r="AG1113" s="206" t="s">
        <v>327</v>
      </c>
      <c r="AH1113" s="206">
        <v>0</v>
      </c>
      <c r="AI1113" s="206"/>
      <c r="AJ1113" s="206"/>
      <c r="AK1113" s="206"/>
      <c r="AL1113" s="206"/>
      <c r="AM1113" s="206"/>
      <c r="AN1113" s="206"/>
      <c r="AO1113" s="206"/>
      <c r="AP1113" s="206"/>
      <c r="AQ1113" s="206"/>
      <c r="AR1113" s="206"/>
      <c r="AS1113" s="206"/>
      <c r="AT1113" s="206"/>
      <c r="AU1113" s="206"/>
      <c r="AV1113" s="206"/>
      <c r="AW1113" s="206"/>
      <c r="AX1113" s="206"/>
      <c r="AY1113" s="206"/>
      <c r="AZ1113" s="206"/>
      <c r="BA1113" s="206"/>
      <c r="BB1113" s="206"/>
      <c r="BC1113" s="206"/>
      <c r="BD1113" s="206"/>
      <c r="BE1113" s="206"/>
      <c r="BF1113" s="206"/>
      <c r="BG1113" s="206"/>
      <c r="BH1113" s="206"/>
    </row>
    <row r="1114" spans="1:60" outlineLevel="1">
      <c r="A1114" s="213"/>
      <c r="B1114" s="214"/>
      <c r="C1114" s="254" t="s">
        <v>1487</v>
      </c>
      <c r="D1114" s="247"/>
      <c r="E1114" s="248">
        <v>4.7</v>
      </c>
      <c r="F1114" s="215"/>
      <c r="G1114" s="215"/>
      <c r="H1114" s="215"/>
      <c r="I1114" s="215"/>
      <c r="J1114" s="215"/>
      <c r="K1114" s="215"/>
      <c r="L1114" s="215"/>
      <c r="M1114" s="215"/>
      <c r="N1114" s="215"/>
      <c r="O1114" s="215"/>
      <c r="P1114" s="215"/>
      <c r="Q1114" s="215"/>
      <c r="R1114" s="215"/>
      <c r="S1114" s="215"/>
      <c r="T1114" s="215"/>
      <c r="U1114" s="215"/>
      <c r="V1114" s="215"/>
      <c r="W1114" s="215"/>
      <c r="X1114" s="206"/>
      <c r="Y1114" s="206"/>
      <c r="Z1114" s="206"/>
      <c r="AA1114" s="206"/>
      <c r="AB1114" s="206"/>
      <c r="AC1114" s="206"/>
      <c r="AD1114" s="206"/>
      <c r="AE1114" s="206"/>
      <c r="AF1114" s="206"/>
      <c r="AG1114" s="206" t="s">
        <v>327</v>
      </c>
      <c r="AH1114" s="206">
        <v>0</v>
      </c>
      <c r="AI1114" s="206"/>
      <c r="AJ1114" s="206"/>
      <c r="AK1114" s="206"/>
      <c r="AL1114" s="206"/>
      <c r="AM1114" s="206"/>
      <c r="AN1114" s="206"/>
      <c r="AO1114" s="206"/>
      <c r="AP1114" s="206"/>
      <c r="AQ1114" s="206"/>
      <c r="AR1114" s="206"/>
      <c r="AS1114" s="206"/>
      <c r="AT1114" s="206"/>
      <c r="AU1114" s="206"/>
      <c r="AV1114" s="206"/>
      <c r="AW1114" s="206"/>
      <c r="AX1114" s="206"/>
      <c r="AY1114" s="206"/>
      <c r="AZ1114" s="206"/>
      <c r="BA1114" s="206"/>
      <c r="BB1114" s="206"/>
      <c r="BC1114" s="206"/>
      <c r="BD1114" s="206"/>
      <c r="BE1114" s="206"/>
      <c r="BF1114" s="206"/>
      <c r="BG1114" s="206"/>
      <c r="BH1114" s="206"/>
    </row>
    <row r="1115" spans="1:60" outlineLevel="1">
      <c r="A1115" s="232">
        <v>200</v>
      </c>
      <c r="B1115" s="233" t="s">
        <v>1488</v>
      </c>
      <c r="C1115" s="243" t="s">
        <v>1489</v>
      </c>
      <c r="D1115" s="234" t="s">
        <v>557</v>
      </c>
      <c r="E1115" s="235">
        <v>12.9</v>
      </c>
      <c r="F1115" s="236"/>
      <c r="G1115" s="237">
        <f>ROUND(E1115*F1115,2)</f>
        <v>0</v>
      </c>
      <c r="H1115" s="236"/>
      <c r="I1115" s="237">
        <f>ROUND(E1115*H1115,2)</f>
        <v>0</v>
      </c>
      <c r="J1115" s="236"/>
      <c r="K1115" s="237">
        <f>ROUND(E1115*J1115,2)</f>
        <v>0</v>
      </c>
      <c r="L1115" s="237">
        <v>21</v>
      </c>
      <c r="M1115" s="237">
        <f>G1115*(1+L1115/100)</f>
        <v>0</v>
      </c>
      <c r="N1115" s="237">
        <v>2.0000000000000002E-5</v>
      </c>
      <c r="O1115" s="237">
        <f>ROUND(E1115*N1115,2)</f>
        <v>0</v>
      </c>
      <c r="P1115" s="237">
        <v>0</v>
      </c>
      <c r="Q1115" s="237">
        <f>ROUND(E1115*P1115,2)</f>
        <v>0</v>
      </c>
      <c r="R1115" s="237"/>
      <c r="S1115" s="237" t="s">
        <v>295</v>
      </c>
      <c r="T1115" s="238" t="s">
        <v>390</v>
      </c>
      <c r="U1115" s="215">
        <v>0</v>
      </c>
      <c r="V1115" s="215">
        <f>ROUND(E1115*U1115,2)</f>
        <v>0</v>
      </c>
      <c r="W1115" s="215"/>
      <c r="X1115" s="206"/>
      <c r="Y1115" s="206"/>
      <c r="Z1115" s="206"/>
      <c r="AA1115" s="206"/>
      <c r="AB1115" s="206"/>
      <c r="AC1115" s="206"/>
      <c r="AD1115" s="206"/>
      <c r="AE1115" s="206"/>
      <c r="AF1115" s="206"/>
      <c r="AG1115" s="206" t="s">
        <v>1202</v>
      </c>
      <c r="AH1115" s="206"/>
      <c r="AI1115" s="206"/>
      <c r="AJ1115" s="206"/>
      <c r="AK1115" s="206"/>
      <c r="AL1115" s="206"/>
      <c r="AM1115" s="206"/>
      <c r="AN1115" s="206"/>
      <c r="AO1115" s="206"/>
      <c r="AP1115" s="206"/>
      <c r="AQ1115" s="206"/>
      <c r="AR1115" s="206"/>
      <c r="AS1115" s="206"/>
      <c r="AT1115" s="206"/>
      <c r="AU1115" s="206"/>
      <c r="AV1115" s="206"/>
      <c r="AW1115" s="206"/>
      <c r="AX1115" s="206"/>
      <c r="AY1115" s="206"/>
      <c r="AZ1115" s="206"/>
      <c r="BA1115" s="206"/>
      <c r="BB1115" s="206"/>
      <c r="BC1115" s="206"/>
      <c r="BD1115" s="206"/>
      <c r="BE1115" s="206"/>
      <c r="BF1115" s="206"/>
      <c r="BG1115" s="206"/>
      <c r="BH1115" s="206"/>
    </row>
    <row r="1116" spans="1:60" outlineLevel="1">
      <c r="A1116" s="232">
        <v>201</v>
      </c>
      <c r="B1116" s="233" t="s">
        <v>1490</v>
      </c>
      <c r="C1116" s="243" t="s">
        <v>1491</v>
      </c>
      <c r="D1116" s="234" t="s">
        <v>557</v>
      </c>
      <c r="E1116" s="235">
        <v>38.6</v>
      </c>
      <c r="F1116" s="236"/>
      <c r="G1116" s="237">
        <f>ROUND(E1116*F1116,2)</f>
        <v>0</v>
      </c>
      <c r="H1116" s="236"/>
      <c r="I1116" s="237">
        <f>ROUND(E1116*H1116,2)</f>
        <v>0</v>
      </c>
      <c r="J1116" s="236"/>
      <c r="K1116" s="237">
        <f>ROUND(E1116*J1116,2)</f>
        <v>0</v>
      </c>
      <c r="L1116" s="237">
        <v>21</v>
      </c>
      <c r="M1116" s="237">
        <f>G1116*(1+L1116/100)</f>
        <v>0</v>
      </c>
      <c r="N1116" s="237">
        <v>6.0000000000000002E-5</v>
      </c>
      <c r="O1116" s="237">
        <f>ROUND(E1116*N1116,2)</f>
        <v>0</v>
      </c>
      <c r="P1116" s="237">
        <v>0</v>
      </c>
      <c r="Q1116" s="237">
        <f>ROUND(E1116*P1116,2)</f>
        <v>0</v>
      </c>
      <c r="R1116" s="237"/>
      <c r="S1116" s="237" t="s">
        <v>295</v>
      </c>
      <c r="T1116" s="238" t="s">
        <v>390</v>
      </c>
      <c r="U1116" s="215">
        <v>0</v>
      </c>
      <c r="V1116" s="215">
        <f>ROUND(E1116*U1116,2)</f>
        <v>0</v>
      </c>
      <c r="W1116" s="215"/>
      <c r="X1116" s="206"/>
      <c r="Y1116" s="206"/>
      <c r="Z1116" s="206"/>
      <c r="AA1116" s="206"/>
      <c r="AB1116" s="206"/>
      <c r="AC1116" s="206"/>
      <c r="AD1116" s="206"/>
      <c r="AE1116" s="206"/>
      <c r="AF1116" s="206"/>
      <c r="AG1116" s="206" t="s">
        <v>1202</v>
      </c>
      <c r="AH1116" s="206"/>
      <c r="AI1116" s="206"/>
      <c r="AJ1116" s="206"/>
      <c r="AK1116" s="206"/>
      <c r="AL1116" s="206"/>
      <c r="AM1116" s="206"/>
      <c r="AN1116" s="206"/>
      <c r="AO1116" s="206"/>
      <c r="AP1116" s="206"/>
      <c r="AQ1116" s="206"/>
      <c r="AR1116" s="206"/>
      <c r="AS1116" s="206"/>
      <c r="AT1116" s="206"/>
      <c r="AU1116" s="206"/>
      <c r="AV1116" s="206"/>
      <c r="AW1116" s="206"/>
      <c r="AX1116" s="206"/>
      <c r="AY1116" s="206"/>
      <c r="AZ1116" s="206"/>
      <c r="BA1116" s="206"/>
      <c r="BB1116" s="206"/>
      <c r="BC1116" s="206"/>
      <c r="BD1116" s="206"/>
      <c r="BE1116" s="206"/>
      <c r="BF1116" s="206"/>
      <c r="BG1116" s="206"/>
      <c r="BH1116" s="206"/>
    </row>
    <row r="1117" spans="1:60" outlineLevel="1">
      <c r="A1117" s="232">
        <v>202</v>
      </c>
      <c r="B1117" s="233" t="s">
        <v>1492</v>
      </c>
      <c r="C1117" s="243" t="s">
        <v>1493</v>
      </c>
      <c r="D1117" s="234" t="s">
        <v>557</v>
      </c>
      <c r="E1117" s="235">
        <v>18.899999999999999</v>
      </c>
      <c r="F1117" s="236"/>
      <c r="G1117" s="237">
        <f>ROUND(E1117*F1117,2)</f>
        <v>0</v>
      </c>
      <c r="H1117" s="236"/>
      <c r="I1117" s="237">
        <f>ROUND(E1117*H1117,2)</f>
        <v>0</v>
      </c>
      <c r="J1117" s="236"/>
      <c r="K1117" s="237">
        <f>ROUND(E1117*J1117,2)</f>
        <v>0</v>
      </c>
      <c r="L1117" s="237">
        <v>21</v>
      </c>
      <c r="M1117" s="237">
        <f>G1117*(1+L1117/100)</f>
        <v>0</v>
      </c>
      <c r="N1117" s="237">
        <v>5.0000000000000002E-5</v>
      </c>
      <c r="O1117" s="237">
        <f>ROUND(E1117*N1117,2)</f>
        <v>0</v>
      </c>
      <c r="P1117" s="237">
        <v>0</v>
      </c>
      <c r="Q1117" s="237">
        <f>ROUND(E1117*P1117,2)</f>
        <v>0</v>
      </c>
      <c r="R1117" s="237"/>
      <c r="S1117" s="237" t="s">
        <v>295</v>
      </c>
      <c r="T1117" s="238" t="s">
        <v>390</v>
      </c>
      <c r="U1117" s="215">
        <v>0</v>
      </c>
      <c r="V1117" s="215">
        <f>ROUND(E1117*U1117,2)</f>
        <v>0</v>
      </c>
      <c r="W1117" s="215"/>
      <c r="X1117" s="206"/>
      <c r="Y1117" s="206"/>
      <c r="Z1117" s="206"/>
      <c r="AA1117" s="206"/>
      <c r="AB1117" s="206"/>
      <c r="AC1117" s="206"/>
      <c r="AD1117" s="206"/>
      <c r="AE1117" s="206"/>
      <c r="AF1117" s="206"/>
      <c r="AG1117" s="206" t="s">
        <v>1202</v>
      </c>
      <c r="AH1117" s="206"/>
      <c r="AI1117" s="206"/>
      <c r="AJ1117" s="206"/>
      <c r="AK1117" s="206"/>
      <c r="AL1117" s="206"/>
      <c r="AM1117" s="206"/>
      <c r="AN1117" s="206"/>
      <c r="AO1117" s="206"/>
      <c r="AP1117" s="206"/>
      <c r="AQ1117" s="206"/>
      <c r="AR1117" s="206"/>
      <c r="AS1117" s="206"/>
      <c r="AT1117" s="206"/>
      <c r="AU1117" s="206"/>
      <c r="AV1117" s="206"/>
      <c r="AW1117" s="206"/>
      <c r="AX1117" s="206"/>
      <c r="AY1117" s="206"/>
      <c r="AZ1117" s="206"/>
      <c r="BA1117" s="206"/>
      <c r="BB1117" s="206"/>
      <c r="BC1117" s="206"/>
      <c r="BD1117" s="206"/>
      <c r="BE1117" s="206"/>
      <c r="BF1117" s="206"/>
      <c r="BG1117" s="206"/>
      <c r="BH1117" s="206"/>
    </row>
    <row r="1118" spans="1:60" outlineLevel="1">
      <c r="A1118" s="232">
        <v>203</v>
      </c>
      <c r="B1118" s="233" t="s">
        <v>1494</v>
      </c>
      <c r="C1118" s="243" t="s">
        <v>1495</v>
      </c>
      <c r="D1118" s="234" t="s">
        <v>557</v>
      </c>
      <c r="E1118" s="235">
        <v>1.5</v>
      </c>
      <c r="F1118" s="236"/>
      <c r="G1118" s="237">
        <f>ROUND(E1118*F1118,2)</f>
        <v>0</v>
      </c>
      <c r="H1118" s="236"/>
      <c r="I1118" s="237">
        <f>ROUND(E1118*H1118,2)</f>
        <v>0</v>
      </c>
      <c r="J1118" s="236"/>
      <c r="K1118" s="237">
        <f>ROUND(E1118*J1118,2)</f>
        <v>0</v>
      </c>
      <c r="L1118" s="237">
        <v>21</v>
      </c>
      <c r="M1118" s="237">
        <f>G1118*(1+L1118/100)</f>
        <v>0</v>
      </c>
      <c r="N1118" s="237">
        <v>1E-4</v>
      </c>
      <c r="O1118" s="237">
        <f>ROUND(E1118*N1118,2)</f>
        <v>0</v>
      </c>
      <c r="P1118" s="237">
        <v>0</v>
      </c>
      <c r="Q1118" s="237">
        <f>ROUND(E1118*P1118,2)</f>
        <v>0</v>
      </c>
      <c r="R1118" s="237"/>
      <c r="S1118" s="237" t="s">
        <v>295</v>
      </c>
      <c r="T1118" s="238" t="s">
        <v>390</v>
      </c>
      <c r="U1118" s="215">
        <v>0</v>
      </c>
      <c r="V1118" s="215">
        <f>ROUND(E1118*U1118,2)</f>
        <v>0</v>
      </c>
      <c r="W1118" s="215"/>
      <c r="X1118" s="206"/>
      <c r="Y1118" s="206"/>
      <c r="Z1118" s="206"/>
      <c r="AA1118" s="206"/>
      <c r="AB1118" s="206"/>
      <c r="AC1118" s="206"/>
      <c r="AD1118" s="206"/>
      <c r="AE1118" s="206"/>
      <c r="AF1118" s="206"/>
      <c r="AG1118" s="206" t="s">
        <v>1202</v>
      </c>
      <c r="AH1118" s="206"/>
      <c r="AI1118" s="206"/>
      <c r="AJ1118" s="206"/>
      <c r="AK1118" s="206"/>
      <c r="AL1118" s="206"/>
      <c r="AM1118" s="206"/>
      <c r="AN1118" s="206"/>
      <c r="AO1118" s="206"/>
      <c r="AP1118" s="206"/>
      <c r="AQ1118" s="206"/>
      <c r="AR1118" s="206"/>
      <c r="AS1118" s="206"/>
      <c r="AT1118" s="206"/>
      <c r="AU1118" s="206"/>
      <c r="AV1118" s="206"/>
      <c r="AW1118" s="206"/>
      <c r="AX1118" s="206"/>
      <c r="AY1118" s="206"/>
      <c r="AZ1118" s="206"/>
      <c r="BA1118" s="206"/>
      <c r="BB1118" s="206"/>
      <c r="BC1118" s="206"/>
      <c r="BD1118" s="206"/>
      <c r="BE1118" s="206"/>
      <c r="BF1118" s="206"/>
      <c r="BG1118" s="206"/>
      <c r="BH1118" s="206"/>
    </row>
    <row r="1119" spans="1:60" outlineLevel="1">
      <c r="A1119" s="232">
        <v>204</v>
      </c>
      <c r="B1119" s="233" t="s">
        <v>1496</v>
      </c>
      <c r="C1119" s="243" t="s">
        <v>1497</v>
      </c>
      <c r="D1119" s="234" t="s">
        <v>557</v>
      </c>
      <c r="E1119" s="235">
        <v>44.6</v>
      </c>
      <c r="F1119" s="236"/>
      <c r="G1119" s="237">
        <f>ROUND(E1119*F1119,2)</f>
        <v>0</v>
      </c>
      <c r="H1119" s="236"/>
      <c r="I1119" s="237">
        <f>ROUND(E1119*H1119,2)</f>
        <v>0</v>
      </c>
      <c r="J1119" s="236"/>
      <c r="K1119" s="237">
        <f>ROUND(E1119*J1119,2)</f>
        <v>0</v>
      </c>
      <c r="L1119" s="237">
        <v>21</v>
      </c>
      <c r="M1119" s="237">
        <f>G1119*(1+L1119/100)</f>
        <v>0</v>
      </c>
      <c r="N1119" s="237">
        <v>1.2E-4</v>
      </c>
      <c r="O1119" s="237">
        <f>ROUND(E1119*N1119,2)</f>
        <v>0.01</v>
      </c>
      <c r="P1119" s="237">
        <v>0</v>
      </c>
      <c r="Q1119" s="237">
        <f>ROUND(E1119*P1119,2)</f>
        <v>0</v>
      </c>
      <c r="R1119" s="237"/>
      <c r="S1119" s="237" t="s">
        <v>295</v>
      </c>
      <c r="T1119" s="238" t="s">
        <v>390</v>
      </c>
      <c r="U1119" s="215">
        <v>0</v>
      </c>
      <c r="V1119" s="215">
        <f>ROUND(E1119*U1119,2)</f>
        <v>0</v>
      </c>
      <c r="W1119" s="215"/>
      <c r="X1119" s="206"/>
      <c r="Y1119" s="206"/>
      <c r="Z1119" s="206"/>
      <c r="AA1119" s="206"/>
      <c r="AB1119" s="206"/>
      <c r="AC1119" s="206"/>
      <c r="AD1119" s="206"/>
      <c r="AE1119" s="206"/>
      <c r="AF1119" s="206"/>
      <c r="AG1119" s="206" t="s">
        <v>1202</v>
      </c>
      <c r="AH1119" s="206"/>
      <c r="AI1119" s="206"/>
      <c r="AJ1119" s="206"/>
      <c r="AK1119" s="206"/>
      <c r="AL1119" s="206"/>
      <c r="AM1119" s="206"/>
      <c r="AN1119" s="206"/>
      <c r="AO1119" s="206"/>
      <c r="AP1119" s="206"/>
      <c r="AQ1119" s="206"/>
      <c r="AR1119" s="206"/>
      <c r="AS1119" s="206"/>
      <c r="AT1119" s="206"/>
      <c r="AU1119" s="206"/>
      <c r="AV1119" s="206"/>
      <c r="AW1119" s="206"/>
      <c r="AX1119" s="206"/>
      <c r="AY1119" s="206"/>
      <c r="AZ1119" s="206"/>
      <c r="BA1119" s="206"/>
      <c r="BB1119" s="206"/>
      <c r="BC1119" s="206"/>
      <c r="BD1119" s="206"/>
      <c r="BE1119" s="206"/>
      <c r="BF1119" s="206"/>
      <c r="BG1119" s="206"/>
      <c r="BH1119" s="206"/>
    </row>
    <row r="1120" spans="1:60" outlineLevel="1">
      <c r="A1120" s="232">
        <v>205</v>
      </c>
      <c r="B1120" s="233" t="s">
        <v>1498</v>
      </c>
      <c r="C1120" s="243" t="s">
        <v>1499</v>
      </c>
      <c r="D1120" s="234" t="s">
        <v>437</v>
      </c>
      <c r="E1120" s="235">
        <v>2</v>
      </c>
      <c r="F1120" s="236"/>
      <c r="G1120" s="237">
        <f>ROUND(E1120*F1120,2)</f>
        <v>0</v>
      </c>
      <c r="H1120" s="236"/>
      <c r="I1120" s="237">
        <f>ROUND(E1120*H1120,2)</f>
        <v>0</v>
      </c>
      <c r="J1120" s="236"/>
      <c r="K1120" s="237">
        <f>ROUND(E1120*J1120,2)</f>
        <v>0</v>
      </c>
      <c r="L1120" s="237">
        <v>21</v>
      </c>
      <c r="M1120" s="237">
        <f>G1120*(1+L1120/100)</f>
        <v>0</v>
      </c>
      <c r="N1120" s="237">
        <v>1.8000000000000001E-4</v>
      </c>
      <c r="O1120" s="237">
        <f>ROUND(E1120*N1120,2)</f>
        <v>0</v>
      </c>
      <c r="P1120" s="237">
        <v>0</v>
      </c>
      <c r="Q1120" s="237">
        <f>ROUND(E1120*P1120,2)</f>
        <v>0</v>
      </c>
      <c r="R1120" s="237"/>
      <c r="S1120" s="237" t="s">
        <v>295</v>
      </c>
      <c r="T1120" s="238" t="s">
        <v>390</v>
      </c>
      <c r="U1120" s="215">
        <v>0</v>
      </c>
      <c r="V1120" s="215">
        <f>ROUND(E1120*U1120,2)</f>
        <v>0</v>
      </c>
      <c r="W1120" s="215"/>
      <c r="X1120" s="206"/>
      <c r="Y1120" s="206"/>
      <c r="Z1120" s="206"/>
      <c r="AA1120" s="206"/>
      <c r="AB1120" s="206"/>
      <c r="AC1120" s="206"/>
      <c r="AD1120" s="206"/>
      <c r="AE1120" s="206"/>
      <c r="AF1120" s="206"/>
      <c r="AG1120" s="206" t="s">
        <v>1202</v>
      </c>
      <c r="AH1120" s="206"/>
      <c r="AI1120" s="206"/>
      <c r="AJ1120" s="206"/>
      <c r="AK1120" s="206"/>
      <c r="AL1120" s="206"/>
      <c r="AM1120" s="206"/>
      <c r="AN1120" s="206"/>
      <c r="AO1120" s="206"/>
      <c r="AP1120" s="206"/>
      <c r="AQ1120" s="206"/>
      <c r="AR1120" s="206"/>
      <c r="AS1120" s="206"/>
      <c r="AT1120" s="206"/>
      <c r="AU1120" s="206"/>
      <c r="AV1120" s="206"/>
      <c r="AW1120" s="206"/>
      <c r="AX1120" s="206"/>
      <c r="AY1120" s="206"/>
      <c r="AZ1120" s="206"/>
      <c r="BA1120" s="206"/>
      <c r="BB1120" s="206"/>
      <c r="BC1120" s="206"/>
      <c r="BD1120" s="206"/>
      <c r="BE1120" s="206"/>
      <c r="BF1120" s="206"/>
      <c r="BG1120" s="206"/>
      <c r="BH1120" s="206"/>
    </row>
    <row r="1121" spans="1:60" outlineLevel="1">
      <c r="A1121" s="232">
        <v>206</v>
      </c>
      <c r="B1121" s="233" t="s">
        <v>1500</v>
      </c>
      <c r="C1121" s="243" t="s">
        <v>1501</v>
      </c>
      <c r="D1121" s="234" t="s">
        <v>437</v>
      </c>
      <c r="E1121" s="235">
        <v>1</v>
      </c>
      <c r="F1121" s="236"/>
      <c r="G1121" s="237">
        <f>ROUND(E1121*F1121,2)</f>
        <v>0</v>
      </c>
      <c r="H1121" s="236"/>
      <c r="I1121" s="237">
        <f>ROUND(E1121*H1121,2)</f>
        <v>0</v>
      </c>
      <c r="J1121" s="236"/>
      <c r="K1121" s="237">
        <f>ROUND(E1121*J1121,2)</f>
        <v>0</v>
      </c>
      <c r="L1121" s="237">
        <v>21</v>
      </c>
      <c r="M1121" s="237">
        <f>G1121*(1+L1121/100)</f>
        <v>0</v>
      </c>
      <c r="N1121" s="237">
        <v>6.8000000000000005E-4</v>
      </c>
      <c r="O1121" s="237">
        <f>ROUND(E1121*N1121,2)</f>
        <v>0</v>
      </c>
      <c r="P1121" s="237">
        <v>0</v>
      </c>
      <c r="Q1121" s="237">
        <f>ROUND(E1121*P1121,2)</f>
        <v>0</v>
      </c>
      <c r="R1121" s="237"/>
      <c r="S1121" s="237" t="s">
        <v>295</v>
      </c>
      <c r="T1121" s="238" t="s">
        <v>390</v>
      </c>
      <c r="U1121" s="215">
        <v>0</v>
      </c>
      <c r="V1121" s="215">
        <f>ROUND(E1121*U1121,2)</f>
        <v>0</v>
      </c>
      <c r="W1121" s="215"/>
      <c r="X1121" s="206"/>
      <c r="Y1121" s="206"/>
      <c r="Z1121" s="206"/>
      <c r="AA1121" s="206"/>
      <c r="AB1121" s="206"/>
      <c r="AC1121" s="206"/>
      <c r="AD1121" s="206"/>
      <c r="AE1121" s="206"/>
      <c r="AF1121" s="206"/>
      <c r="AG1121" s="206" t="s">
        <v>1202</v>
      </c>
      <c r="AH1121" s="206"/>
      <c r="AI1121" s="206"/>
      <c r="AJ1121" s="206"/>
      <c r="AK1121" s="206"/>
      <c r="AL1121" s="206"/>
      <c r="AM1121" s="206"/>
      <c r="AN1121" s="206"/>
      <c r="AO1121" s="206"/>
      <c r="AP1121" s="206"/>
      <c r="AQ1121" s="206"/>
      <c r="AR1121" s="206"/>
      <c r="AS1121" s="206"/>
      <c r="AT1121" s="206"/>
      <c r="AU1121" s="206"/>
      <c r="AV1121" s="206"/>
      <c r="AW1121" s="206"/>
      <c r="AX1121" s="206"/>
      <c r="AY1121" s="206"/>
      <c r="AZ1121" s="206"/>
      <c r="BA1121" s="206"/>
      <c r="BB1121" s="206"/>
      <c r="BC1121" s="206"/>
      <c r="BD1121" s="206"/>
      <c r="BE1121" s="206"/>
      <c r="BF1121" s="206"/>
      <c r="BG1121" s="206"/>
      <c r="BH1121" s="206"/>
    </row>
    <row r="1122" spans="1:60" outlineLevel="1">
      <c r="A1122" s="232">
        <v>207</v>
      </c>
      <c r="B1122" s="233" t="s">
        <v>1502</v>
      </c>
      <c r="C1122" s="243" t="s">
        <v>1503</v>
      </c>
      <c r="D1122" s="234" t="s">
        <v>437</v>
      </c>
      <c r="E1122" s="235">
        <v>3</v>
      </c>
      <c r="F1122" s="236"/>
      <c r="G1122" s="237">
        <f>ROUND(E1122*F1122,2)</f>
        <v>0</v>
      </c>
      <c r="H1122" s="236"/>
      <c r="I1122" s="237">
        <f>ROUND(E1122*H1122,2)</f>
        <v>0</v>
      </c>
      <c r="J1122" s="236"/>
      <c r="K1122" s="237">
        <f>ROUND(E1122*J1122,2)</f>
        <v>0</v>
      </c>
      <c r="L1122" s="237">
        <v>21</v>
      </c>
      <c r="M1122" s="237">
        <f>G1122*(1+L1122/100)</f>
        <v>0</v>
      </c>
      <c r="N1122" s="237">
        <v>1.4999999999999999E-4</v>
      </c>
      <c r="O1122" s="237">
        <f>ROUND(E1122*N1122,2)</f>
        <v>0</v>
      </c>
      <c r="P1122" s="237">
        <v>0</v>
      </c>
      <c r="Q1122" s="237">
        <f>ROUND(E1122*P1122,2)</f>
        <v>0</v>
      </c>
      <c r="R1122" s="237"/>
      <c r="S1122" s="237" t="s">
        <v>295</v>
      </c>
      <c r="T1122" s="238" t="s">
        <v>390</v>
      </c>
      <c r="U1122" s="215">
        <v>0</v>
      </c>
      <c r="V1122" s="215">
        <f>ROUND(E1122*U1122,2)</f>
        <v>0</v>
      </c>
      <c r="W1122" s="215"/>
      <c r="X1122" s="206"/>
      <c r="Y1122" s="206"/>
      <c r="Z1122" s="206"/>
      <c r="AA1122" s="206"/>
      <c r="AB1122" s="206"/>
      <c r="AC1122" s="206"/>
      <c r="AD1122" s="206"/>
      <c r="AE1122" s="206"/>
      <c r="AF1122" s="206"/>
      <c r="AG1122" s="206" t="s">
        <v>1202</v>
      </c>
      <c r="AH1122" s="206"/>
      <c r="AI1122" s="206"/>
      <c r="AJ1122" s="206"/>
      <c r="AK1122" s="206"/>
      <c r="AL1122" s="206"/>
      <c r="AM1122" s="206"/>
      <c r="AN1122" s="206"/>
      <c r="AO1122" s="206"/>
      <c r="AP1122" s="206"/>
      <c r="AQ1122" s="206"/>
      <c r="AR1122" s="206"/>
      <c r="AS1122" s="206"/>
      <c r="AT1122" s="206"/>
      <c r="AU1122" s="206"/>
      <c r="AV1122" s="206"/>
      <c r="AW1122" s="206"/>
      <c r="AX1122" s="206"/>
      <c r="AY1122" s="206"/>
      <c r="AZ1122" s="206"/>
      <c r="BA1122" s="206"/>
      <c r="BB1122" s="206"/>
      <c r="BC1122" s="206"/>
      <c r="BD1122" s="206"/>
      <c r="BE1122" s="206"/>
      <c r="BF1122" s="206"/>
      <c r="BG1122" s="206"/>
      <c r="BH1122" s="206"/>
    </row>
    <row r="1123" spans="1:60" outlineLevel="1">
      <c r="A1123" s="232">
        <v>208</v>
      </c>
      <c r="B1123" s="233" t="s">
        <v>1504</v>
      </c>
      <c r="C1123" s="243" t="s">
        <v>1505</v>
      </c>
      <c r="D1123" s="234" t="s">
        <v>1179</v>
      </c>
      <c r="E1123" s="235">
        <v>60</v>
      </c>
      <c r="F1123" s="236"/>
      <c r="G1123" s="237">
        <f>ROUND(E1123*F1123,2)</f>
        <v>0</v>
      </c>
      <c r="H1123" s="236"/>
      <c r="I1123" s="237">
        <f>ROUND(E1123*H1123,2)</f>
        <v>0</v>
      </c>
      <c r="J1123" s="236"/>
      <c r="K1123" s="237">
        <f>ROUND(E1123*J1123,2)</f>
        <v>0</v>
      </c>
      <c r="L1123" s="237">
        <v>21</v>
      </c>
      <c r="M1123" s="237">
        <f>G1123*(1+L1123/100)</f>
        <v>0</v>
      </c>
      <c r="N1123" s="237">
        <v>0</v>
      </c>
      <c r="O1123" s="237">
        <f>ROUND(E1123*N1123,2)</f>
        <v>0</v>
      </c>
      <c r="P1123" s="237">
        <v>0</v>
      </c>
      <c r="Q1123" s="237">
        <f>ROUND(E1123*P1123,2)</f>
        <v>0</v>
      </c>
      <c r="R1123" s="237"/>
      <c r="S1123" s="237" t="s">
        <v>295</v>
      </c>
      <c r="T1123" s="238" t="s">
        <v>390</v>
      </c>
      <c r="U1123" s="215">
        <v>0</v>
      </c>
      <c r="V1123" s="215">
        <f>ROUND(E1123*U1123,2)</f>
        <v>0</v>
      </c>
      <c r="W1123" s="215"/>
      <c r="X1123" s="206"/>
      <c r="Y1123" s="206"/>
      <c r="Z1123" s="206"/>
      <c r="AA1123" s="206"/>
      <c r="AB1123" s="206"/>
      <c r="AC1123" s="206"/>
      <c r="AD1123" s="206"/>
      <c r="AE1123" s="206"/>
      <c r="AF1123" s="206"/>
      <c r="AG1123" s="206" t="s">
        <v>1202</v>
      </c>
      <c r="AH1123" s="206"/>
      <c r="AI1123" s="206"/>
      <c r="AJ1123" s="206"/>
      <c r="AK1123" s="206"/>
      <c r="AL1123" s="206"/>
      <c r="AM1123" s="206"/>
      <c r="AN1123" s="206"/>
      <c r="AO1123" s="206"/>
      <c r="AP1123" s="206"/>
      <c r="AQ1123" s="206"/>
      <c r="AR1123" s="206"/>
      <c r="AS1123" s="206"/>
      <c r="AT1123" s="206"/>
      <c r="AU1123" s="206"/>
      <c r="AV1123" s="206"/>
      <c r="AW1123" s="206"/>
      <c r="AX1123" s="206"/>
      <c r="AY1123" s="206"/>
      <c r="AZ1123" s="206"/>
      <c r="BA1123" s="206"/>
      <c r="BB1123" s="206"/>
      <c r="BC1123" s="206"/>
      <c r="BD1123" s="206"/>
      <c r="BE1123" s="206"/>
      <c r="BF1123" s="206"/>
      <c r="BG1123" s="206"/>
      <c r="BH1123" s="206"/>
    </row>
    <row r="1124" spans="1:60" outlineLevel="1">
      <c r="A1124" s="232">
        <v>209</v>
      </c>
      <c r="B1124" s="233" t="s">
        <v>1506</v>
      </c>
      <c r="C1124" s="243" t="s">
        <v>1507</v>
      </c>
      <c r="D1124" s="234" t="s">
        <v>557</v>
      </c>
      <c r="E1124" s="235">
        <v>27</v>
      </c>
      <c r="F1124" s="236"/>
      <c r="G1124" s="237">
        <f>ROUND(E1124*F1124,2)</f>
        <v>0</v>
      </c>
      <c r="H1124" s="236"/>
      <c r="I1124" s="237">
        <f>ROUND(E1124*H1124,2)</f>
        <v>0</v>
      </c>
      <c r="J1124" s="236"/>
      <c r="K1124" s="237">
        <f>ROUND(E1124*J1124,2)</f>
        <v>0</v>
      </c>
      <c r="L1124" s="237">
        <v>21</v>
      </c>
      <c r="M1124" s="237">
        <f>G1124*(1+L1124/100)</f>
        <v>0</v>
      </c>
      <c r="N1124" s="237">
        <v>5.0000000000000002E-5</v>
      </c>
      <c r="O1124" s="237">
        <f>ROUND(E1124*N1124,2)</f>
        <v>0</v>
      </c>
      <c r="P1124" s="237">
        <v>0</v>
      </c>
      <c r="Q1124" s="237">
        <f>ROUND(E1124*P1124,2)</f>
        <v>0</v>
      </c>
      <c r="R1124" s="237"/>
      <c r="S1124" s="237" t="s">
        <v>295</v>
      </c>
      <c r="T1124" s="238" t="s">
        <v>390</v>
      </c>
      <c r="U1124" s="215">
        <v>0</v>
      </c>
      <c r="V1124" s="215">
        <f>ROUND(E1124*U1124,2)</f>
        <v>0</v>
      </c>
      <c r="W1124" s="215"/>
      <c r="X1124" s="206"/>
      <c r="Y1124" s="206"/>
      <c r="Z1124" s="206"/>
      <c r="AA1124" s="206"/>
      <c r="AB1124" s="206"/>
      <c r="AC1124" s="206"/>
      <c r="AD1124" s="206"/>
      <c r="AE1124" s="206"/>
      <c r="AF1124" s="206"/>
      <c r="AG1124" s="206" t="s">
        <v>1202</v>
      </c>
      <c r="AH1124" s="206"/>
      <c r="AI1124" s="206"/>
      <c r="AJ1124" s="206"/>
      <c r="AK1124" s="206"/>
      <c r="AL1124" s="206"/>
      <c r="AM1124" s="206"/>
      <c r="AN1124" s="206"/>
      <c r="AO1124" s="206"/>
      <c r="AP1124" s="206"/>
      <c r="AQ1124" s="206"/>
      <c r="AR1124" s="206"/>
      <c r="AS1124" s="206"/>
      <c r="AT1124" s="206"/>
      <c r="AU1124" s="206"/>
      <c r="AV1124" s="206"/>
      <c r="AW1124" s="206"/>
      <c r="AX1124" s="206"/>
      <c r="AY1124" s="206"/>
      <c r="AZ1124" s="206"/>
      <c r="BA1124" s="206"/>
      <c r="BB1124" s="206"/>
      <c r="BC1124" s="206"/>
      <c r="BD1124" s="206"/>
      <c r="BE1124" s="206"/>
      <c r="BF1124" s="206"/>
      <c r="BG1124" s="206"/>
      <c r="BH1124" s="206"/>
    </row>
    <row r="1125" spans="1:60" outlineLevel="1">
      <c r="A1125" s="232">
        <v>210</v>
      </c>
      <c r="B1125" s="233" t="s">
        <v>1508</v>
      </c>
      <c r="C1125" s="243" t="s">
        <v>1509</v>
      </c>
      <c r="D1125" s="234" t="s">
        <v>437</v>
      </c>
      <c r="E1125" s="235">
        <v>24</v>
      </c>
      <c r="F1125" s="236"/>
      <c r="G1125" s="237">
        <f>ROUND(E1125*F1125,2)</f>
        <v>0</v>
      </c>
      <c r="H1125" s="236"/>
      <c r="I1125" s="237">
        <f>ROUND(E1125*H1125,2)</f>
        <v>0</v>
      </c>
      <c r="J1125" s="236"/>
      <c r="K1125" s="237">
        <f>ROUND(E1125*J1125,2)</f>
        <v>0</v>
      </c>
      <c r="L1125" s="237">
        <v>21</v>
      </c>
      <c r="M1125" s="237">
        <f>G1125*(1+L1125/100)</f>
        <v>0</v>
      </c>
      <c r="N1125" s="237">
        <v>1.7000000000000001E-4</v>
      </c>
      <c r="O1125" s="237">
        <f>ROUND(E1125*N1125,2)</f>
        <v>0</v>
      </c>
      <c r="P1125" s="237">
        <v>0</v>
      </c>
      <c r="Q1125" s="237">
        <f>ROUND(E1125*P1125,2)</f>
        <v>0</v>
      </c>
      <c r="R1125" s="237"/>
      <c r="S1125" s="237" t="s">
        <v>295</v>
      </c>
      <c r="T1125" s="238" t="s">
        <v>390</v>
      </c>
      <c r="U1125" s="215">
        <v>0</v>
      </c>
      <c r="V1125" s="215">
        <f>ROUND(E1125*U1125,2)</f>
        <v>0</v>
      </c>
      <c r="W1125" s="215"/>
      <c r="X1125" s="206"/>
      <c r="Y1125" s="206"/>
      <c r="Z1125" s="206"/>
      <c r="AA1125" s="206"/>
      <c r="AB1125" s="206"/>
      <c r="AC1125" s="206"/>
      <c r="AD1125" s="206"/>
      <c r="AE1125" s="206"/>
      <c r="AF1125" s="206"/>
      <c r="AG1125" s="206" t="s">
        <v>1202</v>
      </c>
      <c r="AH1125" s="206"/>
      <c r="AI1125" s="206"/>
      <c r="AJ1125" s="206"/>
      <c r="AK1125" s="206"/>
      <c r="AL1125" s="206"/>
      <c r="AM1125" s="206"/>
      <c r="AN1125" s="206"/>
      <c r="AO1125" s="206"/>
      <c r="AP1125" s="206"/>
      <c r="AQ1125" s="206"/>
      <c r="AR1125" s="206"/>
      <c r="AS1125" s="206"/>
      <c r="AT1125" s="206"/>
      <c r="AU1125" s="206"/>
      <c r="AV1125" s="206"/>
      <c r="AW1125" s="206"/>
      <c r="AX1125" s="206"/>
      <c r="AY1125" s="206"/>
      <c r="AZ1125" s="206"/>
      <c r="BA1125" s="206"/>
      <c r="BB1125" s="206"/>
      <c r="BC1125" s="206"/>
      <c r="BD1125" s="206"/>
      <c r="BE1125" s="206"/>
      <c r="BF1125" s="206"/>
      <c r="BG1125" s="206"/>
      <c r="BH1125" s="206"/>
    </row>
    <row r="1126" spans="1:60" outlineLevel="1">
      <c r="A1126" s="232">
        <v>211</v>
      </c>
      <c r="B1126" s="233" t="s">
        <v>1510</v>
      </c>
      <c r="C1126" s="243" t="s">
        <v>1511</v>
      </c>
      <c r="D1126" s="234" t="s">
        <v>437</v>
      </c>
      <c r="E1126" s="235">
        <v>1</v>
      </c>
      <c r="F1126" s="236"/>
      <c r="G1126" s="237">
        <f>ROUND(E1126*F1126,2)</f>
        <v>0</v>
      </c>
      <c r="H1126" s="236"/>
      <c r="I1126" s="237">
        <f>ROUND(E1126*H1126,2)</f>
        <v>0</v>
      </c>
      <c r="J1126" s="236"/>
      <c r="K1126" s="237">
        <f>ROUND(E1126*J1126,2)</f>
        <v>0</v>
      </c>
      <c r="L1126" s="237">
        <v>21</v>
      </c>
      <c r="M1126" s="237">
        <f>G1126*(1+L1126/100)</f>
        <v>0</v>
      </c>
      <c r="N1126" s="237">
        <v>2.2000000000000001E-4</v>
      </c>
      <c r="O1126" s="237">
        <f>ROUND(E1126*N1126,2)</f>
        <v>0</v>
      </c>
      <c r="P1126" s="237">
        <v>0</v>
      </c>
      <c r="Q1126" s="237">
        <f>ROUND(E1126*P1126,2)</f>
        <v>0</v>
      </c>
      <c r="R1126" s="237"/>
      <c r="S1126" s="237" t="s">
        <v>295</v>
      </c>
      <c r="T1126" s="238" t="s">
        <v>390</v>
      </c>
      <c r="U1126" s="215">
        <v>0</v>
      </c>
      <c r="V1126" s="215">
        <f>ROUND(E1126*U1126,2)</f>
        <v>0</v>
      </c>
      <c r="W1126" s="215"/>
      <c r="X1126" s="206"/>
      <c r="Y1126" s="206"/>
      <c r="Z1126" s="206"/>
      <c r="AA1126" s="206"/>
      <c r="AB1126" s="206"/>
      <c r="AC1126" s="206"/>
      <c r="AD1126" s="206"/>
      <c r="AE1126" s="206"/>
      <c r="AF1126" s="206"/>
      <c r="AG1126" s="206" t="s">
        <v>1202</v>
      </c>
      <c r="AH1126" s="206"/>
      <c r="AI1126" s="206"/>
      <c r="AJ1126" s="206"/>
      <c r="AK1126" s="206"/>
      <c r="AL1126" s="206"/>
      <c r="AM1126" s="206"/>
      <c r="AN1126" s="206"/>
      <c r="AO1126" s="206"/>
      <c r="AP1126" s="206"/>
      <c r="AQ1126" s="206"/>
      <c r="AR1126" s="206"/>
      <c r="AS1126" s="206"/>
      <c r="AT1126" s="206"/>
      <c r="AU1126" s="206"/>
      <c r="AV1126" s="206"/>
      <c r="AW1126" s="206"/>
      <c r="AX1126" s="206"/>
      <c r="AY1126" s="206"/>
      <c r="AZ1126" s="206"/>
      <c r="BA1126" s="206"/>
      <c r="BB1126" s="206"/>
      <c r="BC1126" s="206"/>
      <c r="BD1126" s="206"/>
      <c r="BE1126" s="206"/>
      <c r="BF1126" s="206"/>
      <c r="BG1126" s="206"/>
      <c r="BH1126" s="206"/>
    </row>
    <row r="1127" spans="1:60" outlineLevel="1">
      <c r="A1127" s="223">
        <v>212</v>
      </c>
      <c r="B1127" s="224" t="s">
        <v>1512</v>
      </c>
      <c r="C1127" s="241" t="s">
        <v>1513</v>
      </c>
      <c r="D1127" s="225" t="s">
        <v>389</v>
      </c>
      <c r="E1127" s="226">
        <v>0.86302000000000001</v>
      </c>
      <c r="F1127" s="227"/>
      <c r="G1127" s="228">
        <f>ROUND(E1127*F1127,2)</f>
        <v>0</v>
      </c>
      <c r="H1127" s="227"/>
      <c r="I1127" s="228">
        <f>ROUND(E1127*H1127,2)</f>
        <v>0</v>
      </c>
      <c r="J1127" s="227"/>
      <c r="K1127" s="228">
        <f>ROUND(E1127*J1127,2)</f>
        <v>0</v>
      </c>
      <c r="L1127" s="228">
        <v>21</v>
      </c>
      <c r="M1127" s="228">
        <f>G1127*(1+L1127/100)</f>
        <v>0</v>
      </c>
      <c r="N1127" s="228">
        <v>0</v>
      </c>
      <c r="O1127" s="228">
        <f>ROUND(E1127*N1127,2)</f>
        <v>0</v>
      </c>
      <c r="P1127" s="228">
        <v>0</v>
      </c>
      <c r="Q1127" s="228">
        <f>ROUND(E1127*P1127,2)</f>
        <v>0</v>
      </c>
      <c r="R1127" s="228" t="s">
        <v>1342</v>
      </c>
      <c r="S1127" s="228" t="s">
        <v>285</v>
      </c>
      <c r="T1127" s="229" t="s">
        <v>322</v>
      </c>
      <c r="U1127" s="215">
        <v>1.327</v>
      </c>
      <c r="V1127" s="215">
        <f>ROUND(E1127*U1127,2)</f>
        <v>1.1499999999999999</v>
      </c>
      <c r="W1127" s="215"/>
      <c r="X1127" s="206"/>
      <c r="Y1127" s="206"/>
      <c r="Z1127" s="206"/>
      <c r="AA1127" s="206"/>
      <c r="AB1127" s="206"/>
      <c r="AC1127" s="206"/>
      <c r="AD1127" s="206"/>
      <c r="AE1127" s="206"/>
      <c r="AF1127" s="206"/>
      <c r="AG1127" s="206" t="s">
        <v>1192</v>
      </c>
      <c r="AH1127" s="206"/>
      <c r="AI1127" s="206"/>
      <c r="AJ1127" s="206"/>
      <c r="AK1127" s="206"/>
      <c r="AL1127" s="206"/>
      <c r="AM1127" s="206"/>
      <c r="AN1127" s="206"/>
      <c r="AO1127" s="206"/>
      <c r="AP1127" s="206"/>
      <c r="AQ1127" s="206"/>
      <c r="AR1127" s="206"/>
      <c r="AS1127" s="206"/>
      <c r="AT1127" s="206"/>
      <c r="AU1127" s="206"/>
      <c r="AV1127" s="206"/>
      <c r="AW1127" s="206"/>
      <c r="AX1127" s="206"/>
      <c r="AY1127" s="206"/>
      <c r="AZ1127" s="206"/>
      <c r="BA1127" s="206"/>
      <c r="BB1127" s="206"/>
      <c r="BC1127" s="206"/>
      <c r="BD1127" s="206"/>
      <c r="BE1127" s="206"/>
      <c r="BF1127" s="206"/>
      <c r="BG1127" s="206"/>
      <c r="BH1127" s="206"/>
    </row>
    <row r="1128" spans="1:60" outlineLevel="1">
      <c r="A1128" s="213"/>
      <c r="B1128" s="214"/>
      <c r="C1128" s="253" t="s">
        <v>1514</v>
      </c>
      <c r="D1128" s="251"/>
      <c r="E1128" s="251"/>
      <c r="F1128" s="251"/>
      <c r="G1128" s="251"/>
      <c r="H1128" s="215"/>
      <c r="I1128" s="215"/>
      <c r="J1128" s="215"/>
      <c r="K1128" s="215"/>
      <c r="L1128" s="215"/>
      <c r="M1128" s="215"/>
      <c r="N1128" s="215"/>
      <c r="O1128" s="215"/>
      <c r="P1128" s="215"/>
      <c r="Q1128" s="215"/>
      <c r="R1128" s="215"/>
      <c r="S1128" s="215"/>
      <c r="T1128" s="215"/>
      <c r="U1128" s="215"/>
      <c r="V1128" s="215"/>
      <c r="W1128" s="215"/>
      <c r="X1128" s="206"/>
      <c r="Y1128" s="206"/>
      <c r="Z1128" s="206"/>
      <c r="AA1128" s="206"/>
      <c r="AB1128" s="206"/>
      <c r="AC1128" s="206"/>
      <c r="AD1128" s="206"/>
      <c r="AE1128" s="206"/>
      <c r="AF1128" s="206"/>
      <c r="AG1128" s="206" t="s">
        <v>325</v>
      </c>
      <c r="AH1128" s="206"/>
      <c r="AI1128" s="206"/>
      <c r="AJ1128" s="206"/>
      <c r="AK1128" s="206"/>
      <c r="AL1128" s="206"/>
      <c r="AM1128" s="206"/>
      <c r="AN1128" s="206"/>
      <c r="AO1128" s="206"/>
      <c r="AP1128" s="206"/>
      <c r="AQ1128" s="206"/>
      <c r="AR1128" s="206"/>
      <c r="AS1128" s="206"/>
      <c r="AT1128" s="206"/>
      <c r="AU1128" s="206"/>
      <c r="AV1128" s="206"/>
      <c r="AW1128" s="206"/>
      <c r="AX1128" s="206"/>
      <c r="AY1128" s="206"/>
      <c r="AZ1128" s="206"/>
      <c r="BA1128" s="206"/>
      <c r="BB1128" s="206"/>
      <c r="BC1128" s="206"/>
      <c r="BD1128" s="206"/>
      <c r="BE1128" s="206"/>
      <c r="BF1128" s="206"/>
      <c r="BG1128" s="206"/>
      <c r="BH1128" s="206"/>
    </row>
    <row r="1129" spans="1:60" outlineLevel="1">
      <c r="A1129" s="213"/>
      <c r="B1129" s="214"/>
      <c r="C1129" s="254" t="s">
        <v>1194</v>
      </c>
      <c r="D1129" s="247"/>
      <c r="E1129" s="248"/>
      <c r="F1129" s="215"/>
      <c r="G1129" s="215"/>
      <c r="H1129" s="215"/>
      <c r="I1129" s="215"/>
      <c r="J1129" s="215"/>
      <c r="K1129" s="215"/>
      <c r="L1129" s="215"/>
      <c r="M1129" s="215"/>
      <c r="N1129" s="215"/>
      <c r="O1129" s="215"/>
      <c r="P1129" s="215"/>
      <c r="Q1129" s="215"/>
      <c r="R1129" s="215"/>
      <c r="S1129" s="215"/>
      <c r="T1129" s="215"/>
      <c r="U1129" s="215"/>
      <c r="V1129" s="215"/>
      <c r="W1129" s="215"/>
      <c r="X1129" s="206"/>
      <c r="Y1129" s="206"/>
      <c r="Z1129" s="206"/>
      <c r="AA1129" s="206"/>
      <c r="AB1129" s="206"/>
      <c r="AC1129" s="206"/>
      <c r="AD1129" s="206"/>
      <c r="AE1129" s="206"/>
      <c r="AF1129" s="206"/>
      <c r="AG1129" s="206" t="s">
        <v>327</v>
      </c>
      <c r="AH1129" s="206">
        <v>0</v>
      </c>
      <c r="AI1129" s="206"/>
      <c r="AJ1129" s="206"/>
      <c r="AK1129" s="206"/>
      <c r="AL1129" s="206"/>
      <c r="AM1129" s="206"/>
      <c r="AN1129" s="206"/>
      <c r="AO1129" s="206"/>
      <c r="AP1129" s="206"/>
      <c r="AQ1129" s="206"/>
      <c r="AR1129" s="206"/>
      <c r="AS1129" s="206"/>
      <c r="AT1129" s="206"/>
      <c r="AU1129" s="206"/>
      <c r="AV1129" s="206"/>
      <c r="AW1129" s="206"/>
      <c r="AX1129" s="206"/>
      <c r="AY1129" s="206"/>
      <c r="AZ1129" s="206"/>
      <c r="BA1129" s="206"/>
      <c r="BB1129" s="206"/>
      <c r="BC1129" s="206"/>
      <c r="BD1129" s="206"/>
      <c r="BE1129" s="206"/>
      <c r="BF1129" s="206"/>
      <c r="BG1129" s="206"/>
      <c r="BH1129" s="206"/>
    </row>
    <row r="1130" spans="1:60" ht="22.5" outlineLevel="1">
      <c r="A1130" s="213"/>
      <c r="B1130" s="214"/>
      <c r="C1130" s="254" t="s">
        <v>1515</v>
      </c>
      <c r="D1130" s="247"/>
      <c r="E1130" s="248"/>
      <c r="F1130" s="215"/>
      <c r="G1130" s="215"/>
      <c r="H1130" s="215"/>
      <c r="I1130" s="215"/>
      <c r="J1130" s="215"/>
      <c r="K1130" s="215"/>
      <c r="L1130" s="215"/>
      <c r="M1130" s="215"/>
      <c r="N1130" s="215"/>
      <c r="O1130" s="215"/>
      <c r="P1130" s="215"/>
      <c r="Q1130" s="215"/>
      <c r="R1130" s="215"/>
      <c r="S1130" s="215"/>
      <c r="T1130" s="215"/>
      <c r="U1130" s="215"/>
      <c r="V1130" s="215"/>
      <c r="W1130" s="215"/>
      <c r="X1130" s="206"/>
      <c r="Y1130" s="206"/>
      <c r="Z1130" s="206"/>
      <c r="AA1130" s="206"/>
      <c r="AB1130" s="206"/>
      <c r="AC1130" s="206"/>
      <c r="AD1130" s="206"/>
      <c r="AE1130" s="206"/>
      <c r="AF1130" s="206"/>
      <c r="AG1130" s="206" t="s">
        <v>327</v>
      </c>
      <c r="AH1130" s="206">
        <v>0</v>
      </c>
      <c r="AI1130" s="206"/>
      <c r="AJ1130" s="206"/>
      <c r="AK1130" s="206"/>
      <c r="AL1130" s="206"/>
      <c r="AM1130" s="206"/>
      <c r="AN1130" s="206"/>
      <c r="AO1130" s="206"/>
      <c r="AP1130" s="206"/>
      <c r="AQ1130" s="206"/>
      <c r="AR1130" s="206"/>
      <c r="AS1130" s="206"/>
      <c r="AT1130" s="206"/>
      <c r="AU1130" s="206"/>
      <c r="AV1130" s="206"/>
      <c r="AW1130" s="206"/>
      <c r="AX1130" s="206"/>
      <c r="AY1130" s="206"/>
      <c r="AZ1130" s="206"/>
      <c r="BA1130" s="206"/>
      <c r="BB1130" s="206"/>
      <c r="BC1130" s="206"/>
      <c r="BD1130" s="206"/>
      <c r="BE1130" s="206"/>
      <c r="BF1130" s="206"/>
      <c r="BG1130" s="206"/>
      <c r="BH1130" s="206"/>
    </row>
    <row r="1131" spans="1:60" outlineLevel="1">
      <c r="A1131" s="213"/>
      <c r="B1131" s="214"/>
      <c r="C1131" s="254" t="s">
        <v>1516</v>
      </c>
      <c r="D1131" s="247"/>
      <c r="E1131" s="248">
        <v>0.86302000000000001</v>
      </c>
      <c r="F1131" s="215"/>
      <c r="G1131" s="215"/>
      <c r="H1131" s="215"/>
      <c r="I1131" s="215"/>
      <c r="J1131" s="215"/>
      <c r="K1131" s="215"/>
      <c r="L1131" s="215"/>
      <c r="M1131" s="215"/>
      <c r="N1131" s="215"/>
      <c r="O1131" s="215"/>
      <c r="P1131" s="215"/>
      <c r="Q1131" s="215"/>
      <c r="R1131" s="215"/>
      <c r="S1131" s="215"/>
      <c r="T1131" s="215"/>
      <c r="U1131" s="215"/>
      <c r="V1131" s="215"/>
      <c r="W1131" s="215"/>
      <c r="X1131" s="206"/>
      <c r="Y1131" s="206"/>
      <c r="Z1131" s="206"/>
      <c r="AA1131" s="206"/>
      <c r="AB1131" s="206"/>
      <c r="AC1131" s="206"/>
      <c r="AD1131" s="206"/>
      <c r="AE1131" s="206"/>
      <c r="AF1131" s="206"/>
      <c r="AG1131" s="206" t="s">
        <v>327</v>
      </c>
      <c r="AH1131" s="206">
        <v>0</v>
      </c>
      <c r="AI1131" s="206"/>
      <c r="AJ1131" s="206"/>
      <c r="AK1131" s="206"/>
      <c r="AL1131" s="206"/>
      <c r="AM1131" s="206"/>
      <c r="AN1131" s="206"/>
      <c r="AO1131" s="206"/>
      <c r="AP1131" s="206"/>
      <c r="AQ1131" s="206"/>
      <c r="AR1131" s="206"/>
      <c r="AS1131" s="206"/>
      <c r="AT1131" s="206"/>
      <c r="AU1131" s="206"/>
      <c r="AV1131" s="206"/>
      <c r="AW1131" s="206"/>
      <c r="AX1131" s="206"/>
      <c r="AY1131" s="206"/>
      <c r="AZ1131" s="206"/>
      <c r="BA1131" s="206"/>
      <c r="BB1131" s="206"/>
      <c r="BC1131" s="206"/>
      <c r="BD1131" s="206"/>
      <c r="BE1131" s="206"/>
      <c r="BF1131" s="206"/>
      <c r="BG1131" s="206"/>
      <c r="BH1131" s="206"/>
    </row>
    <row r="1132" spans="1:60">
      <c r="A1132" s="217" t="s">
        <v>280</v>
      </c>
      <c r="B1132" s="218" t="s">
        <v>137</v>
      </c>
      <c r="C1132" s="240" t="s">
        <v>138</v>
      </c>
      <c r="D1132" s="219"/>
      <c r="E1132" s="220"/>
      <c r="F1132" s="221"/>
      <c r="G1132" s="221">
        <f>SUMIF(AG1133:AG1169,"&lt;&gt;NOR",G1133:G1169)</f>
        <v>0</v>
      </c>
      <c r="H1132" s="221"/>
      <c r="I1132" s="221">
        <f>SUM(I1133:I1169)</f>
        <v>0</v>
      </c>
      <c r="J1132" s="221"/>
      <c r="K1132" s="221">
        <f>SUM(K1133:K1169)</f>
        <v>0</v>
      </c>
      <c r="L1132" s="221"/>
      <c r="M1132" s="221">
        <f>SUM(M1133:M1169)</f>
        <v>0</v>
      </c>
      <c r="N1132" s="221"/>
      <c r="O1132" s="221">
        <f>SUM(O1133:O1169)</f>
        <v>0.39</v>
      </c>
      <c r="P1132" s="221"/>
      <c r="Q1132" s="221">
        <f>SUM(Q1133:Q1169)</f>
        <v>0</v>
      </c>
      <c r="R1132" s="221"/>
      <c r="S1132" s="221"/>
      <c r="T1132" s="222"/>
      <c r="U1132" s="216"/>
      <c r="V1132" s="216">
        <f>SUM(V1133:V1169)</f>
        <v>1.1000000000000001</v>
      </c>
      <c r="W1132" s="216"/>
      <c r="AG1132" t="s">
        <v>281</v>
      </c>
    </row>
    <row r="1133" spans="1:60" ht="22.5" outlineLevel="1">
      <c r="A1133" s="232">
        <v>213</v>
      </c>
      <c r="B1133" s="233" t="s">
        <v>1517</v>
      </c>
      <c r="C1133" s="243" t="s">
        <v>1518</v>
      </c>
      <c r="D1133" s="234" t="s">
        <v>437</v>
      </c>
      <c r="E1133" s="235">
        <v>1</v>
      </c>
      <c r="F1133" s="236"/>
      <c r="G1133" s="237">
        <f>ROUND(E1133*F1133,2)</f>
        <v>0</v>
      </c>
      <c r="H1133" s="236"/>
      <c r="I1133" s="237">
        <f>ROUND(E1133*H1133,2)</f>
        <v>0</v>
      </c>
      <c r="J1133" s="236"/>
      <c r="K1133" s="237">
        <f>ROUND(E1133*J1133,2)</f>
        <v>0</v>
      </c>
      <c r="L1133" s="237">
        <v>21</v>
      </c>
      <c r="M1133" s="237">
        <f>G1133*(1+L1133/100)</f>
        <v>0</v>
      </c>
      <c r="N1133" s="237">
        <v>1.64E-3</v>
      </c>
      <c r="O1133" s="237">
        <f>ROUND(E1133*N1133,2)</f>
        <v>0</v>
      </c>
      <c r="P1133" s="237">
        <v>0</v>
      </c>
      <c r="Q1133" s="237">
        <f>ROUND(E1133*P1133,2)</f>
        <v>0</v>
      </c>
      <c r="R1133" s="237" t="s">
        <v>1342</v>
      </c>
      <c r="S1133" s="237" t="s">
        <v>285</v>
      </c>
      <c r="T1133" s="238" t="s">
        <v>322</v>
      </c>
      <c r="U1133" s="215">
        <v>0.48499999999999999</v>
      </c>
      <c r="V1133" s="215">
        <f>ROUND(E1133*U1133,2)</f>
        <v>0.49</v>
      </c>
      <c r="W1133" s="215"/>
      <c r="X1133" s="206"/>
      <c r="Y1133" s="206"/>
      <c r="Z1133" s="206"/>
      <c r="AA1133" s="206"/>
      <c r="AB1133" s="206"/>
      <c r="AC1133" s="206"/>
      <c r="AD1133" s="206"/>
      <c r="AE1133" s="206"/>
      <c r="AF1133" s="206"/>
      <c r="AG1133" s="206" t="s">
        <v>1202</v>
      </c>
      <c r="AH1133" s="206"/>
      <c r="AI1133" s="206"/>
      <c r="AJ1133" s="206"/>
      <c r="AK1133" s="206"/>
      <c r="AL1133" s="206"/>
      <c r="AM1133" s="206"/>
      <c r="AN1133" s="206"/>
      <c r="AO1133" s="206"/>
      <c r="AP1133" s="206"/>
      <c r="AQ1133" s="206"/>
      <c r="AR1133" s="206"/>
      <c r="AS1133" s="206"/>
      <c r="AT1133" s="206"/>
      <c r="AU1133" s="206"/>
      <c r="AV1133" s="206"/>
      <c r="AW1133" s="206"/>
      <c r="AX1133" s="206"/>
      <c r="AY1133" s="206"/>
      <c r="AZ1133" s="206"/>
      <c r="BA1133" s="206"/>
      <c r="BB1133" s="206"/>
      <c r="BC1133" s="206"/>
      <c r="BD1133" s="206"/>
      <c r="BE1133" s="206"/>
      <c r="BF1133" s="206"/>
      <c r="BG1133" s="206"/>
      <c r="BH1133" s="206"/>
    </row>
    <row r="1134" spans="1:60" outlineLevel="1">
      <c r="A1134" s="232">
        <v>214</v>
      </c>
      <c r="B1134" s="233" t="s">
        <v>1519</v>
      </c>
      <c r="C1134" s="243" t="s">
        <v>1520</v>
      </c>
      <c r="D1134" s="234" t="s">
        <v>298</v>
      </c>
      <c r="E1134" s="235">
        <v>4</v>
      </c>
      <c r="F1134" s="236"/>
      <c r="G1134" s="237">
        <f>ROUND(E1134*F1134,2)</f>
        <v>0</v>
      </c>
      <c r="H1134" s="236"/>
      <c r="I1134" s="237">
        <f>ROUND(E1134*H1134,2)</f>
        <v>0</v>
      </c>
      <c r="J1134" s="236"/>
      <c r="K1134" s="237">
        <f>ROUND(E1134*J1134,2)</f>
        <v>0</v>
      </c>
      <c r="L1134" s="237">
        <v>21</v>
      </c>
      <c r="M1134" s="237">
        <f>G1134*(1+L1134/100)</f>
        <v>0</v>
      </c>
      <c r="N1134" s="237">
        <v>1.772E-2</v>
      </c>
      <c r="O1134" s="237">
        <f>ROUND(E1134*N1134,2)</f>
        <v>7.0000000000000007E-2</v>
      </c>
      <c r="P1134" s="237">
        <v>0</v>
      </c>
      <c r="Q1134" s="237">
        <f>ROUND(E1134*P1134,2)</f>
        <v>0</v>
      </c>
      <c r="R1134" s="237"/>
      <c r="S1134" s="237" t="s">
        <v>295</v>
      </c>
      <c r="T1134" s="238" t="s">
        <v>390</v>
      </c>
      <c r="U1134" s="215">
        <v>0</v>
      </c>
      <c r="V1134" s="215">
        <f>ROUND(E1134*U1134,2)</f>
        <v>0</v>
      </c>
      <c r="W1134" s="215"/>
      <c r="X1134" s="206"/>
      <c r="Y1134" s="206"/>
      <c r="Z1134" s="206"/>
      <c r="AA1134" s="206"/>
      <c r="AB1134" s="206"/>
      <c r="AC1134" s="206"/>
      <c r="AD1134" s="206"/>
      <c r="AE1134" s="206"/>
      <c r="AF1134" s="206"/>
      <c r="AG1134" s="206" t="s">
        <v>1202</v>
      </c>
      <c r="AH1134" s="206"/>
      <c r="AI1134" s="206"/>
      <c r="AJ1134" s="206"/>
      <c r="AK1134" s="206"/>
      <c r="AL1134" s="206"/>
      <c r="AM1134" s="206"/>
      <c r="AN1134" s="206"/>
      <c r="AO1134" s="206"/>
      <c r="AP1134" s="206"/>
      <c r="AQ1134" s="206"/>
      <c r="AR1134" s="206"/>
      <c r="AS1134" s="206"/>
      <c r="AT1134" s="206"/>
      <c r="AU1134" s="206"/>
      <c r="AV1134" s="206"/>
      <c r="AW1134" s="206"/>
      <c r="AX1134" s="206"/>
      <c r="AY1134" s="206"/>
      <c r="AZ1134" s="206"/>
      <c r="BA1134" s="206"/>
      <c r="BB1134" s="206"/>
      <c r="BC1134" s="206"/>
      <c r="BD1134" s="206"/>
      <c r="BE1134" s="206"/>
      <c r="BF1134" s="206"/>
      <c r="BG1134" s="206"/>
      <c r="BH1134" s="206"/>
    </row>
    <row r="1135" spans="1:60" outlineLevel="1">
      <c r="A1135" s="232">
        <v>215</v>
      </c>
      <c r="B1135" s="233" t="s">
        <v>1521</v>
      </c>
      <c r="C1135" s="243" t="s">
        <v>1522</v>
      </c>
      <c r="D1135" s="234" t="s">
        <v>298</v>
      </c>
      <c r="E1135" s="235">
        <v>1</v>
      </c>
      <c r="F1135" s="236"/>
      <c r="G1135" s="237">
        <f>ROUND(E1135*F1135,2)</f>
        <v>0</v>
      </c>
      <c r="H1135" s="236"/>
      <c r="I1135" s="237">
        <f>ROUND(E1135*H1135,2)</f>
        <v>0</v>
      </c>
      <c r="J1135" s="236"/>
      <c r="K1135" s="237">
        <f>ROUND(E1135*J1135,2)</f>
        <v>0</v>
      </c>
      <c r="L1135" s="237">
        <v>21</v>
      </c>
      <c r="M1135" s="237">
        <f>G1135*(1+L1135/100)</f>
        <v>0</v>
      </c>
      <c r="N1135" s="237">
        <v>1.8890000000000001E-2</v>
      </c>
      <c r="O1135" s="237">
        <f>ROUND(E1135*N1135,2)</f>
        <v>0.02</v>
      </c>
      <c r="P1135" s="237">
        <v>0</v>
      </c>
      <c r="Q1135" s="237">
        <f>ROUND(E1135*P1135,2)</f>
        <v>0</v>
      </c>
      <c r="R1135" s="237"/>
      <c r="S1135" s="237" t="s">
        <v>295</v>
      </c>
      <c r="T1135" s="238" t="s">
        <v>390</v>
      </c>
      <c r="U1135" s="215">
        <v>0</v>
      </c>
      <c r="V1135" s="215">
        <f>ROUND(E1135*U1135,2)</f>
        <v>0</v>
      </c>
      <c r="W1135" s="215"/>
      <c r="X1135" s="206"/>
      <c r="Y1135" s="206"/>
      <c r="Z1135" s="206"/>
      <c r="AA1135" s="206"/>
      <c r="AB1135" s="206"/>
      <c r="AC1135" s="206"/>
      <c r="AD1135" s="206"/>
      <c r="AE1135" s="206"/>
      <c r="AF1135" s="206"/>
      <c r="AG1135" s="206" t="s">
        <v>1202</v>
      </c>
      <c r="AH1135" s="206"/>
      <c r="AI1135" s="206"/>
      <c r="AJ1135" s="206"/>
      <c r="AK1135" s="206"/>
      <c r="AL1135" s="206"/>
      <c r="AM1135" s="206"/>
      <c r="AN1135" s="206"/>
      <c r="AO1135" s="206"/>
      <c r="AP1135" s="206"/>
      <c r="AQ1135" s="206"/>
      <c r="AR1135" s="206"/>
      <c r="AS1135" s="206"/>
      <c r="AT1135" s="206"/>
      <c r="AU1135" s="206"/>
      <c r="AV1135" s="206"/>
      <c r="AW1135" s="206"/>
      <c r="AX1135" s="206"/>
      <c r="AY1135" s="206"/>
      <c r="AZ1135" s="206"/>
      <c r="BA1135" s="206"/>
      <c r="BB1135" s="206"/>
      <c r="BC1135" s="206"/>
      <c r="BD1135" s="206"/>
      <c r="BE1135" s="206"/>
      <c r="BF1135" s="206"/>
      <c r="BG1135" s="206"/>
      <c r="BH1135" s="206"/>
    </row>
    <row r="1136" spans="1:60" outlineLevel="1">
      <c r="A1136" s="232">
        <v>216</v>
      </c>
      <c r="B1136" s="233" t="s">
        <v>1523</v>
      </c>
      <c r="C1136" s="243" t="s">
        <v>1524</v>
      </c>
      <c r="D1136" s="234" t="s">
        <v>298</v>
      </c>
      <c r="E1136" s="235">
        <v>3</v>
      </c>
      <c r="F1136" s="236"/>
      <c r="G1136" s="237">
        <f>ROUND(E1136*F1136,2)</f>
        <v>0</v>
      </c>
      <c r="H1136" s="236"/>
      <c r="I1136" s="237">
        <f>ROUND(E1136*H1136,2)</f>
        <v>0</v>
      </c>
      <c r="J1136" s="236"/>
      <c r="K1136" s="237">
        <f>ROUND(E1136*J1136,2)</f>
        <v>0</v>
      </c>
      <c r="L1136" s="237">
        <v>21</v>
      </c>
      <c r="M1136" s="237">
        <f>G1136*(1+L1136/100)</f>
        <v>0</v>
      </c>
      <c r="N1136" s="237">
        <v>2.0379999999999999E-2</v>
      </c>
      <c r="O1136" s="237">
        <f>ROUND(E1136*N1136,2)</f>
        <v>0.06</v>
      </c>
      <c r="P1136" s="237">
        <v>0</v>
      </c>
      <c r="Q1136" s="237">
        <f>ROUND(E1136*P1136,2)</f>
        <v>0</v>
      </c>
      <c r="R1136" s="237"/>
      <c r="S1136" s="237" t="s">
        <v>295</v>
      </c>
      <c r="T1136" s="238" t="s">
        <v>390</v>
      </c>
      <c r="U1136" s="215">
        <v>0</v>
      </c>
      <c r="V1136" s="215">
        <f>ROUND(E1136*U1136,2)</f>
        <v>0</v>
      </c>
      <c r="W1136" s="215"/>
      <c r="X1136" s="206"/>
      <c r="Y1136" s="206"/>
      <c r="Z1136" s="206"/>
      <c r="AA1136" s="206"/>
      <c r="AB1136" s="206"/>
      <c r="AC1136" s="206"/>
      <c r="AD1136" s="206"/>
      <c r="AE1136" s="206"/>
      <c r="AF1136" s="206"/>
      <c r="AG1136" s="206" t="s">
        <v>1202</v>
      </c>
      <c r="AH1136" s="206"/>
      <c r="AI1136" s="206"/>
      <c r="AJ1136" s="206"/>
      <c r="AK1136" s="206"/>
      <c r="AL1136" s="206"/>
      <c r="AM1136" s="206"/>
      <c r="AN1136" s="206"/>
      <c r="AO1136" s="206"/>
      <c r="AP1136" s="206"/>
      <c r="AQ1136" s="206"/>
      <c r="AR1136" s="206"/>
      <c r="AS1136" s="206"/>
      <c r="AT1136" s="206"/>
      <c r="AU1136" s="206"/>
      <c r="AV1136" s="206"/>
      <c r="AW1136" s="206"/>
      <c r="AX1136" s="206"/>
      <c r="AY1136" s="206"/>
      <c r="AZ1136" s="206"/>
      <c r="BA1136" s="206"/>
      <c r="BB1136" s="206"/>
      <c r="BC1136" s="206"/>
      <c r="BD1136" s="206"/>
      <c r="BE1136" s="206"/>
      <c r="BF1136" s="206"/>
      <c r="BG1136" s="206"/>
      <c r="BH1136" s="206"/>
    </row>
    <row r="1137" spans="1:60" outlineLevel="1">
      <c r="A1137" s="232">
        <v>217</v>
      </c>
      <c r="B1137" s="233" t="s">
        <v>1525</v>
      </c>
      <c r="C1137" s="243" t="s">
        <v>1526</v>
      </c>
      <c r="D1137" s="234" t="s">
        <v>298</v>
      </c>
      <c r="E1137" s="235">
        <v>2</v>
      </c>
      <c r="F1137" s="236"/>
      <c r="G1137" s="237">
        <f>ROUND(E1137*F1137,2)</f>
        <v>0</v>
      </c>
      <c r="H1137" s="236"/>
      <c r="I1137" s="237">
        <f>ROUND(E1137*H1137,2)</f>
        <v>0</v>
      </c>
      <c r="J1137" s="236"/>
      <c r="K1137" s="237">
        <f>ROUND(E1137*J1137,2)</f>
        <v>0</v>
      </c>
      <c r="L1137" s="237">
        <v>21</v>
      </c>
      <c r="M1137" s="237">
        <f>G1137*(1+L1137/100)</f>
        <v>0</v>
      </c>
      <c r="N1137" s="237">
        <v>1.251E-2</v>
      </c>
      <c r="O1137" s="237">
        <f>ROUND(E1137*N1137,2)</f>
        <v>0.03</v>
      </c>
      <c r="P1137" s="237">
        <v>0</v>
      </c>
      <c r="Q1137" s="237">
        <f>ROUND(E1137*P1137,2)</f>
        <v>0</v>
      </c>
      <c r="R1137" s="237"/>
      <c r="S1137" s="237" t="s">
        <v>295</v>
      </c>
      <c r="T1137" s="238" t="s">
        <v>390</v>
      </c>
      <c r="U1137" s="215">
        <v>0</v>
      </c>
      <c r="V1137" s="215">
        <f>ROUND(E1137*U1137,2)</f>
        <v>0</v>
      </c>
      <c r="W1137" s="215"/>
      <c r="X1137" s="206"/>
      <c r="Y1137" s="206"/>
      <c r="Z1137" s="206"/>
      <c r="AA1137" s="206"/>
      <c r="AB1137" s="206"/>
      <c r="AC1137" s="206"/>
      <c r="AD1137" s="206"/>
      <c r="AE1137" s="206"/>
      <c r="AF1137" s="206"/>
      <c r="AG1137" s="206" t="s">
        <v>1202</v>
      </c>
      <c r="AH1137" s="206"/>
      <c r="AI1137" s="206"/>
      <c r="AJ1137" s="206"/>
      <c r="AK1137" s="206"/>
      <c r="AL1137" s="206"/>
      <c r="AM1137" s="206"/>
      <c r="AN1137" s="206"/>
      <c r="AO1137" s="206"/>
      <c r="AP1137" s="206"/>
      <c r="AQ1137" s="206"/>
      <c r="AR1137" s="206"/>
      <c r="AS1137" s="206"/>
      <c r="AT1137" s="206"/>
      <c r="AU1137" s="206"/>
      <c r="AV1137" s="206"/>
      <c r="AW1137" s="206"/>
      <c r="AX1137" s="206"/>
      <c r="AY1137" s="206"/>
      <c r="AZ1137" s="206"/>
      <c r="BA1137" s="206"/>
      <c r="BB1137" s="206"/>
      <c r="BC1137" s="206"/>
      <c r="BD1137" s="206"/>
      <c r="BE1137" s="206"/>
      <c r="BF1137" s="206"/>
      <c r="BG1137" s="206"/>
      <c r="BH1137" s="206"/>
    </row>
    <row r="1138" spans="1:60" outlineLevel="1">
      <c r="A1138" s="232">
        <v>218</v>
      </c>
      <c r="B1138" s="233" t="s">
        <v>1527</v>
      </c>
      <c r="C1138" s="243" t="s">
        <v>1528</v>
      </c>
      <c r="D1138" s="234" t="s">
        <v>298</v>
      </c>
      <c r="E1138" s="235">
        <v>2</v>
      </c>
      <c r="F1138" s="236"/>
      <c r="G1138" s="237">
        <f>ROUND(E1138*F1138,2)</f>
        <v>0</v>
      </c>
      <c r="H1138" s="236"/>
      <c r="I1138" s="237">
        <f>ROUND(E1138*H1138,2)</f>
        <v>0</v>
      </c>
      <c r="J1138" s="236"/>
      <c r="K1138" s="237">
        <f>ROUND(E1138*J1138,2)</f>
        <v>0</v>
      </c>
      <c r="L1138" s="237">
        <v>21</v>
      </c>
      <c r="M1138" s="237">
        <f>G1138*(1+L1138/100)</f>
        <v>0</v>
      </c>
      <c r="N1138" s="237">
        <v>8.0700000000000008E-3</v>
      </c>
      <c r="O1138" s="237">
        <f>ROUND(E1138*N1138,2)</f>
        <v>0.02</v>
      </c>
      <c r="P1138" s="237">
        <v>0</v>
      </c>
      <c r="Q1138" s="237">
        <f>ROUND(E1138*P1138,2)</f>
        <v>0</v>
      </c>
      <c r="R1138" s="237"/>
      <c r="S1138" s="237" t="s">
        <v>295</v>
      </c>
      <c r="T1138" s="238" t="s">
        <v>390</v>
      </c>
      <c r="U1138" s="215">
        <v>0</v>
      </c>
      <c r="V1138" s="215">
        <f>ROUND(E1138*U1138,2)</f>
        <v>0</v>
      </c>
      <c r="W1138" s="215"/>
      <c r="X1138" s="206"/>
      <c r="Y1138" s="206"/>
      <c r="Z1138" s="206"/>
      <c r="AA1138" s="206"/>
      <c r="AB1138" s="206"/>
      <c r="AC1138" s="206"/>
      <c r="AD1138" s="206"/>
      <c r="AE1138" s="206"/>
      <c r="AF1138" s="206"/>
      <c r="AG1138" s="206" t="s">
        <v>1202</v>
      </c>
      <c r="AH1138" s="206"/>
      <c r="AI1138" s="206"/>
      <c r="AJ1138" s="206"/>
      <c r="AK1138" s="206"/>
      <c r="AL1138" s="206"/>
      <c r="AM1138" s="206"/>
      <c r="AN1138" s="206"/>
      <c r="AO1138" s="206"/>
      <c r="AP1138" s="206"/>
      <c r="AQ1138" s="206"/>
      <c r="AR1138" s="206"/>
      <c r="AS1138" s="206"/>
      <c r="AT1138" s="206"/>
      <c r="AU1138" s="206"/>
      <c r="AV1138" s="206"/>
      <c r="AW1138" s="206"/>
      <c r="AX1138" s="206"/>
      <c r="AY1138" s="206"/>
      <c r="AZ1138" s="206"/>
      <c r="BA1138" s="206"/>
      <c r="BB1138" s="206"/>
      <c r="BC1138" s="206"/>
      <c r="BD1138" s="206"/>
      <c r="BE1138" s="206"/>
      <c r="BF1138" s="206"/>
      <c r="BG1138" s="206"/>
      <c r="BH1138" s="206"/>
    </row>
    <row r="1139" spans="1:60" outlineLevel="1">
      <c r="A1139" s="232">
        <v>219</v>
      </c>
      <c r="B1139" s="233" t="s">
        <v>1529</v>
      </c>
      <c r="C1139" s="243" t="s">
        <v>1530</v>
      </c>
      <c r="D1139" s="234" t="s">
        <v>298</v>
      </c>
      <c r="E1139" s="235">
        <v>1</v>
      </c>
      <c r="F1139" s="236"/>
      <c r="G1139" s="237">
        <f>ROUND(E1139*F1139,2)</f>
        <v>0</v>
      </c>
      <c r="H1139" s="236"/>
      <c r="I1139" s="237">
        <f>ROUND(E1139*H1139,2)</f>
        <v>0</v>
      </c>
      <c r="J1139" s="236"/>
      <c r="K1139" s="237">
        <f>ROUND(E1139*J1139,2)</f>
        <v>0</v>
      </c>
      <c r="L1139" s="237">
        <v>21</v>
      </c>
      <c r="M1139" s="237">
        <f>G1139*(1+L1139/100)</f>
        <v>0</v>
      </c>
      <c r="N1139" s="237">
        <v>1.7510000000000001E-2</v>
      </c>
      <c r="O1139" s="237">
        <f>ROUND(E1139*N1139,2)</f>
        <v>0.02</v>
      </c>
      <c r="P1139" s="237">
        <v>0</v>
      </c>
      <c r="Q1139" s="237">
        <f>ROUND(E1139*P1139,2)</f>
        <v>0</v>
      </c>
      <c r="R1139" s="237"/>
      <c r="S1139" s="237" t="s">
        <v>295</v>
      </c>
      <c r="T1139" s="238" t="s">
        <v>390</v>
      </c>
      <c r="U1139" s="215">
        <v>0</v>
      </c>
      <c r="V1139" s="215">
        <f>ROUND(E1139*U1139,2)</f>
        <v>0</v>
      </c>
      <c r="W1139" s="215"/>
      <c r="X1139" s="206"/>
      <c r="Y1139" s="206"/>
      <c r="Z1139" s="206"/>
      <c r="AA1139" s="206"/>
      <c r="AB1139" s="206"/>
      <c r="AC1139" s="206"/>
      <c r="AD1139" s="206"/>
      <c r="AE1139" s="206"/>
      <c r="AF1139" s="206"/>
      <c r="AG1139" s="206" t="s">
        <v>1202</v>
      </c>
      <c r="AH1139" s="206"/>
      <c r="AI1139" s="206"/>
      <c r="AJ1139" s="206"/>
      <c r="AK1139" s="206"/>
      <c r="AL1139" s="206"/>
      <c r="AM1139" s="206"/>
      <c r="AN1139" s="206"/>
      <c r="AO1139" s="206"/>
      <c r="AP1139" s="206"/>
      <c r="AQ1139" s="206"/>
      <c r="AR1139" s="206"/>
      <c r="AS1139" s="206"/>
      <c r="AT1139" s="206"/>
      <c r="AU1139" s="206"/>
      <c r="AV1139" s="206"/>
      <c r="AW1139" s="206"/>
      <c r="AX1139" s="206"/>
      <c r="AY1139" s="206"/>
      <c r="AZ1139" s="206"/>
      <c r="BA1139" s="206"/>
      <c r="BB1139" s="206"/>
      <c r="BC1139" s="206"/>
      <c r="BD1139" s="206"/>
      <c r="BE1139" s="206"/>
      <c r="BF1139" s="206"/>
      <c r="BG1139" s="206"/>
      <c r="BH1139" s="206"/>
    </row>
    <row r="1140" spans="1:60" outlineLevel="1">
      <c r="A1140" s="232">
        <v>220</v>
      </c>
      <c r="B1140" s="233" t="s">
        <v>1531</v>
      </c>
      <c r="C1140" s="243" t="s">
        <v>1532</v>
      </c>
      <c r="D1140" s="234" t="s">
        <v>298</v>
      </c>
      <c r="E1140" s="235">
        <v>1</v>
      </c>
      <c r="F1140" s="236"/>
      <c r="G1140" s="237">
        <f>ROUND(E1140*F1140,2)</f>
        <v>0</v>
      </c>
      <c r="H1140" s="236"/>
      <c r="I1140" s="237">
        <f>ROUND(E1140*H1140,2)</f>
        <v>0</v>
      </c>
      <c r="J1140" s="236"/>
      <c r="K1140" s="237">
        <f>ROUND(E1140*J1140,2)</f>
        <v>0</v>
      </c>
      <c r="L1140" s="237">
        <v>21</v>
      </c>
      <c r="M1140" s="237">
        <f>G1140*(1+L1140/100)</f>
        <v>0</v>
      </c>
      <c r="N1140" s="237">
        <v>1.444E-2</v>
      </c>
      <c r="O1140" s="237">
        <f>ROUND(E1140*N1140,2)</f>
        <v>0.01</v>
      </c>
      <c r="P1140" s="237">
        <v>0</v>
      </c>
      <c r="Q1140" s="237">
        <f>ROUND(E1140*P1140,2)</f>
        <v>0</v>
      </c>
      <c r="R1140" s="237"/>
      <c r="S1140" s="237" t="s">
        <v>295</v>
      </c>
      <c r="T1140" s="238" t="s">
        <v>390</v>
      </c>
      <c r="U1140" s="215">
        <v>0</v>
      </c>
      <c r="V1140" s="215">
        <f>ROUND(E1140*U1140,2)</f>
        <v>0</v>
      </c>
      <c r="W1140" s="215"/>
      <c r="X1140" s="206"/>
      <c r="Y1140" s="206"/>
      <c r="Z1140" s="206"/>
      <c r="AA1140" s="206"/>
      <c r="AB1140" s="206"/>
      <c r="AC1140" s="206"/>
      <c r="AD1140" s="206"/>
      <c r="AE1140" s="206"/>
      <c r="AF1140" s="206"/>
      <c r="AG1140" s="206" t="s">
        <v>1202</v>
      </c>
      <c r="AH1140" s="206"/>
      <c r="AI1140" s="206"/>
      <c r="AJ1140" s="206"/>
      <c r="AK1140" s="206"/>
      <c r="AL1140" s="206"/>
      <c r="AM1140" s="206"/>
      <c r="AN1140" s="206"/>
      <c r="AO1140" s="206"/>
      <c r="AP1140" s="206"/>
      <c r="AQ1140" s="206"/>
      <c r="AR1140" s="206"/>
      <c r="AS1140" s="206"/>
      <c r="AT1140" s="206"/>
      <c r="AU1140" s="206"/>
      <c r="AV1140" s="206"/>
      <c r="AW1140" s="206"/>
      <c r="AX1140" s="206"/>
      <c r="AY1140" s="206"/>
      <c r="AZ1140" s="206"/>
      <c r="BA1140" s="206"/>
      <c r="BB1140" s="206"/>
      <c r="BC1140" s="206"/>
      <c r="BD1140" s="206"/>
      <c r="BE1140" s="206"/>
      <c r="BF1140" s="206"/>
      <c r="BG1140" s="206"/>
      <c r="BH1140" s="206"/>
    </row>
    <row r="1141" spans="1:60" outlineLevel="1">
      <c r="A1141" s="232">
        <v>221</v>
      </c>
      <c r="B1141" s="233" t="s">
        <v>1533</v>
      </c>
      <c r="C1141" s="243" t="s">
        <v>1534</v>
      </c>
      <c r="D1141" s="234" t="s">
        <v>298</v>
      </c>
      <c r="E1141" s="235">
        <v>2</v>
      </c>
      <c r="F1141" s="236"/>
      <c r="G1141" s="237">
        <f>ROUND(E1141*F1141,2)</f>
        <v>0</v>
      </c>
      <c r="H1141" s="236"/>
      <c r="I1141" s="237">
        <f>ROUND(E1141*H1141,2)</f>
        <v>0</v>
      </c>
      <c r="J1141" s="236"/>
      <c r="K1141" s="237">
        <f>ROUND(E1141*J1141,2)</f>
        <v>0</v>
      </c>
      <c r="L1141" s="237">
        <v>21</v>
      </c>
      <c r="M1141" s="237">
        <f>G1141*(1+L1141/100)</f>
        <v>0</v>
      </c>
      <c r="N1141" s="237">
        <v>9.0100000000000006E-3</v>
      </c>
      <c r="O1141" s="237">
        <f>ROUND(E1141*N1141,2)</f>
        <v>0.02</v>
      </c>
      <c r="P1141" s="237">
        <v>0</v>
      </c>
      <c r="Q1141" s="237">
        <f>ROUND(E1141*P1141,2)</f>
        <v>0</v>
      </c>
      <c r="R1141" s="237"/>
      <c r="S1141" s="237" t="s">
        <v>295</v>
      </c>
      <c r="T1141" s="238" t="s">
        <v>390</v>
      </c>
      <c r="U1141" s="215">
        <v>0</v>
      </c>
      <c r="V1141" s="215">
        <f>ROUND(E1141*U1141,2)</f>
        <v>0</v>
      </c>
      <c r="W1141" s="215"/>
      <c r="X1141" s="206"/>
      <c r="Y1141" s="206"/>
      <c r="Z1141" s="206"/>
      <c r="AA1141" s="206"/>
      <c r="AB1141" s="206"/>
      <c r="AC1141" s="206"/>
      <c r="AD1141" s="206"/>
      <c r="AE1141" s="206"/>
      <c r="AF1141" s="206"/>
      <c r="AG1141" s="206" t="s">
        <v>1202</v>
      </c>
      <c r="AH1141" s="206"/>
      <c r="AI1141" s="206"/>
      <c r="AJ1141" s="206"/>
      <c r="AK1141" s="206"/>
      <c r="AL1141" s="206"/>
      <c r="AM1141" s="206"/>
      <c r="AN1141" s="206"/>
      <c r="AO1141" s="206"/>
      <c r="AP1141" s="206"/>
      <c r="AQ1141" s="206"/>
      <c r="AR1141" s="206"/>
      <c r="AS1141" s="206"/>
      <c r="AT1141" s="206"/>
      <c r="AU1141" s="206"/>
      <c r="AV1141" s="206"/>
      <c r="AW1141" s="206"/>
      <c r="AX1141" s="206"/>
      <c r="AY1141" s="206"/>
      <c r="AZ1141" s="206"/>
      <c r="BA1141" s="206"/>
      <c r="BB1141" s="206"/>
      <c r="BC1141" s="206"/>
      <c r="BD1141" s="206"/>
      <c r="BE1141" s="206"/>
      <c r="BF1141" s="206"/>
      <c r="BG1141" s="206"/>
      <c r="BH1141" s="206"/>
    </row>
    <row r="1142" spans="1:60" outlineLevel="1">
      <c r="A1142" s="232">
        <v>222</v>
      </c>
      <c r="B1142" s="233" t="s">
        <v>1535</v>
      </c>
      <c r="C1142" s="243" t="s">
        <v>1536</v>
      </c>
      <c r="D1142" s="234" t="s">
        <v>298</v>
      </c>
      <c r="E1142" s="235">
        <v>2</v>
      </c>
      <c r="F1142" s="236"/>
      <c r="G1142" s="237">
        <f>ROUND(E1142*F1142,2)</f>
        <v>0</v>
      </c>
      <c r="H1142" s="236"/>
      <c r="I1142" s="237">
        <f>ROUND(E1142*H1142,2)</f>
        <v>0</v>
      </c>
      <c r="J1142" s="236"/>
      <c r="K1142" s="237">
        <f>ROUND(E1142*J1142,2)</f>
        <v>0</v>
      </c>
      <c r="L1142" s="237">
        <v>21</v>
      </c>
      <c r="M1142" s="237">
        <f>G1142*(1+L1142/100)</f>
        <v>0</v>
      </c>
      <c r="N1142" s="237">
        <v>8.0700000000000008E-3</v>
      </c>
      <c r="O1142" s="237">
        <f>ROUND(E1142*N1142,2)</f>
        <v>0.02</v>
      </c>
      <c r="P1142" s="237">
        <v>0</v>
      </c>
      <c r="Q1142" s="237">
        <f>ROUND(E1142*P1142,2)</f>
        <v>0</v>
      </c>
      <c r="R1142" s="237"/>
      <c r="S1142" s="237" t="s">
        <v>295</v>
      </c>
      <c r="T1142" s="238" t="s">
        <v>390</v>
      </c>
      <c r="U1142" s="215">
        <v>0</v>
      </c>
      <c r="V1142" s="215">
        <f>ROUND(E1142*U1142,2)</f>
        <v>0</v>
      </c>
      <c r="W1142" s="215"/>
      <c r="X1142" s="206"/>
      <c r="Y1142" s="206"/>
      <c r="Z1142" s="206"/>
      <c r="AA1142" s="206"/>
      <c r="AB1142" s="206"/>
      <c r="AC1142" s="206"/>
      <c r="AD1142" s="206"/>
      <c r="AE1142" s="206"/>
      <c r="AF1142" s="206"/>
      <c r="AG1142" s="206" t="s">
        <v>1202</v>
      </c>
      <c r="AH1142" s="206"/>
      <c r="AI1142" s="206"/>
      <c r="AJ1142" s="206"/>
      <c r="AK1142" s="206"/>
      <c r="AL1142" s="206"/>
      <c r="AM1142" s="206"/>
      <c r="AN1142" s="206"/>
      <c r="AO1142" s="206"/>
      <c r="AP1142" s="206"/>
      <c r="AQ1142" s="206"/>
      <c r="AR1142" s="206"/>
      <c r="AS1142" s="206"/>
      <c r="AT1142" s="206"/>
      <c r="AU1142" s="206"/>
      <c r="AV1142" s="206"/>
      <c r="AW1142" s="206"/>
      <c r="AX1142" s="206"/>
      <c r="AY1142" s="206"/>
      <c r="AZ1142" s="206"/>
      <c r="BA1142" s="206"/>
      <c r="BB1142" s="206"/>
      <c r="BC1142" s="206"/>
      <c r="BD1142" s="206"/>
      <c r="BE1142" s="206"/>
      <c r="BF1142" s="206"/>
      <c r="BG1142" s="206"/>
      <c r="BH1142" s="206"/>
    </row>
    <row r="1143" spans="1:60" outlineLevel="1">
      <c r="A1143" s="232">
        <v>223</v>
      </c>
      <c r="B1143" s="233" t="s">
        <v>1537</v>
      </c>
      <c r="C1143" s="243" t="s">
        <v>1538</v>
      </c>
      <c r="D1143" s="234" t="s">
        <v>298</v>
      </c>
      <c r="E1143" s="235">
        <v>1</v>
      </c>
      <c r="F1143" s="236"/>
      <c r="G1143" s="237">
        <f>ROUND(E1143*F1143,2)</f>
        <v>0</v>
      </c>
      <c r="H1143" s="236"/>
      <c r="I1143" s="237">
        <f>ROUND(E1143*H1143,2)</f>
        <v>0</v>
      </c>
      <c r="J1143" s="236"/>
      <c r="K1143" s="237">
        <f>ROUND(E1143*J1143,2)</f>
        <v>0</v>
      </c>
      <c r="L1143" s="237">
        <v>21</v>
      </c>
      <c r="M1143" s="237">
        <f>G1143*(1+L1143/100)</f>
        <v>0</v>
      </c>
      <c r="N1143" s="237">
        <v>3.2699999999999999E-3</v>
      </c>
      <c r="O1143" s="237">
        <f>ROUND(E1143*N1143,2)</f>
        <v>0</v>
      </c>
      <c r="P1143" s="237">
        <v>0</v>
      </c>
      <c r="Q1143" s="237">
        <f>ROUND(E1143*P1143,2)</f>
        <v>0</v>
      </c>
      <c r="R1143" s="237"/>
      <c r="S1143" s="237" t="s">
        <v>295</v>
      </c>
      <c r="T1143" s="238" t="s">
        <v>390</v>
      </c>
      <c r="U1143" s="215">
        <v>0</v>
      </c>
      <c r="V1143" s="215">
        <f>ROUND(E1143*U1143,2)</f>
        <v>0</v>
      </c>
      <c r="W1143" s="215"/>
      <c r="X1143" s="206"/>
      <c r="Y1143" s="206"/>
      <c r="Z1143" s="206"/>
      <c r="AA1143" s="206"/>
      <c r="AB1143" s="206"/>
      <c r="AC1143" s="206"/>
      <c r="AD1143" s="206"/>
      <c r="AE1143" s="206"/>
      <c r="AF1143" s="206"/>
      <c r="AG1143" s="206" t="s">
        <v>1202</v>
      </c>
      <c r="AH1143" s="206"/>
      <c r="AI1143" s="206"/>
      <c r="AJ1143" s="206"/>
      <c r="AK1143" s="206"/>
      <c r="AL1143" s="206"/>
      <c r="AM1143" s="206"/>
      <c r="AN1143" s="206"/>
      <c r="AO1143" s="206"/>
      <c r="AP1143" s="206"/>
      <c r="AQ1143" s="206"/>
      <c r="AR1143" s="206"/>
      <c r="AS1143" s="206"/>
      <c r="AT1143" s="206"/>
      <c r="AU1143" s="206"/>
      <c r="AV1143" s="206"/>
      <c r="AW1143" s="206"/>
      <c r="AX1143" s="206"/>
      <c r="AY1143" s="206"/>
      <c r="AZ1143" s="206"/>
      <c r="BA1143" s="206"/>
      <c r="BB1143" s="206"/>
      <c r="BC1143" s="206"/>
      <c r="BD1143" s="206"/>
      <c r="BE1143" s="206"/>
      <c r="BF1143" s="206"/>
      <c r="BG1143" s="206"/>
      <c r="BH1143" s="206"/>
    </row>
    <row r="1144" spans="1:60" outlineLevel="1">
      <c r="A1144" s="232">
        <v>224</v>
      </c>
      <c r="B1144" s="233" t="s">
        <v>1539</v>
      </c>
      <c r="C1144" s="243" t="s">
        <v>1540</v>
      </c>
      <c r="D1144" s="234" t="s">
        <v>298</v>
      </c>
      <c r="E1144" s="235">
        <v>5</v>
      </c>
      <c r="F1144" s="236"/>
      <c r="G1144" s="237">
        <f>ROUND(E1144*F1144,2)</f>
        <v>0</v>
      </c>
      <c r="H1144" s="236"/>
      <c r="I1144" s="237">
        <f>ROUND(E1144*H1144,2)</f>
        <v>0</v>
      </c>
      <c r="J1144" s="236"/>
      <c r="K1144" s="237">
        <f>ROUND(E1144*J1144,2)</f>
        <v>0</v>
      </c>
      <c r="L1144" s="237">
        <v>21</v>
      </c>
      <c r="M1144" s="237">
        <f>G1144*(1+L1144/100)</f>
        <v>0</v>
      </c>
      <c r="N1144" s="237">
        <v>1.133E-2</v>
      </c>
      <c r="O1144" s="237">
        <f>ROUND(E1144*N1144,2)</f>
        <v>0.06</v>
      </c>
      <c r="P1144" s="237">
        <v>0</v>
      </c>
      <c r="Q1144" s="237">
        <f>ROUND(E1144*P1144,2)</f>
        <v>0</v>
      </c>
      <c r="R1144" s="237"/>
      <c r="S1144" s="237" t="s">
        <v>295</v>
      </c>
      <c r="T1144" s="238" t="s">
        <v>390</v>
      </c>
      <c r="U1144" s="215">
        <v>0</v>
      </c>
      <c r="V1144" s="215">
        <f>ROUND(E1144*U1144,2)</f>
        <v>0</v>
      </c>
      <c r="W1144" s="215"/>
      <c r="X1144" s="206"/>
      <c r="Y1144" s="206"/>
      <c r="Z1144" s="206"/>
      <c r="AA1144" s="206"/>
      <c r="AB1144" s="206"/>
      <c r="AC1144" s="206"/>
      <c r="AD1144" s="206"/>
      <c r="AE1144" s="206"/>
      <c r="AF1144" s="206"/>
      <c r="AG1144" s="206" t="s">
        <v>1202</v>
      </c>
      <c r="AH1144" s="206"/>
      <c r="AI1144" s="206"/>
      <c r="AJ1144" s="206"/>
      <c r="AK1144" s="206"/>
      <c r="AL1144" s="206"/>
      <c r="AM1144" s="206"/>
      <c r="AN1144" s="206"/>
      <c r="AO1144" s="206"/>
      <c r="AP1144" s="206"/>
      <c r="AQ1144" s="206"/>
      <c r="AR1144" s="206"/>
      <c r="AS1144" s="206"/>
      <c r="AT1144" s="206"/>
      <c r="AU1144" s="206"/>
      <c r="AV1144" s="206"/>
      <c r="AW1144" s="206"/>
      <c r="AX1144" s="206"/>
      <c r="AY1144" s="206"/>
      <c r="AZ1144" s="206"/>
      <c r="BA1144" s="206"/>
      <c r="BB1144" s="206"/>
      <c r="BC1144" s="206"/>
      <c r="BD1144" s="206"/>
      <c r="BE1144" s="206"/>
      <c r="BF1144" s="206"/>
      <c r="BG1144" s="206"/>
      <c r="BH1144" s="206"/>
    </row>
    <row r="1145" spans="1:60" outlineLevel="1">
      <c r="A1145" s="232">
        <v>225</v>
      </c>
      <c r="B1145" s="233" t="s">
        <v>1541</v>
      </c>
      <c r="C1145" s="243" t="s">
        <v>1542</v>
      </c>
      <c r="D1145" s="234" t="s">
        <v>298</v>
      </c>
      <c r="E1145" s="235">
        <v>1</v>
      </c>
      <c r="F1145" s="236"/>
      <c r="G1145" s="237">
        <f>ROUND(E1145*F1145,2)</f>
        <v>0</v>
      </c>
      <c r="H1145" s="236"/>
      <c r="I1145" s="237">
        <f>ROUND(E1145*H1145,2)</f>
        <v>0</v>
      </c>
      <c r="J1145" s="236"/>
      <c r="K1145" s="237">
        <f>ROUND(E1145*J1145,2)</f>
        <v>0</v>
      </c>
      <c r="L1145" s="237">
        <v>21</v>
      </c>
      <c r="M1145" s="237">
        <f>G1145*(1+L1145/100)</f>
        <v>0</v>
      </c>
      <c r="N1145" s="237">
        <v>8.0000000000000004E-4</v>
      </c>
      <c r="O1145" s="237">
        <f>ROUND(E1145*N1145,2)</f>
        <v>0</v>
      </c>
      <c r="P1145" s="237">
        <v>0</v>
      </c>
      <c r="Q1145" s="237">
        <f>ROUND(E1145*P1145,2)</f>
        <v>0</v>
      </c>
      <c r="R1145" s="237"/>
      <c r="S1145" s="237" t="s">
        <v>295</v>
      </c>
      <c r="T1145" s="238" t="s">
        <v>390</v>
      </c>
      <c r="U1145" s="215">
        <v>0</v>
      </c>
      <c r="V1145" s="215">
        <f>ROUND(E1145*U1145,2)</f>
        <v>0</v>
      </c>
      <c r="W1145" s="215"/>
      <c r="X1145" s="206"/>
      <c r="Y1145" s="206"/>
      <c r="Z1145" s="206"/>
      <c r="AA1145" s="206"/>
      <c r="AB1145" s="206"/>
      <c r="AC1145" s="206"/>
      <c r="AD1145" s="206"/>
      <c r="AE1145" s="206"/>
      <c r="AF1145" s="206"/>
      <c r="AG1145" s="206" t="s">
        <v>1202</v>
      </c>
      <c r="AH1145" s="206"/>
      <c r="AI1145" s="206"/>
      <c r="AJ1145" s="206"/>
      <c r="AK1145" s="206"/>
      <c r="AL1145" s="206"/>
      <c r="AM1145" s="206"/>
      <c r="AN1145" s="206"/>
      <c r="AO1145" s="206"/>
      <c r="AP1145" s="206"/>
      <c r="AQ1145" s="206"/>
      <c r="AR1145" s="206"/>
      <c r="AS1145" s="206"/>
      <c r="AT1145" s="206"/>
      <c r="AU1145" s="206"/>
      <c r="AV1145" s="206"/>
      <c r="AW1145" s="206"/>
      <c r="AX1145" s="206"/>
      <c r="AY1145" s="206"/>
      <c r="AZ1145" s="206"/>
      <c r="BA1145" s="206"/>
      <c r="BB1145" s="206"/>
      <c r="BC1145" s="206"/>
      <c r="BD1145" s="206"/>
      <c r="BE1145" s="206"/>
      <c r="BF1145" s="206"/>
      <c r="BG1145" s="206"/>
      <c r="BH1145" s="206"/>
    </row>
    <row r="1146" spans="1:60" outlineLevel="1">
      <c r="A1146" s="232">
        <v>226</v>
      </c>
      <c r="B1146" s="233" t="s">
        <v>1543</v>
      </c>
      <c r="C1146" s="243" t="s">
        <v>1544</v>
      </c>
      <c r="D1146" s="234" t="s">
        <v>298</v>
      </c>
      <c r="E1146" s="235">
        <v>2</v>
      </c>
      <c r="F1146" s="236"/>
      <c r="G1146" s="237">
        <f>ROUND(E1146*F1146,2)</f>
        <v>0</v>
      </c>
      <c r="H1146" s="236"/>
      <c r="I1146" s="237">
        <f>ROUND(E1146*H1146,2)</f>
        <v>0</v>
      </c>
      <c r="J1146" s="236"/>
      <c r="K1146" s="237">
        <f>ROUND(E1146*J1146,2)</f>
        <v>0</v>
      </c>
      <c r="L1146" s="237">
        <v>21</v>
      </c>
      <c r="M1146" s="237">
        <f>G1146*(1+L1146/100)</f>
        <v>0</v>
      </c>
      <c r="N1146" s="237">
        <v>8.4999999999999995E-4</v>
      </c>
      <c r="O1146" s="237">
        <f>ROUND(E1146*N1146,2)</f>
        <v>0</v>
      </c>
      <c r="P1146" s="237">
        <v>0</v>
      </c>
      <c r="Q1146" s="237">
        <f>ROUND(E1146*P1146,2)</f>
        <v>0</v>
      </c>
      <c r="R1146" s="237"/>
      <c r="S1146" s="237" t="s">
        <v>295</v>
      </c>
      <c r="T1146" s="238" t="s">
        <v>390</v>
      </c>
      <c r="U1146" s="215">
        <v>0</v>
      </c>
      <c r="V1146" s="215">
        <f>ROUND(E1146*U1146,2)</f>
        <v>0</v>
      </c>
      <c r="W1146" s="215"/>
      <c r="X1146" s="206"/>
      <c r="Y1146" s="206"/>
      <c r="Z1146" s="206"/>
      <c r="AA1146" s="206"/>
      <c r="AB1146" s="206"/>
      <c r="AC1146" s="206"/>
      <c r="AD1146" s="206"/>
      <c r="AE1146" s="206"/>
      <c r="AF1146" s="206"/>
      <c r="AG1146" s="206" t="s">
        <v>1202</v>
      </c>
      <c r="AH1146" s="206"/>
      <c r="AI1146" s="206"/>
      <c r="AJ1146" s="206"/>
      <c r="AK1146" s="206"/>
      <c r="AL1146" s="206"/>
      <c r="AM1146" s="206"/>
      <c r="AN1146" s="206"/>
      <c r="AO1146" s="206"/>
      <c r="AP1146" s="206"/>
      <c r="AQ1146" s="206"/>
      <c r="AR1146" s="206"/>
      <c r="AS1146" s="206"/>
      <c r="AT1146" s="206"/>
      <c r="AU1146" s="206"/>
      <c r="AV1146" s="206"/>
      <c r="AW1146" s="206"/>
      <c r="AX1146" s="206"/>
      <c r="AY1146" s="206"/>
      <c r="AZ1146" s="206"/>
      <c r="BA1146" s="206"/>
      <c r="BB1146" s="206"/>
      <c r="BC1146" s="206"/>
      <c r="BD1146" s="206"/>
      <c r="BE1146" s="206"/>
      <c r="BF1146" s="206"/>
      <c r="BG1146" s="206"/>
      <c r="BH1146" s="206"/>
    </row>
    <row r="1147" spans="1:60" outlineLevel="1">
      <c r="A1147" s="232">
        <v>227</v>
      </c>
      <c r="B1147" s="233" t="s">
        <v>1545</v>
      </c>
      <c r="C1147" s="243" t="s">
        <v>1546</v>
      </c>
      <c r="D1147" s="234" t="s">
        <v>298</v>
      </c>
      <c r="E1147" s="235">
        <v>2</v>
      </c>
      <c r="F1147" s="236"/>
      <c r="G1147" s="237">
        <f>ROUND(E1147*F1147,2)</f>
        <v>0</v>
      </c>
      <c r="H1147" s="236"/>
      <c r="I1147" s="237">
        <f>ROUND(E1147*H1147,2)</f>
        <v>0</v>
      </c>
      <c r="J1147" s="236"/>
      <c r="K1147" s="237">
        <f>ROUND(E1147*J1147,2)</f>
        <v>0</v>
      </c>
      <c r="L1147" s="237">
        <v>21</v>
      </c>
      <c r="M1147" s="237">
        <f>G1147*(1+L1147/100)</f>
        <v>0</v>
      </c>
      <c r="N1147" s="237">
        <v>8.4999999999999995E-4</v>
      </c>
      <c r="O1147" s="237">
        <f>ROUND(E1147*N1147,2)</f>
        <v>0</v>
      </c>
      <c r="P1147" s="237">
        <v>0</v>
      </c>
      <c r="Q1147" s="237">
        <f>ROUND(E1147*P1147,2)</f>
        <v>0</v>
      </c>
      <c r="R1147" s="237"/>
      <c r="S1147" s="237" t="s">
        <v>295</v>
      </c>
      <c r="T1147" s="238" t="s">
        <v>390</v>
      </c>
      <c r="U1147" s="215">
        <v>0</v>
      </c>
      <c r="V1147" s="215">
        <f>ROUND(E1147*U1147,2)</f>
        <v>0</v>
      </c>
      <c r="W1147" s="215"/>
      <c r="X1147" s="206"/>
      <c r="Y1147" s="206"/>
      <c r="Z1147" s="206"/>
      <c r="AA1147" s="206"/>
      <c r="AB1147" s="206"/>
      <c r="AC1147" s="206"/>
      <c r="AD1147" s="206"/>
      <c r="AE1147" s="206"/>
      <c r="AF1147" s="206"/>
      <c r="AG1147" s="206" t="s">
        <v>1202</v>
      </c>
      <c r="AH1147" s="206"/>
      <c r="AI1147" s="206"/>
      <c r="AJ1147" s="206"/>
      <c r="AK1147" s="206"/>
      <c r="AL1147" s="206"/>
      <c r="AM1147" s="206"/>
      <c r="AN1147" s="206"/>
      <c r="AO1147" s="206"/>
      <c r="AP1147" s="206"/>
      <c r="AQ1147" s="206"/>
      <c r="AR1147" s="206"/>
      <c r="AS1147" s="206"/>
      <c r="AT1147" s="206"/>
      <c r="AU1147" s="206"/>
      <c r="AV1147" s="206"/>
      <c r="AW1147" s="206"/>
      <c r="AX1147" s="206"/>
      <c r="AY1147" s="206"/>
      <c r="AZ1147" s="206"/>
      <c r="BA1147" s="206"/>
      <c r="BB1147" s="206"/>
      <c r="BC1147" s="206"/>
      <c r="BD1147" s="206"/>
      <c r="BE1147" s="206"/>
      <c r="BF1147" s="206"/>
      <c r="BG1147" s="206"/>
      <c r="BH1147" s="206"/>
    </row>
    <row r="1148" spans="1:60" outlineLevel="1">
      <c r="A1148" s="232">
        <v>228</v>
      </c>
      <c r="B1148" s="233" t="s">
        <v>1547</v>
      </c>
      <c r="C1148" s="243" t="s">
        <v>1548</v>
      </c>
      <c r="D1148" s="234" t="s">
        <v>298</v>
      </c>
      <c r="E1148" s="235">
        <v>1</v>
      </c>
      <c r="F1148" s="236"/>
      <c r="G1148" s="237">
        <f>ROUND(E1148*F1148,2)</f>
        <v>0</v>
      </c>
      <c r="H1148" s="236"/>
      <c r="I1148" s="237">
        <f>ROUND(E1148*H1148,2)</f>
        <v>0</v>
      </c>
      <c r="J1148" s="236"/>
      <c r="K1148" s="237">
        <f>ROUND(E1148*J1148,2)</f>
        <v>0</v>
      </c>
      <c r="L1148" s="237">
        <v>21</v>
      </c>
      <c r="M1148" s="237">
        <f>G1148*(1+L1148/100)</f>
        <v>0</v>
      </c>
      <c r="N1148" s="237">
        <v>1.0659999999999999E-2</v>
      </c>
      <c r="O1148" s="237">
        <f>ROUND(E1148*N1148,2)</f>
        <v>0.01</v>
      </c>
      <c r="P1148" s="237">
        <v>0</v>
      </c>
      <c r="Q1148" s="237">
        <f>ROUND(E1148*P1148,2)</f>
        <v>0</v>
      </c>
      <c r="R1148" s="237"/>
      <c r="S1148" s="237" t="s">
        <v>295</v>
      </c>
      <c r="T1148" s="238" t="s">
        <v>390</v>
      </c>
      <c r="U1148" s="215">
        <v>0</v>
      </c>
      <c r="V1148" s="215">
        <f>ROUND(E1148*U1148,2)</f>
        <v>0</v>
      </c>
      <c r="W1148" s="215"/>
      <c r="X1148" s="206"/>
      <c r="Y1148" s="206"/>
      <c r="Z1148" s="206"/>
      <c r="AA1148" s="206"/>
      <c r="AB1148" s="206"/>
      <c r="AC1148" s="206"/>
      <c r="AD1148" s="206"/>
      <c r="AE1148" s="206"/>
      <c r="AF1148" s="206"/>
      <c r="AG1148" s="206" t="s">
        <v>1202</v>
      </c>
      <c r="AH1148" s="206"/>
      <c r="AI1148" s="206"/>
      <c r="AJ1148" s="206"/>
      <c r="AK1148" s="206"/>
      <c r="AL1148" s="206"/>
      <c r="AM1148" s="206"/>
      <c r="AN1148" s="206"/>
      <c r="AO1148" s="206"/>
      <c r="AP1148" s="206"/>
      <c r="AQ1148" s="206"/>
      <c r="AR1148" s="206"/>
      <c r="AS1148" s="206"/>
      <c r="AT1148" s="206"/>
      <c r="AU1148" s="206"/>
      <c r="AV1148" s="206"/>
      <c r="AW1148" s="206"/>
      <c r="AX1148" s="206"/>
      <c r="AY1148" s="206"/>
      <c r="AZ1148" s="206"/>
      <c r="BA1148" s="206"/>
      <c r="BB1148" s="206"/>
      <c r="BC1148" s="206"/>
      <c r="BD1148" s="206"/>
      <c r="BE1148" s="206"/>
      <c r="BF1148" s="206"/>
      <c r="BG1148" s="206"/>
      <c r="BH1148" s="206"/>
    </row>
    <row r="1149" spans="1:60" outlineLevel="1">
      <c r="A1149" s="232">
        <v>229</v>
      </c>
      <c r="B1149" s="233" t="s">
        <v>1549</v>
      </c>
      <c r="C1149" s="243" t="s">
        <v>1550</v>
      </c>
      <c r="D1149" s="234" t="s">
        <v>298</v>
      </c>
      <c r="E1149" s="235">
        <v>1</v>
      </c>
      <c r="F1149" s="236"/>
      <c r="G1149" s="237">
        <f>ROUND(E1149*F1149,2)</f>
        <v>0</v>
      </c>
      <c r="H1149" s="236"/>
      <c r="I1149" s="237">
        <f>ROUND(E1149*H1149,2)</f>
        <v>0</v>
      </c>
      <c r="J1149" s="236"/>
      <c r="K1149" s="237">
        <f>ROUND(E1149*J1149,2)</f>
        <v>0</v>
      </c>
      <c r="L1149" s="237">
        <v>21</v>
      </c>
      <c r="M1149" s="237">
        <f>G1149*(1+L1149/100)</f>
        <v>0</v>
      </c>
      <c r="N1149" s="237">
        <v>3.0259999999999999E-2</v>
      </c>
      <c r="O1149" s="237">
        <f>ROUND(E1149*N1149,2)</f>
        <v>0.03</v>
      </c>
      <c r="P1149" s="237">
        <v>0</v>
      </c>
      <c r="Q1149" s="237">
        <f>ROUND(E1149*P1149,2)</f>
        <v>0</v>
      </c>
      <c r="R1149" s="237"/>
      <c r="S1149" s="237" t="s">
        <v>295</v>
      </c>
      <c r="T1149" s="238" t="s">
        <v>390</v>
      </c>
      <c r="U1149" s="215">
        <v>0</v>
      </c>
      <c r="V1149" s="215">
        <f>ROUND(E1149*U1149,2)</f>
        <v>0</v>
      </c>
      <c r="W1149" s="215"/>
      <c r="X1149" s="206"/>
      <c r="Y1149" s="206"/>
      <c r="Z1149" s="206"/>
      <c r="AA1149" s="206"/>
      <c r="AB1149" s="206"/>
      <c r="AC1149" s="206"/>
      <c r="AD1149" s="206"/>
      <c r="AE1149" s="206"/>
      <c r="AF1149" s="206"/>
      <c r="AG1149" s="206" t="s">
        <v>1202</v>
      </c>
      <c r="AH1149" s="206"/>
      <c r="AI1149" s="206"/>
      <c r="AJ1149" s="206"/>
      <c r="AK1149" s="206"/>
      <c r="AL1149" s="206"/>
      <c r="AM1149" s="206"/>
      <c r="AN1149" s="206"/>
      <c r="AO1149" s="206"/>
      <c r="AP1149" s="206"/>
      <c r="AQ1149" s="206"/>
      <c r="AR1149" s="206"/>
      <c r="AS1149" s="206"/>
      <c r="AT1149" s="206"/>
      <c r="AU1149" s="206"/>
      <c r="AV1149" s="206"/>
      <c r="AW1149" s="206"/>
      <c r="AX1149" s="206"/>
      <c r="AY1149" s="206"/>
      <c r="AZ1149" s="206"/>
      <c r="BA1149" s="206"/>
      <c r="BB1149" s="206"/>
      <c r="BC1149" s="206"/>
      <c r="BD1149" s="206"/>
      <c r="BE1149" s="206"/>
      <c r="BF1149" s="206"/>
      <c r="BG1149" s="206"/>
      <c r="BH1149" s="206"/>
    </row>
    <row r="1150" spans="1:60" outlineLevel="1">
      <c r="A1150" s="232">
        <v>230</v>
      </c>
      <c r="B1150" s="233" t="s">
        <v>1551</v>
      </c>
      <c r="C1150" s="243" t="s">
        <v>1552</v>
      </c>
      <c r="D1150" s="234" t="s">
        <v>1179</v>
      </c>
      <c r="E1150" s="235">
        <v>10</v>
      </c>
      <c r="F1150" s="236"/>
      <c r="G1150" s="237">
        <f>ROUND(E1150*F1150,2)</f>
        <v>0</v>
      </c>
      <c r="H1150" s="236"/>
      <c r="I1150" s="237">
        <f>ROUND(E1150*H1150,2)</f>
        <v>0</v>
      </c>
      <c r="J1150" s="236"/>
      <c r="K1150" s="237">
        <f>ROUND(E1150*J1150,2)</f>
        <v>0</v>
      </c>
      <c r="L1150" s="237">
        <v>21</v>
      </c>
      <c r="M1150" s="237">
        <f>G1150*(1+L1150/100)</f>
        <v>0</v>
      </c>
      <c r="N1150" s="237">
        <v>0</v>
      </c>
      <c r="O1150" s="237">
        <f>ROUND(E1150*N1150,2)</f>
        <v>0</v>
      </c>
      <c r="P1150" s="237">
        <v>0</v>
      </c>
      <c r="Q1150" s="237">
        <f>ROUND(E1150*P1150,2)</f>
        <v>0</v>
      </c>
      <c r="R1150" s="237"/>
      <c r="S1150" s="237" t="s">
        <v>295</v>
      </c>
      <c r="T1150" s="238" t="s">
        <v>390</v>
      </c>
      <c r="U1150" s="215">
        <v>0</v>
      </c>
      <c r="V1150" s="215">
        <f>ROUND(E1150*U1150,2)</f>
        <v>0</v>
      </c>
      <c r="W1150" s="215"/>
      <c r="X1150" s="206"/>
      <c r="Y1150" s="206"/>
      <c r="Z1150" s="206"/>
      <c r="AA1150" s="206"/>
      <c r="AB1150" s="206"/>
      <c r="AC1150" s="206"/>
      <c r="AD1150" s="206"/>
      <c r="AE1150" s="206"/>
      <c r="AF1150" s="206"/>
      <c r="AG1150" s="206" t="s">
        <v>1202</v>
      </c>
      <c r="AH1150" s="206"/>
      <c r="AI1150" s="206"/>
      <c r="AJ1150" s="206"/>
      <c r="AK1150" s="206"/>
      <c r="AL1150" s="206"/>
      <c r="AM1150" s="206"/>
      <c r="AN1150" s="206"/>
      <c r="AO1150" s="206"/>
      <c r="AP1150" s="206"/>
      <c r="AQ1150" s="206"/>
      <c r="AR1150" s="206"/>
      <c r="AS1150" s="206"/>
      <c r="AT1150" s="206"/>
      <c r="AU1150" s="206"/>
      <c r="AV1150" s="206"/>
      <c r="AW1150" s="206"/>
      <c r="AX1150" s="206"/>
      <c r="AY1150" s="206"/>
      <c r="AZ1150" s="206"/>
      <c r="BA1150" s="206"/>
      <c r="BB1150" s="206"/>
      <c r="BC1150" s="206"/>
      <c r="BD1150" s="206"/>
      <c r="BE1150" s="206"/>
      <c r="BF1150" s="206"/>
      <c r="BG1150" s="206"/>
      <c r="BH1150" s="206"/>
    </row>
    <row r="1151" spans="1:60" outlineLevel="1">
      <c r="A1151" s="232">
        <v>231</v>
      </c>
      <c r="B1151" s="233" t="s">
        <v>1553</v>
      </c>
      <c r="C1151" s="243" t="s">
        <v>1554</v>
      </c>
      <c r="D1151" s="234" t="s">
        <v>298</v>
      </c>
      <c r="E1151" s="235">
        <v>4</v>
      </c>
      <c r="F1151" s="236"/>
      <c r="G1151" s="237">
        <f>ROUND(E1151*F1151,2)</f>
        <v>0</v>
      </c>
      <c r="H1151" s="236"/>
      <c r="I1151" s="237">
        <f>ROUND(E1151*H1151,2)</f>
        <v>0</v>
      </c>
      <c r="J1151" s="236"/>
      <c r="K1151" s="237">
        <f>ROUND(E1151*J1151,2)</f>
        <v>0</v>
      </c>
      <c r="L1151" s="237">
        <v>21</v>
      </c>
      <c r="M1151" s="237">
        <f>G1151*(1+L1151/100)</f>
        <v>0</v>
      </c>
      <c r="N1151" s="237">
        <v>5.1999999999999995E-4</v>
      </c>
      <c r="O1151" s="237">
        <f>ROUND(E1151*N1151,2)</f>
        <v>0</v>
      </c>
      <c r="P1151" s="237">
        <v>0</v>
      </c>
      <c r="Q1151" s="237">
        <f>ROUND(E1151*P1151,2)</f>
        <v>0</v>
      </c>
      <c r="R1151" s="237"/>
      <c r="S1151" s="237" t="s">
        <v>295</v>
      </c>
      <c r="T1151" s="238" t="s">
        <v>390</v>
      </c>
      <c r="U1151" s="215">
        <v>0</v>
      </c>
      <c r="V1151" s="215">
        <f>ROUND(E1151*U1151,2)</f>
        <v>0</v>
      </c>
      <c r="W1151" s="215"/>
      <c r="X1151" s="206"/>
      <c r="Y1151" s="206"/>
      <c r="Z1151" s="206"/>
      <c r="AA1151" s="206"/>
      <c r="AB1151" s="206"/>
      <c r="AC1151" s="206"/>
      <c r="AD1151" s="206"/>
      <c r="AE1151" s="206"/>
      <c r="AF1151" s="206"/>
      <c r="AG1151" s="206" t="s">
        <v>1202</v>
      </c>
      <c r="AH1151" s="206"/>
      <c r="AI1151" s="206"/>
      <c r="AJ1151" s="206"/>
      <c r="AK1151" s="206"/>
      <c r="AL1151" s="206"/>
      <c r="AM1151" s="206"/>
      <c r="AN1151" s="206"/>
      <c r="AO1151" s="206"/>
      <c r="AP1151" s="206"/>
      <c r="AQ1151" s="206"/>
      <c r="AR1151" s="206"/>
      <c r="AS1151" s="206"/>
      <c r="AT1151" s="206"/>
      <c r="AU1151" s="206"/>
      <c r="AV1151" s="206"/>
      <c r="AW1151" s="206"/>
      <c r="AX1151" s="206"/>
      <c r="AY1151" s="206"/>
      <c r="AZ1151" s="206"/>
      <c r="BA1151" s="206"/>
      <c r="BB1151" s="206"/>
      <c r="BC1151" s="206"/>
      <c r="BD1151" s="206"/>
      <c r="BE1151" s="206"/>
      <c r="BF1151" s="206"/>
      <c r="BG1151" s="206"/>
      <c r="BH1151" s="206"/>
    </row>
    <row r="1152" spans="1:60" outlineLevel="1">
      <c r="A1152" s="232">
        <v>232</v>
      </c>
      <c r="B1152" s="233" t="s">
        <v>1555</v>
      </c>
      <c r="C1152" s="243" t="s">
        <v>1556</v>
      </c>
      <c r="D1152" s="234" t="s">
        <v>298</v>
      </c>
      <c r="E1152" s="235">
        <v>5</v>
      </c>
      <c r="F1152" s="236"/>
      <c r="G1152" s="237">
        <f>ROUND(E1152*F1152,2)</f>
        <v>0</v>
      </c>
      <c r="H1152" s="236"/>
      <c r="I1152" s="237">
        <f>ROUND(E1152*H1152,2)</f>
        <v>0</v>
      </c>
      <c r="J1152" s="236"/>
      <c r="K1152" s="237">
        <f>ROUND(E1152*J1152,2)</f>
        <v>0</v>
      </c>
      <c r="L1152" s="237">
        <v>21</v>
      </c>
      <c r="M1152" s="237">
        <f>G1152*(1+L1152/100)</f>
        <v>0</v>
      </c>
      <c r="N1152" s="237">
        <v>5.1999999999999995E-4</v>
      </c>
      <c r="O1152" s="237">
        <f>ROUND(E1152*N1152,2)</f>
        <v>0</v>
      </c>
      <c r="P1152" s="237">
        <v>0</v>
      </c>
      <c r="Q1152" s="237">
        <f>ROUND(E1152*P1152,2)</f>
        <v>0</v>
      </c>
      <c r="R1152" s="237"/>
      <c r="S1152" s="237" t="s">
        <v>295</v>
      </c>
      <c r="T1152" s="238" t="s">
        <v>390</v>
      </c>
      <c r="U1152" s="215">
        <v>0</v>
      </c>
      <c r="V1152" s="215">
        <f>ROUND(E1152*U1152,2)</f>
        <v>0</v>
      </c>
      <c r="W1152" s="215"/>
      <c r="X1152" s="206"/>
      <c r="Y1152" s="206"/>
      <c r="Z1152" s="206"/>
      <c r="AA1152" s="206"/>
      <c r="AB1152" s="206"/>
      <c r="AC1152" s="206"/>
      <c r="AD1152" s="206"/>
      <c r="AE1152" s="206"/>
      <c r="AF1152" s="206"/>
      <c r="AG1152" s="206" t="s">
        <v>1202</v>
      </c>
      <c r="AH1152" s="206"/>
      <c r="AI1152" s="206"/>
      <c r="AJ1152" s="206"/>
      <c r="AK1152" s="206"/>
      <c r="AL1152" s="206"/>
      <c r="AM1152" s="206"/>
      <c r="AN1152" s="206"/>
      <c r="AO1152" s="206"/>
      <c r="AP1152" s="206"/>
      <c r="AQ1152" s="206"/>
      <c r="AR1152" s="206"/>
      <c r="AS1152" s="206"/>
      <c r="AT1152" s="206"/>
      <c r="AU1152" s="206"/>
      <c r="AV1152" s="206"/>
      <c r="AW1152" s="206"/>
      <c r="AX1152" s="206"/>
      <c r="AY1152" s="206"/>
      <c r="AZ1152" s="206"/>
      <c r="BA1152" s="206"/>
      <c r="BB1152" s="206"/>
      <c r="BC1152" s="206"/>
      <c r="BD1152" s="206"/>
      <c r="BE1152" s="206"/>
      <c r="BF1152" s="206"/>
      <c r="BG1152" s="206"/>
      <c r="BH1152" s="206"/>
    </row>
    <row r="1153" spans="1:60" outlineLevel="1">
      <c r="A1153" s="232">
        <v>233</v>
      </c>
      <c r="B1153" s="233" t="s">
        <v>1557</v>
      </c>
      <c r="C1153" s="243" t="s">
        <v>1558</v>
      </c>
      <c r="D1153" s="234" t="s">
        <v>298</v>
      </c>
      <c r="E1153" s="235">
        <v>5</v>
      </c>
      <c r="F1153" s="236"/>
      <c r="G1153" s="237">
        <f>ROUND(E1153*F1153,2)</f>
        <v>0</v>
      </c>
      <c r="H1153" s="236"/>
      <c r="I1153" s="237">
        <f>ROUND(E1153*H1153,2)</f>
        <v>0</v>
      </c>
      <c r="J1153" s="236"/>
      <c r="K1153" s="237">
        <f>ROUND(E1153*J1153,2)</f>
        <v>0</v>
      </c>
      <c r="L1153" s="237">
        <v>21</v>
      </c>
      <c r="M1153" s="237">
        <f>G1153*(1+L1153/100)</f>
        <v>0</v>
      </c>
      <c r="N1153" s="237">
        <v>5.1999999999999995E-4</v>
      </c>
      <c r="O1153" s="237">
        <f>ROUND(E1153*N1153,2)</f>
        <v>0</v>
      </c>
      <c r="P1153" s="237">
        <v>0</v>
      </c>
      <c r="Q1153" s="237">
        <f>ROUND(E1153*P1153,2)</f>
        <v>0</v>
      </c>
      <c r="R1153" s="237"/>
      <c r="S1153" s="237" t="s">
        <v>295</v>
      </c>
      <c r="T1153" s="238" t="s">
        <v>390</v>
      </c>
      <c r="U1153" s="215">
        <v>0</v>
      </c>
      <c r="V1153" s="215">
        <f>ROUND(E1153*U1153,2)</f>
        <v>0</v>
      </c>
      <c r="W1153" s="215"/>
      <c r="X1153" s="206"/>
      <c r="Y1153" s="206"/>
      <c r="Z1153" s="206"/>
      <c r="AA1153" s="206"/>
      <c r="AB1153" s="206"/>
      <c r="AC1153" s="206"/>
      <c r="AD1153" s="206"/>
      <c r="AE1153" s="206"/>
      <c r="AF1153" s="206"/>
      <c r="AG1153" s="206" t="s">
        <v>1202</v>
      </c>
      <c r="AH1153" s="206"/>
      <c r="AI1153" s="206"/>
      <c r="AJ1153" s="206"/>
      <c r="AK1153" s="206"/>
      <c r="AL1153" s="206"/>
      <c r="AM1153" s="206"/>
      <c r="AN1153" s="206"/>
      <c r="AO1153" s="206"/>
      <c r="AP1153" s="206"/>
      <c r="AQ1153" s="206"/>
      <c r="AR1153" s="206"/>
      <c r="AS1153" s="206"/>
      <c r="AT1153" s="206"/>
      <c r="AU1153" s="206"/>
      <c r="AV1153" s="206"/>
      <c r="AW1153" s="206"/>
      <c r="AX1153" s="206"/>
      <c r="AY1153" s="206"/>
      <c r="AZ1153" s="206"/>
      <c r="BA1153" s="206"/>
      <c r="BB1153" s="206"/>
      <c r="BC1153" s="206"/>
      <c r="BD1153" s="206"/>
      <c r="BE1153" s="206"/>
      <c r="BF1153" s="206"/>
      <c r="BG1153" s="206"/>
      <c r="BH1153" s="206"/>
    </row>
    <row r="1154" spans="1:60" outlineLevel="1">
      <c r="A1154" s="232">
        <v>234</v>
      </c>
      <c r="B1154" s="233" t="s">
        <v>1559</v>
      </c>
      <c r="C1154" s="243" t="s">
        <v>1560</v>
      </c>
      <c r="D1154" s="234" t="s">
        <v>298</v>
      </c>
      <c r="E1154" s="235">
        <v>3</v>
      </c>
      <c r="F1154" s="236"/>
      <c r="G1154" s="237">
        <f>ROUND(E1154*F1154,2)</f>
        <v>0</v>
      </c>
      <c r="H1154" s="236"/>
      <c r="I1154" s="237">
        <f>ROUND(E1154*H1154,2)</f>
        <v>0</v>
      </c>
      <c r="J1154" s="236"/>
      <c r="K1154" s="237">
        <f>ROUND(E1154*J1154,2)</f>
        <v>0</v>
      </c>
      <c r="L1154" s="237">
        <v>21</v>
      </c>
      <c r="M1154" s="237">
        <f>G1154*(1+L1154/100)</f>
        <v>0</v>
      </c>
      <c r="N1154" s="237">
        <v>5.1999999999999995E-4</v>
      </c>
      <c r="O1154" s="237">
        <f>ROUND(E1154*N1154,2)</f>
        <v>0</v>
      </c>
      <c r="P1154" s="237">
        <v>0</v>
      </c>
      <c r="Q1154" s="237">
        <f>ROUND(E1154*P1154,2)</f>
        <v>0</v>
      </c>
      <c r="R1154" s="237"/>
      <c r="S1154" s="237" t="s">
        <v>295</v>
      </c>
      <c r="T1154" s="238" t="s">
        <v>390</v>
      </c>
      <c r="U1154" s="215">
        <v>0</v>
      </c>
      <c r="V1154" s="215">
        <f>ROUND(E1154*U1154,2)</f>
        <v>0</v>
      </c>
      <c r="W1154" s="215"/>
      <c r="X1154" s="206"/>
      <c r="Y1154" s="206"/>
      <c r="Z1154" s="206"/>
      <c r="AA1154" s="206"/>
      <c r="AB1154" s="206"/>
      <c r="AC1154" s="206"/>
      <c r="AD1154" s="206"/>
      <c r="AE1154" s="206"/>
      <c r="AF1154" s="206"/>
      <c r="AG1154" s="206" t="s">
        <v>1202</v>
      </c>
      <c r="AH1154" s="206"/>
      <c r="AI1154" s="206"/>
      <c r="AJ1154" s="206"/>
      <c r="AK1154" s="206"/>
      <c r="AL1154" s="206"/>
      <c r="AM1154" s="206"/>
      <c r="AN1154" s="206"/>
      <c r="AO1154" s="206"/>
      <c r="AP1154" s="206"/>
      <c r="AQ1154" s="206"/>
      <c r="AR1154" s="206"/>
      <c r="AS1154" s="206"/>
      <c r="AT1154" s="206"/>
      <c r="AU1154" s="206"/>
      <c r="AV1154" s="206"/>
      <c r="AW1154" s="206"/>
      <c r="AX1154" s="206"/>
      <c r="AY1154" s="206"/>
      <c r="AZ1154" s="206"/>
      <c r="BA1154" s="206"/>
      <c r="BB1154" s="206"/>
      <c r="BC1154" s="206"/>
      <c r="BD1154" s="206"/>
      <c r="BE1154" s="206"/>
      <c r="BF1154" s="206"/>
      <c r="BG1154" s="206"/>
      <c r="BH1154" s="206"/>
    </row>
    <row r="1155" spans="1:60" outlineLevel="1">
      <c r="A1155" s="223">
        <v>235</v>
      </c>
      <c r="B1155" s="224" t="s">
        <v>1561</v>
      </c>
      <c r="C1155" s="241" t="s">
        <v>1562</v>
      </c>
      <c r="D1155" s="225" t="s">
        <v>298</v>
      </c>
      <c r="E1155" s="226">
        <v>16</v>
      </c>
      <c r="F1155" s="227"/>
      <c r="G1155" s="228">
        <f>ROUND(E1155*F1155,2)</f>
        <v>0</v>
      </c>
      <c r="H1155" s="227"/>
      <c r="I1155" s="228">
        <f>ROUND(E1155*H1155,2)</f>
        <v>0</v>
      </c>
      <c r="J1155" s="227"/>
      <c r="K1155" s="228">
        <f>ROUND(E1155*J1155,2)</f>
        <v>0</v>
      </c>
      <c r="L1155" s="228">
        <v>21</v>
      </c>
      <c r="M1155" s="228">
        <f>G1155*(1+L1155/100)</f>
        <v>0</v>
      </c>
      <c r="N1155" s="228">
        <v>2.9E-4</v>
      </c>
      <c r="O1155" s="228">
        <f>ROUND(E1155*N1155,2)</f>
        <v>0</v>
      </c>
      <c r="P1155" s="228">
        <v>0</v>
      </c>
      <c r="Q1155" s="228">
        <f>ROUND(E1155*P1155,2)</f>
        <v>0</v>
      </c>
      <c r="R1155" s="228"/>
      <c r="S1155" s="228" t="s">
        <v>295</v>
      </c>
      <c r="T1155" s="229" t="s">
        <v>390</v>
      </c>
      <c r="U1155" s="215">
        <v>0</v>
      </c>
      <c r="V1155" s="215">
        <f>ROUND(E1155*U1155,2)</f>
        <v>0</v>
      </c>
      <c r="W1155" s="215"/>
      <c r="X1155" s="206"/>
      <c r="Y1155" s="206"/>
      <c r="Z1155" s="206"/>
      <c r="AA1155" s="206"/>
      <c r="AB1155" s="206"/>
      <c r="AC1155" s="206"/>
      <c r="AD1155" s="206"/>
      <c r="AE1155" s="206"/>
      <c r="AF1155" s="206"/>
      <c r="AG1155" s="206" t="s">
        <v>1202</v>
      </c>
      <c r="AH1155" s="206"/>
      <c r="AI1155" s="206"/>
      <c r="AJ1155" s="206"/>
      <c r="AK1155" s="206"/>
      <c r="AL1155" s="206"/>
      <c r="AM1155" s="206"/>
      <c r="AN1155" s="206"/>
      <c r="AO1155" s="206"/>
      <c r="AP1155" s="206"/>
      <c r="AQ1155" s="206"/>
      <c r="AR1155" s="206"/>
      <c r="AS1155" s="206"/>
      <c r="AT1155" s="206"/>
      <c r="AU1155" s="206"/>
      <c r="AV1155" s="206"/>
      <c r="AW1155" s="206"/>
      <c r="AX1155" s="206"/>
      <c r="AY1155" s="206"/>
      <c r="AZ1155" s="206"/>
      <c r="BA1155" s="206"/>
      <c r="BB1155" s="206"/>
      <c r="BC1155" s="206"/>
      <c r="BD1155" s="206"/>
      <c r="BE1155" s="206"/>
      <c r="BF1155" s="206"/>
      <c r="BG1155" s="206"/>
      <c r="BH1155" s="206"/>
    </row>
    <row r="1156" spans="1:60" outlineLevel="1">
      <c r="A1156" s="213"/>
      <c r="B1156" s="214"/>
      <c r="C1156" s="254" t="s">
        <v>1431</v>
      </c>
      <c r="D1156" s="247"/>
      <c r="E1156" s="248">
        <v>5</v>
      </c>
      <c r="F1156" s="215"/>
      <c r="G1156" s="215"/>
      <c r="H1156" s="215"/>
      <c r="I1156" s="215"/>
      <c r="J1156" s="215"/>
      <c r="K1156" s="215"/>
      <c r="L1156" s="215"/>
      <c r="M1156" s="215"/>
      <c r="N1156" s="215"/>
      <c r="O1156" s="215"/>
      <c r="P1156" s="215"/>
      <c r="Q1156" s="215"/>
      <c r="R1156" s="215"/>
      <c r="S1156" s="215"/>
      <c r="T1156" s="215"/>
      <c r="U1156" s="215"/>
      <c r="V1156" s="215"/>
      <c r="W1156" s="215"/>
      <c r="X1156" s="206"/>
      <c r="Y1156" s="206"/>
      <c r="Z1156" s="206"/>
      <c r="AA1156" s="206"/>
      <c r="AB1156" s="206"/>
      <c r="AC1156" s="206"/>
      <c r="AD1156" s="206"/>
      <c r="AE1156" s="206"/>
      <c r="AF1156" s="206"/>
      <c r="AG1156" s="206" t="s">
        <v>327</v>
      </c>
      <c r="AH1156" s="206">
        <v>0</v>
      </c>
      <c r="AI1156" s="206"/>
      <c r="AJ1156" s="206"/>
      <c r="AK1156" s="206"/>
      <c r="AL1156" s="206"/>
      <c r="AM1156" s="206"/>
      <c r="AN1156" s="206"/>
      <c r="AO1156" s="206"/>
      <c r="AP1156" s="206"/>
      <c r="AQ1156" s="206"/>
      <c r="AR1156" s="206"/>
      <c r="AS1156" s="206"/>
      <c r="AT1156" s="206"/>
      <c r="AU1156" s="206"/>
      <c r="AV1156" s="206"/>
      <c r="AW1156" s="206"/>
      <c r="AX1156" s="206"/>
      <c r="AY1156" s="206"/>
      <c r="AZ1156" s="206"/>
      <c r="BA1156" s="206"/>
      <c r="BB1156" s="206"/>
      <c r="BC1156" s="206"/>
      <c r="BD1156" s="206"/>
      <c r="BE1156" s="206"/>
      <c r="BF1156" s="206"/>
      <c r="BG1156" s="206"/>
      <c r="BH1156" s="206"/>
    </row>
    <row r="1157" spans="1:60" outlineLevel="1">
      <c r="A1157" s="213"/>
      <c r="B1157" s="214"/>
      <c r="C1157" s="254" t="s">
        <v>1563</v>
      </c>
      <c r="D1157" s="247"/>
      <c r="E1157" s="248">
        <v>8</v>
      </c>
      <c r="F1157" s="215"/>
      <c r="G1157" s="215"/>
      <c r="H1157" s="215"/>
      <c r="I1157" s="215"/>
      <c r="J1157" s="215"/>
      <c r="K1157" s="215"/>
      <c r="L1157" s="215"/>
      <c r="M1157" s="215"/>
      <c r="N1157" s="215"/>
      <c r="O1157" s="215"/>
      <c r="P1157" s="215"/>
      <c r="Q1157" s="215"/>
      <c r="R1157" s="215"/>
      <c r="S1157" s="215"/>
      <c r="T1157" s="215"/>
      <c r="U1157" s="215"/>
      <c r="V1157" s="215"/>
      <c r="W1157" s="215"/>
      <c r="X1157" s="206"/>
      <c r="Y1157" s="206"/>
      <c r="Z1157" s="206"/>
      <c r="AA1157" s="206"/>
      <c r="AB1157" s="206"/>
      <c r="AC1157" s="206"/>
      <c r="AD1157" s="206"/>
      <c r="AE1157" s="206"/>
      <c r="AF1157" s="206"/>
      <c r="AG1157" s="206" t="s">
        <v>327</v>
      </c>
      <c r="AH1157" s="206">
        <v>0</v>
      </c>
      <c r="AI1157" s="206"/>
      <c r="AJ1157" s="206"/>
      <c r="AK1157" s="206"/>
      <c r="AL1157" s="206"/>
      <c r="AM1157" s="206"/>
      <c r="AN1157" s="206"/>
      <c r="AO1157" s="206"/>
      <c r="AP1157" s="206"/>
      <c r="AQ1157" s="206"/>
      <c r="AR1157" s="206"/>
      <c r="AS1157" s="206"/>
      <c r="AT1157" s="206"/>
      <c r="AU1157" s="206"/>
      <c r="AV1157" s="206"/>
      <c r="AW1157" s="206"/>
      <c r="AX1157" s="206"/>
      <c r="AY1157" s="206"/>
      <c r="AZ1157" s="206"/>
      <c r="BA1157" s="206"/>
      <c r="BB1157" s="206"/>
      <c r="BC1157" s="206"/>
      <c r="BD1157" s="206"/>
      <c r="BE1157" s="206"/>
      <c r="BF1157" s="206"/>
      <c r="BG1157" s="206"/>
      <c r="BH1157" s="206"/>
    </row>
    <row r="1158" spans="1:60" outlineLevel="1">
      <c r="A1158" s="213"/>
      <c r="B1158" s="214"/>
      <c r="C1158" s="254" t="s">
        <v>1434</v>
      </c>
      <c r="D1158" s="247"/>
      <c r="E1158" s="248">
        <v>2</v>
      </c>
      <c r="F1158" s="215"/>
      <c r="G1158" s="215"/>
      <c r="H1158" s="215"/>
      <c r="I1158" s="215"/>
      <c r="J1158" s="215"/>
      <c r="K1158" s="215"/>
      <c r="L1158" s="215"/>
      <c r="M1158" s="215"/>
      <c r="N1158" s="215"/>
      <c r="O1158" s="215"/>
      <c r="P1158" s="215"/>
      <c r="Q1158" s="215"/>
      <c r="R1158" s="215"/>
      <c r="S1158" s="215"/>
      <c r="T1158" s="215"/>
      <c r="U1158" s="215"/>
      <c r="V1158" s="215"/>
      <c r="W1158" s="215"/>
      <c r="X1158" s="206"/>
      <c r="Y1158" s="206"/>
      <c r="Z1158" s="206"/>
      <c r="AA1158" s="206"/>
      <c r="AB1158" s="206"/>
      <c r="AC1158" s="206"/>
      <c r="AD1158" s="206"/>
      <c r="AE1158" s="206"/>
      <c r="AF1158" s="206"/>
      <c r="AG1158" s="206" t="s">
        <v>327</v>
      </c>
      <c r="AH1158" s="206">
        <v>0</v>
      </c>
      <c r="AI1158" s="206"/>
      <c r="AJ1158" s="206"/>
      <c r="AK1158" s="206"/>
      <c r="AL1158" s="206"/>
      <c r="AM1158" s="206"/>
      <c r="AN1158" s="206"/>
      <c r="AO1158" s="206"/>
      <c r="AP1158" s="206"/>
      <c r="AQ1158" s="206"/>
      <c r="AR1158" s="206"/>
      <c r="AS1158" s="206"/>
      <c r="AT1158" s="206"/>
      <c r="AU1158" s="206"/>
      <c r="AV1158" s="206"/>
      <c r="AW1158" s="206"/>
      <c r="AX1158" s="206"/>
      <c r="AY1158" s="206"/>
      <c r="AZ1158" s="206"/>
      <c r="BA1158" s="206"/>
      <c r="BB1158" s="206"/>
      <c r="BC1158" s="206"/>
      <c r="BD1158" s="206"/>
      <c r="BE1158" s="206"/>
      <c r="BF1158" s="206"/>
      <c r="BG1158" s="206"/>
      <c r="BH1158" s="206"/>
    </row>
    <row r="1159" spans="1:60" outlineLevel="1">
      <c r="A1159" s="213"/>
      <c r="B1159" s="214"/>
      <c r="C1159" s="254" t="s">
        <v>1564</v>
      </c>
      <c r="D1159" s="247"/>
      <c r="E1159" s="248">
        <v>1</v>
      </c>
      <c r="F1159" s="215"/>
      <c r="G1159" s="215"/>
      <c r="H1159" s="215"/>
      <c r="I1159" s="215"/>
      <c r="J1159" s="215"/>
      <c r="K1159" s="215"/>
      <c r="L1159" s="215"/>
      <c r="M1159" s="215"/>
      <c r="N1159" s="215"/>
      <c r="O1159" s="215"/>
      <c r="P1159" s="215"/>
      <c r="Q1159" s="215"/>
      <c r="R1159" s="215"/>
      <c r="S1159" s="215"/>
      <c r="T1159" s="215"/>
      <c r="U1159" s="215"/>
      <c r="V1159" s="215"/>
      <c r="W1159" s="215"/>
      <c r="X1159" s="206"/>
      <c r="Y1159" s="206"/>
      <c r="Z1159" s="206"/>
      <c r="AA1159" s="206"/>
      <c r="AB1159" s="206"/>
      <c r="AC1159" s="206"/>
      <c r="AD1159" s="206"/>
      <c r="AE1159" s="206"/>
      <c r="AF1159" s="206"/>
      <c r="AG1159" s="206" t="s">
        <v>327</v>
      </c>
      <c r="AH1159" s="206">
        <v>0</v>
      </c>
      <c r="AI1159" s="206"/>
      <c r="AJ1159" s="206"/>
      <c r="AK1159" s="206"/>
      <c r="AL1159" s="206"/>
      <c r="AM1159" s="206"/>
      <c r="AN1159" s="206"/>
      <c r="AO1159" s="206"/>
      <c r="AP1159" s="206"/>
      <c r="AQ1159" s="206"/>
      <c r="AR1159" s="206"/>
      <c r="AS1159" s="206"/>
      <c r="AT1159" s="206"/>
      <c r="AU1159" s="206"/>
      <c r="AV1159" s="206"/>
      <c r="AW1159" s="206"/>
      <c r="AX1159" s="206"/>
      <c r="AY1159" s="206"/>
      <c r="AZ1159" s="206"/>
      <c r="BA1159" s="206"/>
      <c r="BB1159" s="206"/>
      <c r="BC1159" s="206"/>
      <c r="BD1159" s="206"/>
      <c r="BE1159" s="206"/>
      <c r="BF1159" s="206"/>
      <c r="BG1159" s="206"/>
      <c r="BH1159" s="206"/>
    </row>
    <row r="1160" spans="1:60" outlineLevel="1">
      <c r="A1160" s="232">
        <v>236</v>
      </c>
      <c r="B1160" s="233" t="s">
        <v>1565</v>
      </c>
      <c r="C1160" s="243" t="s">
        <v>1566</v>
      </c>
      <c r="D1160" s="234" t="s">
        <v>437</v>
      </c>
      <c r="E1160" s="235">
        <v>4</v>
      </c>
      <c r="F1160" s="236"/>
      <c r="G1160" s="237">
        <f>ROUND(E1160*F1160,2)</f>
        <v>0</v>
      </c>
      <c r="H1160" s="236"/>
      <c r="I1160" s="237">
        <f>ROUND(E1160*H1160,2)</f>
        <v>0</v>
      </c>
      <c r="J1160" s="236"/>
      <c r="K1160" s="237">
        <f>ROUND(E1160*J1160,2)</f>
        <v>0</v>
      </c>
      <c r="L1160" s="237">
        <v>21</v>
      </c>
      <c r="M1160" s="237">
        <f>G1160*(1+L1160/100)</f>
        <v>0</v>
      </c>
      <c r="N1160" s="237">
        <v>8.4999999999999995E-4</v>
      </c>
      <c r="O1160" s="237">
        <f>ROUND(E1160*N1160,2)</f>
        <v>0</v>
      </c>
      <c r="P1160" s="237">
        <v>0</v>
      </c>
      <c r="Q1160" s="237">
        <f>ROUND(E1160*P1160,2)</f>
        <v>0</v>
      </c>
      <c r="R1160" s="237"/>
      <c r="S1160" s="237" t="s">
        <v>295</v>
      </c>
      <c r="T1160" s="238" t="s">
        <v>390</v>
      </c>
      <c r="U1160" s="215">
        <v>0</v>
      </c>
      <c r="V1160" s="215">
        <f>ROUND(E1160*U1160,2)</f>
        <v>0</v>
      </c>
      <c r="W1160" s="215"/>
      <c r="X1160" s="206"/>
      <c r="Y1160" s="206"/>
      <c r="Z1160" s="206"/>
      <c r="AA1160" s="206"/>
      <c r="AB1160" s="206"/>
      <c r="AC1160" s="206"/>
      <c r="AD1160" s="206"/>
      <c r="AE1160" s="206"/>
      <c r="AF1160" s="206"/>
      <c r="AG1160" s="206" t="s">
        <v>1202</v>
      </c>
      <c r="AH1160" s="206"/>
      <c r="AI1160" s="206"/>
      <c r="AJ1160" s="206"/>
      <c r="AK1160" s="206"/>
      <c r="AL1160" s="206"/>
      <c r="AM1160" s="206"/>
      <c r="AN1160" s="206"/>
      <c r="AO1160" s="206"/>
      <c r="AP1160" s="206"/>
      <c r="AQ1160" s="206"/>
      <c r="AR1160" s="206"/>
      <c r="AS1160" s="206"/>
      <c r="AT1160" s="206"/>
      <c r="AU1160" s="206"/>
      <c r="AV1160" s="206"/>
      <c r="AW1160" s="206"/>
      <c r="AX1160" s="206"/>
      <c r="AY1160" s="206"/>
      <c r="AZ1160" s="206"/>
      <c r="BA1160" s="206"/>
      <c r="BB1160" s="206"/>
      <c r="BC1160" s="206"/>
      <c r="BD1160" s="206"/>
      <c r="BE1160" s="206"/>
      <c r="BF1160" s="206"/>
      <c r="BG1160" s="206"/>
      <c r="BH1160" s="206"/>
    </row>
    <row r="1161" spans="1:60" outlineLevel="1">
      <c r="A1161" s="232">
        <v>237</v>
      </c>
      <c r="B1161" s="233" t="s">
        <v>1567</v>
      </c>
      <c r="C1161" s="243" t="s">
        <v>1568</v>
      </c>
      <c r="D1161" s="234" t="s">
        <v>437</v>
      </c>
      <c r="E1161" s="235">
        <v>1</v>
      </c>
      <c r="F1161" s="236"/>
      <c r="G1161" s="237">
        <f>ROUND(E1161*F1161,2)</f>
        <v>0</v>
      </c>
      <c r="H1161" s="236"/>
      <c r="I1161" s="237">
        <f>ROUND(E1161*H1161,2)</f>
        <v>0</v>
      </c>
      <c r="J1161" s="236"/>
      <c r="K1161" s="237">
        <f>ROUND(E1161*J1161,2)</f>
        <v>0</v>
      </c>
      <c r="L1161" s="237">
        <v>21</v>
      </c>
      <c r="M1161" s="237">
        <f>G1161*(1+L1161/100)</f>
        <v>0</v>
      </c>
      <c r="N1161" s="237">
        <v>1.72E-3</v>
      </c>
      <c r="O1161" s="237">
        <f>ROUND(E1161*N1161,2)</f>
        <v>0</v>
      </c>
      <c r="P1161" s="237">
        <v>0</v>
      </c>
      <c r="Q1161" s="237">
        <f>ROUND(E1161*P1161,2)</f>
        <v>0</v>
      </c>
      <c r="R1161" s="237"/>
      <c r="S1161" s="237" t="s">
        <v>295</v>
      </c>
      <c r="T1161" s="238" t="s">
        <v>390</v>
      </c>
      <c r="U1161" s="215">
        <v>0</v>
      </c>
      <c r="V1161" s="215">
        <f>ROUND(E1161*U1161,2)</f>
        <v>0</v>
      </c>
      <c r="W1161" s="215"/>
      <c r="X1161" s="206"/>
      <c r="Y1161" s="206"/>
      <c r="Z1161" s="206"/>
      <c r="AA1161" s="206"/>
      <c r="AB1161" s="206"/>
      <c r="AC1161" s="206"/>
      <c r="AD1161" s="206"/>
      <c r="AE1161" s="206"/>
      <c r="AF1161" s="206"/>
      <c r="AG1161" s="206" t="s">
        <v>1202</v>
      </c>
      <c r="AH1161" s="206"/>
      <c r="AI1161" s="206"/>
      <c r="AJ1161" s="206"/>
      <c r="AK1161" s="206"/>
      <c r="AL1161" s="206"/>
      <c r="AM1161" s="206"/>
      <c r="AN1161" s="206"/>
      <c r="AO1161" s="206"/>
      <c r="AP1161" s="206"/>
      <c r="AQ1161" s="206"/>
      <c r="AR1161" s="206"/>
      <c r="AS1161" s="206"/>
      <c r="AT1161" s="206"/>
      <c r="AU1161" s="206"/>
      <c r="AV1161" s="206"/>
      <c r="AW1161" s="206"/>
      <c r="AX1161" s="206"/>
      <c r="AY1161" s="206"/>
      <c r="AZ1161" s="206"/>
      <c r="BA1161" s="206"/>
      <c r="BB1161" s="206"/>
      <c r="BC1161" s="206"/>
      <c r="BD1161" s="206"/>
      <c r="BE1161" s="206"/>
      <c r="BF1161" s="206"/>
      <c r="BG1161" s="206"/>
      <c r="BH1161" s="206"/>
    </row>
    <row r="1162" spans="1:60" outlineLevel="1">
      <c r="A1162" s="232">
        <v>238</v>
      </c>
      <c r="B1162" s="233" t="s">
        <v>1569</v>
      </c>
      <c r="C1162" s="243" t="s">
        <v>1570</v>
      </c>
      <c r="D1162" s="234" t="s">
        <v>557</v>
      </c>
      <c r="E1162" s="235">
        <v>3.4</v>
      </c>
      <c r="F1162" s="236"/>
      <c r="G1162" s="237">
        <f>ROUND(E1162*F1162,2)</f>
        <v>0</v>
      </c>
      <c r="H1162" s="236"/>
      <c r="I1162" s="237">
        <f>ROUND(E1162*H1162,2)</f>
        <v>0</v>
      </c>
      <c r="J1162" s="236"/>
      <c r="K1162" s="237">
        <f>ROUND(E1162*J1162,2)</f>
        <v>0</v>
      </c>
      <c r="L1162" s="237">
        <v>21</v>
      </c>
      <c r="M1162" s="237">
        <f>G1162*(1+L1162/100)</f>
        <v>0</v>
      </c>
      <c r="N1162" s="237">
        <v>2.4199999999999998E-3</v>
      </c>
      <c r="O1162" s="237">
        <f>ROUND(E1162*N1162,2)</f>
        <v>0.01</v>
      </c>
      <c r="P1162" s="237">
        <v>0</v>
      </c>
      <c r="Q1162" s="237">
        <f>ROUND(E1162*P1162,2)</f>
        <v>0</v>
      </c>
      <c r="R1162" s="237"/>
      <c r="S1162" s="237" t="s">
        <v>295</v>
      </c>
      <c r="T1162" s="238" t="s">
        <v>390</v>
      </c>
      <c r="U1162" s="215">
        <v>0</v>
      </c>
      <c r="V1162" s="215">
        <f>ROUND(E1162*U1162,2)</f>
        <v>0</v>
      </c>
      <c r="W1162" s="215"/>
      <c r="X1162" s="206"/>
      <c r="Y1162" s="206"/>
      <c r="Z1162" s="206"/>
      <c r="AA1162" s="206"/>
      <c r="AB1162" s="206"/>
      <c r="AC1162" s="206"/>
      <c r="AD1162" s="206"/>
      <c r="AE1162" s="206"/>
      <c r="AF1162" s="206"/>
      <c r="AG1162" s="206" t="s">
        <v>1189</v>
      </c>
      <c r="AH1162" s="206"/>
      <c r="AI1162" s="206"/>
      <c r="AJ1162" s="206"/>
      <c r="AK1162" s="206"/>
      <c r="AL1162" s="206"/>
      <c r="AM1162" s="206"/>
      <c r="AN1162" s="206"/>
      <c r="AO1162" s="206"/>
      <c r="AP1162" s="206"/>
      <c r="AQ1162" s="206"/>
      <c r="AR1162" s="206"/>
      <c r="AS1162" s="206"/>
      <c r="AT1162" s="206"/>
      <c r="AU1162" s="206"/>
      <c r="AV1162" s="206"/>
      <c r="AW1162" s="206"/>
      <c r="AX1162" s="206"/>
      <c r="AY1162" s="206"/>
      <c r="AZ1162" s="206"/>
      <c r="BA1162" s="206"/>
      <c r="BB1162" s="206"/>
      <c r="BC1162" s="206"/>
      <c r="BD1162" s="206"/>
      <c r="BE1162" s="206"/>
      <c r="BF1162" s="206"/>
      <c r="BG1162" s="206"/>
      <c r="BH1162" s="206"/>
    </row>
    <row r="1163" spans="1:60" outlineLevel="1">
      <c r="A1163" s="232">
        <v>239</v>
      </c>
      <c r="B1163" s="233" t="s">
        <v>1571</v>
      </c>
      <c r="C1163" s="243" t="s">
        <v>1572</v>
      </c>
      <c r="D1163" s="234" t="s">
        <v>437</v>
      </c>
      <c r="E1163" s="235">
        <v>5</v>
      </c>
      <c r="F1163" s="236"/>
      <c r="G1163" s="237">
        <f>ROUND(E1163*F1163,2)</f>
        <v>0</v>
      </c>
      <c r="H1163" s="236"/>
      <c r="I1163" s="237">
        <f>ROUND(E1163*H1163,2)</f>
        <v>0</v>
      </c>
      <c r="J1163" s="236"/>
      <c r="K1163" s="237">
        <f>ROUND(E1163*J1163,2)</f>
        <v>0</v>
      </c>
      <c r="L1163" s="237">
        <v>21</v>
      </c>
      <c r="M1163" s="237">
        <f>G1163*(1+L1163/100)</f>
        <v>0</v>
      </c>
      <c r="N1163" s="237">
        <v>2E-3</v>
      </c>
      <c r="O1163" s="237">
        <f>ROUND(E1163*N1163,2)</f>
        <v>0.01</v>
      </c>
      <c r="P1163" s="237">
        <v>0</v>
      </c>
      <c r="Q1163" s="237">
        <f>ROUND(E1163*P1163,2)</f>
        <v>0</v>
      </c>
      <c r="R1163" s="237"/>
      <c r="S1163" s="237" t="s">
        <v>295</v>
      </c>
      <c r="T1163" s="238" t="s">
        <v>390</v>
      </c>
      <c r="U1163" s="215">
        <v>0</v>
      </c>
      <c r="V1163" s="215">
        <f>ROUND(E1163*U1163,2)</f>
        <v>0</v>
      </c>
      <c r="W1163" s="215"/>
      <c r="X1163" s="206"/>
      <c r="Y1163" s="206"/>
      <c r="Z1163" s="206"/>
      <c r="AA1163" s="206"/>
      <c r="AB1163" s="206"/>
      <c r="AC1163" s="206"/>
      <c r="AD1163" s="206"/>
      <c r="AE1163" s="206"/>
      <c r="AF1163" s="206"/>
      <c r="AG1163" s="206" t="s">
        <v>1189</v>
      </c>
      <c r="AH1163" s="206"/>
      <c r="AI1163" s="206"/>
      <c r="AJ1163" s="206"/>
      <c r="AK1163" s="206"/>
      <c r="AL1163" s="206"/>
      <c r="AM1163" s="206"/>
      <c r="AN1163" s="206"/>
      <c r="AO1163" s="206"/>
      <c r="AP1163" s="206"/>
      <c r="AQ1163" s="206"/>
      <c r="AR1163" s="206"/>
      <c r="AS1163" s="206"/>
      <c r="AT1163" s="206"/>
      <c r="AU1163" s="206"/>
      <c r="AV1163" s="206"/>
      <c r="AW1163" s="206"/>
      <c r="AX1163" s="206"/>
      <c r="AY1163" s="206"/>
      <c r="AZ1163" s="206"/>
      <c r="BA1163" s="206"/>
      <c r="BB1163" s="206"/>
      <c r="BC1163" s="206"/>
      <c r="BD1163" s="206"/>
      <c r="BE1163" s="206"/>
      <c r="BF1163" s="206"/>
      <c r="BG1163" s="206"/>
      <c r="BH1163" s="206"/>
    </row>
    <row r="1164" spans="1:60" outlineLevel="1">
      <c r="A1164" s="223">
        <v>240</v>
      </c>
      <c r="B1164" s="224" t="s">
        <v>1573</v>
      </c>
      <c r="C1164" s="241" t="s">
        <v>1574</v>
      </c>
      <c r="D1164" s="225" t="s">
        <v>389</v>
      </c>
      <c r="E1164" s="226">
        <v>0.40168999999999999</v>
      </c>
      <c r="F1164" s="227"/>
      <c r="G1164" s="228">
        <f>ROUND(E1164*F1164,2)</f>
        <v>0</v>
      </c>
      <c r="H1164" s="227"/>
      <c r="I1164" s="228">
        <f>ROUND(E1164*H1164,2)</f>
        <v>0</v>
      </c>
      <c r="J1164" s="227"/>
      <c r="K1164" s="228">
        <f>ROUND(E1164*J1164,2)</f>
        <v>0</v>
      </c>
      <c r="L1164" s="228">
        <v>21</v>
      </c>
      <c r="M1164" s="228">
        <f>G1164*(1+L1164/100)</f>
        <v>0</v>
      </c>
      <c r="N1164" s="228">
        <v>0</v>
      </c>
      <c r="O1164" s="228">
        <f>ROUND(E1164*N1164,2)</f>
        <v>0</v>
      </c>
      <c r="P1164" s="228">
        <v>0</v>
      </c>
      <c r="Q1164" s="228">
        <f>ROUND(E1164*P1164,2)</f>
        <v>0</v>
      </c>
      <c r="R1164" s="228" t="s">
        <v>1342</v>
      </c>
      <c r="S1164" s="228" t="s">
        <v>285</v>
      </c>
      <c r="T1164" s="229" t="s">
        <v>322</v>
      </c>
      <c r="U1164" s="215">
        <v>1.5169999999999999</v>
      </c>
      <c r="V1164" s="215">
        <f>ROUND(E1164*U1164,2)</f>
        <v>0.61</v>
      </c>
      <c r="W1164" s="215"/>
      <c r="X1164" s="206"/>
      <c r="Y1164" s="206"/>
      <c r="Z1164" s="206"/>
      <c r="AA1164" s="206"/>
      <c r="AB1164" s="206"/>
      <c r="AC1164" s="206"/>
      <c r="AD1164" s="206"/>
      <c r="AE1164" s="206"/>
      <c r="AF1164" s="206"/>
      <c r="AG1164" s="206" t="s">
        <v>1192</v>
      </c>
      <c r="AH1164" s="206"/>
      <c r="AI1164" s="206"/>
      <c r="AJ1164" s="206"/>
      <c r="AK1164" s="206"/>
      <c r="AL1164" s="206"/>
      <c r="AM1164" s="206"/>
      <c r="AN1164" s="206"/>
      <c r="AO1164" s="206"/>
      <c r="AP1164" s="206"/>
      <c r="AQ1164" s="206"/>
      <c r="AR1164" s="206"/>
      <c r="AS1164" s="206"/>
      <c r="AT1164" s="206"/>
      <c r="AU1164" s="206"/>
      <c r="AV1164" s="206"/>
      <c r="AW1164" s="206"/>
      <c r="AX1164" s="206"/>
      <c r="AY1164" s="206"/>
      <c r="AZ1164" s="206"/>
      <c r="BA1164" s="206"/>
      <c r="BB1164" s="206"/>
      <c r="BC1164" s="206"/>
      <c r="BD1164" s="206"/>
      <c r="BE1164" s="206"/>
      <c r="BF1164" s="206"/>
      <c r="BG1164" s="206"/>
      <c r="BH1164" s="206"/>
    </row>
    <row r="1165" spans="1:60" outlineLevel="1">
      <c r="A1165" s="213"/>
      <c r="B1165" s="214"/>
      <c r="C1165" s="253" t="s">
        <v>1514</v>
      </c>
      <c r="D1165" s="251"/>
      <c r="E1165" s="251"/>
      <c r="F1165" s="251"/>
      <c r="G1165" s="251"/>
      <c r="H1165" s="215"/>
      <c r="I1165" s="215"/>
      <c r="J1165" s="215"/>
      <c r="K1165" s="215"/>
      <c r="L1165" s="215"/>
      <c r="M1165" s="215"/>
      <c r="N1165" s="215"/>
      <c r="O1165" s="215"/>
      <c r="P1165" s="215"/>
      <c r="Q1165" s="215"/>
      <c r="R1165" s="215"/>
      <c r="S1165" s="215"/>
      <c r="T1165" s="215"/>
      <c r="U1165" s="215"/>
      <c r="V1165" s="215"/>
      <c r="W1165" s="215"/>
      <c r="X1165" s="206"/>
      <c r="Y1165" s="206"/>
      <c r="Z1165" s="206"/>
      <c r="AA1165" s="206"/>
      <c r="AB1165" s="206"/>
      <c r="AC1165" s="206"/>
      <c r="AD1165" s="206"/>
      <c r="AE1165" s="206"/>
      <c r="AF1165" s="206"/>
      <c r="AG1165" s="206" t="s">
        <v>325</v>
      </c>
      <c r="AH1165" s="206"/>
      <c r="AI1165" s="206"/>
      <c r="AJ1165" s="206"/>
      <c r="AK1165" s="206"/>
      <c r="AL1165" s="206"/>
      <c r="AM1165" s="206"/>
      <c r="AN1165" s="206"/>
      <c r="AO1165" s="206"/>
      <c r="AP1165" s="206"/>
      <c r="AQ1165" s="206"/>
      <c r="AR1165" s="206"/>
      <c r="AS1165" s="206"/>
      <c r="AT1165" s="206"/>
      <c r="AU1165" s="206"/>
      <c r="AV1165" s="206"/>
      <c r="AW1165" s="206"/>
      <c r="AX1165" s="206"/>
      <c r="AY1165" s="206"/>
      <c r="AZ1165" s="206"/>
      <c r="BA1165" s="206"/>
      <c r="BB1165" s="206"/>
      <c r="BC1165" s="206"/>
      <c r="BD1165" s="206"/>
      <c r="BE1165" s="206"/>
      <c r="BF1165" s="206"/>
      <c r="BG1165" s="206"/>
      <c r="BH1165" s="206"/>
    </row>
    <row r="1166" spans="1:60" outlineLevel="1">
      <c r="A1166" s="213"/>
      <c r="B1166" s="214"/>
      <c r="C1166" s="254" t="s">
        <v>1194</v>
      </c>
      <c r="D1166" s="247"/>
      <c r="E1166" s="248"/>
      <c r="F1166" s="215"/>
      <c r="G1166" s="215"/>
      <c r="H1166" s="215"/>
      <c r="I1166" s="215"/>
      <c r="J1166" s="215"/>
      <c r="K1166" s="215"/>
      <c r="L1166" s="215"/>
      <c r="M1166" s="215"/>
      <c r="N1166" s="215"/>
      <c r="O1166" s="215"/>
      <c r="P1166" s="215"/>
      <c r="Q1166" s="215"/>
      <c r="R1166" s="215"/>
      <c r="S1166" s="215"/>
      <c r="T1166" s="215"/>
      <c r="U1166" s="215"/>
      <c r="V1166" s="215"/>
      <c r="W1166" s="215"/>
      <c r="X1166" s="206"/>
      <c r="Y1166" s="206"/>
      <c r="Z1166" s="206"/>
      <c r="AA1166" s="206"/>
      <c r="AB1166" s="206"/>
      <c r="AC1166" s="206"/>
      <c r="AD1166" s="206"/>
      <c r="AE1166" s="206"/>
      <c r="AF1166" s="206"/>
      <c r="AG1166" s="206" t="s">
        <v>327</v>
      </c>
      <c r="AH1166" s="206">
        <v>0</v>
      </c>
      <c r="AI1166" s="206"/>
      <c r="AJ1166" s="206"/>
      <c r="AK1166" s="206"/>
      <c r="AL1166" s="206"/>
      <c r="AM1166" s="206"/>
      <c r="AN1166" s="206"/>
      <c r="AO1166" s="206"/>
      <c r="AP1166" s="206"/>
      <c r="AQ1166" s="206"/>
      <c r="AR1166" s="206"/>
      <c r="AS1166" s="206"/>
      <c r="AT1166" s="206"/>
      <c r="AU1166" s="206"/>
      <c r="AV1166" s="206"/>
      <c r="AW1166" s="206"/>
      <c r="AX1166" s="206"/>
      <c r="AY1166" s="206"/>
      <c r="AZ1166" s="206"/>
      <c r="BA1166" s="206"/>
      <c r="BB1166" s="206"/>
      <c r="BC1166" s="206"/>
      <c r="BD1166" s="206"/>
      <c r="BE1166" s="206"/>
      <c r="BF1166" s="206"/>
      <c r="BG1166" s="206"/>
      <c r="BH1166" s="206"/>
    </row>
    <row r="1167" spans="1:60" ht="22.5" outlineLevel="1">
      <c r="A1167" s="213"/>
      <c r="B1167" s="214"/>
      <c r="C1167" s="254" t="s">
        <v>1575</v>
      </c>
      <c r="D1167" s="247"/>
      <c r="E1167" s="248"/>
      <c r="F1167" s="215"/>
      <c r="G1167" s="215"/>
      <c r="H1167" s="215"/>
      <c r="I1167" s="215"/>
      <c r="J1167" s="215"/>
      <c r="K1167" s="215"/>
      <c r="L1167" s="215"/>
      <c r="M1167" s="215"/>
      <c r="N1167" s="215"/>
      <c r="O1167" s="215"/>
      <c r="P1167" s="215"/>
      <c r="Q1167" s="215"/>
      <c r="R1167" s="215"/>
      <c r="S1167" s="215"/>
      <c r="T1167" s="215"/>
      <c r="U1167" s="215"/>
      <c r="V1167" s="215"/>
      <c r="W1167" s="215"/>
      <c r="X1167" s="206"/>
      <c r="Y1167" s="206"/>
      <c r="Z1167" s="206"/>
      <c r="AA1167" s="206"/>
      <c r="AB1167" s="206"/>
      <c r="AC1167" s="206"/>
      <c r="AD1167" s="206"/>
      <c r="AE1167" s="206"/>
      <c r="AF1167" s="206"/>
      <c r="AG1167" s="206" t="s">
        <v>327</v>
      </c>
      <c r="AH1167" s="206">
        <v>0</v>
      </c>
      <c r="AI1167" s="206"/>
      <c r="AJ1167" s="206"/>
      <c r="AK1167" s="206"/>
      <c r="AL1167" s="206"/>
      <c r="AM1167" s="206"/>
      <c r="AN1167" s="206"/>
      <c r="AO1167" s="206"/>
      <c r="AP1167" s="206"/>
      <c r="AQ1167" s="206"/>
      <c r="AR1167" s="206"/>
      <c r="AS1167" s="206"/>
      <c r="AT1167" s="206"/>
      <c r="AU1167" s="206"/>
      <c r="AV1167" s="206"/>
      <c r="AW1167" s="206"/>
      <c r="AX1167" s="206"/>
      <c r="AY1167" s="206"/>
      <c r="AZ1167" s="206"/>
      <c r="BA1167" s="206"/>
      <c r="BB1167" s="206"/>
      <c r="BC1167" s="206"/>
      <c r="BD1167" s="206"/>
      <c r="BE1167" s="206"/>
      <c r="BF1167" s="206"/>
      <c r="BG1167" s="206"/>
      <c r="BH1167" s="206"/>
    </row>
    <row r="1168" spans="1:60" outlineLevel="1">
      <c r="A1168" s="213"/>
      <c r="B1168" s="214"/>
      <c r="C1168" s="254" t="s">
        <v>1576</v>
      </c>
      <c r="D1168" s="247"/>
      <c r="E1168" s="248"/>
      <c r="F1168" s="215"/>
      <c r="G1168" s="215"/>
      <c r="H1168" s="215"/>
      <c r="I1168" s="215"/>
      <c r="J1168" s="215"/>
      <c r="K1168" s="215"/>
      <c r="L1168" s="215"/>
      <c r="M1168" s="215"/>
      <c r="N1168" s="215"/>
      <c r="O1168" s="215"/>
      <c r="P1168" s="215"/>
      <c r="Q1168" s="215"/>
      <c r="R1168" s="215"/>
      <c r="S1168" s="215"/>
      <c r="T1168" s="215"/>
      <c r="U1168" s="215"/>
      <c r="V1168" s="215"/>
      <c r="W1168" s="215"/>
      <c r="X1168" s="206"/>
      <c r="Y1168" s="206"/>
      <c r="Z1168" s="206"/>
      <c r="AA1168" s="206"/>
      <c r="AB1168" s="206"/>
      <c r="AC1168" s="206"/>
      <c r="AD1168" s="206"/>
      <c r="AE1168" s="206"/>
      <c r="AF1168" s="206"/>
      <c r="AG1168" s="206" t="s">
        <v>327</v>
      </c>
      <c r="AH1168" s="206">
        <v>0</v>
      </c>
      <c r="AI1168" s="206"/>
      <c r="AJ1168" s="206"/>
      <c r="AK1168" s="206"/>
      <c r="AL1168" s="206"/>
      <c r="AM1168" s="206"/>
      <c r="AN1168" s="206"/>
      <c r="AO1168" s="206"/>
      <c r="AP1168" s="206"/>
      <c r="AQ1168" s="206"/>
      <c r="AR1168" s="206"/>
      <c r="AS1168" s="206"/>
      <c r="AT1168" s="206"/>
      <c r="AU1168" s="206"/>
      <c r="AV1168" s="206"/>
      <c r="AW1168" s="206"/>
      <c r="AX1168" s="206"/>
      <c r="AY1168" s="206"/>
      <c r="AZ1168" s="206"/>
      <c r="BA1168" s="206"/>
      <c r="BB1168" s="206"/>
      <c r="BC1168" s="206"/>
      <c r="BD1168" s="206"/>
      <c r="BE1168" s="206"/>
      <c r="BF1168" s="206"/>
      <c r="BG1168" s="206"/>
      <c r="BH1168" s="206"/>
    </row>
    <row r="1169" spans="1:60" outlineLevel="1">
      <c r="A1169" s="213"/>
      <c r="B1169" s="214"/>
      <c r="C1169" s="254" t="s">
        <v>1577</v>
      </c>
      <c r="D1169" s="247"/>
      <c r="E1169" s="248">
        <v>0.40168999999999999</v>
      </c>
      <c r="F1169" s="215"/>
      <c r="G1169" s="215"/>
      <c r="H1169" s="215"/>
      <c r="I1169" s="215"/>
      <c r="J1169" s="215"/>
      <c r="K1169" s="215"/>
      <c r="L1169" s="215"/>
      <c r="M1169" s="215"/>
      <c r="N1169" s="215"/>
      <c r="O1169" s="215"/>
      <c r="P1169" s="215"/>
      <c r="Q1169" s="215"/>
      <c r="R1169" s="215"/>
      <c r="S1169" s="215"/>
      <c r="T1169" s="215"/>
      <c r="U1169" s="215"/>
      <c r="V1169" s="215"/>
      <c r="W1169" s="215"/>
      <c r="X1169" s="206"/>
      <c r="Y1169" s="206"/>
      <c r="Z1169" s="206"/>
      <c r="AA1169" s="206"/>
      <c r="AB1169" s="206"/>
      <c r="AC1169" s="206"/>
      <c r="AD1169" s="206"/>
      <c r="AE1169" s="206"/>
      <c r="AF1169" s="206"/>
      <c r="AG1169" s="206" t="s">
        <v>327</v>
      </c>
      <c r="AH1169" s="206">
        <v>0</v>
      </c>
      <c r="AI1169" s="206"/>
      <c r="AJ1169" s="206"/>
      <c r="AK1169" s="206"/>
      <c r="AL1169" s="206"/>
      <c r="AM1169" s="206"/>
      <c r="AN1169" s="206"/>
      <c r="AO1169" s="206"/>
      <c r="AP1169" s="206"/>
      <c r="AQ1169" s="206"/>
      <c r="AR1169" s="206"/>
      <c r="AS1169" s="206"/>
      <c r="AT1169" s="206"/>
      <c r="AU1169" s="206"/>
      <c r="AV1169" s="206"/>
      <c r="AW1169" s="206"/>
      <c r="AX1169" s="206"/>
      <c r="AY1169" s="206"/>
      <c r="AZ1169" s="206"/>
      <c r="BA1169" s="206"/>
      <c r="BB1169" s="206"/>
      <c r="BC1169" s="206"/>
      <c r="BD1169" s="206"/>
      <c r="BE1169" s="206"/>
      <c r="BF1169" s="206"/>
      <c r="BG1169" s="206"/>
      <c r="BH1169" s="206"/>
    </row>
    <row r="1170" spans="1:60">
      <c r="A1170" s="217" t="s">
        <v>280</v>
      </c>
      <c r="B1170" s="218" t="s">
        <v>139</v>
      </c>
      <c r="C1170" s="240" t="s">
        <v>140</v>
      </c>
      <c r="D1170" s="219"/>
      <c r="E1170" s="220"/>
      <c r="F1170" s="221"/>
      <c r="G1170" s="221">
        <f>SUMIF(AG1171:AG1181,"&lt;&gt;NOR",G1171:G1181)</f>
        <v>0</v>
      </c>
      <c r="H1170" s="221"/>
      <c r="I1170" s="221">
        <f>SUM(I1171:I1181)</f>
        <v>0</v>
      </c>
      <c r="J1170" s="221"/>
      <c r="K1170" s="221">
        <f>SUM(K1171:K1181)</f>
        <v>0</v>
      </c>
      <c r="L1170" s="221"/>
      <c r="M1170" s="221">
        <f>SUM(M1171:M1181)</f>
        <v>0</v>
      </c>
      <c r="N1170" s="221"/>
      <c r="O1170" s="221">
        <f>SUM(O1171:O1181)</f>
        <v>0.12</v>
      </c>
      <c r="P1170" s="221"/>
      <c r="Q1170" s="221">
        <f>SUM(Q1171:Q1181)</f>
        <v>0</v>
      </c>
      <c r="R1170" s="221"/>
      <c r="S1170" s="221"/>
      <c r="T1170" s="222"/>
      <c r="U1170" s="216"/>
      <c r="V1170" s="216">
        <f>SUM(V1171:V1181)</f>
        <v>41.81</v>
      </c>
      <c r="W1170" s="216"/>
      <c r="AG1170" t="s">
        <v>281</v>
      </c>
    </row>
    <row r="1171" spans="1:60" outlineLevel="1">
      <c r="A1171" s="232">
        <v>241</v>
      </c>
      <c r="B1171" s="233" t="s">
        <v>1578</v>
      </c>
      <c r="C1171" s="243" t="s">
        <v>1579</v>
      </c>
      <c r="D1171" s="234" t="s">
        <v>284</v>
      </c>
      <c r="E1171" s="235">
        <v>2</v>
      </c>
      <c r="F1171" s="236"/>
      <c r="G1171" s="237">
        <f>ROUND(E1171*F1171,2)</f>
        <v>0</v>
      </c>
      <c r="H1171" s="236"/>
      <c r="I1171" s="237">
        <f>ROUND(E1171*H1171,2)</f>
        <v>0</v>
      </c>
      <c r="J1171" s="236"/>
      <c r="K1171" s="237">
        <f>ROUND(E1171*J1171,2)</f>
        <v>0</v>
      </c>
      <c r="L1171" s="237">
        <v>21</v>
      </c>
      <c r="M1171" s="237">
        <f>G1171*(1+L1171/100)</f>
        <v>0</v>
      </c>
      <c r="N1171" s="237">
        <v>7.3999999999999999E-4</v>
      </c>
      <c r="O1171" s="237">
        <f>ROUND(E1171*N1171,2)</f>
        <v>0</v>
      </c>
      <c r="P1171" s="237">
        <v>0</v>
      </c>
      <c r="Q1171" s="237">
        <f>ROUND(E1171*P1171,2)</f>
        <v>0</v>
      </c>
      <c r="R1171" s="237" t="s">
        <v>1580</v>
      </c>
      <c r="S1171" s="237" t="s">
        <v>285</v>
      </c>
      <c r="T1171" s="238" t="s">
        <v>322</v>
      </c>
      <c r="U1171" s="215">
        <v>8.2569999999999997</v>
      </c>
      <c r="V1171" s="215">
        <f>ROUND(E1171*U1171,2)</f>
        <v>16.510000000000002</v>
      </c>
      <c r="W1171" s="215"/>
      <c r="X1171" s="206"/>
      <c r="Y1171" s="206"/>
      <c r="Z1171" s="206"/>
      <c r="AA1171" s="206"/>
      <c r="AB1171" s="206"/>
      <c r="AC1171" s="206"/>
      <c r="AD1171" s="206"/>
      <c r="AE1171" s="206"/>
      <c r="AF1171" s="206"/>
      <c r="AG1171" s="206" t="s">
        <v>1202</v>
      </c>
      <c r="AH1171" s="206"/>
      <c r="AI1171" s="206"/>
      <c r="AJ1171" s="206"/>
      <c r="AK1171" s="206"/>
      <c r="AL1171" s="206"/>
      <c r="AM1171" s="206"/>
      <c r="AN1171" s="206"/>
      <c r="AO1171" s="206"/>
      <c r="AP1171" s="206"/>
      <c r="AQ1171" s="206"/>
      <c r="AR1171" s="206"/>
      <c r="AS1171" s="206"/>
      <c r="AT1171" s="206"/>
      <c r="AU1171" s="206"/>
      <c r="AV1171" s="206"/>
      <c r="AW1171" s="206"/>
      <c r="AX1171" s="206"/>
      <c r="AY1171" s="206"/>
      <c r="AZ1171" s="206"/>
      <c r="BA1171" s="206"/>
      <c r="BB1171" s="206"/>
      <c r="BC1171" s="206"/>
      <c r="BD1171" s="206"/>
      <c r="BE1171" s="206"/>
      <c r="BF1171" s="206"/>
      <c r="BG1171" s="206"/>
      <c r="BH1171" s="206"/>
    </row>
    <row r="1172" spans="1:60" outlineLevel="1">
      <c r="A1172" s="232">
        <v>242</v>
      </c>
      <c r="B1172" s="233" t="s">
        <v>1581</v>
      </c>
      <c r="C1172" s="243" t="s">
        <v>1582</v>
      </c>
      <c r="D1172" s="234" t="s">
        <v>557</v>
      </c>
      <c r="E1172" s="235">
        <v>4</v>
      </c>
      <c r="F1172" s="236"/>
      <c r="G1172" s="237">
        <f>ROUND(E1172*F1172,2)</f>
        <v>0</v>
      </c>
      <c r="H1172" s="236"/>
      <c r="I1172" s="237">
        <f>ROUND(E1172*H1172,2)</f>
        <v>0</v>
      </c>
      <c r="J1172" s="236"/>
      <c r="K1172" s="237">
        <f>ROUND(E1172*J1172,2)</f>
        <v>0</v>
      </c>
      <c r="L1172" s="237">
        <v>21</v>
      </c>
      <c r="M1172" s="237">
        <f>G1172*(1+L1172/100)</f>
        <v>0</v>
      </c>
      <c r="N1172" s="237">
        <v>3.6999999999999999E-4</v>
      </c>
      <c r="O1172" s="237">
        <f>ROUND(E1172*N1172,2)</f>
        <v>0</v>
      </c>
      <c r="P1172" s="237">
        <v>0</v>
      </c>
      <c r="Q1172" s="237">
        <f>ROUND(E1172*P1172,2)</f>
        <v>0</v>
      </c>
      <c r="R1172" s="237"/>
      <c r="S1172" s="237" t="s">
        <v>295</v>
      </c>
      <c r="T1172" s="238" t="s">
        <v>390</v>
      </c>
      <c r="U1172" s="215">
        <v>0</v>
      </c>
      <c r="V1172" s="215">
        <f>ROUND(E1172*U1172,2)</f>
        <v>0</v>
      </c>
      <c r="W1172" s="215"/>
      <c r="X1172" s="206"/>
      <c r="Y1172" s="206"/>
      <c r="Z1172" s="206"/>
      <c r="AA1172" s="206"/>
      <c r="AB1172" s="206"/>
      <c r="AC1172" s="206"/>
      <c r="AD1172" s="206"/>
      <c r="AE1172" s="206"/>
      <c r="AF1172" s="206"/>
      <c r="AG1172" s="206" t="s">
        <v>1202</v>
      </c>
      <c r="AH1172" s="206"/>
      <c r="AI1172" s="206"/>
      <c r="AJ1172" s="206"/>
      <c r="AK1172" s="206"/>
      <c r="AL1172" s="206"/>
      <c r="AM1172" s="206"/>
      <c r="AN1172" s="206"/>
      <c r="AO1172" s="206"/>
      <c r="AP1172" s="206"/>
      <c r="AQ1172" s="206"/>
      <c r="AR1172" s="206"/>
      <c r="AS1172" s="206"/>
      <c r="AT1172" s="206"/>
      <c r="AU1172" s="206"/>
      <c r="AV1172" s="206"/>
      <c r="AW1172" s="206"/>
      <c r="AX1172" s="206"/>
      <c r="AY1172" s="206"/>
      <c r="AZ1172" s="206"/>
      <c r="BA1172" s="206"/>
      <c r="BB1172" s="206"/>
      <c r="BC1172" s="206"/>
      <c r="BD1172" s="206"/>
      <c r="BE1172" s="206"/>
      <c r="BF1172" s="206"/>
      <c r="BG1172" s="206"/>
      <c r="BH1172" s="206"/>
    </row>
    <row r="1173" spans="1:60" outlineLevel="1">
      <c r="A1173" s="232">
        <v>243</v>
      </c>
      <c r="B1173" s="233" t="s">
        <v>1583</v>
      </c>
      <c r="C1173" s="243" t="s">
        <v>1584</v>
      </c>
      <c r="D1173" s="234" t="s">
        <v>1179</v>
      </c>
      <c r="E1173" s="235">
        <v>96</v>
      </c>
      <c r="F1173" s="236"/>
      <c r="G1173" s="237">
        <f>ROUND(E1173*F1173,2)</f>
        <v>0</v>
      </c>
      <c r="H1173" s="236"/>
      <c r="I1173" s="237">
        <f>ROUND(E1173*H1173,2)</f>
        <v>0</v>
      </c>
      <c r="J1173" s="236"/>
      <c r="K1173" s="237">
        <f>ROUND(E1173*J1173,2)</f>
        <v>0</v>
      </c>
      <c r="L1173" s="237">
        <v>21</v>
      </c>
      <c r="M1173" s="237">
        <f>G1173*(1+L1173/100)</f>
        <v>0</v>
      </c>
      <c r="N1173" s="237">
        <v>0</v>
      </c>
      <c r="O1173" s="237">
        <f>ROUND(E1173*N1173,2)</f>
        <v>0</v>
      </c>
      <c r="P1173" s="237">
        <v>0</v>
      </c>
      <c r="Q1173" s="237">
        <f>ROUND(E1173*P1173,2)</f>
        <v>0</v>
      </c>
      <c r="R1173" s="237"/>
      <c r="S1173" s="237" t="s">
        <v>295</v>
      </c>
      <c r="T1173" s="238" t="s">
        <v>390</v>
      </c>
      <c r="U1173" s="215">
        <v>0</v>
      </c>
      <c r="V1173" s="215">
        <f>ROUND(E1173*U1173,2)</f>
        <v>0</v>
      </c>
      <c r="W1173" s="215"/>
      <c r="X1173" s="206"/>
      <c r="Y1173" s="206"/>
      <c r="Z1173" s="206"/>
      <c r="AA1173" s="206"/>
      <c r="AB1173" s="206"/>
      <c r="AC1173" s="206"/>
      <c r="AD1173" s="206"/>
      <c r="AE1173" s="206"/>
      <c r="AF1173" s="206"/>
      <c r="AG1173" s="206" t="s">
        <v>1202</v>
      </c>
      <c r="AH1173" s="206"/>
      <c r="AI1173" s="206"/>
      <c r="AJ1173" s="206"/>
      <c r="AK1173" s="206"/>
      <c r="AL1173" s="206"/>
      <c r="AM1173" s="206"/>
      <c r="AN1173" s="206"/>
      <c r="AO1173" s="206"/>
      <c r="AP1173" s="206"/>
      <c r="AQ1173" s="206"/>
      <c r="AR1173" s="206"/>
      <c r="AS1173" s="206"/>
      <c r="AT1173" s="206"/>
      <c r="AU1173" s="206"/>
      <c r="AV1173" s="206"/>
      <c r="AW1173" s="206"/>
      <c r="AX1173" s="206"/>
      <c r="AY1173" s="206"/>
      <c r="AZ1173" s="206"/>
      <c r="BA1173" s="206"/>
      <c r="BB1173" s="206"/>
      <c r="BC1173" s="206"/>
      <c r="BD1173" s="206"/>
      <c r="BE1173" s="206"/>
      <c r="BF1173" s="206"/>
      <c r="BG1173" s="206"/>
      <c r="BH1173" s="206"/>
    </row>
    <row r="1174" spans="1:60" outlineLevel="1">
      <c r="A1174" s="232">
        <v>244</v>
      </c>
      <c r="B1174" s="233" t="s">
        <v>1585</v>
      </c>
      <c r="C1174" s="243" t="s">
        <v>1586</v>
      </c>
      <c r="D1174" s="234" t="s">
        <v>1179</v>
      </c>
      <c r="E1174" s="235">
        <v>10</v>
      </c>
      <c r="F1174" s="236"/>
      <c r="G1174" s="237">
        <f>ROUND(E1174*F1174,2)</f>
        <v>0</v>
      </c>
      <c r="H1174" s="236"/>
      <c r="I1174" s="237">
        <f>ROUND(E1174*H1174,2)</f>
        <v>0</v>
      </c>
      <c r="J1174" s="236"/>
      <c r="K1174" s="237">
        <f>ROUND(E1174*J1174,2)</f>
        <v>0</v>
      </c>
      <c r="L1174" s="237">
        <v>21</v>
      </c>
      <c r="M1174" s="237">
        <f>G1174*(1+L1174/100)</f>
        <v>0</v>
      </c>
      <c r="N1174" s="237">
        <v>0</v>
      </c>
      <c r="O1174" s="237">
        <f>ROUND(E1174*N1174,2)</f>
        <v>0</v>
      </c>
      <c r="P1174" s="237">
        <v>0</v>
      </c>
      <c r="Q1174" s="237">
        <f>ROUND(E1174*P1174,2)</f>
        <v>0</v>
      </c>
      <c r="R1174" s="237"/>
      <c r="S1174" s="237" t="s">
        <v>295</v>
      </c>
      <c r="T1174" s="238" t="s">
        <v>390</v>
      </c>
      <c r="U1174" s="215">
        <v>0</v>
      </c>
      <c r="V1174" s="215">
        <f>ROUND(E1174*U1174,2)</f>
        <v>0</v>
      </c>
      <c r="W1174" s="215"/>
      <c r="X1174" s="206"/>
      <c r="Y1174" s="206"/>
      <c r="Z1174" s="206"/>
      <c r="AA1174" s="206"/>
      <c r="AB1174" s="206"/>
      <c r="AC1174" s="206"/>
      <c r="AD1174" s="206"/>
      <c r="AE1174" s="206"/>
      <c r="AF1174" s="206"/>
      <c r="AG1174" s="206" t="s">
        <v>1202</v>
      </c>
      <c r="AH1174" s="206"/>
      <c r="AI1174" s="206"/>
      <c r="AJ1174" s="206"/>
      <c r="AK1174" s="206"/>
      <c r="AL1174" s="206"/>
      <c r="AM1174" s="206"/>
      <c r="AN1174" s="206"/>
      <c r="AO1174" s="206"/>
      <c r="AP1174" s="206"/>
      <c r="AQ1174" s="206"/>
      <c r="AR1174" s="206"/>
      <c r="AS1174" s="206"/>
      <c r="AT1174" s="206"/>
      <c r="AU1174" s="206"/>
      <c r="AV1174" s="206"/>
      <c r="AW1174" s="206"/>
      <c r="AX1174" s="206"/>
      <c r="AY1174" s="206"/>
      <c r="AZ1174" s="206"/>
      <c r="BA1174" s="206"/>
      <c r="BB1174" s="206"/>
      <c r="BC1174" s="206"/>
      <c r="BD1174" s="206"/>
      <c r="BE1174" s="206"/>
      <c r="BF1174" s="206"/>
      <c r="BG1174" s="206"/>
      <c r="BH1174" s="206"/>
    </row>
    <row r="1175" spans="1:60" outlineLevel="1">
      <c r="A1175" s="232">
        <v>245</v>
      </c>
      <c r="B1175" s="233" t="s">
        <v>1587</v>
      </c>
      <c r="C1175" s="243" t="s">
        <v>1588</v>
      </c>
      <c r="D1175" s="234" t="s">
        <v>1179</v>
      </c>
      <c r="E1175" s="235">
        <v>24</v>
      </c>
      <c r="F1175" s="236"/>
      <c r="G1175" s="237">
        <f>ROUND(E1175*F1175,2)</f>
        <v>0</v>
      </c>
      <c r="H1175" s="236"/>
      <c r="I1175" s="237">
        <f>ROUND(E1175*H1175,2)</f>
        <v>0</v>
      </c>
      <c r="J1175" s="236"/>
      <c r="K1175" s="237">
        <f>ROUND(E1175*J1175,2)</f>
        <v>0</v>
      </c>
      <c r="L1175" s="237">
        <v>21</v>
      </c>
      <c r="M1175" s="237">
        <f>G1175*(1+L1175/100)</f>
        <v>0</v>
      </c>
      <c r="N1175" s="237">
        <v>0</v>
      </c>
      <c r="O1175" s="237">
        <f>ROUND(E1175*N1175,2)</f>
        <v>0</v>
      </c>
      <c r="P1175" s="237">
        <v>0</v>
      </c>
      <c r="Q1175" s="237">
        <f>ROUND(E1175*P1175,2)</f>
        <v>0</v>
      </c>
      <c r="R1175" s="237" t="s">
        <v>1589</v>
      </c>
      <c r="S1175" s="237" t="s">
        <v>285</v>
      </c>
      <c r="T1175" s="238" t="s">
        <v>322</v>
      </c>
      <c r="U1175" s="215">
        <v>1</v>
      </c>
      <c r="V1175" s="215">
        <f>ROUND(E1175*U1175,2)</f>
        <v>24</v>
      </c>
      <c r="W1175" s="215"/>
      <c r="X1175" s="206"/>
      <c r="Y1175" s="206"/>
      <c r="Z1175" s="206"/>
      <c r="AA1175" s="206"/>
      <c r="AB1175" s="206"/>
      <c r="AC1175" s="206"/>
      <c r="AD1175" s="206"/>
      <c r="AE1175" s="206"/>
      <c r="AF1175" s="206"/>
      <c r="AG1175" s="206" t="s">
        <v>1180</v>
      </c>
      <c r="AH1175" s="206"/>
      <c r="AI1175" s="206"/>
      <c r="AJ1175" s="206"/>
      <c r="AK1175" s="206"/>
      <c r="AL1175" s="206"/>
      <c r="AM1175" s="206"/>
      <c r="AN1175" s="206"/>
      <c r="AO1175" s="206"/>
      <c r="AP1175" s="206"/>
      <c r="AQ1175" s="206"/>
      <c r="AR1175" s="206"/>
      <c r="AS1175" s="206"/>
      <c r="AT1175" s="206"/>
      <c r="AU1175" s="206"/>
      <c r="AV1175" s="206"/>
      <c r="AW1175" s="206"/>
      <c r="AX1175" s="206"/>
      <c r="AY1175" s="206"/>
      <c r="AZ1175" s="206"/>
      <c r="BA1175" s="206"/>
      <c r="BB1175" s="206"/>
      <c r="BC1175" s="206"/>
      <c r="BD1175" s="206"/>
      <c r="BE1175" s="206"/>
      <c r="BF1175" s="206"/>
      <c r="BG1175" s="206"/>
      <c r="BH1175" s="206"/>
    </row>
    <row r="1176" spans="1:60" outlineLevel="1">
      <c r="A1176" s="232">
        <v>246</v>
      </c>
      <c r="B1176" s="233" t="s">
        <v>1590</v>
      </c>
      <c r="C1176" s="243" t="s">
        <v>1591</v>
      </c>
      <c r="D1176" s="234" t="s">
        <v>298</v>
      </c>
      <c r="E1176" s="235">
        <v>1</v>
      </c>
      <c r="F1176" s="236"/>
      <c r="G1176" s="237">
        <f>ROUND(E1176*F1176,2)</f>
        <v>0</v>
      </c>
      <c r="H1176" s="236"/>
      <c r="I1176" s="237">
        <f>ROUND(E1176*H1176,2)</f>
        <v>0</v>
      </c>
      <c r="J1176" s="236"/>
      <c r="K1176" s="237">
        <f>ROUND(E1176*J1176,2)</f>
        <v>0</v>
      </c>
      <c r="L1176" s="237">
        <v>21</v>
      </c>
      <c r="M1176" s="237">
        <f>G1176*(1+L1176/100)</f>
        <v>0</v>
      </c>
      <c r="N1176" s="237">
        <v>0.12</v>
      </c>
      <c r="O1176" s="237">
        <f>ROUND(E1176*N1176,2)</f>
        <v>0.12</v>
      </c>
      <c r="P1176" s="237">
        <v>0</v>
      </c>
      <c r="Q1176" s="237">
        <f>ROUND(E1176*P1176,2)</f>
        <v>0</v>
      </c>
      <c r="R1176" s="237"/>
      <c r="S1176" s="237" t="s">
        <v>295</v>
      </c>
      <c r="T1176" s="238" t="s">
        <v>286</v>
      </c>
      <c r="U1176" s="215">
        <v>0</v>
      </c>
      <c r="V1176" s="215">
        <f>ROUND(E1176*U1176,2)</f>
        <v>0</v>
      </c>
      <c r="W1176" s="215"/>
      <c r="X1176" s="206"/>
      <c r="Y1176" s="206"/>
      <c r="Z1176" s="206"/>
      <c r="AA1176" s="206"/>
      <c r="AB1176" s="206"/>
      <c r="AC1176" s="206"/>
      <c r="AD1176" s="206"/>
      <c r="AE1176" s="206"/>
      <c r="AF1176" s="206"/>
      <c r="AG1176" s="206" t="s">
        <v>1189</v>
      </c>
      <c r="AH1176" s="206"/>
      <c r="AI1176" s="206"/>
      <c r="AJ1176" s="206"/>
      <c r="AK1176" s="206"/>
      <c r="AL1176" s="206"/>
      <c r="AM1176" s="206"/>
      <c r="AN1176" s="206"/>
      <c r="AO1176" s="206"/>
      <c r="AP1176" s="206"/>
      <c r="AQ1176" s="206"/>
      <c r="AR1176" s="206"/>
      <c r="AS1176" s="206"/>
      <c r="AT1176" s="206"/>
      <c r="AU1176" s="206"/>
      <c r="AV1176" s="206"/>
      <c r="AW1176" s="206"/>
      <c r="AX1176" s="206"/>
      <c r="AY1176" s="206"/>
      <c r="AZ1176" s="206"/>
      <c r="BA1176" s="206"/>
      <c r="BB1176" s="206"/>
      <c r="BC1176" s="206"/>
      <c r="BD1176" s="206"/>
      <c r="BE1176" s="206"/>
      <c r="BF1176" s="206"/>
      <c r="BG1176" s="206"/>
      <c r="BH1176" s="206"/>
    </row>
    <row r="1177" spans="1:60" outlineLevel="1">
      <c r="A1177" s="223">
        <v>247</v>
      </c>
      <c r="B1177" s="224" t="s">
        <v>1592</v>
      </c>
      <c r="C1177" s="241" t="s">
        <v>1593</v>
      </c>
      <c r="D1177" s="225" t="s">
        <v>389</v>
      </c>
      <c r="E1177" s="226">
        <v>0.12296</v>
      </c>
      <c r="F1177" s="227"/>
      <c r="G1177" s="228">
        <f>ROUND(E1177*F1177,2)</f>
        <v>0</v>
      </c>
      <c r="H1177" s="227"/>
      <c r="I1177" s="228">
        <f>ROUND(E1177*H1177,2)</f>
        <v>0</v>
      </c>
      <c r="J1177" s="227"/>
      <c r="K1177" s="228">
        <f>ROUND(E1177*J1177,2)</f>
        <v>0</v>
      </c>
      <c r="L1177" s="228">
        <v>21</v>
      </c>
      <c r="M1177" s="228">
        <f>G1177*(1+L1177/100)</f>
        <v>0</v>
      </c>
      <c r="N1177" s="228">
        <v>0</v>
      </c>
      <c r="O1177" s="228">
        <f>ROUND(E1177*N1177,2)</f>
        <v>0</v>
      </c>
      <c r="P1177" s="228">
        <v>0</v>
      </c>
      <c r="Q1177" s="228">
        <f>ROUND(E1177*P1177,2)</f>
        <v>0</v>
      </c>
      <c r="R1177" s="228" t="s">
        <v>1580</v>
      </c>
      <c r="S1177" s="228" t="s">
        <v>285</v>
      </c>
      <c r="T1177" s="229" t="s">
        <v>322</v>
      </c>
      <c r="U1177" s="215">
        <v>10.582000000000001</v>
      </c>
      <c r="V1177" s="215">
        <f>ROUND(E1177*U1177,2)</f>
        <v>1.3</v>
      </c>
      <c r="W1177" s="215"/>
      <c r="X1177" s="206"/>
      <c r="Y1177" s="206"/>
      <c r="Z1177" s="206"/>
      <c r="AA1177" s="206"/>
      <c r="AB1177" s="206"/>
      <c r="AC1177" s="206"/>
      <c r="AD1177" s="206"/>
      <c r="AE1177" s="206"/>
      <c r="AF1177" s="206"/>
      <c r="AG1177" s="206" t="s">
        <v>1192</v>
      </c>
      <c r="AH1177" s="206"/>
      <c r="AI1177" s="206"/>
      <c r="AJ1177" s="206"/>
      <c r="AK1177" s="206"/>
      <c r="AL1177" s="206"/>
      <c r="AM1177" s="206"/>
      <c r="AN1177" s="206"/>
      <c r="AO1177" s="206"/>
      <c r="AP1177" s="206"/>
      <c r="AQ1177" s="206"/>
      <c r="AR1177" s="206"/>
      <c r="AS1177" s="206"/>
      <c r="AT1177" s="206"/>
      <c r="AU1177" s="206"/>
      <c r="AV1177" s="206"/>
      <c r="AW1177" s="206"/>
      <c r="AX1177" s="206"/>
      <c r="AY1177" s="206"/>
      <c r="AZ1177" s="206"/>
      <c r="BA1177" s="206"/>
      <c r="BB1177" s="206"/>
      <c r="BC1177" s="206"/>
      <c r="BD1177" s="206"/>
      <c r="BE1177" s="206"/>
      <c r="BF1177" s="206"/>
      <c r="BG1177" s="206"/>
      <c r="BH1177" s="206"/>
    </row>
    <row r="1178" spans="1:60" outlineLevel="1">
      <c r="A1178" s="213"/>
      <c r="B1178" s="214"/>
      <c r="C1178" s="253" t="s">
        <v>1514</v>
      </c>
      <c r="D1178" s="251"/>
      <c r="E1178" s="251"/>
      <c r="F1178" s="251"/>
      <c r="G1178" s="251"/>
      <c r="H1178" s="215"/>
      <c r="I1178" s="215"/>
      <c r="J1178" s="215"/>
      <c r="K1178" s="215"/>
      <c r="L1178" s="215"/>
      <c r="M1178" s="215"/>
      <c r="N1178" s="215"/>
      <c r="O1178" s="215"/>
      <c r="P1178" s="215"/>
      <c r="Q1178" s="215"/>
      <c r="R1178" s="215"/>
      <c r="S1178" s="215"/>
      <c r="T1178" s="215"/>
      <c r="U1178" s="215"/>
      <c r="V1178" s="215"/>
      <c r="W1178" s="215"/>
      <c r="X1178" s="206"/>
      <c r="Y1178" s="206"/>
      <c r="Z1178" s="206"/>
      <c r="AA1178" s="206"/>
      <c r="AB1178" s="206"/>
      <c r="AC1178" s="206"/>
      <c r="AD1178" s="206"/>
      <c r="AE1178" s="206"/>
      <c r="AF1178" s="206"/>
      <c r="AG1178" s="206" t="s">
        <v>325</v>
      </c>
      <c r="AH1178" s="206"/>
      <c r="AI1178" s="206"/>
      <c r="AJ1178" s="206"/>
      <c r="AK1178" s="206"/>
      <c r="AL1178" s="206"/>
      <c r="AM1178" s="206"/>
      <c r="AN1178" s="206"/>
      <c r="AO1178" s="206"/>
      <c r="AP1178" s="206"/>
      <c r="AQ1178" s="206"/>
      <c r="AR1178" s="206"/>
      <c r="AS1178" s="206"/>
      <c r="AT1178" s="206"/>
      <c r="AU1178" s="206"/>
      <c r="AV1178" s="206"/>
      <c r="AW1178" s="206"/>
      <c r="AX1178" s="206"/>
      <c r="AY1178" s="206"/>
      <c r="AZ1178" s="206"/>
      <c r="BA1178" s="206"/>
      <c r="BB1178" s="206"/>
      <c r="BC1178" s="206"/>
      <c r="BD1178" s="206"/>
      <c r="BE1178" s="206"/>
      <c r="BF1178" s="206"/>
      <c r="BG1178" s="206"/>
      <c r="BH1178" s="206"/>
    </row>
    <row r="1179" spans="1:60" outlineLevel="1">
      <c r="A1179" s="213"/>
      <c r="B1179" s="214"/>
      <c r="C1179" s="254" t="s">
        <v>1194</v>
      </c>
      <c r="D1179" s="247"/>
      <c r="E1179" s="248"/>
      <c r="F1179" s="215"/>
      <c r="G1179" s="215"/>
      <c r="H1179" s="215"/>
      <c r="I1179" s="215"/>
      <c r="J1179" s="215"/>
      <c r="K1179" s="215"/>
      <c r="L1179" s="215"/>
      <c r="M1179" s="215"/>
      <c r="N1179" s="215"/>
      <c r="O1179" s="215"/>
      <c r="P1179" s="215"/>
      <c r="Q1179" s="215"/>
      <c r="R1179" s="215"/>
      <c r="S1179" s="215"/>
      <c r="T1179" s="215"/>
      <c r="U1179" s="215"/>
      <c r="V1179" s="215"/>
      <c r="W1179" s="215"/>
      <c r="X1179" s="206"/>
      <c r="Y1179" s="206"/>
      <c r="Z1179" s="206"/>
      <c r="AA1179" s="206"/>
      <c r="AB1179" s="206"/>
      <c r="AC1179" s="206"/>
      <c r="AD1179" s="206"/>
      <c r="AE1179" s="206"/>
      <c r="AF1179" s="206"/>
      <c r="AG1179" s="206" t="s">
        <v>327</v>
      </c>
      <c r="AH1179" s="206">
        <v>0</v>
      </c>
      <c r="AI1179" s="206"/>
      <c r="AJ1179" s="206"/>
      <c r="AK1179" s="206"/>
      <c r="AL1179" s="206"/>
      <c r="AM1179" s="206"/>
      <c r="AN1179" s="206"/>
      <c r="AO1179" s="206"/>
      <c r="AP1179" s="206"/>
      <c r="AQ1179" s="206"/>
      <c r="AR1179" s="206"/>
      <c r="AS1179" s="206"/>
      <c r="AT1179" s="206"/>
      <c r="AU1179" s="206"/>
      <c r="AV1179" s="206"/>
      <c r="AW1179" s="206"/>
      <c r="AX1179" s="206"/>
      <c r="AY1179" s="206"/>
      <c r="AZ1179" s="206"/>
      <c r="BA1179" s="206"/>
      <c r="BB1179" s="206"/>
      <c r="BC1179" s="206"/>
      <c r="BD1179" s="206"/>
      <c r="BE1179" s="206"/>
      <c r="BF1179" s="206"/>
      <c r="BG1179" s="206"/>
      <c r="BH1179" s="206"/>
    </row>
    <row r="1180" spans="1:60" outlineLevel="1">
      <c r="A1180" s="213"/>
      <c r="B1180" s="214"/>
      <c r="C1180" s="254" t="s">
        <v>1594</v>
      </c>
      <c r="D1180" s="247"/>
      <c r="E1180" s="248"/>
      <c r="F1180" s="215"/>
      <c r="G1180" s="215"/>
      <c r="H1180" s="215"/>
      <c r="I1180" s="215"/>
      <c r="J1180" s="215"/>
      <c r="K1180" s="215"/>
      <c r="L1180" s="215"/>
      <c r="M1180" s="215"/>
      <c r="N1180" s="215"/>
      <c r="O1180" s="215"/>
      <c r="P1180" s="215"/>
      <c r="Q1180" s="215"/>
      <c r="R1180" s="215"/>
      <c r="S1180" s="215"/>
      <c r="T1180" s="215"/>
      <c r="U1180" s="215"/>
      <c r="V1180" s="215"/>
      <c r="W1180" s="215"/>
      <c r="X1180" s="206"/>
      <c r="Y1180" s="206"/>
      <c r="Z1180" s="206"/>
      <c r="AA1180" s="206"/>
      <c r="AB1180" s="206"/>
      <c r="AC1180" s="206"/>
      <c r="AD1180" s="206"/>
      <c r="AE1180" s="206"/>
      <c r="AF1180" s="206"/>
      <c r="AG1180" s="206" t="s">
        <v>327</v>
      </c>
      <c r="AH1180" s="206">
        <v>0</v>
      </c>
      <c r="AI1180" s="206"/>
      <c r="AJ1180" s="206"/>
      <c r="AK1180" s="206"/>
      <c r="AL1180" s="206"/>
      <c r="AM1180" s="206"/>
      <c r="AN1180" s="206"/>
      <c r="AO1180" s="206"/>
      <c r="AP1180" s="206"/>
      <c r="AQ1180" s="206"/>
      <c r="AR1180" s="206"/>
      <c r="AS1180" s="206"/>
      <c r="AT1180" s="206"/>
      <c r="AU1180" s="206"/>
      <c r="AV1180" s="206"/>
      <c r="AW1180" s="206"/>
      <c r="AX1180" s="206"/>
      <c r="AY1180" s="206"/>
      <c r="AZ1180" s="206"/>
      <c r="BA1180" s="206"/>
      <c r="BB1180" s="206"/>
      <c r="BC1180" s="206"/>
      <c r="BD1180" s="206"/>
      <c r="BE1180" s="206"/>
      <c r="BF1180" s="206"/>
      <c r="BG1180" s="206"/>
      <c r="BH1180" s="206"/>
    </row>
    <row r="1181" spans="1:60" outlineLevel="1">
      <c r="A1181" s="213"/>
      <c r="B1181" s="214"/>
      <c r="C1181" s="254" t="s">
        <v>1595</v>
      </c>
      <c r="D1181" s="247"/>
      <c r="E1181" s="248">
        <v>0.12296</v>
      </c>
      <c r="F1181" s="215"/>
      <c r="G1181" s="215"/>
      <c r="H1181" s="215"/>
      <c r="I1181" s="215"/>
      <c r="J1181" s="215"/>
      <c r="K1181" s="215"/>
      <c r="L1181" s="215"/>
      <c r="M1181" s="215"/>
      <c r="N1181" s="215"/>
      <c r="O1181" s="215"/>
      <c r="P1181" s="215"/>
      <c r="Q1181" s="215"/>
      <c r="R1181" s="215"/>
      <c r="S1181" s="215"/>
      <c r="T1181" s="215"/>
      <c r="U1181" s="215"/>
      <c r="V1181" s="215"/>
      <c r="W1181" s="215"/>
      <c r="X1181" s="206"/>
      <c r="Y1181" s="206"/>
      <c r="Z1181" s="206"/>
      <c r="AA1181" s="206"/>
      <c r="AB1181" s="206"/>
      <c r="AC1181" s="206"/>
      <c r="AD1181" s="206"/>
      <c r="AE1181" s="206"/>
      <c r="AF1181" s="206"/>
      <c r="AG1181" s="206" t="s">
        <v>327</v>
      </c>
      <c r="AH1181" s="206">
        <v>0</v>
      </c>
      <c r="AI1181" s="206"/>
      <c r="AJ1181" s="206"/>
      <c r="AK1181" s="206"/>
      <c r="AL1181" s="206"/>
      <c r="AM1181" s="206"/>
      <c r="AN1181" s="206"/>
      <c r="AO1181" s="206"/>
      <c r="AP1181" s="206"/>
      <c r="AQ1181" s="206"/>
      <c r="AR1181" s="206"/>
      <c r="AS1181" s="206"/>
      <c r="AT1181" s="206"/>
      <c r="AU1181" s="206"/>
      <c r="AV1181" s="206"/>
      <c r="AW1181" s="206"/>
      <c r="AX1181" s="206"/>
      <c r="AY1181" s="206"/>
      <c r="AZ1181" s="206"/>
      <c r="BA1181" s="206"/>
      <c r="BB1181" s="206"/>
      <c r="BC1181" s="206"/>
      <c r="BD1181" s="206"/>
      <c r="BE1181" s="206"/>
      <c r="BF1181" s="206"/>
      <c r="BG1181" s="206"/>
      <c r="BH1181" s="206"/>
    </row>
    <row r="1182" spans="1:60">
      <c r="A1182" s="217" t="s">
        <v>280</v>
      </c>
      <c r="B1182" s="218" t="s">
        <v>141</v>
      </c>
      <c r="C1182" s="240" t="s">
        <v>142</v>
      </c>
      <c r="D1182" s="219"/>
      <c r="E1182" s="220"/>
      <c r="F1182" s="221"/>
      <c r="G1182" s="221">
        <f>SUMIF(AG1183:AG1198,"&lt;&gt;NOR",G1183:G1198)</f>
        <v>0</v>
      </c>
      <c r="H1182" s="221"/>
      <c r="I1182" s="221">
        <f>SUM(I1183:I1198)</f>
        <v>0</v>
      </c>
      <c r="J1182" s="221"/>
      <c r="K1182" s="221">
        <f>SUM(K1183:K1198)</f>
        <v>0</v>
      </c>
      <c r="L1182" s="221"/>
      <c r="M1182" s="221">
        <f>SUM(M1183:M1198)</f>
        <v>0</v>
      </c>
      <c r="N1182" s="221"/>
      <c r="O1182" s="221">
        <f>SUM(O1183:O1198)</f>
        <v>0.03</v>
      </c>
      <c r="P1182" s="221"/>
      <c r="Q1182" s="221">
        <f>SUM(Q1183:Q1198)</f>
        <v>0</v>
      </c>
      <c r="R1182" s="221"/>
      <c r="S1182" s="221"/>
      <c r="T1182" s="222"/>
      <c r="U1182" s="216"/>
      <c r="V1182" s="216">
        <f>SUM(V1183:V1198)</f>
        <v>0.88</v>
      </c>
      <c r="W1182" s="216"/>
      <c r="AG1182" t="s">
        <v>281</v>
      </c>
    </row>
    <row r="1183" spans="1:60" outlineLevel="1">
      <c r="A1183" s="232">
        <v>248</v>
      </c>
      <c r="B1183" s="233" t="s">
        <v>1596</v>
      </c>
      <c r="C1183" s="243" t="s">
        <v>1597</v>
      </c>
      <c r="D1183" s="234" t="s">
        <v>284</v>
      </c>
      <c r="E1183" s="235">
        <v>2</v>
      </c>
      <c r="F1183" s="236"/>
      <c r="G1183" s="237">
        <f>ROUND(E1183*F1183,2)</f>
        <v>0</v>
      </c>
      <c r="H1183" s="236"/>
      <c r="I1183" s="237">
        <f>ROUND(E1183*H1183,2)</f>
        <v>0</v>
      </c>
      <c r="J1183" s="236"/>
      <c r="K1183" s="237">
        <f>ROUND(E1183*J1183,2)</f>
        <v>0</v>
      </c>
      <c r="L1183" s="237">
        <v>21</v>
      </c>
      <c r="M1183" s="237">
        <f>G1183*(1+L1183/100)</f>
        <v>0</v>
      </c>
      <c r="N1183" s="237">
        <v>1.1299999999999999E-3</v>
      </c>
      <c r="O1183" s="237">
        <f>ROUND(E1183*N1183,2)</f>
        <v>0</v>
      </c>
      <c r="P1183" s="237">
        <v>0</v>
      </c>
      <c r="Q1183" s="237">
        <f>ROUND(E1183*P1183,2)</f>
        <v>0</v>
      </c>
      <c r="R1183" s="237" t="s">
        <v>1580</v>
      </c>
      <c r="S1183" s="237" t="s">
        <v>285</v>
      </c>
      <c r="T1183" s="238" t="s">
        <v>322</v>
      </c>
      <c r="U1183" s="215">
        <v>0.114</v>
      </c>
      <c r="V1183" s="215">
        <f>ROUND(E1183*U1183,2)</f>
        <v>0.23</v>
      </c>
      <c r="W1183" s="215"/>
      <c r="X1183" s="206"/>
      <c r="Y1183" s="206"/>
      <c r="Z1183" s="206"/>
      <c r="AA1183" s="206"/>
      <c r="AB1183" s="206"/>
      <c r="AC1183" s="206"/>
      <c r="AD1183" s="206"/>
      <c r="AE1183" s="206"/>
      <c r="AF1183" s="206"/>
      <c r="AG1183" s="206" t="s">
        <v>1202</v>
      </c>
      <c r="AH1183" s="206"/>
      <c r="AI1183" s="206"/>
      <c r="AJ1183" s="206"/>
      <c r="AK1183" s="206"/>
      <c r="AL1183" s="206"/>
      <c r="AM1183" s="206"/>
      <c r="AN1183" s="206"/>
      <c r="AO1183" s="206"/>
      <c r="AP1183" s="206"/>
      <c r="AQ1183" s="206"/>
      <c r="AR1183" s="206"/>
      <c r="AS1183" s="206"/>
      <c r="AT1183" s="206"/>
      <c r="AU1183" s="206"/>
      <c r="AV1183" s="206"/>
      <c r="AW1183" s="206"/>
      <c r="AX1183" s="206"/>
      <c r="AY1183" s="206"/>
      <c r="AZ1183" s="206"/>
      <c r="BA1183" s="206"/>
      <c r="BB1183" s="206"/>
      <c r="BC1183" s="206"/>
      <c r="BD1183" s="206"/>
      <c r="BE1183" s="206"/>
      <c r="BF1183" s="206"/>
      <c r="BG1183" s="206"/>
      <c r="BH1183" s="206"/>
    </row>
    <row r="1184" spans="1:60" outlineLevel="1">
      <c r="A1184" s="232">
        <v>249</v>
      </c>
      <c r="B1184" s="233" t="s">
        <v>1598</v>
      </c>
      <c r="C1184" s="243" t="s">
        <v>1599</v>
      </c>
      <c r="D1184" s="234" t="s">
        <v>284</v>
      </c>
      <c r="E1184" s="235">
        <v>2</v>
      </c>
      <c r="F1184" s="236"/>
      <c r="G1184" s="237">
        <f>ROUND(E1184*F1184,2)</f>
        <v>0</v>
      </c>
      <c r="H1184" s="236"/>
      <c r="I1184" s="237">
        <f>ROUND(E1184*H1184,2)</f>
        <v>0</v>
      </c>
      <c r="J1184" s="236"/>
      <c r="K1184" s="237">
        <f>ROUND(E1184*J1184,2)</f>
        <v>0</v>
      </c>
      <c r="L1184" s="237">
        <v>21</v>
      </c>
      <c r="M1184" s="237">
        <f>G1184*(1+L1184/100)</f>
        <v>0</v>
      </c>
      <c r="N1184" s="237">
        <v>0</v>
      </c>
      <c r="O1184" s="237">
        <f>ROUND(E1184*N1184,2)</f>
        <v>0</v>
      </c>
      <c r="P1184" s="237">
        <v>0</v>
      </c>
      <c r="Q1184" s="237">
        <f>ROUND(E1184*P1184,2)</f>
        <v>0</v>
      </c>
      <c r="R1184" s="237" t="s">
        <v>1580</v>
      </c>
      <c r="S1184" s="237" t="s">
        <v>285</v>
      </c>
      <c r="T1184" s="238" t="s">
        <v>322</v>
      </c>
      <c r="U1184" s="215">
        <v>0.28100000000000003</v>
      </c>
      <c r="V1184" s="215">
        <f>ROUND(E1184*U1184,2)</f>
        <v>0.56000000000000005</v>
      </c>
      <c r="W1184" s="215"/>
      <c r="X1184" s="206"/>
      <c r="Y1184" s="206"/>
      <c r="Z1184" s="206"/>
      <c r="AA1184" s="206"/>
      <c r="AB1184" s="206"/>
      <c r="AC1184" s="206"/>
      <c r="AD1184" s="206"/>
      <c r="AE1184" s="206"/>
      <c r="AF1184" s="206"/>
      <c r="AG1184" s="206" t="s">
        <v>1202</v>
      </c>
      <c r="AH1184" s="206"/>
      <c r="AI1184" s="206"/>
      <c r="AJ1184" s="206"/>
      <c r="AK1184" s="206"/>
      <c r="AL1184" s="206"/>
      <c r="AM1184" s="206"/>
      <c r="AN1184" s="206"/>
      <c r="AO1184" s="206"/>
      <c r="AP1184" s="206"/>
      <c r="AQ1184" s="206"/>
      <c r="AR1184" s="206"/>
      <c r="AS1184" s="206"/>
      <c r="AT1184" s="206"/>
      <c r="AU1184" s="206"/>
      <c r="AV1184" s="206"/>
      <c r="AW1184" s="206"/>
      <c r="AX1184" s="206"/>
      <c r="AY1184" s="206"/>
      <c r="AZ1184" s="206"/>
      <c r="BA1184" s="206"/>
      <c r="BB1184" s="206"/>
      <c r="BC1184" s="206"/>
      <c r="BD1184" s="206"/>
      <c r="BE1184" s="206"/>
      <c r="BF1184" s="206"/>
      <c r="BG1184" s="206"/>
      <c r="BH1184" s="206"/>
    </row>
    <row r="1185" spans="1:60" outlineLevel="1">
      <c r="A1185" s="232">
        <v>250</v>
      </c>
      <c r="B1185" s="233" t="s">
        <v>1600</v>
      </c>
      <c r="C1185" s="243" t="s">
        <v>1601</v>
      </c>
      <c r="D1185" s="234" t="s">
        <v>298</v>
      </c>
      <c r="E1185" s="235">
        <v>1</v>
      </c>
      <c r="F1185" s="236"/>
      <c r="G1185" s="237">
        <f>ROUND(E1185*F1185,2)</f>
        <v>0</v>
      </c>
      <c r="H1185" s="236"/>
      <c r="I1185" s="237">
        <f>ROUND(E1185*H1185,2)</f>
        <v>0</v>
      </c>
      <c r="J1185" s="236"/>
      <c r="K1185" s="237">
        <f>ROUND(E1185*J1185,2)</f>
        <v>0</v>
      </c>
      <c r="L1185" s="237">
        <v>21</v>
      </c>
      <c r="M1185" s="237">
        <f>G1185*(1+L1185/100)</f>
        <v>0</v>
      </c>
      <c r="N1185" s="237">
        <v>0</v>
      </c>
      <c r="O1185" s="237">
        <f>ROUND(E1185*N1185,2)</f>
        <v>0</v>
      </c>
      <c r="P1185" s="237">
        <v>0</v>
      </c>
      <c r="Q1185" s="237">
        <f>ROUND(E1185*P1185,2)</f>
        <v>0</v>
      </c>
      <c r="R1185" s="237"/>
      <c r="S1185" s="237" t="s">
        <v>295</v>
      </c>
      <c r="T1185" s="238" t="s">
        <v>286</v>
      </c>
      <c r="U1185" s="215">
        <v>0</v>
      </c>
      <c r="V1185" s="215">
        <f>ROUND(E1185*U1185,2)</f>
        <v>0</v>
      </c>
      <c r="W1185" s="215"/>
      <c r="X1185" s="206"/>
      <c r="Y1185" s="206"/>
      <c r="Z1185" s="206"/>
      <c r="AA1185" s="206"/>
      <c r="AB1185" s="206"/>
      <c r="AC1185" s="206"/>
      <c r="AD1185" s="206"/>
      <c r="AE1185" s="206"/>
      <c r="AF1185" s="206"/>
      <c r="AG1185" s="206" t="s">
        <v>1202</v>
      </c>
      <c r="AH1185" s="206"/>
      <c r="AI1185" s="206"/>
      <c r="AJ1185" s="206"/>
      <c r="AK1185" s="206"/>
      <c r="AL1185" s="206"/>
      <c r="AM1185" s="206"/>
      <c r="AN1185" s="206"/>
      <c r="AO1185" s="206"/>
      <c r="AP1185" s="206"/>
      <c r="AQ1185" s="206"/>
      <c r="AR1185" s="206"/>
      <c r="AS1185" s="206"/>
      <c r="AT1185" s="206"/>
      <c r="AU1185" s="206"/>
      <c r="AV1185" s="206"/>
      <c r="AW1185" s="206"/>
      <c r="AX1185" s="206"/>
      <c r="AY1185" s="206"/>
      <c r="AZ1185" s="206"/>
      <c r="BA1185" s="206"/>
      <c r="BB1185" s="206"/>
      <c r="BC1185" s="206"/>
      <c r="BD1185" s="206"/>
      <c r="BE1185" s="206"/>
      <c r="BF1185" s="206"/>
      <c r="BG1185" s="206"/>
      <c r="BH1185" s="206"/>
    </row>
    <row r="1186" spans="1:60" outlineLevel="1">
      <c r="A1186" s="232">
        <v>251</v>
      </c>
      <c r="B1186" s="233" t="s">
        <v>1602</v>
      </c>
      <c r="C1186" s="243" t="s">
        <v>1603</v>
      </c>
      <c r="D1186" s="234" t="s">
        <v>298</v>
      </c>
      <c r="E1186" s="235">
        <v>1</v>
      </c>
      <c r="F1186" s="236"/>
      <c r="G1186" s="237">
        <f>ROUND(E1186*F1186,2)</f>
        <v>0</v>
      </c>
      <c r="H1186" s="236"/>
      <c r="I1186" s="237">
        <f>ROUND(E1186*H1186,2)</f>
        <v>0</v>
      </c>
      <c r="J1186" s="236"/>
      <c r="K1186" s="237">
        <f>ROUND(E1186*J1186,2)</f>
        <v>0</v>
      </c>
      <c r="L1186" s="237">
        <v>21</v>
      </c>
      <c r="M1186" s="237">
        <f>G1186*(1+L1186/100)</f>
        <v>0</v>
      </c>
      <c r="N1186" s="237">
        <v>9.8700000000000003E-3</v>
      </c>
      <c r="O1186" s="237">
        <f>ROUND(E1186*N1186,2)</f>
        <v>0.01</v>
      </c>
      <c r="P1186" s="237">
        <v>0</v>
      </c>
      <c r="Q1186" s="237">
        <f>ROUND(E1186*P1186,2)</f>
        <v>0</v>
      </c>
      <c r="R1186" s="237"/>
      <c r="S1186" s="237" t="s">
        <v>295</v>
      </c>
      <c r="T1186" s="238" t="s">
        <v>286</v>
      </c>
      <c r="U1186" s="215">
        <v>0</v>
      </c>
      <c r="V1186" s="215">
        <f>ROUND(E1186*U1186,2)</f>
        <v>0</v>
      </c>
      <c r="W1186" s="215"/>
      <c r="X1186" s="206"/>
      <c r="Y1186" s="206"/>
      <c r="Z1186" s="206"/>
      <c r="AA1186" s="206"/>
      <c r="AB1186" s="206"/>
      <c r="AC1186" s="206"/>
      <c r="AD1186" s="206"/>
      <c r="AE1186" s="206"/>
      <c r="AF1186" s="206"/>
      <c r="AG1186" s="206" t="s">
        <v>1202</v>
      </c>
      <c r="AH1186" s="206"/>
      <c r="AI1186" s="206"/>
      <c r="AJ1186" s="206"/>
      <c r="AK1186" s="206"/>
      <c r="AL1186" s="206"/>
      <c r="AM1186" s="206"/>
      <c r="AN1186" s="206"/>
      <c r="AO1186" s="206"/>
      <c r="AP1186" s="206"/>
      <c r="AQ1186" s="206"/>
      <c r="AR1186" s="206"/>
      <c r="AS1186" s="206"/>
      <c r="AT1186" s="206"/>
      <c r="AU1186" s="206"/>
      <c r="AV1186" s="206"/>
      <c r="AW1186" s="206"/>
      <c r="AX1186" s="206"/>
      <c r="AY1186" s="206"/>
      <c r="AZ1186" s="206"/>
      <c r="BA1186" s="206"/>
      <c r="BB1186" s="206"/>
      <c r="BC1186" s="206"/>
      <c r="BD1186" s="206"/>
      <c r="BE1186" s="206"/>
      <c r="BF1186" s="206"/>
      <c r="BG1186" s="206"/>
      <c r="BH1186" s="206"/>
    </row>
    <row r="1187" spans="1:60" outlineLevel="1">
      <c r="A1187" s="232">
        <v>252</v>
      </c>
      <c r="B1187" s="233" t="s">
        <v>1604</v>
      </c>
      <c r="C1187" s="243" t="s">
        <v>1605</v>
      </c>
      <c r="D1187" s="234" t="s">
        <v>298</v>
      </c>
      <c r="E1187" s="235">
        <v>2</v>
      </c>
      <c r="F1187" s="236"/>
      <c r="G1187" s="237">
        <f>ROUND(E1187*F1187,2)</f>
        <v>0</v>
      </c>
      <c r="H1187" s="236"/>
      <c r="I1187" s="237">
        <f>ROUND(E1187*H1187,2)</f>
        <v>0</v>
      </c>
      <c r="J1187" s="236"/>
      <c r="K1187" s="237">
        <f>ROUND(E1187*J1187,2)</f>
        <v>0</v>
      </c>
      <c r="L1187" s="237">
        <v>21</v>
      </c>
      <c r="M1187" s="237">
        <f>G1187*(1+L1187/100)</f>
        <v>0</v>
      </c>
      <c r="N1187" s="237">
        <v>0</v>
      </c>
      <c r="O1187" s="237">
        <f>ROUND(E1187*N1187,2)</f>
        <v>0</v>
      </c>
      <c r="P1187" s="237">
        <v>0</v>
      </c>
      <c r="Q1187" s="237">
        <f>ROUND(E1187*P1187,2)</f>
        <v>0</v>
      </c>
      <c r="R1187" s="237"/>
      <c r="S1187" s="237" t="s">
        <v>295</v>
      </c>
      <c r="T1187" s="238" t="s">
        <v>286</v>
      </c>
      <c r="U1187" s="215">
        <v>0</v>
      </c>
      <c r="V1187" s="215">
        <f>ROUND(E1187*U1187,2)</f>
        <v>0</v>
      </c>
      <c r="W1187" s="215"/>
      <c r="X1187" s="206"/>
      <c r="Y1187" s="206"/>
      <c r="Z1187" s="206"/>
      <c r="AA1187" s="206"/>
      <c r="AB1187" s="206"/>
      <c r="AC1187" s="206"/>
      <c r="AD1187" s="206"/>
      <c r="AE1187" s="206"/>
      <c r="AF1187" s="206"/>
      <c r="AG1187" s="206" t="s">
        <v>1202</v>
      </c>
      <c r="AH1187" s="206"/>
      <c r="AI1187" s="206"/>
      <c r="AJ1187" s="206"/>
      <c r="AK1187" s="206"/>
      <c r="AL1187" s="206"/>
      <c r="AM1187" s="206"/>
      <c r="AN1187" s="206"/>
      <c r="AO1187" s="206"/>
      <c r="AP1187" s="206"/>
      <c r="AQ1187" s="206"/>
      <c r="AR1187" s="206"/>
      <c r="AS1187" s="206"/>
      <c r="AT1187" s="206"/>
      <c r="AU1187" s="206"/>
      <c r="AV1187" s="206"/>
      <c r="AW1187" s="206"/>
      <c r="AX1187" s="206"/>
      <c r="AY1187" s="206"/>
      <c r="AZ1187" s="206"/>
      <c r="BA1187" s="206"/>
      <c r="BB1187" s="206"/>
      <c r="BC1187" s="206"/>
      <c r="BD1187" s="206"/>
      <c r="BE1187" s="206"/>
      <c r="BF1187" s="206"/>
      <c r="BG1187" s="206"/>
      <c r="BH1187" s="206"/>
    </row>
    <row r="1188" spans="1:60" outlineLevel="1">
      <c r="A1188" s="232">
        <v>253</v>
      </c>
      <c r="B1188" s="233" t="s">
        <v>1606</v>
      </c>
      <c r="C1188" s="243" t="s">
        <v>1607</v>
      </c>
      <c r="D1188" s="234" t="s">
        <v>298</v>
      </c>
      <c r="E1188" s="235">
        <v>2</v>
      </c>
      <c r="F1188" s="236"/>
      <c r="G1188" s="237">
        <f>ROUND(E1188*F1188,2)</f>
        <v>0</v>
      </c>
      <c r="H1188" s="236"/>
      <c r="I1188" s="237">
        <f>ROUND(E1188*H1188,2)</f>
        <v>0</v>
      </c>
      <c r="J1188" s="236"/>
      <c r="K1188" s="237">
        <f>ROUND(E1188*J1188,2)</f>
        <v>0</v>
      </c>
      <c r="L1188" s="237">
        <v>21</v>
      </c>
      <c r="M1188" s="237">
        <f>G1188*(1+L1188/100)</f>
        <v>0</v>
      </c>
      <c r="N1188" s="237">
        <v>0</v>
      </c>
      <c r="O1188" s="237">
        <f>ROUND(E1188*N1188,2)</f>
        <v>0</v>
      </c>
      <c r="P1188" s="237">
        <v>0</v>
      </c>
      <c r="Q1188" s="237">
        <f>ROUND(E1188*P1188,2)</f>
        <v>0</v>
      </c>
      <c r="R1188" s="237"/>
      <c r="S1188" s="237" t="s">
        <v>295</v>
      </c>
      <c r="T1188" s="238" t="s">
        <v>390</v>
      </c>
      <c r="U1188" s="215">
        <v>0</v>
      </c>
      <c r="V1188" s="215">
        <f>ROUND(E1188*U1188,2)</f>
        <v>0</v>
      </c>
      <c r="W1188" s="215"/>
      <c r="X1188" s="206"/>
      <c r="Y1188" s="206"/>
      <c r="Z1188" s="206"/>
      <c r="AA1188" s="206"/>
      <c r="AB1188" s="206"/>
      <c r="AC1188" s="206"/>
      <c r="AD1188" s="206"/>
      <c r="AE1188" s="206"/>
      <c r="AF1188" s="206"/>
      <c r="AG1188" s="206" t="s">
        <v>1189</v>
      </c>
      <c r="AH1188" s="206"/>
      <c r="AI1188" s="206"/>
      <c r="AJ1188" s="206"/>
      <c r="AK1188" s="206"/>
      <c r="AL1188" s="206"/>
      <c r="AM1188" s="206"/>
      <c r="AN1188" s="206"/>
      <c r="AO1188" s="206"/>
      <c r="AP1188" s="206"/>
      <c r="AQ1188" s="206"/>
      <c r="AR1188" s="206"/>
      <c r="AS1188" s="206"/>
      <c r="AT1188" s="206"/>
      <c r="AU1188" s="206"/>
      <c r="AV1188" s="206"/>
      <c r="AW1188" s="206"/>
      <c r="AX1188" s="206"/>
      <c r="AY1188" s="206"/>
      <c r="AZ1188" s="206"/>
      <c r="BA1188" s="206"/>
      <c r="BB1188" s="206"/>
      <c r="BC1188" s="206"/>
      <c r="BD1188" s="206"/>
      <c r="BE1188" s="206"/>
      <c r="BF1188" s="206"/>
      <c r="BG1188" s="206"/>
      <c r="BH1188" s="206"/>
    </row>
    <row r="1189" spans="1:60" outlineLevel="1">
      <c r="A1189" s="232">
        <v>254</v>
      </c>
      <c r="B1189" s="233" t="s">
        <v>1608</v>
      </c>
      <c r="C1189" s="243" t="s">
        <v>1609</v>
      </c>
      <c r="D1189" s="234" t="s">
        <v>437</v>
      </c>
      <c r="E1189" s="235">
        <v>1</v>
      </c>
      <c r="F1189" s="236"/>
      <c r="G1189" s="237">
        <f>ROUND(E1189*F1189,2)</f>
        <v>0</v>
      </c>
      <c r="H1189" s="236"/>
      <c r="I1189" s="237">
        <f>ROUND(E1189*H1189,2)</f>
        <v>0</v>
      </c>
      <c r="J1189" s="236"/>
      <c r="K1189" s="237">
        <f>ROUND(E1189*J1189,2)</f>
        <v>0</v>
      </c>
      <c r="L1189" s="237">
        <v>21</v>
      </c>
      <c r="M1189" s="237">
        <f>G1189*(1+L1189/100)</f>
        <v>0</v>
      </c>
      <c r="N1189" s="237">
        <v>6.0000000000000001E-3</v>
      </c>
      <c r="O1189" s="237">
        <f>ROUND(E1189*N1189,2)</f>
        <v>0.01</v>
      </c>
      <c r="P1189" s="237">
        <v>0</v>
      </c>
      <c r="Q1189" s="237">
        <f>ROUND(E1189*P1189,2)</f>
        <v>0</v>
      </c>
      <c r="R1189" s="237"/>
      <c r="S1189" s="237" t="s">
        <v>295</v>
      </c>
      <c r="T1189" s="238" t="s">
        <v>286</v>
      </c>
      <c r="U1189" s="215">
        <v>0</v>
      </c>
      <c r="V1189" s="215">
        <f>ROUND(E1189*U1189,2)</f>
        <v>0</v>
      </c>
      <c r="W1189" s="215"/>
      <c r="X1189" s="206"/>
      <c r="Y1189" s="206"/>
      <c r="Z1189" s="206"/>
      <c r="AA1189" s="206"/>
      <c r="AB1189" s="206"/>
      <c r="AC1189" s="206"/>
      <c r="AD1189" s="206"/>
      <c r="AE1189" s="206"/>
      <c r="AF1189" s="206"/>
      <c r="AG1189" s="206" t="s">
        <v>1189</v>
      </c>
      <c r="AH1189" s="206"/>
      <c r="AI1189" s="206"/>
      <c r="AJ1189" s="206"/>
      <c r="AK1189" s="206"/>
      <c r="AL1189" s="206"/>
      <c r="AM1189" s="206"/>
      <c r="AN1189" s="206"/>
      <c r="AO1189" s="206"/>
      <c r="AP1189" s="206"/>
      <c r="AQ1189" s="206"/>
      <c r="AR1189" s="206"/>
      <c r="AS1189" s="206"/>
      <c r="AT1189" s="206"/>
      <c r="AU1189" s="206"/>
      <c r="AV1189" s="206"/>
      <c r="AW1189" s="206"/>
      <c r="AX1189" s="206"/>
      <c r="AY1189" s="206"/>
      <c r="AZ1189" s="206"/>
      <c r="BA1189" s="206"/>
      <c r="BB1189" s="206"/>
      <c r="BC1189" s="206"/>
      <c r="BD1189" s="206"/>
      <c r="BE1189" s="206"/>
      <c r="BF1189" s="206"/>
      <c r="BG1189" s="206"/>
      <c r="BH1189" s="206"/>
    </row>
    <row r="1190" spans="1:60" outlineLevel="1">
      <c r="A1190" s="232">
        <v>255</v>
      </c>
      <c r="B1190" s="233" t="s">
        <v>1610</v>
      </c>
      <c r="C1190" s="243" t="s">
        <v>1611</v>
      </c>
      <c r="D1190" s="234" t="s">
        <v>298</v>
      </c>
      <c r="E1190" s="235">
        <v>1</v>
      </c>
      <c r="F1190" s="236"/>
      <c r="G1190" s="237">
        <f>ROUND(E1190*F1190,2)</f>
        <v>0</v>
      </c>
      <c r="H1190" s="236"/>
      <c r="I1190" s="237">
        <f>ROUND(E1190*H1190,2)</f>
        <v>0</v>
      </c>
      <c r="J1190" s="236"/>
      <c r="K1190" s="237">
        <f>ROUND(E1190*J1190,2)</f>
        <v>0</v>
      </c>
      <c r="L1190" s="237">
        <v>21</v>
      </c>
      <c r="M1190" s="237">
        <f>G1190*(1+L1190/100)</f>
        <v>0</v>
      </c>
      <c r="N1190" s="237">
        <v>0</v>
      </c>
      <c r="O1190" s="237">
        <f>ROUND(E1190*N1190,2)</f>
        <v>0</v>
      </c>
      <c r="P1190" s="237">
        <v>0</v>
      </c>
      <c r="Q1190" s="237">
        <f>ROUND(E1190*P1190,2)</f>
        <v>0</v>
      </c>
      <c r="R1190" s="237"/>
      <c r="S1190" s="237" t="s">
        <v>295</v>
      </c>
      <c r="T1190" s="238" t="s">
        <v>286</v>
      </c>
      <c r="U1190" s="215">
        <v>0</v>
      </c>
      <c r="V1190" s="215">
        <f>ROUND(E1190*U1190,2)</f>
        <v>0</v>
      </c>
      <c r="W1190" s="215"/>
      <c r="X1190" s="206"/>
      <c r="Y1190" s="206"/>
      <c r="Z1190" s="206"/>
      <c r="AA1190" s="206"/>
      <c r="AB1190" s="206"/>
      <c r="AC1190" s="206"/>
      <c r="AD1190" s="206"/>
      <c r="AE1190" s="206"/>
      <c r="AF1190" s="206"/>
      <c r="AG1190" s="206" t="s">
        <v>1189</v>
      </c>
      <c r="AH1190" s="206"/>
      <c r="AI1190" s="206"/>
      <c r="AJ1190" s="206"/>
      <c r="AK1190" s="206"/>
      <c r="AL1190" s="206"/>
      <c r="AM1190" s="206"/>
      <c r="AN1190" s="206"/>
      <c r="AO1190" s="206"/>
      <c r="AP1190" s="206"/>
      <c r="AQ1190" s="206"/>
      <c r="AR1190" s="206"/>
      <c r="AS1190" s="206"/>
      <c r="AT1190" s="206"/>
      <c r="AU1190" s="206"/>
      <c r="AV1190" s="206"/>
      <c r="AW1190" s="206"/>
      <c r="AX1190" s="206"/>
      <c r="AY1190" s="206"/>
      <c r="AZ1190" s="206"/>
      <c r="BA1190" s="206"/>
      <c r="BB1190" s="206"/>
      <c r="BC1190" s="206"/>
      <c r="BD1190" s="206"/>
      <c r="BE1190" s="206"/>
      <c r="BF1190" s="206"/>
      <c r="BG1190" s="206"/>
      <c r="BH1190" s="206"/>
    </row>
    <row r="1191" spans="1:60" outlineLevel="1">
      <c r="A1191" s="232">
        <v>256</v>
      </c>
      <c r="B1191" s="233" t="s">
        <v>1612</v>
      </c>
      <c r="C1191" s="243" t="s">
        <v>1613</v>
      </c>
      <c r="D1191" s="234" t="s">
        <v>437</v>
      </c>
      <c r="E1191" s="235">
        <v>1</v>
      </c>
      <c r="F1191" s="236"/>
      <c r="G1191" s="237">
        <f>ROUND(E1191*F1191,2)</f>
        <v>0</v>
      </c>
      <c r="H1191" s="236"/>
      <c r="I1191" s="237">
        <f>ROUND(E1191*H1191,2)</f>
        <v>0</v>
      </c>
      <c r="J1191" s="236"/>
      <c r="K1191" s="237">
        <f>ROUND(E1191*J1191,2)</f>
        <v>0</v>
      </c>
      <c r="L1191" s="237">
        <v>21</v>
      </c>
      <c r="M1191" s="237">
        <f>G1191*(1+L1191/100)</f>
        <v>0</v>
      </c>
      <c r="N1191" s="237">
        <v>5.2500000000000003E-3</v>
      </c>
      <c r="O1191" s="237">
        <f>ROUND(E1191*N1191,2)</f>
        <v>0.01</v>
      </c>
      <c r="P1191" s="237">
        <v>0</v>
      </c>
      <c r="Q1191" s="237">
        <f>ROUND(E1191*P1191,2)</f>
        <v>0</v>
      </c>
      <c r="R1191" s="237"/>
      <c r="S1191" s="237" t="s">
        <v>295</v>
      </c>
      <c r="T1191" s="238" t="s">
        <v>286</v>
      </c>
      <c r="U1191" s="215">
        <v>0</v>
      </c>
      <c r="V1191" s="215">
        <f>ROUND(E1191*U1191,2)</f>
        <v>0</v>
      </c>
      <c r="W1191" s="215"/>
      <c r="X1191" s="206"/>
      <c r="Y1191" s="206"/>
      <c r="Z1191" s="206"/>
      <c r="AA1191" s="206"/>
      <c r="AB1191" s="206"/>
      <c r="AC1191" s="206"/>
      <c r="AD1191" s="206"/>
      <c r="AE1191" s="206"/>
      <c r="AF1191" s="206"/>
      <c r="AG1191" s="206" t="s">
        <v>1189</v>
      </c>
      <c r="AH1191" s="206"/>
      <c r="AI1191" s="206"/>
      <c r="AJ1191" s="206"/>
      <c r="AK1191" s="206"/>
      <c r="AL1191" s="206"/>
      <c r="AM1191" s="206"/>
      <c r="AN1191" s="206"/>
      <c r="AO1191" s="206"/>
      <c r="AP1191" s="206"/>
      <c r="AQ1191" s="206"/>
      <c r="AR1191" s="206"/>
      <c r="AS1191" s="206"/>
      <c r="AT1191" s="206"/>
      <c r="AU1191" s="206"/>
      <c r="AV1191" s="206"/>
      <c r="AW1191" s="206"/>
      <c r="AX1191" s="206"/>
      <c r="AY1191" s="206"/>
      <c r="AZ1191" s="206"/>
      <c r="BA1191" s="206"/>
      <c r="BB1191" s="206"/>
      <c r="BC1191" s="206"/>
      <c r="BD1191" s="206"/>
      <c r="BE1191" s="206"/>
      <c r="BF1191" s="206"/>
      <c r="BG1191" s="206"/>
      <c r="BH1191" s="206"/>
    </row>
    <row r="1192" spans="1:60" outlineLevel="1">
      <c r="A1192" s="232">
        <v>257</v>
      </c>
      <c r="B1192" s="233" t="s">
        <v>1614</v>
      </c>
      <c r="C1192" s="243" t="s">
        <v>1615</v>
      </c>
      <c r="D1192" s="234" t="s">
        <v>298</v>
      </c>
      <c r="E1192" s="235">
        <v>1</v>
      </c>
      <c r="F1192" s="236"/>
      <c r="G1192" s="237">
        <f>ROUND(E1192*F1192,2)</f>
        <v>0</v>
      </c>
      <c r="H1192" s="236"/>
      <c r="I1192" s="237">
        <f>ROUND(E1192*H1192,2)</f>
        <v>0</v>
      </c>
      <c r="J1192" s="236"/>
      <c r="K1192" s="237">
        <f>ROUND(E1192*J1192,2)</f>
        <v>0</v>
      </c>
      <c r="L1192" s="237">
        <v>21</v>
      </c>
      <c r="M1192" s="237">
        <f>G1192*(1+L1192/100)</f>
        <v>0</v>
      </c>
      <c r="N1192" s="237">
        <v>0</v>
      </c>
      <c r="O1192" s="237">
        <f>ROUND(E1192*N1192,2)</f>
        <v>0</v>
      </c>
      <c r="P1192" s="237">
        <v>0</v>
      </c>
      <c r="Q1192" s="237">
        <f>ROUND(E1192*P1192,2)</f>
        <v>0</v>
      </c>
      <c r="R1192" s="237"/>
      <c r="S1192" s="237" t="s">
        <v>295</v>
      </c>
      <c r="T1192" s="238" t="s">
        <v>286</v>
      </c>
      <c r="U1192" s="215">
        <v>0</v>
      </c>
      <c r="V1192" s="215">
        <f>ROUND(E1192*U1192,2)</f>
        <v>0</v>
      </c>
      <c r="W1192" s="215"/>
      <c r="X1192" s="206"/>
      <c r="Y1192" s="206"/>
      <c r="Z1192" s="206"/>
      <c r="AA1192" s="206"/>
      <c r="AB1192" s="206"/>
      <c r="AC1192" s="206"/>
      <c r="AD1192" s="206"/>
      <c r="AE1192" s="206"/>
      <c r="AF1192" s="206"/>
      <c r="AG1192" s="206" t="s">
        <v>1189</v>
      </c>
      <c r="AH1192" s="206"/>
      <c r="AI1192" s="206"/>
      <c r="AJ1192" s="206"/>
      <c r="AK1192" s="206"/>
      <c r="AL1192" s="206"/>
      <c r="AM1192" s="206"/>
      <c r="AN1192" s="206"/>
      <c r="AO1192" s="206"/>
      <c r="AP1192" s="206"/>
      <c r="AQ1192" s="206"/>
      <c r="AR1192" s="206"/>
      <c r="AS1192" s="206"/>
      <c r="AT1192" s="206"/>
      <c r="AU1192" s="206"/>
      <c r="AV1192" s="206"/>
      <c r="AW1192" s="206"/>
      <c r="AX1192" s="206"/>
      <c r="AY1192" s="206"/>
      <c r="AZ1192" s="206"/>
      <c r="BA1192" s="206"/>
      <c r="BB1192" s="206"/>
      <c r="BC1192" s="206"/>
      <c r="BD1192" s="206"/>
      <c r="BE1192" s="206"/>
      <c r="BF1192" s="206"/>
      <c r="BG1192" s="206"/>
      <c r="BH1192" s="206"/>
    </row>
    <row r="1193" spans="1:60" outlineLevel="1">
      <c r="A1193" s="232">
        <v>258</v>
      </c>
      <c r="B1193" s="233" t="s">
        <v>1616</v>
      </c>
      <c r="C1193" s="243" t="s">
        <v>1617</v>
      </c>
      <c r="D1193" s="234" t="s">
        <v>437</v>
      </c>
      <c r="E1193" s="235">
        <v>1</v>
      </c>
      <c r="F1193" s="236"/>
      <c r="G1193" s="237">
        <f>ROUND(E1193*F1193,2)</f>
        <v>0</v>
      </c>
      <c r="H1193" s="236"/>
      <c r="I1193" s="237">
        <f>ROUND(E1193*H1193,2)</f>
        <v>0</v>
      </c>
      <c r="J1193" s="236"/>
      <c r="K1193" s="237">
        <f>ROUND(E1193*J1193,2)</f>
        <v>0</v>
      </c>
      <c r="L1193" s="237">
        <v>21</v>
      </c>
      <c r="M1193" s="237">
        <f>G1193*(1+L1193/100)</f>
        <v>0</v>
      </c>
      <c r="N1193" s="237">
        <v>0</v>
      </c>
      <c r="O1193" s="237">
        <f>ROUND(E1193*N1193,2)</f>
        <v>0</v>
      </c>
      <c r="P1193" s="237">
        <v>0</v>
      </c>
      <c r="Q1193" s="237">
        <f>ROUND(E1193*P1193,2)</f>
        <v>0</v>
      </c>
      <c r="R1193" s="237"/>
      <c r="S1193" s="237" t="s">
        <v>295</v>
      </c>
      <c r="T1193" s="238" t="s">
        <v>286</v>
      </c>
      <c r="U1193" s="215">
        <v>0</v>
      </c>
      <c r="V1193" s="215">
        <f>ROUND(E1193*U1193,2)</f>
        <v>0</v>
      </c>
      <c r="W1193" s="215"/>
      <c r="X1193" s="206"/>
      <c r="Y1193" s="206"/>
      <c r="Z1193" s="206"/>
      <c r="AA1193" s="206"/>
      <c r="AB1193" s="206"/>
      <c r="AC1193" s="206"/>
      <c r="AD1193" s="206"/>
      <c r="AE1193" s="206"/>
      <c r="AF1193" s="206"/>
      <c r="AG1193" s="206" t="s">
        <v>1189</v>
      </c>
      <c r="AH1193" s="206"/>
      <c r="AI1193" s="206"/>
      <c r="AJ1193" s="206"/>
      <c r="AK1193" s="206"/>
      <c r="AL1193" s="206"/>
      <c r="AM1193" s="206"/>
      <c r="AN1193" s="206"/>
      <c r="AO1193" s="206"/>
      <c r="AP1193" s="206"/>
      <c r="AQ1193" s="206"/>
      <c r="AR1193" s="206"/>
      <c r="AS1193" s="206"/>
      <c r="AT1193" s="206"/>
      <c r="AU1193" s="206"/>
      <c r="AV1193" s="206"/>
      <c r="AW1193" s="206"/>
      <c r="AX1193" s="206"/>
      <c r="AY1193" s="206"/>
      <c r="AZ1193" s="206"/>
      <c r="BA1193" s="206"/>
      <c r="BB1193" s="206"/>
      <c r="BC1193" s="206"/>
      <c r="BD1193" s="206"/>
      <c r="BE1193" s="206"/>
      <c r="BF1193" s="206"/>
      <c r="BG1193" s="206"/>
      <c r="BH1193" s="206"/>
    </row>
    <row r="1194" spans="1:60" outlineLevel="1">
      <c r="A1194" s="232">
        <v>259</v>
      </c>
      <c r="B1194" s="233" t="s">
        <v>1618</v>
      </c>
      <c r="C1194" s="243" t="s">
        <v>1619</v>
      </c>
      <c r="D1194" s="234" t="s">
        <v>298</v>
      </c>
      <c r="E1194" s="235">
        <v>1</v>
      </c>
      <c r="F1194" s="236"/>
      <c r="G1194" s="237">
        <f>ROUND(E1194*F1194,2)</f>
        <v>0</v>
      </c>
      <c r="H1194" s="236"/>
      <c r="I1194" s="237">
        <f>ROUND(E1194*H1194,2)</f>
        <v>0</v>
      </c>
      <c r="J1194" s="236"/>
      <c r="K1194" s="237">
        <f>ROUND(E1194*J1194,2)</f>
        <v>0</v>
      </c>
      <c r="L1194" s="237">
        <v>21</v>
      </c>
      <c r="M1194" s="237">
        <f>G1194*(1+L1194/100)</f>
        <v>0</v>
      </c>
      <c r="N1194" s="237">
        <v>0</v>
      </c>
      <c r="O1194" s="237">
        <f>ROUND(E1194*N1194,2)</f>
        <v>0</v>
      </c>
      <c r="P1194" s="237">
        <v>0</v>
      </c>
      <c r="Q1194" s="237">
        <f>ROUND(E1194*P1194,2)</f>
        <v>0</v>
      </c>
      <c r="R1194" s="237"/>
      <c r="S1194" s="237" t="s">
        <v>295</v>
      </c>
      <c r="T1194" s="238" t="s">
        <v>286</v>
      </c>
      <c r="U1194" s="215">
        <v>0</v>
      </c>
      <c r="V1194" s="215">
        <f>ROUND(E1194*U1194,2)</f>
        <v>0</v>
      </c>
      <c r="W1194" s="215"/>
      <c r="X1194" s="206"/>
      <c r="Y1194" s="206"/>
      <c r="Z1194" s="206"/>
      <c r="AA1194" s="206"/>
      <c r="AB1194" s="206"/>
      <c r="AC1194" s="206"/>
      <c r="AD1194" s="206"/>
      <c r="AE1194" s="206"/>
      <c r="AF1194" s="206"/>
      <c r="AG1194" s="206" t="s">
        <v>1189</v>
      </c>
      <c r="AH1194" s="206"/>
      <c r="AI1194" s="206"/>
      <c r="AJ1194" s="206"/>
      <c r="AK1194" s="206"/>
      <c r="AL1194" s="206"/>
      <c r="AM1194" s="206"/>
      <c r="AN1194" s="206"/>
      <c r="AO1194" s="206"/>
      <c r="AP1194" s="206"/>
      <c r="AQ1194" s="206"/>
      <c r="AR1194" s="206"/>
      <c r="AS1194" s="206"/>
      <c r="AT1194" s="206"/>
      <c r="AU1194" s="206"/>
      <c r="AV1194" s="206"/>
      <c r="AW1194" s="206"/>
      <c r="AX1194" s="206"/>
      <c r="AY1194" s="206"/>
      <c r="AZ1194" s="206"/>
      <c r="BA1194" s="206"/>
      <c r="BB1194" s="206"/>
      <c r="BC1194" s="206"/>
      <c r="BD1194" s="206"/>
      <c r="BE1194" s="206"/>
      <c r="BF1194" s="206"/>
      <c r="BG1194" s="206"/>
      <c r="BH1194" s="206"/>
    </row>
    <row r="1195" spans="1:60" outlineLevel="1">
      <c r="A1195" s="223">
        <v>260</v>
      </c>
      <c r="B1195" s="224" t="s">
        <v>1620</v>
      </c>
      <c r="C1195" s="241" t="s">
        <v>1621</v>
      </c>
      <c r="D1195" s="225" t="s">
        <v>389</v>
      </c>
      <c r="E1195" s="226">
        <v>2.3380000000000001E-2</v>
      </c>
      <c r="F1195" s="227"/>
      <c r="G1195" s="228">
        <f>ROUND(E1195*F1195,2)</f>
        <v>0</v>
      </c>
      <c r="H1195" s="227"/>
      <c r="I1195" s="228">
        <f>ROUND(E1195*H1195,2)</f>
        <v>0</v>
      </c>
      <c r="J1195" s="227"/>
      <c r="K1195" s="228">
        <f>ROUND(E1195*J1195,2)</f>
        <v>0</v>
      </c>
      <c r="L1195" s="228">
        <v>21</v>
      </c>
      <c r="M1195" s="228">
        <f>G1195*(1+L1195/100)</f>
        <v>0</v>
      </c>
      <c r="N1195" s="228">
        <v>0</v>
      </c>
      <c r="O1195" s="228">
        <f>ROUND(E1195*N1195,2)</f>
        <v>0</v>
      </c>
      <c r="P1195" s="228">
        <v>0</v>
      </c>
      <c r="Q1195" s="228">
        <f>ROUND(E1195*P1195,2)</f>
        <v>0</v>
      </c>
      <c r="R1195" s="228" t="s">
        <v>1580</v>
      </c>
      <c r="S1195" s="228" t="s">
        <v>285</v>
      </c>
      <c r="T1195" s="229" t="s">
        <v>322</v>
      </c>
      <c r="U1195" s="215">
        <v>4.0430000000000001</v>
      </c>
      <c r="V1195" s="215">
        <f>ROUND(E1195*U1195,2)</f>
        <v>0.09</v>
      </c>
      <c r="W1195" s="215"/>
      <c r="X1195" s="206"/>
      <c r="Y1195" s="206"/>
      <c r="Z1195" s="206"/>
      <c r="AA1195" s="206"/>
      <c r="AB1195" s="206"/>
      <c r="AC1195" s="206"/>
      <c r="AD1195" s="206"/>
      <c r="AE1195" s="206"/>
      <c r="AF1195" s="206"/>
      <c r="AG1195" s="206" t="s">
        <v>1192</v>
      </c>
      <c r="AH1195" s="206"/>
      <c r="AI1195" s="206"/>
      <c r="AJ1195" s="206"/>
      <c r="AK1195" s="206"/>
      <c r="AL1195" s="206"/>
      <c r="AM1195" s="206"/>
      <c r="AN1195" s="206"/>
      <c r="AO1195" s="206"/>
      <c r="AP1195" s="206"/>
      <c r="AQ1195" s="206"/>
      <c r="AR1195" s="206"/>
      <c r="AS1195" s="206"/>
      <c r="AT1195" s="206"/>
      <c r="AU1195" s="206"/>
      <c r="AV1195" s="206"/>
      <c r="AW1195" s="206"/>
      <c r="AX1195" s="206"/>
      <c r="AY1195" s="206"/>
      <c r="AZ1195" s="206"/>
      <c r="BA1195" s="206"/>
      <c r="BB1195" s="206"/>
      <c r="BC1195" s="206"/>
      <c r="BD1195" s="206"/>
      <c r="BE1195" s="206"/>
      <c r="BF1195" s="206"/>
      <c r="BG1195" s="206"/>
      <c r="BH1195" s="206"/>
    </row>
    <row r="1196" spans="1:60" outlineLevel="1">
      <c r="A1196" s="213"/>
      <c r="B1196" s="214"/>
      <c r="C1196" s="254" t="s">
        <v>1194</v>
      </c>
      <c r="D1196" s="247"/>
      <c r="E1196" s="248"/>
      <c r="F1196" s="215"/>
      <c r="G1196" s="215"/>
      <c r="H1196" s="215"/>
      <c r="I1196" s="215"/>
      <c r="J1196" s="215"/>
      <c r="K1196" s="215"/>
      <c r="L1196" s="215"/>
      <c r="M1196" s="215"/>
      <c r="N1196" s="215"/>
      <c r="O1196" s="215"/>
      <c r="P1196" s="215"/>
      <c r="Q1196" s="215"/>
      <c r="R1196" s="215"/>
      <c r="S1196" s="215"/>
      <c r="T1196" s="215"/>
      <c r="U1196" s="215"/>
      <c r="V1196" s="215"/>
      <c r="W1196" s="215"/>
      <c r="X1196" s="206"/>
      <c r="Y1196" s="206"/>
      <c r="Z1196" s="206"/>
      <c r="AA1196" s="206"/>
      <c r="AB1196" s="206"/>
      <c r="AC1196" s="206"/>
      <c r="AD1196" s="206"/>
      <c r="AE1196" s="206"/>
      <c r="AF1196" s="206"/>
      <c r="AG1196" s="206" t="s">
        <v>327</v>
      </c>
      <c r="AH1196" s="206">
        <v>0</v>
      </c>
      <c r="AI1196" s="206"/>
      <c r="AJ1196" s="206"/>
      <c r="AK1196" s="206"/>
      <c r="AL1196" s="206"/>
      <c r="AM1196" s="206"/>
      <c r="AN1196" s="206"/>
      <c r="AO1196" s="206"/>
      <c r="AP1196" s="206"/>
      <c r="AQ1196" s="206"/>
      <c r="AR1196" s="206"/>
      <c r="AS1196" s="206"/>
      <c r="AT1196" s="206"/>
      <c r="AU1196" s="206"/>
      <c r="AV1196" s="206"/>
      <c r="AW1196" s="206"/>
      <c r="AX1196" s="206"/>
      <c r="AY1196" s="206"/>
      <c r="AZ1196" s="206"/>
      <c r="BA1196" s="206"/>
      <c r="BB1196" s="206"/>
      <c r="BC1196" s="206"/>
      <c r="BD1196" s="206"/>
      <c r="BE1196" s="206"/>
      <c r="BF1196" s="206"/>
      <c r="BG1196" s="206"/>
      <c r="BH1196" s="206"/>
    </row>
    <row r="1197" spans="1:60" outlineLevel="1">
      <c r="A1197" s="213"/>
      <c r="B1197" s="214"/>
      <c r="C1197" s="254" t="s">
        <v>1622</v>
      </c>
      <c r="D1197" s="247"/>
      <c r="E1197" s="248"/>
      <c r="F1197" s="215"/>
      <c r="G1197" s="215"/>
      <c r="H1197" s="215"/>
      <c r="I1197" s="215"/>
      <c r="J1197" s="215"/>
      <c r="K1197" s="215"/>
      <c r="L1197" s="215"/>
      <c r="M1197" s="215"/>
      <c r="N1197" s="215"/>
      <c r="O1197" s="215"/>
      <c r="P1197" s="215"/>
      <c r="Q1197" s="215"/>
      <c r="R1197" s="215"/>
      <c r="S1197" s="215"/>
      <c r="T1197" s="215"/>
      <c r="U1197" s="215"/>
      <c r="V1197" s="215"/>
      <c r="W1197" s="215"/>
      <c r="X1197" s="206"/>
      <c r="Y1197" s="206"/>
      <c r="Z1197" s="206"/>
      <c r="AA1197" s="206"/>
      <c r="AB1197" s="206"/>
      <c r="AC1197" s="206"/>
      <c r="AD1197" s="206"/>
      <c r="AE1197" s="206"/>
      <c r="AF1197" s="206"/>
      <c r="AG1197" s="206" t="s">
        <v>327</v>
      </c>
      <c r="AH1197" s="206">
        <v>0</v>
      </c>
      <c r="AI1197" s="206"/>
      <c r="AJ1197" s="206"/>
      <c r="AK1197" s="206"/>
      <c r="AL1197" s="206"/>
      <c r="AM1197" s="206"/>
      <c r="AN1197" s="206"/>
      <c r="AO1197" s="206"/>
      <c r="AP1197" s="206"/>
      <c r="AQ1197" s="206"/>
      <c r="AR1197" s="206"/>
      <c r="AS1197" s="206"/>
      <c r="AT1197" s="206"/>
      <c r="AU1197" s="206"/>
      <c r="AV1197" s="206"/>
      <c r="AW1197" s="206"/>
      <c r="AX1197" s="206"/>
      <c r="AY1197" s="206"/>
      <c r="AZ1197" s="206"/>
      <c r="BA1197" s="206"/>
      <c r="BB1197" s="206"/>
      <c r="BC1197" s="206"/>
      <c r="BD1197" s="206"/>
      <c r="BE1197" s="206"/>
      <c r="BF1197" s="206"/>
      <c r="BG1197" s="206"/>
      <c r="BH1197" s="206"/>
    </row>
    <row r="1198" spans="1:60" outlineLevel="1">
      <c r="A1198" s="213"/>
      <c r="B1198" s="214"/>
      <c r="C1198" s="254" t="s">
        <v>1623</v>
      </c>
      <c r="D1198" s="247"/>
      <c r="E1198" s="248">
        <v>2.3380000000000001E-2</v>
      </c>
      <c r="F1198" s="215"/>
      <c r="G1198" s="215"/>
      <c r="H1198" s="215"/>
      <c r="I1198" s="215"/>
      <c r="J1198" s="215"/>
      <c r="K1198" s="215"/>
      <c r="L1198" s="215"/>
      <c r="M1198" s="215"/>
      <c r="N1198" s="215"/>
      <c r="O1198" s="215"/>
      <c r="P1198" s="215"/>
      <c r="Q1198" s="215"/>
      <c r="R1198" s="215"/>
      <c r="S1198" s="215"/>
      <c r="T1198" s="215"/>
      <c r="U1198" s="215"/>
      <c r="V1198" s="215"/>
      <c r="W1198" s="215"/>
      <c r="X1198" s="206"/>
      <c r="Y1198" s="206"/>
      <c r="Z1198" s="206"/>
      <c r="AA1198" s="206"/>
      <c r="AB1198" s="206"/>
      <c r="AC1198" s="206"/>
      <c r="AD1198" s="206"/>
      <c r="AE1198" s="206"/>
      <c r="AF1198" s="206"/>
      <c r="AG1198" s="206" t="s">
        <v>327</v>
      </c>
      <c r="AH1198" s="206">
        <v>0</v>
      </c>
      <c r="AI1198" s="206"/>
      <c r="AJ1198" s="206"/>
      <c r="AK1198" s="206"/>
      <c r="AL1198" s="206"/>
      <c r="AM1198" s="206"/>
      <c r="AN1198" s="206"/>
      <c r="AO1198" s="206"/>
      <c r="AP1198" s="206"/>
      <c r="AQ1198" s="206"/>
      <c r="AR1198" s="206"/>
      <c r="AS1198" s="206"/>
      <c r="AT1198" s="206"/>
      <c r="AU1198" s="206"/>
      <c r="AV1198" s="206"/>
      <c r="AW1198" s="206"/>
      <c r="AX1198" s="206"/>
      <c r="AY1198" s="206"/>
      <c r="AZ1198" s="206"/>
      <c r="BA1198" s="206"/>
      <c r="BB1198" s="206"/>
      <c r="BC1198" s="206"/>
      <c r="BD1198" s="206"/>
      <c r="BE1198" s="206"/>
      <c r="BF1198" s="206"/>
      <c r="BG1198" s="206"/>
      <c r="BH1198" s="206"/>
    </row>
    <row r="1199" spans="1:60">
      <c r="A1199" s="217" t="s">
        <v>280</v>
      </c>
      <c r="B1199" s="218" t="s">
        <v>143</v>
      </c>
      <c r="C1199" s="240" t="s">
        <v>144</v>
      </c>
      <c r="D1199" s="219"/>
      <c r="E1199" s="220"/>
      <c r="F1199" s="221"/>
      <c r="G1199" s="221">
        <f>SUMIF(AG1200:AG1242,"&lt;&gt;NOR",G1200:G1242)</f>
        <v>0</v>
      </c>
      <c r="H1199" s="221"/>
      <c r="I1199" s="221">
        <f>SUM(I1200:I1242)</f>
        <v>0</v>
      </c>
      <c r="J1199" s="221"/>
      <c r="K1199" s="221">
        <f>SUM(K1200:K1242)</f>
        <v>0</v>
      </c>
      <c r="L1199" s="221"/>
      <c r="M1199" s="221">
        <f>SUM(M1200:M1242)</f>
        <v>0</v>
      </c>
      <c r="N1199" s="221"/>
      <c r="O1199" s="221">
        <f>SUM(O1200:O1242)</f>
        <v>1.04</v>
      </c>
      <c r="P1199" s="221"/>
      <c r="Q1199" s="221">
        <f>SUM(Q1200:Q1242)</f>
        <v>0</v>
      </c>
      <c r="R1199" s="221"/>
      <c r="S1199" s="221"/>
      <c r="T1199" s="222"/>
      <c r="U1199" s="216"/>
      <c r="V1199" s="216">
        <f>SUM(V1200:V1242)</f>
        <v>240.24999999999997</v>
      </c>
      <c r="W1199" s="216"/>
      <c r="AG1199" t="s">
        <v>281</v>
      </c>
    </row>
    <row r="1200" spans="1:60" ht="22.5" outlineLevel="1">
      <c r="A1200" s="223">
        <v>261</v>
      </c>
      <c r="B1200" s="224" t="s">
        <v>1624</v>
      </c>
      <c r="C1200" s="241" t="s">
        <v>1625</v>
      </c>
      <c r="D1200" s="225" t="s">
        <v>557</v>
      </c>
      <c r="E1200" s="226">
        <v>3</v>
      </c>
      <c r="F1200" s="227"/>
      <c r="G1200" s="228">
        <f>ROUND(E1200*F1200,2)</f>
        <v>0</v>
      </c>
      <c r="H1200" s="227"/>
      <c r="I1200" s="228">
        <f>ROUND(E1200*H1200,2)</f>
        <v>0</v>
      </c>
      <c r="J1200" s="227"/>
      <c r="K1200" s="228">
        <f>ROUND(E1200*J1200,2)</f>
        <v>0</v>
      </c>
      <c r="L1200" s="228">
        <v>21</v>
      </c>
      <c r="M1200" s="228">
        <f>G1200*(1+L1200/100)</f>
        <v>0</v>
      </c>
      <c r="N1200" s="228">
        <v>6.0800000000000003E-3</v>
      </c>
      <c r="O1200" s="228">
        <f>ROUND(E1200*N1200,2)</f>
        <v>0.02</v>
      </c>
      <c r="P1200" s="228">
        <v>0</v>
      </c>
      <c r="Q1200" s="228">
        <f>ROUND(E1200*P1200,2)</f>
        <v>0</v>
      </c>
      <c r="R1200" s="228" t="s">
        <v>1580</v>
      </c>
      <c r="S1200" s="228" t="s">
        <v>285</v>
      </c>
      <c r="T1200" s="229" t="s">
        <v>322</v>
      </c>
      <c r="U1200" s="215">
        <v>0.53400000000000003</v>
      </c>
      <c r="V1200" s="215">
        <f>ROUND(E1200*U1200,2)</f>
        <v>1.6</v>
      </c>
      <c r="W1200" s="215"/>
      <c r="X1200" s="206"/>
      <c r="Y1200" s="206"/>
      <c r="Z1200" s="206"/>
      <c r="AA1200" s="206"/>
      <c r="AB1200" s="206"/>
      <c r="AC1200" s="206"/>
      <c r="AD1200" s="206"/>
      <c r="AE1200" s="206"/>
      <c r="AF1200" s="206"/>
      <c r="AG1200" s="206" t="s">
        <v>1202</v>
      </c>
      <c r="AH1200" s="206"/>
      <c r="AI1200" s="206"/>
      <c r="AJ1200" s="206"/>
      <c r="AK1200" s="206"/>
      <c r="AL1200" s="206"/>
      <c r="AM1200" s="206"/>
      <c r="AN1200" s="206"/>
      <c r="AO1200" s="206"/>
      <c r="AP1200" s="206"/>
      <c r="AQ1200" s="206"/>
      <c r="AR1200" s="206"/>
      <c r="AS1200" s="206"/>
      <c r="AT1200" s="206"/>
      <c r="AU1200" s="206"/>
      <c r="AV1200" s="206"/>
      <c r="AW1200" s="206"/>
      <c r="AX1200" s="206"/>
      <c r="AY1200" s="206"/>
      <c r="AZ1200" s="206"/>
      <c r="BA1200" s="206"/>
      <c r="BB1200" s="206"/>
      <c r="BC1200" s="206"/>
      <c r="BD1200" s="206"/>
      <c r="BE1200" s="206"/>
      <c r="BF1200" s="206"/>
      <c r="BG1200" s="206"/>
      <c r="BH1200" s="206"/>
    </row>
    <row r="1201" spans="1:60" outlineLevel="1">
      <c r="A1201" s="213"/>
      <c r="B1201" s="214"/>
      <c r="C1201" s="242" t="s">
        <v>1426</v>
      </c>
      <c r="D1201" s="231"/>
      <c r="E1201" s="231"/>
      <c r="F1201" s="231"/>
      <c r="G1201" s="231"/>
      <c r="H1201" s="215"/>
      <c r="I1201" s="215"/>
      <c r="J1201" s="215"/>
      <c r="K1201" s="215"/>
      <c r="L1201" s="215"/>
      <c r="M1201" s="215"/>
      <c r="N1201" s="215"/>
      <c r="O1201" s="215"/>
      <c r="P1201" s="215"/>
      <c r="Q1201" s="215"/>
      <c r="R1201" s="215"/>
      <c r="S1201" s="215"/>
      <c r="T1201" s="215"/>
      <c r="U1201" s="215"/>
      <c r="V1201" s="215"/>
      <c r="W1201" s="215"/>
      <c r="X1201" s="206"/>
      <c r="Y1201" s="206"/>
      <c r="Z1201" s="206"/>
      <c r="AA1201" s="206"/>
      <c r="AB1201" s="206"/>
      <c r="AC1201" s="206"/>
      <c r="AD1201" s="206"/>
      <c r="AE1201" s="206"/>
      <c r="AF1201" s="206"/>
      <c r="AG1201" s="206" t="s">
        <v>289</v>
      </c>
      <c r="AH1201" s="206"/>
      <c r="AI1201" s="206"/>
      <c r="AJ1201" s="206"/>
      <c r="AK1201" s="206"/>
      <c r="AL1201" s="206"/>
      <c r="AM1201" s="206"/>
      <c r="AN1201" s="206"/>
      <c r="AO1201" s="206"/>
      <c r="AP1201" s="206"/>
      <c r="AQ1201" s="206"/>
      <c r="AR1201" s="206"/>
      <c r="AS1201" s="206"/>
      <c r="AT1201" s="206"/>
      <c r="AU1201" s="206"/>
      <c r="AV1201" s="206"/>
      <c r="AW1201" s="206"/>
      <c r="AX1201" s="206"/>
      <c r="AY1201" s="206"/>
      <c r="AZ1201" s="206"/>
      <c r="BA1201" s="206"/>
      <c r="BB1201" s="206"/>
      <c r="BC1201" s="206"/>
      <c r="BD1201" s="206"/>
      <c r="BE1201" s="206"/>
      <c r="BF1201" s="206"/>
      <c r="BG1201" s="206"/>
      <c r="BH1201" s="206"/>
    </row>
    <row r="1202" spans="1:60" ht="22.5" outlineLevel="1">
      <c r="A1202" s="223">
        <v>262</v>
      </c>
      <c r="B1202" s="224" t="s">
        <v>1626</v>
      </c>
      <c r="C1202" s="241" t="s">
        <v>1627</v>
      </c>
      <c r="D1202" s="225" t="s">
        <v>557</v>
      </c>
      <c r="E1202" s="226">
        <v>7</v>
      </c>
      <c r="F1202" s="227"/>
      <c r="G1202" s="228">
        <f>ROUND(E1202*F1202,2)</f>
        <v>0</v>
      </c>
      <c r="H1202" s="227"/>
      <c r="I1202" s="228">
        <f>ROUND(E1202*H1202,2)</f>
        <v>0</v>
      </c>
      <c r="J1202" s="227"/>
      <c r="K1202" s="228">
        <f>ROUND(E1202*J1202,2)</f>
        <v>0</v>
      </c>
      <c r="L1202" s="228">
        <v>21</v>
      </c>
      <c r="M1202" s="228">
        <f>G1202*(1+L1202/100)</f>
        <v>0</v>
      </c>
      <c r="N1202" s="228">
        <v>6.6100000000000004E-3</v>
      </c>
      <c r="O1202" s="228">
        <f>ROUND(E1202*N1202,2)</f>
        <v>0.05</v>
      </c>
      <c r="P1202" s="228">
        <v>0</v>
      </c>
      <c r="Q1202" s="228">
        <f>ROUND(E1202*P1202,2)</f>
        <v>0</v>
      </c>
      <c r="R1202" s="228" t="s">
        <v>1580</v>
      </c>
      <c r="S1202" s="228" t="s">
        <v>285</v>
      </c>
      <c r="T1202" s="229" t="s">
        <v>322</v>
      </c>
      <c r="U1202" s="215">
        <v>0.57499999999999996</v>
      </c>
      <c r="V1202" s="215">
        <f>ROUND(E1202*U1202,2)</f>
        <v>4.03</v>
      </c>
      <c r="W1202" s="215"/>
      <c r="X1202" s="206"/>
      <c r="Y1202" s="206"/>
      <c r="Z1202" s="206"/>
      <c r="AA1202" s="206"/>
      <c r="AB1202" s="206"/>
      <c r="AC1202" s="206"/>
      <c r="AD1202" s="206"/>
      <c r="AE1202" s="206"/>
      <c r="AF1202" s="206"/>
      <c r="AG1202" s="206" t="s">
        <v>1202</v>
      </c>
      <c r="AH1202" s="206"/>
      <c r="AI1202" s="206"/>
      <c r="AJ1202" s="206"/>
      <c r="AK1202" s="206"/>
      <c r="AL1202" s="206"/>
      <c r="AM1202" s="206"/>
      <c r="AN1202" s="206"/>
      <c r="AO1202" s="206"/>
      <c r="AP1202" s="206"/>
      <c r="AQ1202" s="206"/>
      <c r="AR1202" s="206"/>
      <c r="AS1202" s="206"/>
      <c r="AT1202" s="206"/>
      <c r="AU1202" s="206"/>
      <c r="AV1202" s="206"/>
      <c r="AW1202" s="206"/>
      <c r="AX1202" s="206"/>
      <c r="AY1202" s="206"/>
      <c r="AZ1202" s="206"/>
      <c r="BA1202" s="206"/>
      <c r="BB1202" s="206"/>
      <c r="BC1202" s="206"/>
      <c r="BD1202" s="206"/>
      <c r="BE1202" s="206"/>
      <c r="BF1202" s="206"/>
      <c r="BG1202" s="206"/>
      <c r="BH1202" s="206"/>
    </row>
    <row r="1203" spans="1:60" outlineLevel="1">
      <c r="A1203" s="213"/>
      <c r="B1203" s="214"/>
      <c r="C1203" s="242" t="s">
        <v>1426</v>
      </c>
      <c r="D1203" s="231"/>
      <c r="E1203" s="231"/>
      <c r="F1203" s="231"/>
      <c r="G1203" s="231"/>
      <c r="H1203" s="215"/>
      <c r="I1203" s="215"/>
      <c r="J1203" s="215"/>
      <c r="K1203" s="215"/>
      <c r="L1203" s="215"/>
      <c r="M1203" s="215"/>
      <c r="N1203" s="215"/>
      <c r="O1203" s="215"/>
      <c r="P1203" s="215"/>
      <c r="Q1203" s="215"/>
      <c r="R1203" s="215"/>
      <c r="S1203" s="215"/>
      <c r="T1203" s="215"/>
      <c r="U1203" s="215"/>
      <c r="V1203" s="215"/>
      <c r="W1203" s="215"/>
      <c r="X1203" s="206"/>
      <c r="Y1203" s="206"/>
      <c r="Z1203" s="206"/>
      <c r="AA1203" s="206"/>
      <c r="AB1203" s="206"/>
      <c r="AC1203" s="206"/>
      <c r="AD1203" s="206"/>
      <c r="AE1203" s="206"/>
      <c r="AF1203" s="206"/>
      <c r="AG1203" s="206" t="s">
        <v>289</v>
      </c>
      <c r="AH1203" s="206"/>
      <c r="AI1203" s="206"/>
      <c r="AJ1203" s="206"/>
      <c r="AK1203" s="206"/>
      <c r="AL1203" s="206"/>
      <c r="AM1203" s="206"/>
      <c r="AN1203" s="206"/>
      <c r="AO1203" s="206"/>
      <c r="AP1203" s="206"/>
      <c r="AQ1203" s="206"/>
      <c r="AR1203" s="206"/>
      <c r="AS1203" s="206"/>
      <c r="AT1203" s="206"/>
      <c r="AU1203" s="206"/>
      <c r="AV1203" s="206"/>
      <c r="AW1203" s="206"/>
      <c r="AX1203" s="206"/>
      <c r="AY1203" s="206"/>
      <c r="AZ1203" s="206"/>
      <c r="BA1203" s="206"/>
      <c r="BB1203" s="206"/>
      <c r="BC1203" s="206"/>
      <c r="BD1203" s="206"/>
      <c r="BE1203" s="206"/>
      <c r="BF1203" s="206"/>
      <c r="BG1203" s="206"/>
      <c r="BH1203" s="206"/>
    </row>
    <row r="1204" spans="1:60" ht="22.5" outlineLevel="1">
      <c r="A1204" s="223">
        <v>263</v>
      </c>
      <c r="B1204" s="224" t="s">
        <v>1628</v>
      </c>
      <c r="C1204" s="241" t="s">
        <v>1629</v>
      </c>
      <c r="D1204" s="225" t="s">
        <v>557</v>
      </c>
      <c r="E1204" s="226">
        <v>22</v>
      </c>
      <c r="F1204" s="227"/>
      <c r="G1204" s="228">
        <f>ROUND(E1204*F1204,2)</f>
        <v>0</v>
      </c>
      <c r="H1204" s="227"/>
      <c r="I1204" s="228">
        <f>ROUND(E1204*H1204,2)</f>
        <v>0</v>
      </c>
      <c r="J1204" s="227"/>
      <c r="K1204" s="228">
        <f>ROUND(E1204*J1204,2)</f>
        <v>0</v>
      </c>
      <c r="L1204" s="228">
        <v>21</v>
      </c>
      <c r="M1204" s="228">
        <f>G1204*(1+L1204/100)</f>
        <v>0</v>
      </c>
      <c r="N1204" s="228">
        <v>7.6899999999999998E-3</v>
      </c>
      <c r="O1204" s="228">
        <f>ROUND(E1204*N1204,2)</f>
        <v>0.17</v>
      </c>
      <c r="P1204" s="228">
        <v>0</v>
      </c>
      <c r="Q1204" s="228">
        <f>ROUND(E1204*P1204,2)</f>
        <v>0</v>
      </c>
      <c r="R1204" s="228" t="s">
        <v>1580</v>
      </c>
      <c r="S1204" s="228" t="s">
        <v>285</v>
      </c>
      <c r="T1204" s="229" t="s">
        <v>322</v>
      </c>
      <c r="U1204" s="215">
        <v>0.65400000000000003</v>
      </c>
      <c r="V1204" s="215">
        <f>ROUND(E1204*U1204,2)</f>
        <v>14.39</v>
      </c>
      <c r="W1204" s="215"/>
      <c r="X1204" s="206"/>
      <c r="Y1204" s="206"/>
      <c r="Z1204" s="206"/>
      <c r="AA1204" s="206"/>
      <c r="AB1204" s="206"/>
      <c r="AC1204" s="206"/>
      <c r="AD1204" s="206"/>
      <c r="AE1204" s="206"/>
      <c r="AF1204" s="206"/>
      <c r="AG1204" s="206" t="s">
        <v>1202</v>
      </c>
      <c r="AH1204" s="206"/>
      <c r="AI1204" s="206"/>
      <c r="AJ1204" s="206"/>
      <c r="AK1204" s="206"/>
      <c r="AL1204" s="206"/>
      <c r="AM1204" s="206"/>
      <c r="AN1204" s="206"/>
      <c r="AO1204" s="206"/>
      <c r="AP1204" s="206"/>
      <c r="AQ1204" s="206"/>
      <c r="AR1204" s="206"/>
      <c r="AS1204" s="206"/>
      <c r="AT1204" s="206"/>
      <c r="AU1204" s="206"/>
      <c r="AV1204" s="206"/>
      <c r="AW1204" s="206"/>
      <c r="AX1204" s="206"/>
      <c r="AY1204" s="206"/>
      <c r="AZ1204" s="206"/>
      <c r="BA1204" s="206"/>
      <c r="BB1204" s="206"/>
      <c r="BC1204" s="206"/>
      <c r="BD1204" s="206"/>
      <c r="BE1204" s="206"/>
      <c r="BF1204" s="206"/>
      <c r="BG1204" s="206"/>
      <c r="BH1204" s="206"/>
    </row>
    <row r="1205" spans="1:60" outlineLevel="1">
      <c r="A1205" s="213"/>
      <c r="B1205" s="214"/>
      <c r="C1205" s="242" t="s">
        <v>1426</v>
      </c>
      <c r="D1205" s="231"/>
      <c r="E1205" s="231"/>
      <c r="F1205" s="231"/>
      <c r="G1205" s="231"/>
      <c r="H1205" s="215"/>
      <c r="I1205" s="215"/>
      <c r="J1205" s="215"/>
      <c r="K1205" s="215"/>
      <c r="L1205" s="215"/>
      <c r="M1205" s="215"/>
      <c r="N1205" s="215"/>
      <c r="O1205" s="215"/>
      <c r="P1205" s="215"/>
      <c r="Q1205" s="215"/>
      <c r="R1205" s="215"/>
      <c r="S1205" s="215"/>
      <c r="T1205" s="215"/>
      <c r="U1205" s="215"/>
      <c r="V1205" s="215"/>
      <c r="W1205" s="215"/>
      <c r="X1205" s="206"/>
      <c r="Y1205" s="206"/>
      <c r="Z1205" s="206"/>
      <c r="AA1205" s="206"/>
      <c r="AB1205" s="206"/>
      <c r="AC1205" s="206"/>
      <c r="AD1205" s="206"/>
      <c r="AE1205" s="206"/>
      <c r="AF1205" s="206"/>
      <c r="AG1205" s="206" t="s">
        <v>289</v>
      </c>
      <c r="AH1205" s="206"/>
      <c r="AI1205" s="206"/>
      <c r="AJ1205" s="206"/>
      <c r="AK1205" s="206"/>
      <c r="AL1205" s="206"/>
      <c r="AM1205" s="206"/>
      <c r="AN1205" s="206"/>
      <c r="AO1205" s="206"/>
      <c r="AP1205" s="206"/>
      <c r="AQ1205" s="206"/>
      <c r="AR1205" s="206"/>
      <c r="AS1205" s="206"/>
      <c r="AT1205" s="206"/>
      <c r="AU1205" s="206"/>
      <c r="AV1205" s="206"/>
      <c r="AW1205" s="206"/>
      <c r="AX1205" s="206"/>
      <c r="AY1205" s="206"/>
      <c r="AZ1205" s="206"/>
      <c r="BA1205" s="206"/>
      <c r="BB1205" s="206"/>
      <c r="BC1205" s="206"/>
      <c r="BD1205" s="206"/>
      <c r="BE1205" s="206"/>
      <c r="BF1205" s="206"/>
      <c r="BG1205" s="206"/>
      <c r="BH1205" s="206"/>
    </row>
    <row r="1206" spans="1:60" ht="22.5" outlineLevel="1">
      <c r="A1206" s="223">
        <v>264</v>
      </c>
      <c r="B1206" s="224" t="s">
        <v>1630</v>
      </c>
      <c r="C1206" s="241" t="s">
        <v>1631</v>
      </c>
      <c r="D1206" s="225" t="s">
        <v>557</v>
      </c>
      <c r="E1206" s="226">
        <v>2</v>
      </c>
      <c r="F1206" s="227"/>
      <c r="G1206" s="228">
        <f>ROUND(E1206*F1206,2)</f>
        <v>0</v>
      </c>
      <c r="H1206" s="227"/>
      <c r="I1206" s="228">
        <f>ROUND(E1206*H1206,2)</f>
        <v>0</v>
      </c>
      <c r="J1206" s="227"/>
      <c r="K1206" s="228">
        <f>ROUND(E1206*J1206,2)</f>
        <v>0</v>
      </c>
      <c r="L1206" s="228">
        <v>21</v>
      </c>
      <c r="M1206" s="228">
        <f>G1206*(1+L1206/100)</f>
        <v>0</v>
      </c>
      <c r="N1206" s="228">
        <v>8.7600000000000004E-3</v>
      </c>
      <c r="O1206" s="228">
        <f>ROUND(E1206*N1206,2)</f>
        <v>0.02</v>
      </c>
      <c r="P1206" s="228">
        <v>0</v>
      </c>
      <c r="Q1206" s="228">
        <f>ROUND(E1206*P1206,2)</f>
        <v>0</v>
      </c>
      <c r="R1206" s="228" t="s">
        <v>1580</v>
      </c>
      <c r="S1206" s="228" t="s">
        <v>285</v>
      </c>
      <c r="T1206" s="229" t="s">
        <v>322</v>
      </c>
      <c r="U1206" s="215">
        <v>0.82199999999999995</v>
      </c>
      <c r="V1206" s="215">
        <f>ROUND(E1206*U1206,2)</f>
        <v>1.64</v>
      </c>
      <c r="W1206" s="215"/>
      <c r="X1206" s="206"/>
      <c r="Y1206" s="206"/>
      <c r="Z1206" s="206"/>
      <c r="AA1206" s="206"/>
      <c r="AB1206" s="206"/>
      <c r="AC1206" s="206"/>
      <c r="AD1206" s="206"/>
      <c r="AE1206" s="206"/>
      <c r="AF1206" s="206"/>
      <c r="AG1206" s="206" t="s">
        <v>1202</v>
      </c>
      <c r="AH1206" s="206"/>
      <c r="AI1206" s="206"/>
      <c r="AJ1206" s="206"/>
      <c r="AK1206" s="206"/>
      <c r="AL1206" s="206"/>
      <c r="AM1206" s="206"/>
      <c r="AN1206" s="206"/>
      <c r="AO1206" s="206"/>
      <c r="AP1206" s="206"/>
      <c r="AQ1206" s="206"/>
      <c r="AR1206" s="206"/>
      <c r="AS1206" s="206"/>
      <c r="AT1206" s="206"/>
      <c r="AU1206" s="206"/>
      <c r="AV1206" s="206"/>
      <c r="AW1206" s="206"/>
      <c r="AX1206" s="206"/>
      <c r="AY1206" s="206"/>
      <c r="AZ1206" s="206"/>
      <c r="BA1206" s="206"/>
      <c r="BB1206" s="206"/>
      <c r="BC1206" s="206"/>
      <c r="BD1206" s="206"/>
      <c r="BE1206" s="206"/>
      <c r="BF1206" s="206"/>
      <c r="BG1206" s="206"/>
      <c r="BH1206" s="206"/>
    </row>
    <row r="1207" spans="1:60" outlineLevel="1">
      <c r="A1207" s="213"/>
      <c r="B1207" s="214"/>
      <c r="C1207" s="242" t="s">
        <v>1426</v>
      </c>
      <c r="D1207" s="231"/>
      <c r="E1207" s="231"/>
      <c r="F1207" s="231"/>
      <c r="G1207" s="231"/>
      <c r="H1207" s="215"/>
      <c r="I1207" s="215"/>
      <c r="J1207" s="215"/>
      <c r="K1207" s="215"/>
      <c r="L1207" s="215"/>
      <c r="M1207" s="215"/>
      <c r="N1207" s="215"/>
      <c r="O1207" s="215"/>
      <c r="P1207" s="215"/>
      <c r="Q1207" s="215"/>
      <c r="R1207" s="215"/>
      <c r="S1207" s="215"/>
      <c r="T1207" s="215"/>
      <c r="U1207" s="215"/>
      <c r="V1207" s="215"/>
      <c r="W1207" s="215"/>
      <c r="X1207" s="206"/>
      <c r="Y1207" s="206"/>
      <c r="Z1207" s="206"/>
      <c r="AA1207" s="206"/>
      <c r="AB1207" s="206"/>
      <c r="AC1207" s="206"/>
      <c r="AD1207" s="206"/>
      <c r="AE1207" s="206"/>
      <c r="AF1207" s="206"/>
      <c r="AG1207" s="206" t="s">
        <v>289</v>
      </c>
      <c r="AH1207" s="206"/>
      <c r="AI1207" s="206"/>
      <c r="AJ1207" s="206"/>
      <c r="AK1207" s="206"/>
      <c r="AL1207" s="206"/>
      <c r="AM1207" s="206"/>
      <c r="AN1207" s="206"/>
      <c r="AO1207" s="206"/>
      <c r="AP1207" s="206"/>
      <c r="AQ1207" s="206"/>
      <c r="AR1207" s="206"/>
      <c r="AS1207" s="206"/>
      <c r="AT1207" s="206"/>
      <c r="AU1207" s="206"/>
      <c r="AV1207" s="206"/>
      <c r="AW1207" s="206"/>
      <c r="AX1207" s="206"/>
      <c r="AY1207" s="206"/>
      <c r="AZ1207" s="206"/>
      <c r="BA1207" s="206"/>
      <c r="BB1207" s="206"/>
      <c r="BC1207" s="206"/>
      <c r="BD1207" s="206"/>
      <c r="BE1207" s="206"/>
      <c r="BF1207" s="206"/>
      <c r="BG1207" s="206"/>
      <c r="BH1207" s="206"/>
    </row>
    <row r="1208" spans="1:60" ht="22.5" outlineLevel="1">
      <c r="A1208" s="223">
        <v>265</v>
      </c>
      <c r="B1208" s="224" t="s">
        <v>1632</v>
      </c>
      <c r="C1208" s="241" t="s">
        <v>1633</v>
      </c>
      <c r="D1208" s="225" t="s">
        <v>557</v>
      </c>
      <c r="E1208" s="226">
        <v>10</v>
      </c>
      <c r="F1208" s="227"/>
      <c r="G1208" s="228">
        <f>ROUND(E1208*F1208,2)</f>
        <v>0</v>
      </c>
      <c r="H1208" s="227"/>
      <c r="I1208" s="228">
        <f>ROUND(E1208*H1208,2)</f>
        <v>0</v>
      </c>
      <c r="J1208" s="227"/>
      <c r="K1208" s="228">
        <f>ROUND(E1208*J1208,2)</f>
        <v>0</v>
      </c>
      <c r="L1208" s="228">
        <v>21</v>
      </c>
      <c r="M1208" s="228">
        <f>G1208*(1+L1208/100)</f>
        <v>0</v>
      </c>
      <c r="N1208" s="228">
        <v>9.3500000000000007E-3</v>
      </c>
      <c r="O1208" s="228">
        <f>ROUND(E1208*N1208,2)</f>
        <v>0.09</v>
      </c>
      <c r="P1208" s="228">
        <v>0</v>
      </c>
      <c r="Q1208" s="228">
        <f>ROUND(E1208*P1208,2)</f>
        <v>0</v>
      </c>
      <c r="R1208" s="228" t="s">
        <v>1580</v>
      </c>
      <c r="S1208" s="228" t="s">
        <v>285</v>
      </c>
      <c r="T1208" s="229" t="s">
        <v>322</v>
      </c>
      <c r="U1208" s="215">
        <v>0.86799999999999999</v>
      </c>
      <c r="V1208" s="215">
        <f>ROUND(E1208*U1208,2)</f>
        <v>8.68</v>
      </c>
      <c r="W1208" s="215"/>
      <c r="X1208" s="206"/>
      <c r="Y1208" s="206"/>
      <c r="Z1208" s="206"/>
      <c r="AA1208" s="206"/>
      <c r="AB1208" s="206"/>
      <c r="AC1208" s="206"/>
      <c r="AD1208" s="206"/>
      <c r="AE1208" s="206"/>
      <c r="AF1208" s="206"/>
      <c r="AG1208" s="206" t="s">
        <v>1202</v>
      </c>
      <c r="AH1208" s="206"/>
      <c r="AI1208" s="206"/>
      <c r="AJ1208" s="206"/>
      <c r="AK1208" s="206"/>
      <c r="AL1208" s="206"/>
      <c r="AM1208" s="206"/>
      <c r="AN1208" s="206"/>
      <c r="AO1208" s="206"/>
      <c r="AP1208" s="206"/>
      <c r="AQ1208" s="206"/>
      <c r="AR1208" s="206"/>
      <c r="AS1208" s="206"/>
      <c r="AT1208" s="206"/>
      <c r="AU1208" s="206"/>
      <c r="AV1208" s="206"/>
      <c r="AW1208" s="206"/>
      <c r="AX1208" s="206"/>
      <c r="AY1208" s="206"/>
      <c r="AZ1208" s="206"/>
      <c r="BA1208" s="206"/>
      <c r="BB1208" s="206"/>
      <c r="BC1208" s="206"/>
      <c r="BD1208" s="206"/>
      <c r="BE1208" s="206"/>
      <c r="BF1208" s="206"/>
      <c r="BG1208" s="206"/>
      <c r="BH1208" s="206"/>
    </row>
    <row r="1209" spans="1:60" outlineLevel="1">
      <c r="A1209" s="213"/>
      <c r="B1209" s="214"/>
      <c r="C1209" s="242" t="s">
        <v>1426</v>
      </c>
      <c r="D1209" s="231"/>
      <c r="E1209" s="231"/>
      <c r="F1209" s="231"/>
      <c r="G1209" s="231"/>
      <c r="H1209" s="215"/>
      <c r="I1209" s="215"/>
      <c r="J1209" s="215"/>
      <c r="K1209" s="215"/>
      <c r="L1209" s="215"/>
      <c r="M1209" s="215"/>
      <c r="N1209" s="215"/>
      <c r="O1209" s="215"/>
      <c r="P1209" s="215"/>
      <c r="Q1209" s="215"/>
      <c r="R1209" s="215"/>
      <c r="S1209" s="215"/>
      <c r="T1209" s="215"/>
      <c r="U1209" s="215"/>
      <c r="V1209" s="215"/>
      <c r="W1209" s="215"/>
      <c r="X1209" s="206"/>
      <c r="Y1209" s="206"/>
      <c r="Z1209" s="206"/>
      <c r="AA1209" s="206"/>
      <c r="AB1209" s="206"/>
      <c r="AC1209" s="206"/>
      <c r="AD1209" s="206"/>
      <c r="AE1209" s="206"/>
      <c r="AF1209" s="206"/>
      <c r="AG1209" s="206" t="s">
        <v>289</v>
      </c>
      <c r="AH1209" s="206"/>
      <c r="AI1209" s="206"/>
      <c r="AJ1209" s="206"/>
      <c r="AK1209" s="206"/>
      <c r="AL1209" s="206"/>
      <c r="AM1209" s="206"/>
      <c r="AN1209" s="206"/>
      <c r="AO1209" s="206"/>
      <c r="AP1209" s="206"/>
      <c r="AQ1209" s="206"/>
      <c r="AR1209" s="206"/>
      <c r="AS1209" s="206"/>
      <c r="AT1209" s="206"/>
      <c r="AU1209" s="206"/>
      <c r="AV1209" s="206"/>
      <c r="AW1209" s="206"/>
      <c r="AX1209" s="206"/>
      <c r="AY1209" s="206"/>
      <c r="AZ1209" s="206"/>
      <c r="BA1209" s="206"/>
      <c r="BB1209" s="206"/>
      <c r="BC1209" s="206"/>
      <c r="BD1209" s="206"/>
      <c r="BE1209" s="206"/>
      <c r="BF1209" s="206"/>
      <c r="BG1209" s="206"/>
      <c r="BH1209" s="206"/>
    </row>
    <row r="1210" spans="1:60" ht="22.5" outlineLevel="1">
      <c r="A1210" s="223">
        <v>266</v>
      </c>
      <c r="B1210" s="224" t="s">
        <v>1634</v>
      </c>
      <c r="C1210" s="241" t="s">
        <v>1635</v>
      </c>
      <c r="D1210" s="225" t="s">
        <v>557</v>
      </c>
      <c r="E1210" s="226">
        <v>5</v>
      </c>
      <c r="F1210" s="227"/>
      <c r="G1210" s="228">
        <f>ROUND(E1210*F1210,2)</f>
        <v>0</v>
      </c>
      <c r="H1210" s="227"/>
      <c r="I1210" s="228">
        <f>ROUND(E1210*H1210,2)</f>
        <v>0</v>
      </c>
      <c r="J1210" s="227"/>
      <c r="K1210" s="228">
        <f>ROUND(E1210*J1210,2)</f>
        <v>0</v>
      </c>
      <c r="L1210" s="228">
        <v>21</v>
      </c>
      <c r="M1210" s="228">
        <f>G1210*(1+L1210/100)</f>
        <v>0</v>
      </c>
      <c r="N1210" s="228">
        <v>1.1509999999999999E-2</v>
      </c>
      <c r="O1210" s="228">
        <f>ROUND(E1210*N1210,2)</f>
        <v>0.06</v>
      </c>
      <c r="P1210" s="228">
        <v>0</v>
      </c>
      <c r="Q1210" s="228">
        <f>ROUND(E1210*P1210,2)</f>
        <v>0</v>
      </c>
      <c r="R1210" s="228" t="s">
        <v>1580</v>
      </c>
      <c r="S1210" s="228" t="s">
        <v>285</v>
      </c>
      <c r="T1210" s="229" t="s">
        <v>322</v>
      </c>
      <c r="U1210" s="215">
        <v>0.97499999999999998</v>
      </c>
      <c r="V1210" s="215">
        <f>ROUND(E1210*U1210,2)</f>
        <v>4.88</v>
      </c>
      <c r="W1210" s="215"/>
      <c r="X1210" s="206"/>
      <c r="Y1210" s="206"/>
      <c r="Z1210" s="206"/>
      <c r="AA1210" s="206"/>
      <c r="AB1210" s="206"/>
      <c r="AC1210" s="206"/>
      <c r="AD1210" s="206"/>
      <c r="AE1210" s="206"/>
      <c r="AF1210" s="206"/>
      <c r="AG1210" s="206" t="s">
        <v>1202</v>
      </c>
      <c r="AH1210" s="206"/>
      <c r="AI1210" s="206"/>
      <c r="AJ1210" s="206"/>
      <c r="AK1210" s="206"/>
      <c r="AL1210" s="206"/>
      <c r="AM1210" s="206"/>
      <c r="AN1210" s="206"/>
      <c r="AO1210" s="206"/>
      <c r="AP1210" s="206"/>
      <c r="AQ1210" s="206"/>
      <c r="AR1210" s="206"/>
      <c r="AS1210" s="206"/>
      <c r="AT1210" s="206"/>
      <c r="AU1210" s="206"/>
      <c r="AV1210" s="206"/>
      <c r="AW1210" s="206"/>
      <c r="AX1210" s="206"/>
      <c r="AY1210" s="206"/>
      <c r="AZ1210" s="206"/>
      <c r="BA1210" s="206"/>
      <c r="BB1210" s="206"/>
      <c r="BC1210" s="206"/>
      <c r="BD1210" s="206"/>
      <c r="BE1210" s="206"/>
      <c r="BF1210" s="206"/>
      <c r="BG1210" s="206"/>
      <c r="BH1210" s="206"/>
    </row>
    <row r="1211" spans="1:60" outlineLevel="1">
      <c r="A1211" s="213"/>
      <c r="B1211" s="214"/>
      <c r="C1211" s="242" t="s">
        <v>1426</v>
      </c>
      <c r="D1211" s="231"/>
      <c r="E1211" s="231"/>
      <c r="F1211" s="231"/>
      <c r="G1211" s="231"/>
      <c r="H1211" s="215"/>
      <c r="I1211" s="215"/>
      <c r="J1211" s="215"/>
      <c r="K1211" s="215"/>
      <c r="L1211" s="215"/>
      <c r="M1211" s="215"/>
      <c r="N1211" s="215"/>
      <c r="O1211" s="215"/>
      <c r="P1211" s="215"/>
      <c r="Q1211" s="215"/>
      <c r="R1211" s="215"/>
      <c r="S1211" s="215"/>
      <c r="T1211" s="215"/>
      <c r="U1211" s="215"/>
      <c r="V1211" s="215"/>
      <c r="W1211" s="215"/>
      <c r="X1211" s="206"/>
      <c r="Y1211" s="206"/>
      <c r="Z1211" s="206"/>
      <c r="AA1211" s="206"/>
      <c r="AB1211" s="206"/>
      <c r="AC1211" s="206"/>
      <c r="AD1211" s="206"/>
      <c r="AE1211" s="206"/>
      <c r="AF1211" s="206"/>
      <c r="AG1211" s="206" t="s">
        <v>289</v>
      </c>
      <c r="AH1211" s="206"/>
      <c r="AI1211" s="206"/>
      <c r="AJ1211" s="206"/>
      <c r="AK1211" s="206"/>
      <c r="AL1211" s="206"/>
      <c r="AM1211" s="206"/>
      <c r="AN1211" s="206"/>
      <c r="AO1211" s="206"/>
      <c r="AP1211" s="206"/>
      <c r="AQ1211" s="206"/>
      <c r="AR1211" s="206"/>
      <c r="AS1211" s="206"/>
      <c r="AT1211" s="206"/>
      <c r="AU1211" s="206"/>
      <c r="AV1211" s="206"/>
      <c r="AW1211" s="206"/>
      <c r="AX1211" s="206"/>
      <c r="AY1211" s="206"/>
      <c r="AZ1211" s="206"/>
      <c r="BA1211" s="206"/>
      <c r="BB1211" s="206"/>
      <c r="BC1211" s="206"/>
      <c r="BD1211" s="206"/>
      <c r="BE1211" s="206"/>
      <c r="BF1211" s="206"/>
      <c r="BG1211" s="206"/>
      <c r="BH1211" s="206"/>
    </row>
    <row r="1212" spans="1:60" ht="22.5" outlineLevel="1">
      <c r="A1212" s="223">
        <v>267</v>
      </c>
      <c r="B1212" s="224" t="s">
        <v>1636</v>
      </c>
      <c r="C1212" s="241" t="s">
        <v>1637</v>
      </c>
      <c r="D1212" s="225" t="s">
        <v>557</v>
      </c>
      <c r="E1212" s="226">
        <v>95</v>
      </c>
      <c r="F1212" s="227"/>
      <c r="G1212" s="228">
        <f>ROUND(E1212*F1212,2)</f>
        <v>0</v>
      </c>
      <c r="H1212" s="227"/>
      <c r="I1212" s="228">
        <f>ROUND(E1212*H1212,2)</f>
        <v>0</v>
      </c>
      <c r="J1212" s="227"/>
      <c r="K1212" s="228">
        <f>ROUND(E1212*J1212,2)</f>
        <v>0</v>
      </c>
      <c r="L1212" s="228">
        <v>21</v>
      </c>
      <c r="M1212" s="228">
        <f>G1212*(1+L1212/100)</f>
        <v>0</v>
      </c>
      <c r="N1212" s="228">
        <v>7.6000000000000004E-4</v>
      </c>
      <c r="O1212" s="228">
        <f>ROUND(E1212*N1212,2)</f>
        <v>7.0000000000000007E-2</v>
      </c>
      <c r="P1212" s="228">
        <v>0</v>
      </c>
      <c r="Q1212" s="228">
        <f>ROUND(E1212*P1212,2)</f>
        <v>0</v>
      </c>
      <c r="R1212" s="228" t="s">
        <v>1580</v>
      </c>
      <c r="S1212" s="228" t="s">
        <v>285</v>
      </c>
      <c r="T1212" s="229" t="s">
        <v>1638</v>
      </c>
      <c r="U1212" s="215">
        <v>0.29737999999999998</v>
      </c>
      <c r="V1212" s="215">
        <f>ROUND(E1212*U1212,2)</f>
        <v>28.25</v>
      </c>
      <c r="W1212" s="215"/>
      <c r="X1212" s="206"/>
      <c r="Y1212" s="206"/>
      <c r="Z1212" s="206"/>
      <c r="AA1212" s="206"/>
      <c r="AB1212" s="206"/>
      <c r="AC1212" s="206"/>
      <c r="AD1212" s="206"/>
      <c r="AE1212" s="206"/>
      <c r="AF1212" s="206"/>
      <c r="AG1212" s="206" t="s">
        <v>1202</v>
      </c>
      <c r="AH1212" s="206"/>
      <c r="AI1212" s="206"/>
      <c r="AJ1212" s="206"/>
      <c r="AK1212" s="206"/>
      <c r="AL1212" s="206"/>
      <c r="AM1212" s="206"/>
      <c r="AN1212" s="206"/>
      <c r="AO1212" s="206"/>
      <c r="AP1212" s="206"/>
      <c r="AQ1212" s="206"/>
      <c r="AR1212" s="206"/>
      <c r="AS1212" s="206"/>
      <c r="AT1212" s="206"/>
      <c r="AU1212" s="206"/>
      <c r="AV1212" s="206"/>
      <c r="AW1212" s="206"/>
      <c r="AX1212" s="206"/>
      <c r="AY1212" s="206"/>
      <c r="AZ1212" s="206"/>
      <c r="BA1212" s="206"/>
      <c r="BB1212" s="206"/>
      <c r="BC1212" s="206"/>
      <c r="BD1212" s="206"/>
      <c r="BE1212" s="206"/>
      <c r="BF1212" s="206"/>
      <c r="BG1212" s="206"/>
      <c r="BH1212" s="206"/>
    </row>
    <row r="1213" spans="1:60" outlineLevel="1">
      <c r="A1213" s="213"/>
      <c r="B1213" s="214"/>
      <c r="C1213" s="253" t="s">
        <v>1639</v>
      </c>
      <c r="D1213" s="251"/>
      <c r="E1213" s="251"/>
      <c r="F1213" s="251"/>
      <c r="G1213" s="251"/>
      <c r="H1213" s="215"/>
      <c r="I1213" s="215"/>
      <c r="J1213" s="215"/>
      <c r="K1213" s="215"/>
      <c r="L1213" s="215"/>
      <c r="M1213" s="215"/>
      <c r="N1213" s="215"/>
      <c r="O1213" s="215"/>
      <c r="P1213" s="215"/>
      <c r="Q1213" s="215"/>
      <c r="R1213" s="215"/>
      <c r="S1213" s="215"/>
      <c r="T1213" s="215"/>
      <c r="U1213" s="215"/>
      <c r="V1213" s="215"/>
      <c r="W1213" s="215"/>
      <c r="X1213" s="206"/>
      <c r="Y1213" s="206"/>
      <c r="Z1213" s="206"/>
      <c r="AA1213" s="206"/>
      <c r="AB1213" s="206"/>
      <c r="AC1213" s="206"/>
      <c r="AD1213" s="206"/>
      <c r="AE1213" s="206"/>
      <c r="AF1213" s="206"/>
      <c r="AG1213" s="206" t="s">
        <v>325</v>
      </c>
      <c r="AH1213" s="206"/>
      <c r="AI1213" s="206"/>
      <c r="AJ1213" s="206"/>
      <c r="AK1213" s="206"/>
      <c r="AL1213" s="206"/>
      <c r="AM1213" s="206"/>
      <c r="AN1213" s="206"/>
      <c r="AO1213" s="206"/>
      <c r="AP1213" s="206"/>
      <c r="AQ1213" s="206"/>
      <c r="AR1213" s="206"/>
      <c r="AS1213" s="206"/>
      <c r="AT1213" s="206"/>
      <c r="AU1213" s="206"/>
      <c r="AV1213" s="206"/>
      <c r="AW1213" s="206"/>
      <c r="AX1213" s="206"/>
      <c r="AY1213" s="206"/>
      <c r="AZ1213" s="206"/>
      <c r="BA1213" s="206"/>
      <c r="BB1213" s="206"/>
      <c r="BC1213" s="206"/>
      <c r="BD1213" s="206"/>
      <c r="BE1213" s="206"/>
      <c r="BF1213" s="206"/>
      <c r="BG1213" s="206"/>
      <c r="BH1213" s="206"/>
    </row>
    <row r="1214" spans="1:60" ht="22.5" outlineLevel="1">
      <c r="A1214" s="223">
        <v>268</v>
      </c>
      <c r="B1214" s="224" t="s">
        <v>1640</v>
      </c>
      <c r="C1214" s="241" t="s">
        <v>1641</v>
      </c>
      <c r="D1214" s="225" t="s">
        <v>557</v>
      </c>
      <c r="E1214" s="226">
        <v>110</v>
      </c>
      <c r="F1214" s="227"/>
      <c r="G1214" s="228">
        <f>ROUND(E1214*F1214,2)</f>
        <v>0</v>
      </c>
      <c r="H1214" s="227"/>
      <c r="I1214" s="228">
        <f>ROUND(E1214*H1214,2)</f>
        <v>0</v>
      </c>
      <c r="J1214" s="227"/>
      <c r="K1214" s="228">
        <f>ROUND(E1214*J1214,2)</f>
        <v>0</v>
      </c>
      <c r="L1214" s="228">
        <v>21</v>
      </c>
      <c r="M1214" s="228">
        <f>G1214*(1+L1214/100)</f>
        <v>0</v>
      </c>
      <c r="N1214" s="228">
        <v>8.8000000000000003E-4</v>
      </c>
      <c r="O1214" s="228">
        <f>ROUND(E1214*N1214,2)</f>
        <v>0.1</v>
      </c>
      <c r="P1214" s="228">
        <v>0</v>
      </c>
      <c r="Q1214" s="228">
        <f>ROUND(E1214*P1214,2)</f>
        <v>0</v>
      </c>
      <c r="R1214" s="228" t="s">
        <v>1580</v>
      </c>
      <c r="S1214" s="228" t="s">
        <v>285</v>
      </c>
      <c r="T1214" s="229" t="s">
        <v>1638</v>
      </c>
      <c r="U1214" s="215">
        <v>0.30737999999999999</v>
      </c>
      <c r="V1214" s="215">
        <f>ROUND(E1214*U1214,2)</f>
        <v>33.81</v>
      </c>
      <c r="W1214" s="215"/>
      <c r="X1214" s="206"/>
      <c r="Y1214" s="206"/>
      <c r="Z1214" s="206"/>
      <c r="AA1214" s="206"/>
      <c r="AB1214" s="206"/>
      <c r="AC1214" s="206"/>
      <c r="AD1214" s="206"/>
      <c r="AE1214" s="206"/>
      <c r="AF1214" s="206"/>
      <c r="AG1214" s="206" t="s">
        <v>1202</v>
      </c>
      <c r="AH1214" s="206"/>
      <c r="AI1214" s="206"/>
      <c r="AJ1214" s="206"/>
      <c r="AK1214" s="206"/>
      <c r="AL1214" s="206"/>
      <c r="AM1214" s="206"/>
      <c r="AN1214" s="206"/>
      <c r="AO1214" s="206"/>
      <c r="AP1214" s="206"/>
      <c r="AQ1214" s="206"/>
      <c r="AR1214" s="206"/>
      <c r="AS1214" s="206"/>
      <c r="AT1214" s="206"/>
      <c r="AU1214" s="206"/>
      <c r="AV1214" s="206"/>
      <c r="AW1214" s="206"/>
      <c r="AX1214" s="206"/>
      <c r="AY1214" s="206"/>
      <c r="AZ1214" s="206"/>
      <c r="BA1214" s="206"/>
      <c r="BB1214" s="206"/>
      <c r="BC1214" s="206"/>
      <c r="BD1214" s="206"/>
      <c r="BE1214" s="206"/>
      <c r="BF1214" s="206"/>
      <c r="BG1214" s="206"/>
      <c r="BH1214" s="206"/>
    </row>
    <row r="1215" spans="1:60" outlineLevel="1">
      <c r="A1215" s="213"/>
      <c r="B1215" s="214"/>
      <c r="C1215" s="253" t="s">
        <v>1639</v>
      </c>
      <c r="D1215" s="251"/>
      <c r="E1215" s="251"/>
      <c r="F1215" s="251"/>
      <c r="G1215" s="251"/>
      <c r="H1215" s="215"/>
      <c r="I1215" s="215"/>
      <c r="J1215" s="215"/>
      <c r="K1215" s="215"/>
      <c r="L1215" s="215"/>
      <c r="M1215" s="215"/>
      <c r="N1215" s="215"/>
      <c r="O1215" s="215"/>
      <c r="P1215" s="215"/>
      <c r="Q1215" s="215"/>
      <c r="R1215" s="215"/>
      <c r="S1215" s="215"/>
      <c r="T1215" s="215"/>
      <c r="U1215" s="215"/>
      <c r="V1215" s="215"/>
      <c r="W1215" s="215"/>
      <c r="X1215" s="206"/>
      <c r="Y1215" s="206"/>
      <c r="Z1215" s="206"/>
      <c r="AA1215" s="206"/>
      <c r="AB1215" s="206"/>
      <c r="AC1215" s="206"/>
      <c r="AD1215" s="206"/>
      <c r="AE1215" s="206"/>
      <c r="AF1215" s="206"/>
      <c r="AG1215" s="206" t="s">
        <v>325</v>
      </c>
      <c r="AH1215" s="206"/>
      <c r="AI1215" s="206"/>
      <c r="AJ1215" s="206"/>
      <c r="AK1215" s="206"/>
      <c r="AL1215" s="206"/>
      <c r="AM1215" s="206"/>
      <c r="AN1215" s="206"/>
      <c r="AO1215" s="206"/>
      <c r="AP1215" s="206"/>
      <c r="AQ1215" s="206"/>
      <c r="AR1215" s="206"/>
      <c r="AS1215" s="206"/>
      <c r="AT1215" s="206"/>
      <c r="AU1215" s="206"/>
      <c r="AV1215" s="206"/>
      <c r="AW1215" s="206"/>
      <c r="AX1215" s="206"/>
      <c r="AY1215" s="206"/>
      <c r="AZ1215" s="206"/>
      <c r="BA1215" s="206"/>
      <c r="BB1215" s="206"/>
      <c r="BC1215" s="206"/>
      <c r="BD1215" s="206"/>
      <c r="BE1215" s="206"/>
      <c r="BF1215" s="206"/>
      <c r="BG1215" s="206"/>
      <c r="BH1215" s="206"/>
    </row>
    <row r="1216" spans="1:60" ht="22.5" outlineLevel="1">
      <c r="A1216" s="223">
        <v>269</v>
      </c>
      <c r="B1216" s="224" t="s">
        <v>1642</v>
      </c>
      <c r="C1216" s="241" t="s">
        <v>1643</v>
      </c>
      <c r="D1216" s="225" t="s">
        <v>557</v>
      </c>
      <c r="E1216" s="226">
        <v>60</v>
      </c>
      <c r="F1216" s="227"/>
      <c r="G1216" s="228">
        <f>ROUND(E1216*F1216,2)</f>
        <v>0</v>
      </c>
      <c r="H1216" s="227"/>
      <c r="I1216" s="228">
        <f>ROUND(E1216*H1216,2)</f>
        <v>0</v>
      </c>
      <c r="J1216" s="227"/>
      <c r="K1216" s="228">
        <f>ROUND(E1216*J1216,2)</f>
        <v>0</v>
      </c>
      <c r="L1216" s="228">
        <v>21</v>
      </c>
      <c r="M1216" s="228">
        <f>G1216*(1+L1216/100)</f>
        <v>0</v>
      </c>
      <c r="N1216" s="228">
        <v>1.01E-3</v>
      </c>
      <c r="O1216" s="228">
        <f>ROUND(E1216*N1216,2)</f>
        <v>0.06</v>
      </c>
      <c r="P1216" s="228">
        <v>0</v>
      </c>
      <c r="Q1216" s="228">
        <f>ROUND(E1216*P1216,2)</f>
        <v>0</v>
      </c>
      <c r="R1216" s="228" t="s">
        <v>1580</v>
      </c>
      <c r="S1216" s="228" t="s">
        <v>285</v>
      </c>
      <c r="T1216" s="229" t="s">
        <v>1638</v>
      </c>
      <c r="U1216" s="215">
        <v>0.31738</v>
      </c>
      <c r="V1216" s="215">
        <f>ROUND(E1216*U1216,2)</f>
        <v>19.04</v>
      </c>
      <c r="W1216" s="215"/>
      <c r="X1216" s="206"/>
      <c r="Y1216" s="206"/>
      <c r="Z1216" s="206"/>
      <c r="AA1216" s="206"/>
      <c r="AB1216" s="206"/>
      <c r="AC1216" s="206"/>
      <c r="AD1216" s="206"/>
      <c r="AE1216" s="206"/>
      <c r="AF1216" s="206"/>
      <c r="AG1216" s="206" t="s">
        <v>1202</v>
      </c>
      <c r="AH1216" s="206"/>
      <c r="AI1216" s="206"/>
      <c r="AJ1216" s="206"/>
      <c r="AK1216" s="206"/>
      <c r="AL1216" s="206"/>
      <c r="AM1216" s="206"/>
      <c r="AN1216" s="206"/>
      <c r="AO1216" s="206"/>
      <c r="AP1216" s="206"/>
      <c r="AQ1216" s="206"/>
      <c r="AR1216" s="206"/>
      <c r="AS1216" s="206"/>
      <c r="AT1216" s="206"/>
      <c r="AU1216" s="206"/>
      <c r="AV1216" s="206"/>
      <c r="AW1216" s="206"/>
      <c r="AX1216" s="206"/>
      <c r="AY1216" s="206"/>
      <c r="AZ1216" s="206"/>
      <c r="BA1216" s="206"/>
      <c r="BB1216" s="206"/>
      <c r="BC1216" s="206"/>
      <c r="BD1216" s="206"/>
      <c r="BE1216" s="206"/>
      <c r="BF1216" s="206"/>
      <c r="BG1216" s="206"/>
      <c r="BH1216" s="206"/>
    </row>
    <row r="1217" spans="1:60" outlineLevel="1">
      <c r="A1217" s="213"/>
      <c r="B1217" s="214"/>
      <c r="C1217" s="253" t="s">
        <v>1639</v>
      </c>
      <c r="D1217" s="251"/>
      <c r="E1217" s="251"/>
      <c r="F1217" s="251"/>
      <c r="G1217" s="251"/>
      <c r="H1217" s="215"/>
      <c r="I1217" s="215"/>
      <c r="J1217" s="215"/>
      <c r="K1217" s="215"/>
      <c r="L1217" s="215"/>
      <c r="M1217" s="215"/>
      <c r="N1217" s="215"/>
      <c r="O1217" s="215"/>
      <c r="P1217" s="215"/>
      <c r="Q1217" s="215"/>
      <c r="R1217" s="215"/>
      <c r="S1217" s="215"/>
      <c r="T1217" s="215"/>
      <c r="U1217" s="215"/>
      <c r="V1217" s="215"/>
      <c r="W1217" s="215"/>
      <c r="X1217" s="206"/>
      <c r="Y1217" s="206"/>
      <c r="Z1217" s="206"/>
      <c r="AA1217" s="206"/>
      <c r="AB1217" s="206"/>
      <c r="AC1217" s="206"/>
      <c r="AD1217" s="206"/>
      <c r="AE1217" s="206"/>
      <c r="AF1217" s="206"/>
      <c r="AG1217" s="206" t="s">
        <v>325</v>
      </c>
      <c r="AH1217" s="206"/>
      <c r="AI1217" s="206"/>
      <c r="AJ1217" s="206"/>
      <c r="AK1217" s="206"/>
      <c r="AL1217" s="206"/>
      <c r="AM1217" s="206"/>
      <c r="AN1217" s="206"/>
      <c r="AO1217" s="206"/>
      <c r="AP1217" s="206"/>
      <c r="AQ1217" s="206"/>
      <c r="AR1217" s="206"/>
      <c r="AS1217" s="206"/>
      <c r="AT1217" s="206"/>
      <c r="AU1217" s="206"/>
      <c r="AV1217" s="206"/>
      <c r="AW1217" s="206"/>
      <c r="AX1217" s="206"/>
      <c r="AY1217" s="206"/>
      <c r="AZ1217" s="206"/>
      <c r="BA1217" s="206"/>
      <c r="BB1217" s="206"/>
      <c r="BC1217" s="206"/>
      <c r="BD1217" s="206"/>
      <c r="BE1217" s="206"/>
      <c r="BF1217" s="206"/>
      <c r="BG1217" s="206"/>
      <c r="BH1217" s="206"/>
    </row>
    <row r="1218" spans="1:60" ht="22.5" outlineLevel="1">
      <c r="A1218" s="223">
        <v>270</v>
      </c>
      <c r="B1218" s="224" t="s">
        <v>1644</v>
      </c>
      <c r="C1218" s="241" t="s">
        <v>1645</v>
      </c>
      <c r="D1218" s="225" t="s">
        <v>557</v>
      </c>
      <c r="E1218" s="226">
        <v>70</v>
      </c>
      <c r="F1218" s="227"/>
      <c r="G1218" s="228">
        <f>ROUND(E1218*F1218,2)</f>
        <v>0</v>
      </c>
      <c r="H1218" s="227"/>
      <c r="I1218" s="228">
        <f>ROUND(E1218*H1218,2)</f>
        <v>0</v>
      </c>
      <c r="J1218" s="227"/>
      <c r="K1218" s="228">
        <f>ROUND(E1218*J1218,2)</f>
        <v>0</v>
      </c>
      <c r="L1218" s="228">
        <v>21</v>
      </c>
      <c r="M1218" s="228">
        <f>G1218*(1+L1218/100)</f>
        <v>0</v>
      </c>
      <c r="N1218" s="228">
        <v>1.6000000000000001E-3</v>
      </c>
      <c r="O1218" s="228">
        <f>ROUND(E1218*N1218,2)</f>
        <v>0.11</v>
      </c>
      <c r="P1218" s="228">
        <v>0</v>
      </c>
      <c r="Q1218" s="228">
        <f>ROUND(E1218*P1218,2)</f>
        <v>0</v>
      </c>
      <c r="R1218" s="228" t="s">
        <v>1580</v>
      </c>
      <c r="S1218" s="228" t="s">
        <v>285</v>
      </c>
      <c r="T1218" s="229" t="s">
        <v>1638</v>
      </c>
      <c r="U1218" s="215">
        <v>0.33332000000000001</v>
      </c>
      <c r="V1218" s="215">
        <f>ROUND(E1218*U1218,2)</f>
        <v>23.33</v>
      </c>
      <c r="W1218" s="215"/>
      <c r="X1218" s="206"/>
      <c r="Y1218" s="206"/>
      <c r="Z1218" s="206"/>
      <c r="AA1218" s="206"/>
      <c r="AB1218" s="206"/>
      <c r="AC1218" s="206"/>
      <c r="AD1218" s="206"/>
      <c r="AE1218" s="206"/>
      <c r="AF1218" s="206"/>
      <c r="AG1218" s="206" t="s">
        <v>1202</v>
      </c>
      <c r="AH1218" s="206"/>
      <c r="AI1218" s="206"/>
      <c r="AJ1218" s="206"/>
      <c r="AK1218" s="206"/>
      <c r="AL1218" s="206"/>
      <c r="AM1218" s="206"/>
      <c r="AN1218" s="206"/>
      <c r="AO1218" s="206"/>
      <c r="AP1218" s="206"/>
      <c r="AQ1218" s="206"/>
      <c r="AR1218" s="206"/>
      <c r="AS1218" s="206"/>
      <c r="AT1218" s="206"/>
      <c r="AU1218" s="206"/>
      <c r="AV1218" s="206"/>
      <c r="AW1218" s="206"/>
      <c r="AX1218" s="206"/>
      <c r="AY1218" s="206"/>
      <c r="AZ1218" s="206"/>
      <c r="BA1218" s="206"/>
      <c r="BB1218" s="206"/>
      <c r="BC1218" s="206"/>
      <c r="BD1218" s="206"/>
      <c r="BE1218" s="206"/>
      <c r="BF1218" s="206"/>
      <c r="BG1218" s="206"/>
      <c r="BH1218" s="206"/>
    </row>
    <row r="1219" spans="1:60" outlineLevel="1">
      <c r="A1219" s="213"/>
      <c r="B1219" s="214"/>
      <c r="C1219" s="253" t="s">
        <v>1639</v>
      </c>
      <c r="D1219" s="251"/>
      <c r="E1219" s="251"/>
      <c r="F1219" s="251"/>
      <c r="G1219" s="251"/>
      <c r="H1219" s="215"/>
      <c r="I1219" s="215"/>
      <c r="J1219" s="215"/>
      <c r="K1219" s="215"/>
      <c r="L1219" s="215"/>
      <c r="M1219" s="215"/>
      <c r="N1219" s="215"/>
      <c r="O1219" s="215"/>
      <c r="P1219" s="215"/>
      <c r="Q1219" s="215"/>
      <c r="R1219" s="215"/>
      <c r="S1219" s="215"/>
      <c r="T1219" s="215"/>
      <c r="U1219" s="215"/>
      <c r="V1219" s="215"/>
      <c r="W1219" s="215"/>
      <c r="X1219" s="206"/>
      <c r="Y1219" s="206"/>
      <c r="Z1219" s="206"/>
      <c r="AA1219" s="206"/>
      <c r="AB1219" s="206"/>
      <c r="AC1219" s="206"/>
      <c r="AD1219" s="206"/>
      <c r="AE1219" s="206"/>
      <c r="AF1219" s="206"/>
      <c r="AG1219" s="206" t="s">
        <v>325</v>
      </c>
      <c r="AH1219" s="206"/>
      <c r="AI1219" s="206"/>
      <c r="AJ1219" s="206"/>
      <c r="AK1219" s="206"/>
      <c r="AL1219" s="206"/>
      <c r="AM1219" s="206"/>
      <c r="AN1219" s="206"/>
      <c r="AO1219" s="206"/>
      <c r="AP1219" s="206"/>
      <c r="AQ1219" s="206"/>
      <c r="AR1219" s="206"/>
      <c r="AS1219" s="206"/>
      <c r="AT1219" s="206"/>
      <c r="AU1219" s="206"/>
      <c r="AV1219" s="206"/>
      <c r="AW1219" s="206"/>
      <c r="AX1219" s="206"/>
      <c r="AY1219" s="206"/>
      <c r="AZ1219" s="206"/>
      <c r="BA1219" s="206"/>
      <c r="BB1219" s="206"/>
      <c r="BC1219" s="206"/>
      <c r="BD1219" s="206"/>
      <c r="BE1219" s="206"/>
      <c r="BF1219" s="206"/>
      <c r="BG1219" s="206"/>
      <c r="BH1219" s="206"/>
    </row>
    <row r="1220" spans="1:60" ht="22.5" outlineLevel="1">
      <c r="A1220" s="223">
        <v>271</v>
      </c>
      <c r="B1220" s="224" t="s">
        <v>1646</v>
      </c>
      <c r="C1220" s="241" t="s">
        <v>1647</v>
      </c>
      <c r="D1220" s="225" t="s">
        <v>557</v>
      </c>
      <c r="E1220" s="226">
        <v>95</v>
      </c>
      <c r="F1220" s="227"/>
      <c r="G1220" s="228">
        <f>ROUND(E1220*F1220,2)</f>
        <v>0</v>
      </c>
      <c r="H1220" s="227"/>
      <c r="I1220" s="228">
        <f>ROUND(E1220*H1220,2)</f>
        <v>0</v>
      </c>
      <c r="J1220" s="227"/>
      <c r="K1220" s="228">
        <f>ROUND(E1220*J1220,2)</f>
        <v>0</v>
      </c>
      <c r="L1220" s="228">
        <v>21</v>
      </c>
      <c r="M1220" s="228">
        <f>G1220*(1+L1220/100)</f>
        <v>0</v>
      </c>
      <c r="N1220" s="228">
        <v>1.9599999999999999E-3</v>
      </c>
      <c r="O1220" s="228">
        <f>ROUND(E1220*N1220,2)</f>
        <v>0.19</v>
      </c>
      <c r="P1220" s="228">
        <v>0</v>
      </c>
      <c r="Q1220" s="228">
        <f>ROUND(E1220*P1220,2)</f>
        <v>0</v>
      </c>
      <c r="R1220" s="228" t="s">
        <v>1580</v>
      </c>
      <c r="S1220" s="228" t="s">
        <v>285</v>
      </c>
      <c r="T1220" s="229" t="s">
        <v>1638</v>
      </c>
      <c r="U1220" s="215">
        <v>0.3579</v>
      </c>
      <c r="V1220" s="215">
        <f>ROUND(E1220*U1220,2)</f>
        <v>34</v>
      </c>
      <c r="W1220" s="215"/>
      <c r="X1220" s="206"/>
      <c r="Y1220" s="206"/>
      <c r="Z1220" s="206"/>
      <c r="AA1220" s="206"/>
      <c r="AB1220" s="206"/>
      <c r="AC1220" s="206"/>
      <c r="AD1220" s="206"/>
      <c r="AE1220" s="206"/>
      <c r="AF1220" s="206"/>
      <c r="AG1220" s="206" t="s">
        <v>1202</v>
      </c>
      <c r="AH1220" s="206"/>
      <c r="AI1220" s="206"/>
      <c r="AJ1220" s="206"/>
      <c r="AK1220" s="206"/>
      <c r="AL1220" s="206"/>
      <c r="AM1220" s="206"/>
      <c r="AN1220" s="206"/>
      <c r="AO1220" s="206"/>
      <c r="AP1220" s="206"/>
      <c r="AQ1220" s="206"/>
      <c r="AR1220" s="206"/>
      <c r="AS1220" s="206"/>
      <c r="AT1220" s="206"/>
      <c r="AU1220" s="206"/>
      <c r="AV1220" s="206"/>
      <c r="AW1220" s="206"/>
      <c r="AX1220" s="206"/>
      <c r="AY1220" s="206"/>
      <c r="AZ1220" s="206"/>
      <c r="BA1220" s="206"/>
      <c r="BB1220" s="206"/>
      <c r="BC1220" s="206"/>
      <c r="BD1220" s="206"/>
      <c r="BE1220" s="206"/>
      <c r="BF1220" s="206"/>
      <c r="BG1220" s="206"/>
      <c r="BH1220" s="206"/>
    </row>
    <row r="1221" spans="1:60" outlineLevel="1">
      <c r="A1221" s="213"/>
      <c r="B1221" s="214"/>
      <c r="C1221" s="253" t="s">
        <v>1639</v>
      </c>
      <c r="D1221" s="251"/>
      <c r="E1221" s="251"/>
      <c r="F1221" s="251"/>
      <c r="G1221" s="251"/>
      <c r="H1221" s="215"/>
      <c r="I1221" s="215"/>
      <c r="J1221" s="215"/>
      <c r="K1221" s="215"/>
      <c r="L1221" s="215"/>
      <c r="M1221" s="215"/>
      <c r="N1221" s="215"/>
      <c r="O1221" s="215"/>
      <c r="P1221" s="215"/>
      <c r="Q1221" s="215"/>
      <c r="R1221" s="215"/>
      <c r="S1221" s="215"/>
      <c r="T1221" s="215"/>
      <c r="U1221" s="215"/>
      <c r="V1221" s="215"/>
      <c r="W1221" s="215"/>
      <c r="X1221" s="206"/>
      <c r="Y1221" s="206"/>
      <c r="Z1221" s="206"/>
      <c r="AA1221" s="206"/>
      <c r="AB1221" s="206"/>
      <c r="AC1221" s="206"/>
      <c r="AD1221" s="206"/>
      <c r="AE1221" s="206"/>
      <c r="AF1221" s="206"/>
      <c r="AG1221" s="206" t="s">
        <v>325</v>
      </c>
      <c r="AH1221" s="206"/>
      <c r="AI1221" s="206"/>
      <c r="AJ1221" s="206"/>
      <c r="AK1221" s="206"/>
      <c r="AL1221" s="206"/>
      <c r="AM1221" s="206"/>
      <c r="AN1221" s="206"/>
      <c r="AO1221" s="206"/>
      <c r="AP1221" s="206"/>
      <c r="AQ1221" s="206"/>
      <c r="AR1221" s="206"/>
      <c r="AS1221" s="206"/>
      <c r="AT1221" s="206"/>
      <c r="AU1221" s="206"/>
      <c r="AV1221" s="206"/>
      <c r="AW1221" s="206"/>
      <c r="AX1221" s="206"/>
      <c r="AY1221" s="206"/>
      <c r="AZ1221" s="206"/>
      <c r="BA1221" s="206"/>
      <c r="BB1221" s="206"/>
      <c r="BC1221" s="206"/>
      <c r="BD1221" s="206"/>
      <c r="BE1221" s="206"/>
      <c r="BF1221" s="206"/>
      <c r="BG1221" s="206"/>
      <c r="BH1221" s="206"/>
    </row>
    <row r="1222" spans="1:60" ht="22.5" outlineLevel="1">
      <c r="A1222" s="223">
        <v>272</v>
      </c>
      <c r="B1222" s="224" t="s">
        <v>1648</v>
      </c>
      <c r="C1222" s="241" t="s">
        <v>1649</v>
      </c>
      <c r="D1222" s="225" t="s">
        <v>557</v>
      </c>
      <c r="E1222" s="226">
        <v>33</v>
      </c>
      <c r="F1222" s="227"/>
      <c r="G1222" s="228">
        <f>ROUND(E1222*F1222,2)</f>
        <v>0</v>
      </c>
      <c r="H1222" s="227"/>
      <c r="I1222" s="228">
        <f>ROUND(E1222*H1222,2)</f>
        <v>0</v>
      </c>
      <c r="J1222" s="227"/>
      <c r="K1222" s="228">
        <f>ROUND(E1222*J1222,2)</f>
        <v>0</v>
      </c>
      <c r="L1222" s="228">
        <v>21</v>
      </c>
      <c r="M1222" s="228">
        <f>G1222*(1+L1222/100)</f>
        <v>0</v>
      </c>
      <c r="N1222" s="228">
        <v>2.31E-3</v>
      </c>
      <c r="O1222" s="228">
        <f>ROUND(E1222*N1222,2)</f>
        <v>0.08</v>
      </c>
      <c r="P1222" s="228">
        <v>0</v>
      </c>
      <c r="Q1222" s="228">
        <f>ROUND(E1222*P1222,2)</f>
        <v>0</v>
      </c>
      <c r="R1222" s="228" t="s">
        <v>1580</v>
      </c>
      <c r="S1222" s="228" t="s">
        <v>285</v>
      </c>
      <c r="T1222" s="229" t="s">
        <v>1638</v>
      </c>
      <c r="U1222" s="215">
        <v>0.4088</v>
      </c>
      <c r="V1222" s="215">
        <f>ROUND(E1222*U1222,2)</f>
        <v>13.49</v>
      </c>
      <c r="W1222" s="215"/>
      <c r="X1222" s="206"/>
      <c r="Y1222" s="206"/>
      <c r="Z1222" s="206"/>
      <c r="AA1222" s="206"/>
      <c r="AB1222" s="206"/>
      <c r="AC1222" s="206"/>
      <c r="AD1222" s="206"/>
      <c r="AE1222" s="206"/>
      <c r="AF1222" s="206"/>
      <c r="AG1222" s="206" t="s">
        <v>1202</v>
      </c>
      <c r="AH1222" s="206"/>
      <c r="AI1222" s="206"/>
      <c r="AJ1222" s="206"/>
      <c r="AK1222" s="206"/>
      <c r="AL1222" s="206"/>
      <c r="AM1222" s="206"/>
      <c r="AN1222" s="206"/>
      <c r="AO1222" s="206"/>
      <c r="AP1222" s="206"/>
      <c r="AQ1222" s="206"/>
      <c r="AR1222" s="206"/>
      <c r="AS1222" s="206"/>
      <c r="AT1222" s="206"/>
      <c r="AU1222" s="206"/>
      <c r="AV1222" s="206"/>
      <c r="AW1222" s="206"/>
      <c r="AX1222" s="206"/>
      <c r="AY1222" s="206"/>
      <c r="AZ1222" s="206"/>
      <c r="BA1222" s="206"/>
      <c r="BB1222" s="206"/>
      <c r="BC1222" s="206"/>
      <c r="BD1222" s="206"/>
      <c r="BE1222" s="206"/>
      <c r="BF1222" s="206"/>
      <c r="BG1222" s="206"/>
      <c r="BH1222" s="206"/>
    </row>
    <row r="1223" spans="1:60" outlineLevel="1">
      <c r="A1223" s="213"/>
      <c r="B1223" s="214"/>
      <c r="C1223" s="253" t="s">
        <v>1639</v>
      </c>
      <c r="D1223" s="251"/>
      <c r="E1223" s="251"/>
      <c r="F1223" s="251"/>
      <c r="G1223" s="251"/>
      <c r="H1223" s="215"/>
      <c r="I1223" s="215"/>
      <c r="J1223" s="215"/>
      <c r="K1223" s="215"/>
      <c r="L1223" s="215"/>
      <c r="M1223" s="215"/>
      <c r="N1223" s="215"/>
      <c r="O1223" s="215"/>
      <c r="P1223" s="215"/>
      <c r="Q1223" s="215"/>
      <c r="R1223" s="215"/>
      <c r="S1223" s="215"/>
      <c r="T1223" s="215"/>
      <c r="U1223" s="215"/>
      <c r="V1223" s="215"/>
      <c r="W1223" s="215"/>
      <c r="X1223" s="206"/>
      <c r="Y1223" s="206"/>
      <c r="Z1223" s="206"/>
      <c r="AA1223" s="206"/>
      <c r="AB1223" s="206"/>
      <c r="AC1223" s="206"/>
      <c r="AD1223" s="206"/>
      <c r="AE1223" s="206"/>
      <c r="AF1223" s="206"/>
      <c r="AG1223" s="206" t="s">
        <v>325</v>
      </c>
      <c r="AH1223" s="206"/>
      <c r="AI1223" s="206"/>
      <c r="AJ1223" s="206"/>
      <c r="AK1223" s="206"/>
      <c r="AL1223" s="206"/>
      <c r="AM1223" s="206"/>
      <c r="AN1223" s="206"/>
      <c r="AO1223" s="206"/>
      <c r="AP1223" s="206"/>
      <c r="AQ1223" s="206"/>
      <c r="AR1223" s="206"/>
      <c r="AS1223" s="206"/>
      <c r="AT1223" s="206"/>
      <c r="AU1223" s="206"/>
      <c r="AV1223" s="206"/>
      <c r="AW1223" s="206"/>
      <c r="AX1223" s="206"/>
      <c r="AY1223" s="206"/>
      <c r="AZ1223" s="206"/>
      <c r="BA1223" s="206"/>
      <c r="BB1223" s="206"/>
      <c r="BC1223" s="206"/>
      <c r="BD1223" s="206"/>
      <c r="BE1223" s="206"/>
      <c r="BF1223" s="206"/>
      <c r="BG1223" s="206"/>
      <c r="BH1223" s="206"/>
    </row>
    <row r="1224" spans="1:60" outlineLevel="1">
      <c r="A1224" s="223">
        <v>273</v>
      </c>
      <c r="B1224" s="224" t="s">
        <v>1650</v>
      </c>
      <c r="C1224" s="241" t="s">
        <v>1651</v>
      </c>
      <c r="D1224" s="225" t="s">
        <v>557</v>
      </c>
      <c r="E1224" s="226">
        <v>464</v>
      </c>
      <c r="F1224" s="227"/>
      <c r="G1224" s="228">
        <f>ROUND(E1224*F1224,2)</f>
        <v>0</v>
      </c>
      <c r="H1224" s="227"/>
      <c r="I1224" s="228">
        <f>ROUND(E1224*H1224,2)</f>
        <v>0</v>
      </c>
      <c r="J1224" s="227"/>
      <c r="K1224" s="228">
        <f>ROUND(E1224*J1224,2)</f>
        <v>0</v>
      </c>
      <c r="L1224" s="228">
        <v>21</v>
      </c>
      <c r="M1224" s="228">
        <f>G1224*(1+L1224/100)</f>
        <v>0</v>
      </c>
      <c r="N1224" s="228">
        <v>0</v>
      </c>
      <c r="O1224" s="228">
        <f>ROUND(E1224*N1224,2)</f>
        <v>0</v>
      </c>
      <c r="P1224" s="228">
        <v>0</v>
      </c>
      <c r="Q1224" s="228">
        <f>ROUND(E1224*P1224,2)</f>
        <v>0</v>
      </c>
      <c r="R1224" s="228" t="s">
        <v>1580</v>
      </c>
      <c r="S1224" s="228" t="s">
        <v>285</v>
      </c>
      <c r="T1224" s="229" t="s">
        <v>1638</v>
      </c>
      <c r="U1224" s="215">
        <v>1.7999999999999999E-2</v>
      </c>
      <c r="V1224" s="215">
        <f>ROUND(E1224*U1224,2)</f>
        <v>8.35</v>
      </c>
      <c r="W1224" s="215"/>
      <c r="X1224" s="206"/>
      <c r="Y1224" s="206"/>
      <c r="Z1224" s="206"/>
      <c r="AA1224" s="206"/>
      <c r="AB1224" s="206"/>
      <c r="AC1224" s="206"/>
      <c r="AD1224" s="206"/>
      <c r="AE1224" s="206"/>
      <c r="AF1224" s="206"/>
      <c r="AG1224" s="206" t="s">
        <v>1202</v>
      </c>
      <c r="AH1224" s="206"/>
      <c r="AI1224" s="206"/>
      <c r="AJ1224" s="206"/>
      <c r="AK1224" s="206"/>
      <c r="AL1224" s="206"/>
      <c r="AM1224" s="206"/>
      <c r="AN1224" s="206"/>
      <c r="AO1224" s="206"/>
      <c r="AP1224" s="206"/>
      <c r="AQ1224" s="206"/>
      <c r="AR1224" s="206"/>
      <c r="AS1224" s="206"/>
      <c r="AT1224" s="206"/>
      <c r="AU1224" s="206"/>
      <c r="AV1224" s="206"/>
      <c r="AW1224" s="206"/>
      <c r="AX1224" s="206"/>
      <c r="AY1224" s="206"/>
      <c r="AZ1224" s="206"/>
      <c r="BA1224" s="206"/>
      <c r="BB1224" s="206"/>
      <c r="BC1224" s="206"/>
      <c r="BD1224" s="206"/>
      <c r="BE1224" s="206"/>
      <c r="BF1224" s="206"/>
      <c r="BG1224" s="206"/>
      <c r="BH1224" s="206"/>
    </row>
    <row r="1225" spans="1:60" outlineLevel="1">
      <c r="A1225" s="213"/>
      <c r="B1225" s="214"/>
      <c r="C1225" s="254" t="s">
        <v>1652</v>
      </c>
      <c r="D1225" s="247"/>
      <c r="E1225" s="248">
        <v>464</v>
      </c>
      <c r="F1225" s="215"/>
      <c r="G1225" s="215"/>
      <c r="H1225" s="215"/>
      <c r="I1225" s="215"/>
      <c r="J1225" s="215"/>
      <c r="K1225" s="215"/>
      <c r="L1225" s="215"/>
      <c r="M1225" s="215"/>
      <c r="N1225" s="215"/>
      <c r="O1225" s="215"/>
      <c r="P1225" s="215"/>
      <c r="Q1225" s="215"/>
      <c r="R1225" s="215"/>
      <c r="S1225" s="215"/>
      <c r="T1225" s="215"/>
      <c r="U1225" s="215"/>
      <c r="V1225" s="215"/>
      <c r="W1225" s="215"/>
      <c r="X1225" s="206"/>
      <c r="Y1225" s="206"/>
      <c r="Z1225" s="206"/>
      <c r="AA1225" s="206"/>
      <c r="AB1225" s="206"/>
      <c r="AC1225" s="206"/>
      <c r="AD1225" s="206"/>
      <c r="AE1225" s="206"/>
      <c r="AF1225" s="206"/>
      <c r="AG1225" s="206" t="s">
        <v>327</v>
      </c>
      <c r="AH1225" s="206">
        <v>0</v>
      </c>
      <c r="AI1225" s="206"/>
      <c r="AJ1225" s="206"/>
      <c r="AK1225" s="206"/>
      <c r="AL1225" s="206"/>
      <c r="AM1225" s="206"/>
      <c r="AN1225" s="206"/>
      <c r="AO1225" s="206"/>
      <c r="AP1225" s="206"/>
      <c r="AQ1225" s="206"/>
      <c r="AR1225" s="206"/>
      <c r="AS1225" s="206"/>
      <c r="AT1225" s="206"/>
      <c r="AU1225" s="206"/>
      <c r="AV1225" s="206"/>
      <c r="AW1225" s="206"/>
      <c r="AX1225" s="206"/>
      <c r="AY1225" s="206"/>
      <c r="AZ1225" s="206"/>
      <c r="BA1225" s="206"/>
      <c r="BB1225" s="206"/>
      <c r="BC1225" s="206"/>
      <c r="BD1225" s="206"/>
      <c r="BE1225" s="206"/>
      <c r="BF1225" s="206"/>
      <c r="BG1225" s="206"/>
      <c r="BH1225" s="206"/>
    </row>
    <row r="1226" spans="1:60" ht="22.5" outlineLevel="1">
      <c r="A1226" s="223">
        <v>274</v>
      </c>
      <c r="B1226" s="224" t="s">
        <v>1653</v>
      </c>
      <c r="C1226" s="241" t="s">
        <v>1654</v>
      </c>
      <c r="D1226" s="225" t="s">
        <v>557</v>
      </c>
      <c r="E1226" s="226">
        <v>43</v>
      </c>
      <c r="F1226" s="227"/>
      <c r="G1226" s="228">
        <f>ROUND(E1226*F1226,2)</f>
        <v>0</v>
      </c>
      <c r="H1226" s="227"/>
      <c r="I1226" s="228">
        <f>ROUND(E1226*H1226,2)</f>
        <v>0</v>
      </c>
      <c r="J1226" s="227"/>
      <c r="K1226" s="228">
        <f>ROUND(E1226*J1226,2)</f>
        <v>0</v>
      </c>
      <c r="L1226" s="228">
        <v>21</v>
      </c>
      <c r="M1226" s="228">
        <f>G1226*(1+L1226/100)</f>
        <v>0</v>
      </c>
      <c r="N1226" s="228">
        <v>0</v>
      </c>
      <c r="O1226" s="228">
        <f>ROUND(E1226*N1226,2)</f>
        <v>0</v>
      </c>
      <c r="P1226" s="228">
        <v>0</v>
      </c>
      <c r="Q1226" s="228">
        <f>ROUND(E1226*P1226,2)</f>
        <v>0</v>
      </c>
      <c r="R1226" s="228" t="s">
        <v>1580</v>
      </c>
      <c r="S1226" s="228" t="s">
        <v>285</v>
      </c>
      <c r="T1226" s="229" t="s">
        <v>1638</v>
      </c>
      <c r="U1226" s="215">
        <v>2.1000000000000001E-2</v>
      </c>
      <c r="V1226" s="215">
        <f>ROUND(E1226*U1226,2)</f>
        <v>0.9</v>
      </c>
      <c r="W1226" s="215"/>
      <c r="X1226" s="206"/>
      <c r="Y1226" s="206"/>
      <c r="Z1226" s="206"/>
      <c r="AA1226" s="206"/>
      <c r="AB1226" s="206"/>
      <c r="AC1226" s="206"/>
      <c r="AD1226" s="206"/>
      <c r="AE1226" s="206"/>
      <c r="AF1226" s="206"/>
      <c r="AG1226" s="206" t="s">
        <v>1202</v>
      </c>
      <c r="AH1226" s="206"/>
      <c r="AI1226" s="206"/>
      <c r="AJ1226" s="206"/>
      <c r="AK1226" s="206"/>
      <c r="AL1226" s="206"/>
      <c r="AM1226" s="206"/>
      <c r="AN1226" s="206"/>
      <c r="AO1226" s="206"/>
      <c r="AP1226" s="206"/>
      <c r="AQ1226" s="206"/>
      <c r="AR1226" s="206"/>
      <c r="AS1226" s="206"/>
      <c r="AT1226" s="206"/>
      <c r="AU1226" s="206"/>
      <c r="AV1226" s="206"/>
      <c r="AW1226" s="206"/>
      <c r="AX1226" s="206"/>
      <c r="AY1226" s="206"/>
      <c r="AZ1226" s="206"/>
      <c r="BA1226" s="206"/>
      <c r="BB1226" s="206"/>
      <c r="BC1226" s="206"/>
      <c r="BD1226" s="206"/>
      <c r="BE1226" s="206"/>
      <c r="BF1226" s="206"/>
      <c r="BG1226" s="206"/>
      <c r="BH1226" s="206"/>
    </row>
    <row r="1227" spans="1:60" outlineLevel="1">
      <c r="A1227" s="213"/>
      <c r="B1227" s="214"/>
      <c r="C1227" s="254" t="s">
        <v>1655</v>
      </c>
      <c r="D1227" s="247"/>
      <c r="E1227" s="248">
        <v>43</v>
      </c>
      <c r="F1227" s="215"/>
      <c r="G1227" s="215"/>
      <c r="H1227" s="215"/>
      <c r="I1227" s="215"/>
      <c r="J1227" s="215"/>
      <c r="K1227" s="215"/>
      <c r="L1227" s="215"/>
      <c r="M1227" s="215"/>
      <c r="N1227" s="215"/>
      <c r="O1227" s="215"/>
      <c r="P1227" s="215"/>
      <c r="Q1227" s="215"/>
      <c r="R1227" s="215"/>
      <c r="S1227" s="215"/>
      <c r="T1227" s="215"/>
      <c r="U1227" s="215"/>
      <c r="V1227" s="215"/>
      <c r="W1227" s="215"/>
      <c r="X1227" s="206"/>
      <c r="Y1227" s="206"/>
      <c r="Z1227" s="206"/>
      <c r="AA1227" s="206"/>
      <c r="AB1227" s="206"/>
      <c r="AC1227" s="206"/>
      <c r="AD1227" s="206"/>
      <c r="AE1227" s="206"/>
      <c r="AF1227" s="206"/>
      <c r="AG1227" s="206" t="s">
        <v>327</v>
      </c>
      <c r="AH1227" s="206">
        <v>0</v>
      </c>
      <c r="AI1227" s="206"/>
      <c r="AJ1227" s="206"/>
      <c r="AK1227" s="206"/>
      <c r="AL1227" s="206"/>
      <c r="AM1227" s="206"/>
      <c r="AN1227" s="206"/>
      <c r="AO1227" s="206"/>
      <c r="AP1227" s="206"/>
      <c r="AQ1227" s="206"/>
      <c r="AR1227" s="206"/>
      <c r="AS1227" s="206"/>
      <c r="AT1227" s="206"/>
      <c r="AU1227" s="206"/>
      <c r="AV1227" s="206"/>
      <c r="AW1227" s="206"/>
      <c r="AX1227" s="206"/>
      <c r="AY1227" s="206"/>
      <c r="AZ1227" s="206"/>
      <c r="BA1227" s="206"/>
      <c r="BB1227" s="206"/>
      <c r="BC1227" s="206"/>
      <c r="BD1227" s="206"/>
      <c r="BE1227" s="206"/>
      <c r="BF1227" s="206"/>
      <c r="BG1227" s="206"/>
      <c r="BH1227" s="206"/>
    </row>
    <row r="1228" spans="1:60" ht="22.5" outlineLevel="1">
      <c r="A1228" s="223">
        <v>275</v>
      </c>
      <c r="B1228" s="224" t="s">
        <v>1656</v>
      </c>
      <c r="C1228" s="241" t="s">
        <v>1657</v>
      </c>
      <c r="D1228" s="225" t="s">
        <v>557</v>
      </c>
      <c r="E1228" s="226">
        <v>5</v>
      </c>
      <c r="F1228" s="227"/>
      <c r="G1228" s="228">
        <f>ROUND(E1228*F1228,2)</f>
        <v>0</v>
      </c>
      <c r="H1228" s="227"/>
      <c r="I1228" s="228">
        <f>ROUND(E1228*H1228,2)</f>
        <v>0</v>
      </c>
      <c r="J1228" s="227"/>
      <c r="K1228" s="228">
        <f>ROUND(E1228*J1228,2)</f>
        <v>0</v>
      </c>
      <c r="L1228" s="228">
        <v>21</v>
      </c>
      <c r="M1228" s="228">
        <f>G1228*(1+L1228/100)</f>
        <v>0</v>
      </c>
      <c r="N1228" s="228">
        <v>0</v>
      </c>
      <c r="O1228" s="228">
        <f>ROUND(E1228*N1228,2)</f>
        <v>0</v>
      </c>
      <c r="P1228" s="228">
        <v>0</v>
      </c>
      <c r="Q1228" s="228">
        <f>ROUND(E1228*P1228,2)</f>
        <v>0</v>
      </c>
      <c r="R1228" s="228" t="s">
        <v>1580</v>
      </c>
      <c r="S1228" s="228" t="s">
        <v>285</v>
      </c>
      <c r="T1228" s="229" t="s">
        <v>322</v>
      </c>
      <c r="U1228" s="215">
        <v>3.2000000000000001E-2</v>
      </c>
      <c r="V1228" s="215">
        <f>ROUND(E1228*U1228,2)</f>
        <v>0.16</v>
      </c>
      <c r="W1228" s="215"/>
      <c r="X1228" s="206"/>
      <c r="Y1228" s="206"/>
      <c r="Z1228" s="206"/>
      <c r="AA1228" s="206"/>
      <c r="AB1228" s="206"/>
      <c r="AC1228" s="206"/>
      <c r="AD1228" s="206"/>
      <c r="AE1228" s="206"/>
      <c r="AF1228" s="206"/>
      <c r="AG1228" s="206" t="s">
        <v>1202</v>
      </c>
      <c r="AH1228" s="206"/>
      <c r="AI1228" s="206"/>
      <c r="AJ1228" s="206"/>
      <c r="AK1228" s="206"/>
      <c r="AL1228" s="206"/>
      <c r="AM1228" s="206"/>
      <c r="AN1228" s="206"/>
      <c r="AO1228" s="206"/>
      <c r="AP1228" s="206"/>
      <c r="AQ1228" s="206"/>
      <c r="AR1228" s="206"/>
      <c r="AS1228" s="206"/>
      <c r="AT1228" s="206"/>
      <c r="AU1228" s="206"/>
      <c r="AV1228" s="206"/>
      <c r="AW1228" s="206"/>
      <c r="AX1228" s="206"/>
      <c r="AY1228" s="206"/>
      <c r="AZ1228" s="206"/>
      <c r="BA1228" s="206"/>
      <c r="BB1228" s="206"/>
      <c r="BC1228" s="206"/>
      <c r="BD1228" s="206"/>
      <c r="BE1228" s="206"/>
      <c r="BF1228" s="206"/>
      <c r="BG1228" s="206"/>
      <c r="BH1228" s="206"/>
    </row>
    <row r="1229" spans="1:60" outlineLevel="1">
      <c r="A1229" s="213"/>
      <c r="B1229" s="214"/>
      <c r="C1229" s="242" t="s">
        <v>1448</v>
      </c>
      <c r="D1229" s="231"/>
      <c r="E1229" s="231"/>
      <c r="F1229" s="231"/>
      <c r="G1229" s="231"/>
      <c r="H1229" s="215"/>
      <c r="I1229" s="215"/>
      <c r="J1229" s="215"/>
      <c r="K1229" s="215"/>
      <c r="L1229" s="215"/>
      <c r="M1229" s="215"/>
      <c r="N1229" s="215"/>
      <c r="O1229" s="215"/>
      <c r="P1229" s="215"/>
      <c r="Q1229" s="215"/>
      <c r="R1229" s="215"/>
      <c r="S1229" s="215"/>
      <c r="T1229" s="215"/>
      <c r="U1229" s="215"/>
      <c r="V1229" s="215"/>
      <c r="W1229" s="215"/>
      <c r="X1229" s="206"/>
      <c r="Y1229" s="206"/>
      <c r="Z1229" s="206"/>
      <c r="AA1229" s="206"/>
      <c r="AB1229" s="206"/>
      <c r="AC1229" s="206"/>
      <c r="AD1229" s="206"/>
      <c r="AE1229" s="206"/>
      <c r="AF1229" s="206"/>
      <c r="AG1229" s="206" t="s">
        <v>289</v>
      </c>
      <c r="AH1229" s="206"/>
      <c r="AI1229" s="206"/>
      <c r="AJ1229" s="206"/>
      <c r="AK1229" s="206"/>
      <c r="AL1229" s="206"/>
      <c r="AM1229" s="206"/>
      <c r="AN1229" s="206"/>
      <c r="AO1229" s="206"/>
      <c r="AP1229" s="206"/>
      <c r="AQ1229" s="206"/>
      <c r="AR1229" s="206"/>
      <c r="AS1229" s="206"/>
      <c r="AT1229" s="206"/>
      <c r="AU1229" s="206"/>
      <c r="AV1229" s="206"/>
      <c r="AW1229" s="206"/>
      <c r="AX1229" s="206"/>
      <c r="AY1229" s="206"/>
      <c r="AZ1229" s="206"/>
      <c r="BA1229" s="206"/>
      <c r="BB1229" s="206"/>
      <c r="BC1229" s="206"/>
      <c r="BD1229" s="206"/>
      <c r="BE1229" s="206"/>
      <c r="BF1229" s="206"/>
      <c r="BG1229" s="206"/>
      <c r="BH1229" s="206"/>
    </row>
    <row r="1230" spans="1:60" outlineLevel="1">
      <c r="A1230" s="232">
        <v>276</v>
      </c>
      <c r="B1230" s="233" t="s">
        <v>1658</v>
      </c>
      <c r="C1230" s="243" t="s">
        <v>1659</v>
      </c>
      <c r="D1230" s="234" t="s">
        <v>557</v>
      </c>
      <c r="E1230" s="235">
        <v>95</v>
      </c>
      <c r="F1230" s="236"/>
      <c r="G1230" s="237">
        <f>ROUND(E1230*F1230,2)</f>
        <v>0</v>
      </c>
      <c r="H1230" s="236"/>
      <c r="I1230" s="237">
        <f>ROUND(E1230*H1230,2)</f>
        <v>0</v>
      </c>
      <c r="J1230" s="236"/>
      <c r="K1230" s="237">
        <f>ROUND(E1230*J1230,2)</f>
        <v>0</v>
      </c>
      <c r="L1230" s="237">
        <v>21</v>
      </c>
      <c r="M1230" s="237">
        <f>G1230*(1+L1230/100)</f>
        <v>0</v>
      </c>
      <c r="N1230" s="237">
        <v>2.0000000000000002E-5</v>
      </c>
      <c r="O1230" s="237">
        <f>ROUND(E1230*N1230,2)</f>
        <v>0</v>
      </c>
      <c r="P1230" s="237">
        <v>0</v>
      </c>
      <c r="Q1230" s="237">
        <f>ROUND(E1230*P1230,2)</f>
        <v>0</v>
      </c>
      <c r="R1230" s="237"/>
      <c r="S1230" s="237" t="s">
        <v>295</v>
      </c>
      <c r="T1230" s="238" t="s">
        <v>390</v>
      </c>
      <c r="U1230" s="215">
        <v>0</v>
      </c>
      <c r="V1230" s="215">
        <f>ROUND(E1230*U1230,2)</f>
        <v>0</v>
      </c>
      <c r="W1230" s="215"/>
      <c r="X1230" s="206"/>
      <c r="Y1230" s="206"/>
      <c r="Z1230" s="206"/>
      <c r="AA1230" s="206"/>
      <c r="AB1230" s="206"/>
      <c r="AC1230" s="206"/>
      <c r="AD1230" s="206"/>
      <c r="AE1230" s="206"/>
      <c r="AF1230" s="206"/>
      <c r="AG1230" s="206" t="s">
        <v>1202</v>
      </c>
      <c r="AH1230" s="206"/>
      <c r="AI1230" s="206"/>
      <c r="AJ1230" s="206"/>
      <c r="AK1230" s="206"/>
      <c r="AL1230" s="206"/>
      <c r="AM1230" s="206"/>
      <c r="AN1230" s="206"/>
      <c r="AO1230" s="206"/>
      <c r="AP1230" s="206"/>
      <c r="AQ1230" s="206"/>
      <c r="AR1230" s="206"/>
      <c r="AS1230" s="206"/>
      <c r="AT1230" s="206"/>
      <c r="AU1230" s="206"/>
      <c r="AV1230" s="206"/>
      <c r="AW1230" s="206"/>
      <c r="AX1230" s="206"/>
      <c r="AY1230" s="206"/>
      <c r="AZ1230" s="206"/>
      <c r="BA1230" s="206"/>
      <c r="BB1230" s="206"/>
      <c r="BC1230" s="206"/>
      <c r="BD1230" s="206"/>
      <c r="BE1230" s="206"/>
      <c r="BF1230" s="206"/>
      <c r="BG1230" s="206"/>
      <c r="BH1230" s="206"/>
    </row>
    <row r="1231" spans="1:60" outlineLevel="1">
      <c r="A1231" s="232">
        <v>277</v>
      </c>
      <c r="B1231" s="233" t="s">
        <v>1660</v>
      </c>
      <c r="C1231" s="243" t="s">
        <v>1661</v>
      </c>
      <c r="D1231" s="234" t="s">
        <v>557</v>
      </c>
      <c r="E1231" s="235">
        <v>110</v>
      </c>
      <c r="F1231" s="236"/>
      <c r="G1231" s="237">
        <f>ROUND(E1231*F1231,2)</f>
        <v>0</v>
      </c>
      <c r="H1231" s="236"/>
      <c r="I1231" s="237">
        <f>ROUND(E1231*H1231,2)</f>
        <v>0</v>
      </c>
      <c r="J1231" s="236"/>
      <c r="K1231" s="237">
        <f>ROUND(E1231*J1231,2)</f>
        <v>0</v>
      </c>
      <c r="L1231" s="237">
        <v>21</v>
      </c>
      <c r="M1231" s="237">
        <f>G1231*(1+L1231/100)</f>
        <v>0</v>
      </c>
      <c r="N1231" s="237">
        <v>3.0000000000000001E-5</v>
      </c>
      <c r="O1231" s="237">
        <f>ROUND(E1231*N1231,2)</f>
        <v>0</v>
      </c>
      <c r="P1231" s="237">
        <v>0</v>
      </c>
      <c r="Q1231" s="237">
        <f>ROUND(E1231*P1231,2)</f>
        <v>0</v>
      </c>
      <c r="R1231" s="237"/>
      <c r="S1231" s="237" t="s">
        <v>295</v>
      </c>
      <c r="T1231" s="238" t="s">
        <v>390</v>
      </c>
      <c r="U1231" s="215">
        <v>0</v>
      </c>
      <c r="V1231" s="215">
        <f>ROUND(E1231*U1231,2)</f>
        <v>0</v>
      </c>
      <c r="W1231" s="215"/>
      <c r="X1231" s="206"/>
      <c r="Y1231" s="206"/>
      <c r="Z1231" s="206"/>
      <c r="AA1231" s="206"/>
      <c r="AB1231" s="206"/>
      <c r="AC1231" s="206"/>
      <c r="AD1231" s="206"/>
      <c r="AE1231" s="206"/>
      <c r="AF1231" s="206"/>
      <c r="AG1231" s="206" t="s">
        <v>1202</v>
      </c>
      <c r="AH1231" s="206"/>
      <c r="AI1231" s="206"/>
      <c r="AJ1231" s="206"/>
      <c r="AK1231" s="206"/>
      <c r="AL1231" s="206"/>
      <c r="AM1231" s="206"/>
      <c r="AN1231" s="206"/>
      <c r="AO1231" s="206"/>
      <c r="AP1231" s="206"/>
      <c r="AQ1231" s="206"/>
      <c r="AR1231" s="206"/>
      <c r="AS1231" s="206"/>
      <c r="AT1231" s="206"/>
      <c r="AU1231" s="206"/>
      <c r="AV1231" s="206"/>
      <c r="AW1231" s="206"/>
      <c r="AX1231" s="206"/>
      <c r="AY1231" s="206"/>
      <c r="AZ1231" s="206"/>
      <c r="BA1231" s="206"/>
      <c r="BB1231" s="206"/>
      <c r="BC1231" s="206"/>
      <c r="BD1231" s="206"/>
      <c r="BE1231" s="206"/>
      <c r="BF1231" s="206"/>
      <c r="BG1231" s="206"/>
      <c r="BH1231" s="206"/>
    </row>
    <row r="1232" spans="1:60" outlineLevel="1">
      <c r="A1232" s="232">
        <v>278</v>
      </c>
      <c r="B1232" s="233" t="s">
        <v>1506</v>
      </c>
      <c r="C1232" s="243" t="s">
        <v>1507</v>
      </c>
      <c r="D1232" s="234" t="s">
        <v>557</v>
      </c>
      <c r="E1232" s="235">
        <v>63</v>
      </c>
      <c r="F1232" s="236"/>
      <c r="G1232" s="237">
        <f>ROUND(E1232*F1232,2)</f>
        <v>0</v>
      </c>
      <c r="H1232" s="236"/>
      <c r="I1232" s="237">
        <f>ROUND(E1232*H1232,2)</f>
        <v>0</v>
      </c>
      <c r="J1232" s="236"/>
      <c r="K1232" s="237">
        <f>ROUND(E1232*J1232,2)</f>
        <v>0</v>
      </c>
      <c r="L1232" s="237">
        <v>21</v>
      </c>
      <c r="M1232" s="237">
        <f>G1232*(1+L1232/100)</f>
        <v>0</v>
      </c>
      <c r="N1232" s="237">
        <v>5.0000000000000002E-5</v>
      </c>
      <c r="O1232" s="237">
        <f>ROUND(E1232*N1232,2)</f>
        <v>0</v>
      </c>
      <c r="P1232" s="237">
        <v>0</v>
      </c>
      <c r="Q1232" s="237">
        <f>ROUND(E1232*P1232,2)</f>
        <v>0</v>
      </c>
      <c r="R1232" s="237"/>
      <c r="S1232" s="237" t="s">
        <v>295</v>
      </c>
      <c r="T1232" s="238" t="s">
        <v>390</v>
      </c>
      <c r="U1232" s="215">
        <v>0</v>
      </c>
      <c r="V1232" s="215">
        <f>ROUND(E1232*U1232,2)</f>
        <v>0</v>
      </c>
      <c r="W1232" s="215"/>
      <c r="X1232" s="206"/>
      <c r="Y1232" s="206"/>
      <c r="Z1232" s="206"/>
      <c r="AA1232" s="206"/>
      <c r="AB1232" s="206"/>
      <c r="AC1232" s="206"/>
      <c r="AD1232" s="206"/>
      <c r="AE1232" s="206"/>
      <c r="AF1232" s="206"/>
      <c r="AG1232" s="206" t="s">
        <v>1202</v>
      </c>
      <c r="AH1232" s="206"/>
      <c r="AI1232" s="206"/>
      <c r="AJ1232" s="206"/>
      <c r="AK1232" s="206"/>
      <c r="AL1232" s="206"/>
      <c r="AM1232" s="206"/>
      <c r="AN1232" s="206"/>
      <c r="AO1232" s="206"/>
      <c r="AP1232" s="206"/>
      <c r="AQ1232" s="206"/>
      <c r="AR1232" s="206"/>
      <c r="AS1232" s="206"/>
      <c r="AT1232" s="206"/>
      <c r="AU1232" s="206"/>
      <c r="AV1232" s="206"/>
      <c r="AW1232" s="206"/>
      <c r="AX1232" s="206"/>
      <c r="AY1232" s="206"/>
      <c r="AZ1232" s="206"/>
      <c r="BA1232" s="206"/>
      <c r="BB1232" s="206"/>
      <c r="BC1232" s="206"/>
      <c r="BD1232" s="206"/>
      <c r="BE1232" s="206"/>
      <c r="BF1232" s="206"/>
      <c r="BG1232" s="206"/>
      <c r="BH1232" s="206"/>
    </row>
    <row r="1233" spans="1:60" outlineLevel="1">
      <c r="A1233" s="232">
        <v>279</v>
      </c>
      <c r="B1233" s="233" t="s">
        <v>1662</v>
      </c>
      <c r="C1233" s="243" t="s">
        <v>1663</v>
      </c>
      <c r="D1233" s="234" t="s">
        <v>557</v>
      </c>
      <c r="E1233" s="235">
        <v>77</v>
      </c>
      <c r="F1233" s="236"/>
      <c r="G1233" s="237">
        <f>ROUND(E1233*F1233,2)</f>
        <v>0</v>
      </c>
      <c r="H1233" s="236"/>
      <c r="I1233" s="237">
        <f>ROUND(E1233*H1233,2)</f>
        <v>0</v>
      </c>
      <c r="J1233" s="236"/>
      <c r="K1233" s="237">
        <f>ROUND(E1233*J1233,2)</f>
        <v>0</v>
      </c>
      <c r="L1233" s="237">
        <v>21</v>
      </c>
      <c r="M1233" s="237">
        <f>G1233*(1+L1233/100)</f>
        <v>0</v>
      </c>
      <c r="N1233" s="237">
        <v>8.0000000000000007E-5</v>
      </c>
      <c r="O1233" s="237">
        <f>ROUND(E1233*N1233,2)</f>
        <v>0.01</v>
      </c>
      <c r="P1233" s="237">
        <v>0</v>
      </c>
      <c r="Q1233" s="237">
        <f>ROUND(E1233*P1233,2)</f>
        <v>0</v>
      </c>
      <c r="R1233" s="237"/>
      <c r="S1233" s="237" t="s">
        <v>295</v>
      </c>
      <c r="T1233" s="238" t="s">
        <v>390</v>
      </c>
      <c r="U1233" s="215">
        <v>0</v>
      </c>
      <c r="V1233" s="215">
        <f>ROUND(E1233*U1233,2)</f>
        <v>0</v>
      </c>
      <c r="W1233" s="215"/>
      <c r="X1233" s="206"/>
      <c r="Y1233" s="206"/>
      <c r="Z1233" s="206"/>
      <c r="AA1233" s="206"/>
      <c r="AB1233" s="206"/>
      <c r="AC1233" s="206"/>
      <c r="AD1233" s="206"/>
      <c r="AE1233" s="206"/>
      <c r="AF1233" s="206"/>
      <c r="AG1233" s="206" t="s">
        <v>1202</v>
      </c>
      <c r="AH1233" s="206"/>
      <c r="AI1233" s="206"/>
      <c r="AJ1233" s="206"/>
      <c r="AK1233" s="206"/>
      <c r="AL1233" s="206"/>
      <c r="AM1233" s="206"/>
      <c r="AN1233" s="206"/>
      <c r="AO1233" s="206"/>
      <c r="AP1233" s="206"/>
      <c r="AQ1233" s="206"/>
      <c r="AR1233" s="206"/>
      <c r="AS1233" s="206"/>
      <c r="AT1233" s="206"/>
      <c r="AU1233" s="206"/>
      <c r="AV1233" s="206"/>
      <c r="AW1233" s="206"/>
      <c r="AX1233" s="206"/>
      <c r="AY1233" s="206"/>
      <c r="AZ1233" s="206"/>
      <c r="BA1233" s="206"/>
      <c r="BB1233" s="206"/>
      <c r="BC1233" s="206"/>
      <c r="BD1233" s="206"/>
      <c r="BE1233" s="206"/>
      <c r="BF1233" s="206"/>
      <c r="BG1233" s="206"/>
      <c r="BH1233" s="206"/>
    </row>
    <row r="1234" spans="1:60" outlineLevel="1">
      <c r="A1234" s="232">
        <v>280</v>
      </c>
      <c r="B1234" s="233" t="s">
        <v>1664</v>
      </c>
      <c r="C1234" s="243" t="s">
        <v>1665</v>
      </c>
      <c r="D1234" s="234" t="s">
        <v>557</v>
      </c>
      <c r="E1234" s="235">
        <v>117</v>
      </c>
      <c r="F1234" s="236"/>
      <c r="G1234" s="237">
        <f>ROUND(E1234*F1234,2)</f>
        <v>0</v>
      </c>
      <c r="H1234" s="236"/>
      <c r="I1234" s="237">
        <f>ROUND(E1234*H1234,2)</f>
        <v>0</v>
      </c>
      <c r="J1234" s="236"/>
      <c r="K1234" s="237">
        <f>ROUND(E1234*J1234,2)</f>
        <v>0</v>
      </c>
      <c r="L1234" s="237">
        <v>21</v>
      </c>
      <c r="M1234" s="237">
        <f>G1234*(1+L1234/100)</f>
        <v>0</v>
      </c>
      <c r="N1234" s="237">
        <v>8.0000000000000007E-5</v>
      </c>
      <c r="O1234" s="237">
        <f>ROUND(E1234*N1234,2)</f>
        <v>0.01</v>
      </c>
      <c r="P1234" s="237">
        <v>0</v>
      </c>
      <c r="Q1234" s="237">
        <f>ROUND(E1234*P1234,2)</f>
        <v>0</v>
      </c>
      <c r="R1234" s="237"/>
      <c r="S1234" s="237" t="s">
        <v>295</v>
      </c>
      <c r="T1234" s="238" t="s">
        <v>390</v>
      </c>
      <c r="U1234" s="215">
        <v>0</v>
      </c>
      <c r="V1234" s="215">
        <f>ROUND(E1234*U1234,2)</f>
        <v>0</v>
      </c>
      <c r="W1234" s="215"/>
      <c r="X1234" s="206"/>
      <c r="Y1234" s="206"/>
      <c r="Z1234" s="206"/>
      <c r="AA1234" s="206"/>
      <c r="AB1234" s="206"/>
      <c r="AC1234" s="206"/>
      <c r="AD1234" s="206"/>
      <c r="AE1234" s="206"/>
      <c r="AF1234" s="206"/>
      <c r="AG1234" s="206" t="s">
        <v>1202</v>
      </c>
      <c r="AH1234" s="206"/>
      <c r="AI1234" s="206"/>
      <c r="AJ1234" s="206"/>
      <c r="AK1234" s="206"/>
      <c r="AL1234" s="206"/>
      <c r="AM1234" s="206"/>
      <c r="AN1234" s="206"/>
      <c r="AO1234" s="206"/>
      <c r="AP1234" s="206"/>
      <c r="AQ1234" s="206"/>
      <c r="AR1234" s="206"/>
      <c r="AS1234" s="206"/>
      <c r="AT1234" s="206"/>
      <c r="AU1234" s="206"/>
      <c r="AV1234" s="206"/>
      <c r="AW1234" s="206"/>
      <c r="AX1234" s="206"/>
      <c r="AY1234" s="206"/>
      <c r="AZ1234" s="206"/>
      <c r="BA1234" s="206"/>
      <c r="BB1234" s="206"/>
      <c r="BC1234" s="206"/>
      <c r="BD1234" s="206"/>
      <c r="BE1234" s="206"/>
      <c r="BF1234" s="206"/>
      <c r="BG1234" s="206"/>
      <c r="BH1234" s="206"/>
    </row>
    <row r="1235" spans="1:60" outlineLevel="1">
      <c r="A1235" s="232">
        <v>281</v>
      </c>
      <c r="B1235" s="233" t="s">
        <v>1666</v>
      </c>
      <c r="C1235" s="243" t="s">
        <v>1667</v>
      </c>
      <c r="D1235" s="234" t="s">
        <v>557</v>
      </c>
      <c r="E1235" s="235">
        <v>35</v>
      </c>
      <c r="F1235" s="236"/>
      <c r="G1235" s="237">
        <f>ROUND(E1235*F1235,2)</f>
        <v>0</v>
      </c>
      <c r="H1235" s="236"/>
      <c r="I1235" s="237">
        <f>ROUND(E1235*H1235,2)</f>
        <v>0</v>
      </c>
      <c r="J1235" s="236"/>
      <c r="K1235" s="237">
        <f>ROUND(E1235*J1235,2)</f>
        <v>0</v>
      </c>
      <c r="L1235" s="237">
        <v>21</v>
      </c>
      <c r="M1235" s="237">
        <f>G1235*(1+L1235/100)</f>
        <v>0</v>
      </c>
      <c r="N1235" s="237">
        <v>1.2999999999999999E-4</v>
      </c>
      <c r="O1235" s="237">
        <f>ROUND(E1235*N1235,2)</f>
        <v>0</v>
      </c>
      <c r="P1235" s="237">
        <v>0</v>
      </c>
      <c r="Q1235" s="237">
        <f>ROUND(E1235*P1235,2)</f>
        <v>0</v>
      </c>
      <c r="R1235" s="237"/>
      <c r="S1235" s="237" t="s">
        <v>295</v>
      </c>
      <c r="T1235" s="238" t="s">
        <v>390</v>
      </c>
      <c r="U1235" s="215">
        <v>0</v>
      </c>
      <c r="V1235" s="215">
        <f>ROUND(E1235*U1235,2)</f>
        <v>0</v>
      </c>
      <c r="W1235" s="215"/>
      <c r="X1235" s="206"/>
      <c r="Y1235" s="206"/>
      <c r="Z1235" s="206"/>
      <c r="AA1235" s="206"/>
      <c r="AB1235" s="206"/>
      <c r="AC1235" s="206"/>
      <c r="AD1235" s="206"/>
      <c r="AE1235" s="206"/>
      <c r="AF1235" s="206"/>
      <c r="AG1235" s="206" t="s">
        <v>1202</v>
      </c>
      <c r="AH1235" s="206"/>
      <c r="AI1235" s="206"/>
      <c r="AJ1235" s="206"/>
      <c r="AK1235" s="206"/>
      <c r="AL1235" s="206"/>
      <c r="AM1235" s="206"/>
      <c r="AN1235" s="206"/>
      <c r="AO1235" s="206"/>
      <c r="AP1235" s="206"/>
      <c r="AQ1235" s="206"/>
      <c r="AR1235" s="206"/>
      <c r="AS1235" s="206"/>
      <c r="AT1235" s="206"/>
      <c r="AU1235" s="206"/>
      <c r="AV1235" s="206"/>
      <c r="AW1235" s="206"/>
      <c r="AX1235" s="206"/>
      <c r="AY1235" s="206"/>
      <c r="AZ1235" s="206"/>
      <c r="BA1235" s="206"/>
      <c r="BB1235" s="206"/>
      <c r="BC1235" s="206"/>
      <c r="BD1235" s="206"/>
      <c r="BE1235" s="206"/>
      <c r="BF1235" s="206"/>
      <c r="BG1235" s="206"/>
      <c r="BH1235" s="206"/>
    </row>
    <row r="1236" spans="1:60" outlineLevel="1">
      <c r="A1236" s="232">
        <v>282</v>
      </c>
      <c r="B1236" s="233" t="s">
        <v>1668</v>
      </c>
      <c r="C1236" s="243" t="s">
        <v>1669</v>
      </c>
      <c r="D1236" s="234" t="s">
        <v>557</v>
      </c>
      <c r="E1236" s="235">
        <v>10</v>
      </c>
      <c r="F1236" s="236"/>
      <c r="G1236" s="237">
        <f>ROUND(E1236*F1236,2)</f>
        <v>0</v>
      </c>
      <c r="H1236" s="236"/>
      <c r="I1236" s="237">
        <f>ROUND(E1236*H1236,2)</f>
        <v>0</v>
      </c>
      <c r="J1236" s="236"/>
      <c r="K1236" s="237">
        <f>ROUND(E1236*J1236,2)</f>
        <v>0</v>
      </c>
      <c r="L1236" s="237">
        <v>21</v>
      </c>
      <c r="M1236" s="237">
        <f>G1236*(1+L1236/100)</f>
        <v>0</v>
      </c>
      <c r="N1236" s="237">
        <v>1.8000000000000001E-4</v>
      </c>
      <c r="O1236" s="237">
        <f>ROUND(E1236*N1236,2)</f>
        <v>0</v>
      </c>
      <c r="P1236" s="237">
        <v>0</v>
      </c>
      <c r="Q1236" s="237">
        <f>ROUND(E1236*P1236,2)</f>
        <v>0</v>
      </c>
      <c r="R1236" s="237"/>
      <c r="S1236" s="237" t="s">
        <v>295</v>
      </c>
      <c r="T1236" s="238" t="s">
        <v>390</v>
      </c>
      <c r="U1236" s="215">
        <v>0</v>
      </c>
      <c r="V1236" s="215">
        <f>ROUND(E1236*U1236,2)</f>
        <v>0</v>
      </c>
      <c r="W1236" s="215"/>
      <c r="X1236" s="206"/>
      <c r="Y1236" s="206"/>
      <c r="Z1236" s="206"/>
      <c r="AA1236" s="206"/>
      <c r="AB1236" s="206"/>
      <c r="AC1236" s="206"/>
      <c r="AD1236" s="206"/>
      <c r="AE1236" s="206"/>
      <c r="AF1236" s="206"/>
      <c r="AG1236" s="206" t="s">
        <v>1202</v>
      </c>
      <c r="AH1236" s="206"/>
      <c r="AI1236" s="206"/>
      <c r="AJ1236" s="206"/>
      <c r="AK1236" s="206"/>
      <c r="AL1236" s="206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06"/>
      <c r="AX1236" s="206"/>
      <c r="AY1236" s="206"/>
      <c r="AZ1236" s="206"/>
      <c r="BA1236" s="206"/>
      <c r="BB1236" s="206"/>
      <c r="BC1236" s="206"/>
      <c r="BD1236" s="206"/>
      <c r="BE1236" s="206"/>
      <c r="BF1236" s="206"/>
      <c r="BG1236" s="206"/>
      <c r="BH1236" s="206"/>
    </row>
    <row r="1237" spans="1:60" outlineLevel="1">
      <c r="A1237" s="232">
        <v>283</v>
      </c>
      <c r="B1237" s="233" t="s">
        <v>1670</v>
      </c>
      <c r="C1237" s="243" t="s">
        <v>1671</v>
      </c>
      <c r="D1237" s="234" t="s">
        <v>557</v>
      </c>
      <c r="E1237" s="235">
        <v>5</v>
      </c>
      <c r="F1237" s="236"/>
      <c r="G1237" s="237">
        <f>ROUND(E1237*F1237,2)</f>
        <v>0</v>
      </c>
      <c r="H1237" s="236"/>
      <c r="I1237" s="237">
        <f>ROUND(E1237*H1237,2)</f>
        <v>0</v>
      </c>
      <c r="J1237" s="236"/>
      <c r="K1237" s="237">
        <f>ROUND(E1237*J1237,2)</f>
        <v>0</v>
      </c>
      <c r="L1237" s="237">
        <v>21</v>
      </c>
      <c r="M1237" s="237">
        <f>G1237*(1+L1237/100)</f>
        <v>0</v>
      </c>
      <c r="N1237" s="237">
        <v>1.9000000000000001E-4</v>
      </c>
      <c r="O1237" s="237">
        <f>ROUND(E1237*N1237,2)</f>
        <v>0</v>
      </c>
      <c r="P1237" s="237">
        <v>0</v>
      </c>
      <c r="Q1237" s="237">
        <f>ROUND(E1237*P1237,2)</f>
        <v>0</v>
      </c>
      <c r="R1237" s="237"/>
      <c r="S1237" s="237" t="s">
        <v>295</v>
      </c>
      <c r="T1237" s="238" t="s">
        <v>286</v>
      </c>
      <c r="U1237" s="215">
        <v>0</v>
      </c>
      <c r="V1237" s="215">
        <f>ROUND(E1237*U1237,2)</f>
        <v>0</v>
      </c>
      <c r="W1237" s="215"/>
      <c r="X1237" s="206"/>
      <c r="Y1237" s="206"/>
      <c r="Z1237" s="206"/>
      <c r="AA1237" s="206"/>
      <c r="AB1237" s="206"/>
      <c r="AC1237" s="206"/>
      <c r="AD1237" s="206"/>
      <c r="AE1237" s="206"/>
      <c r="AF1237" s="206"/>
      <c r="AG1237" s="206" t="s">
        <v>1202</v>
      </c>
      <c r="AH1237" s="206"/>
      <c r="AI1237" s="206"/>
      <c r="AJ1237" s="206"/>
      <c r="AK1237" s="206"/>
      <c r="AL1237" s="206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06"/>
      <c r="AX1237" s="206"/>
      <c r="AY1237" s="206"/>
      <c r="AZ1237" s="206"/>
      <c r="BA1237" s="206"/>
      <c r="BB1237" s="206"/>
      <c r="BC1237" s="206"/>
      <c r="BD1237" s="206"/>
      <c r="BE1237" s="206"/>
      <c r="BF1237" s="206"/>
      <c r="BG1237" s="206"/>
      <c r="BH1237" s="206"/>
    </row>
    <row r="1238" spans="1:60" outlineLevel="1">
      <c r="A1238" s="232">
        <v>284</v>
      </c>
      <c r="B1238" s="233" t="s">
        <v>1672</v>
      </c>
      <c r="C1238" s="243" t="s">
        <v>1673</v>
      </c>
      <c r="D1238" s="234" t="s">
        <v>1179</v>
      </c>
      <c r="E1238" s="235">
        <v>40</v>
      </c>
      <c r="F1238" s="236"/>
      <c r="G1238" s="237">
        <f>ROUND(E1238*F1238,2)</f>
        <v>0</v>
      </c>
      <c r="H1238" s="236"/>
      <c r="I1238" s="237">
        <f>ROUND(E1238*H1238,2)</f>
        <v>0</v>
      </c>
      <c r="J1238" s="236"/>
      <c r="K1238" s="237">
        <f>ROUND(E1238*J1238,2)</f>
        <v>0</v>
      </c>
      <c r="L1238" s="237">
        <v>21</v>
      </c>
      <c r="M1238" s="237">
        <f>G1238*(1+L1238/100)</f>
        <v>0</v>
      </c>
      <c r="N1238" s="237">
        <v>0</v>
      </c>
      <c r="O1238" s="237">
        <f>ROUND(E1238*N1238,2)</f>
        <v>0</v>
      </c>
      <c r="P1238" s="237">
        <v>0</v>
      </c>
      <c r="Q1238" s="237">
        <f>ROUND(E1238*P1238,2)</f>
        <v>0</v>
      </c>
      <c r="R1238" s="237"/>
      <c r="S1238" s="237" t="s">
        <v>295</v>
      </c>
      <c r="T1238" s="238" t="s">
        <v>322</v>
      </c>
      <c r="U1238" s="215">
        <v>1</v>
      </c>
      <c r="V1238" s="215">
        <f>ROUND(E1238*U1238,2)</f>
        <v>40</v>
      </c>
      <c r="W1238" s="215"/>
      <c r="X1238" s="206"/>
      <c r="Y1238" s="206"/>
      <c r="Z1238" s="206"/>
      <c r="AA1238" s="206"/>
      <c r="AB1238" s="206"/>
      <c r="AC1238" s="206"/>
      <c r="AD1238" s="206"/>
      <c r="AE1238" s="206"/>
      <c r="AF1238" s="206"/>
      <c r="AG1238" s="206" t="s">
        <v>1180</v>
      </c>
      <c r="AH1238" s="206"/>
      <c r="AI1238" s="206"/>
      <c r="AJ1238" s="206"/>
      <c r="AK1238" s="206"/>
      <c r="AL1238" s="206"/>
      <c r="AM1238" s="206"/>
      <c r="AN1238" s="206"/>
      <c r="AO1238" s="206"/>
      <c r="AP1238" s="206"/>
      <c r="AQ1238" s="206"/>
      <c r="AR1238" s="206"/>
      <c r="AS1238" s="206"/>
      <c r="AT1238" s="206"/>
      <c r="AU1238" s="206"/>
      <c r="AV1238" s="206"/>
      <c r="AW1238" s="206"/>
      <c r="AX1238" s="206"/>
      <c r="AY1238" s="206"/>
      <c r="AZ1238" s="206"/>
      <c r="BA1238" s="206"/>
      <c r="BB1238" s="206"/>
      <c r="BC1238" s="206"/>
      <c r="BD1238" s="206"/>
      <c r="BE1238" s="206"/>
      <c r="BF1238" s="206"/>
      <c r="BG1238" s="206"/>
      <c r="BH1238" s="206"/>
    </row>
    <row r="1239" spans="1:60" outlineLevel="1">
      <c r="A1239" s="223">
        <v>285</v>
      </c>
      <c r="B1239" s="224" t="s">
        <v>1674</v>
      </c>
      <c r="C1239" s="241" t="s">
        <v>1675</v>
      </c>
      <c r="D1239" s="225" t="s">
        <v>389</v>
      </c>
      <c r="E1239" s="226">
        <v>1.03746</v>
      </c>
      <c r="F1239" s="227"/>
      <c r="G1239" s="228">
        <f>ROUND(E1239*F1239,2)</f>
        <v>0</v>
      </c>
      <c r="H1239" s="227"/>
      <c r="I1239" s="228">
        <f>ROUND(E1239*H1239,2)</f>
        <v>0</v>
      </c>
      <c r="J1239" s="227"/>
      <c r="K1239" s="228">
        <f>ROUND(E1239*J1239,2)</f>
        <v>0</v>
      </c>
      <c r="L1239" s="228">
        <v>21</v>
      </c>
      <c r="M1239" s="228">
        <f>G1239*(1+L1239/100)</f>
        <v>0</v>
      </c>
      <c r="N1239" s="228">
        <v>0</v>
      </c>
      <c r="O1239" s="228">
        <f>ROUND(E1239*N1239,2)</f>
        <v>0</v>
      </c>
      <c r="P1239" s="228">
        <v>0</v>
      </c>
      <c r="Q1239" s="228">
        <f>ROUND(E1239*P1239,2)</f>
        <v>0</v>
      </c>
      <c r="R1239" s="228" t="s">
        <v>1580</v>
      </c>
      <c r="S1239" s="228" t="s">
        <v>285</v>
      </c>
      <c r="T1239" s="229" t="s">
        <v>322</v>
      </c>
      <c r="U1239" s="215">
        <v>3.5630000000000002</v>
      </c>
      <c r="V1239" s="215">
        <f>ROUND(E1239*U1239,2)</f>
        <v>3.7</v>
      </c>
      <c r="W1239" s="215"/>
      <c r="X1239" s="206"/>
      <c r="Y1239" s="206"/>
      <c r="Z1239" s="206"/>
      <c r="AA1239" s="206"/>
      <c r="AB1239" s="206"/>
      <c r="AC1239" s="206"/>
      <c r="AD1239" s="206"/>
      <c r="AE1239" s="206"/>
      <c r="AF1239" s="206"/>
      <c r="AG1239" s="206" t="s">
        <v>1192</v>
      </c>
      <c r="AH1239" s="206"/>
      <c r="AI1239" s="206"/>
      <c r="AJ1239" s="206"/>
      <c r="AK1239" s="206"/>
      <c r="AL1239" s="206"/>
      <c r="AM1239" s="206"/>
      <c r="AN1239" s="206"/>
      <c r="AO1239" s="206"/>
      <c r="AP1239" s="206"/>
      <c r="AQ1239" s="206"/>
      <c r="AR1239" s="206"/>
      <c r="AS1239" s="206"/>
      <c r="AT1239" s="206"/>
      <c r="AU1239" s="206"/>
      <c r="AV1239" s="206"/>
      <c r="AW1239" s="206"/>
      <c r="AX1239" s="206"/>
      <c r="AY1239" s="206"/>
      <c r="AZ1239" s="206"/>
      <c r="BA1239" s="206"/>
      <c r="BB1239" s="206"/>
      <c r="BC1239" s="206"/>
      <c r="BD1239" s="206"/>
      <c r="BE1239" s="206"/>
      <c r="BF1239" s="206"/>
      <c r="BG1239" s="206"/>
      <c r="BH1239" s="206"/>
    </row>
    <row r="1240" spans="1:60" outlineLevel="1">
      <c r="A1240" s="213"/>
      <c r="B1240" s="214"/>
      <c r="C1240" s="254" t="s">
        <v>1194</v>
      </c>
      <c r="D1240" s="247"/>
      <c r="E1240" s="248"/>
      <c r="F1240" s="215"/>
      <c r="G1240" s="215"/>
      <c r="H1240" s="215"/>
      <c r="I1240" s="215"/>
      <c r="J1240" s="215"/>
      <c r="K1240" s="215"/>
      <c r="L1240" s="215"/>
      <c r="M1240" s="215"/>
      <c r="N1240" s="215"/>
      <c r="O1240" s="215"/>
      <c r="P1240" s="215"/>
      <c r="Q1240" s="215"/>
      <c r="R1240" s="215"/>
      <c r="S1240" s="215"/>
      <c r="T1240" s="215"/>
      <c r="U1240" s="215"/>
      <c r="V1240" s="215"/>
      <c r="W1240" s="215"/>
      <c r="X1240" s="206"/>
      <c r="Y1240" s="206"/>
      <c r="Z1240" s="206"/>
      <c r="AA1240" s="206"/>
      <c r="AB1240" s="206"/>
      <c r="AC1240" s="206"/>
      <c r="AD1240" s="206"/>
      <c r="AE1240" s="206"/>
      <c r="AF1240" s="206"/>
      <c r="AG1240" s="206" t="s">
        <v>327</v>
      </c>
      <c r="AH1240" s="206">
        <v>0</v>
      </c>
      <c r="AI1240" s="206"/>
      <c r="AJ1240" s="206"/>
      <c r="AK1240" s="206"/>
      <c r="AL1240" s="206"/>
      <c r="AM1240" s="206"/>
      <c r="AN1240" s="206"/>
      <c r="AO1240" s="206"/>
      <c r="AP1240" s="206"/>
      <c r="AQ1240" s="206"/>
      <c r="AR1240" s="206"/>
      <c r="AS1240" s="206"/>
      <c r="AT1240" s="206"/>
      <c r="AU1240" s="206"/>
      <c r="AV1240" s="206"/>
      <c r="AW1240" s="206"/>
      <c r="AX1240" s="206"/>
      <c r="AY1240" s="206"/>
      <c r="AZ1240" s="206"/>
      <c r="BA1240" s="206"/>
      <c r="BB1240" s="206"/>
      <c r="BC1240" s="206"/>
      <c r="BD1240" s="206"/>
      <c r="BE1240" s="206"/>
      <c r="BF1240" s="206"/>
      <c r="BG1240" s="206"/>
      <c r="BH1240" s="206"/>
    </row>
    <row r="1241" spans="1:60" ht="22.5" outlineLevel="1">
      <c r="A1241" s="213"/>
      <c r="B1241" s="214"/>
      <c r="C1241" s="254" t="s">
        <v>1676</v>
      </c>
      <c r="D1241" s="247"/>
      <c r="E1241" s="248"/>
      <c r="F1241" s="215"/>
      <c r="G1241" s="215"/>
      <c r="H1241" s="215"/>
      <c r="I1241" s="215"/>
      <c r="J1241" s="215"/>
      <c r="K1241" s="215"/>
      <c r="L1241" s="215"/>
      <c r="M1241" s="215"/>
      <c r="N1241" s="215"/>
      <c r="O1241" s="215"/>
      <c r="P1241" s="215"/>
      <c r="Q1241" s="215"/>
      <c r="R1241" s="215"/>
      <c r="S1241" s="215"/>
      <c r="T1241" s="215"/>
      <c r="U1241" s="215"/>
      <c r="V1241" s="215"/>
      <c r="W1241" s="215"/>
      <c r="X1241" s="206"/>
      <c r="Y1241" s="206"/>
      <c r="Z1241" s="206"/>
      <c r="AA1241" s="206"/>
      <c r="AB1241" s="206"/>
      <c r="AC1241" s="206"/>
      <c r="AD1241" s="206"/>
      <c r="AE1241" s="206"/>
      <c r="AF1241" s="206"/>
      <c r="AG1241" s="206" t="s">
        <v>327</v>
      </c>
      <c r="AH1241" s="206">
        <v>0</v>
      </c>
      <c r="AI1241" s="206"/>
      <c r="AJ1241" s="206"/>
      <c r="AK1241" s="206"/>
      <c r="AL1241" s="206"/>
      <c r="AM1241" s="206"/>
      <c r="AN1241" s="206"/>
      <c r="AO1241" s="206"/>
      <c r="AP1241" s="206"/>
      <c r="AQ1241" s="206"/>
      <c r="AR1241" s="206"/>
      <c r="AS1241" s="206"/>
      <c r="AT1241" s="206"/>
      <c r="AU1241" s="206"/>
      <c r="AV1241" s="206"/>
      <c r="AW1241" s="206"/>
      <c r="AX1241" s="206"/>
      <c r="AY1241" s="206"/>
      <c r="AZ1241" s="206"/>
      <c r="BA1241" s="206"/>
      <c r="BB1241" s="206"/>
      <c r="BC1241" s="206"/>
      <c r="BD1241" s="206"/>
      <c r="BE1241" s="206"/>
      <c r="BF1241" s="206"/>
      <c r="BG1241" s="206"/>
      <c r="BH1241" s="206"/>
    </row>
    <row r="1242" spans="1:60" outlineLevel="1">
      <c r="A1242" s="213"/>
      <c r="B1242" s="214"/>
      <c r="C1242" s="254" t="s">
        <v>1677</v>
      </c>
      <c r="D1242" s="247"/>
      <c r="E1242" s="248">
        <v>1.03746</v>
      </c>
      <c r="F1242" s="215"/>
      <c r="G1242" s="215"/>
      <c r="H1242" s="215"/>
      <c r="I1242" s="215"/>
      <c r="J1242" s="215"/>
      <c r="K1242" s="215"/>
      <c r="L1242" s="215"/>
      <c r="M1242" s="215"/>
      <c r="N1242" s="215"/>
      <c r="O1242" s="215"/>
      <c r="P1242" s="215"/>
      <c r="Q1242" s="215"/>
      <c r="R1242" s="215"/>
      <c r="S1242" s="215"/>
      <c r="T1242" s="215"/>
      <c r="U1242" s="215"/>
      <c r="V1242" s="215"/>
      <c r="W1242" s="215"/>
      <c r="X1242" s="206"/>
      <c r="Y1242" s="206"/>
      <c r="Z1242" s="206"/>
      <c r="AA1242" s="206"/>
      <c r="AB1242" s="206"/>
      <c r="AC1242" s="206"/>
      <c r="AD1242" s="206"/>
      <c r="AE1242" s="206"/>
      <c r="AF1242" s="206"/>
      <c r="AG1242" s="206" t="s">
        <v>327</v>
      </c>
      <c r="AH1242" s="206">
        <v>0</v>
      </c>
      <c r="AI1242" s="206"/>
      <c r="AJ1242" s="206"/>
      <c r="AK1242" s="206"/>
      <c r="AL1242" s="206"/>
      <c r="AM1242" s="206"/>
      <c r="AN1242" s="206"/>
      <c r="AO1242" s="206"/>
      <c r="AP1242" s="206"/>
      <c r="AQ1242" s="206"/>
      <c r="AR1242" s="206"/>
      <c r="AS1242" s="206"/>
      <c r="AT1242" s="206"/>
      <c r="AU1242" s="206"/>
      <c r="AV1242" s="206"/>
      <c r="AW1242" s="206"/>
      <c r="AX1242" s="206"/>
      <c r="AY1242" s="206"/>
      <c r="AZ1242" s="206"/>
      <c r="BA1242" s="206"/>
      <c r="BB1242" s="206"/>
      <c r="BC1242" s="206"/>
      <c r="BD1242" s="206"/>
      <c r="BE1242" s="206"/>
      <c r="BF1242" s="206"/>
      <c r="BG1242" s="206"/>
      <c r="BH1242" s="206"/>
    </row>
    <row r="1243" spans="1:60">
      <c r="A1243" s="217" t="s">
        <v>280</v>
      </c>
      <c r="B1243" s="218" t="s">
        <v>145</v>
      </c>
      <c r="C1243" s="240" t="s">
        <v>146</v>
      </c>
      <c r="D1243" s="219"/>
      <c r="E1243" s="220"/>
      <c r="F1243" s="221"/>
      <c r="G1243" s="221">
        <f>SUMIF(AG1244:AG1271,"&lt;&gt;NOR",G1244:G1271)</f>
        <v>0</v>
      </c>
      <c r="H1243" s="221"/>
      <c r="I1243" s="221">
        <f>SUM(I1244:I1271)</f>
        <v>0</v>
      </c>
      <c r="J1243" s="221"/>
      <c r="K1243" s="221">
        <f>SUM(K1244:K1271)</f>
        <v>0</v>
      </c>
      <c r="L1243" s="221"/>
      <c r="M1243" s="221">
        <f>SUM(M1244:M1271)</f>
        <v>0</v>
      </c>
      <c r="N1243" s="221"/>
      <c r="O1243" s="221">
        <f>SUM(O1244:O1271)</f>
        <v>0.05</v>
      </c>
      <c r="P1243" s="221"/>
      <c r="Q1243" s="221">
        <f>SUM(Q1244:Q1271)</f>
        <v>0</v>
      </c>
      <c r="R1243" s="221"/>
      <c r="S1243" s="221"/>
      <c r="T1243" s="222"/>
      <c r="U1243" s="216"/>
      <c r="V1243" s="216">
        <f>SUM(V1244:V1271)</f>
        <v>29.380000000000003</v>
      </c>
      <c r="W1243" s="216"/>
      <c r="AG1243" t="s">
        <v>281</v>
      </c>
    </row>
    <row r="1244" spans="1:60" ht="22.5" outlineLevel="1">
      <c r="A1244" s="232">
        <v>286</v>
      </c>
      <c r="B1244" s="233" t="s">
        <v>1678</v>
      </c>
      <c r="C1244" s="243" t="s">
        <v>1679</v>
      </c>
      <c r="D1244" s="234" t="s">
        <v>284</v>
      </c>
      <c r="E1244" s="235">
        <v>2</v>
      </c>
      <c r="F1244" s="236"/>
      <c r="G1244" s="237">
        <f>ROUND(E1244*F1244,2)</f>
        <v>0</v>
      </c>
      <c r="H1244" s="236"/>
      <c r="I1244" s="237">
        <f>ROUND(E1244*H1244,2)</f>
        <v>0</v>
      </c>
      <c r="J1244" s="236"/>
      <c r="K1244" s="237">
        <f>ROUND(E1244*J1244,2)</f>
        <v>0</v>
      </c>
      <c r="L1244" s="237">
        <v>21</v>
      </c>
      <c r="M1244" s="237">
        <f>G1244*(1+L1244/100)</f>
        <v>0</v>
      </c>
      <c r="N1244" s="237">
        <v>3.7000000000000002E-3</v>
      </c>
      <c r="O1244" s="237">
        <f>ROUND(E1244*N1244,2)</f>
        <v>0.01</v>
      </c>
      <c r="P1244" s="237">
        <v>0</v>
      </c>
      <c r="Q1244" s="237">
        <f>ROUND(E1244*P1244,2)</f>
        <v>0</v>
      </c>
      <c r="R1244" s="237" t="s">
        <v>1580</v>
      </c>
      <c r="S1244" s="237" t="s">
        <v>285</v>
      </c>
      <c r="T1244" s="238" t="s">
        <v>322</v>
      </c>
      <c r="U1244" s="215">
        <v>0.66600000000000004</v>
      </c>
      <c r="V1244" s="215">
        <f>ROUND(E1244*U1244,2)</f>
        <v>1.33</v>
      </c>
      <c r="W1244" s="215"/>
      <c r="X1244" s="206"/>
      <c r="Y1244" s="206"/>
      <c r="Z1244" s="206"/>
      <c r="AA1244" s="206"/>
      <c r="AB1244" s="206"/>
      <c r="AC1244" s="206"/>
      <c r="AD1244" s="206"/>
      <c r="AE1244" s="206"/>
      <c r="AF1244" s="206"/>
      <c r="AG1244" s="206" t="s">
        <v>1202</v>
      </c>
      <c r="AH1244" s="206"/>
      <c r="AI1244" s="206"/>
      <c r="AJ1244" s="206"/>
      <c r="AK1244" s="206"/>
      <c r="AL1244" s="206"/>
      <c r="AM1244" s="206"/>
      <c r="AN1244" s="206"/>
      <c r="AO1244" s="206"/>
      <c r="AP1244" s="206"/>
      <c r="AQ1244" s="206"/>
      <c r="AR1244" s="206"/>
      <c r="AS1244" s="206"/>
      <c r="AT1244" s="206"/>
      <c r="AU1244" s="206"/>
      <c r="AV1244" s="206"/>
      <c r="AW1244" s="206"/>
      <c r="AX1244" s="206"/>
      <c r="AY1244" s="206"/>
      <c r="AZ1244" s="206"/>
      <c r="BA1244" s="206"/>
      <c r="BB1244" s="206"/>
      <c r="BC1244" s="206"/>
      <c r="BD1244" s="206"/>
      <c r="BE1244" s="206"/>
      <c r="BF1244" s="206"/>
      <c r="BG1244" s="206"/>
      <c r="BH1244" s="206"/>
    </row>
    <row r="1245" spans="1:60" ht="22.5" outlineLevel="1">
      <c r="A1245" s="232">
        <v>287</v>
      </c>
      <c r="B1245" s="233" t="s">
        <v>1680</v>
      </c>
      <c r="C1245" s="243" t="s">
        <v>1681</v>
      </c>
      <c r="D1245" s="234" t="s">
        <v>437</v>
      </c>
      <c r="E1245" s="235">
        <v>5</v>
      </c>
      <c r="F1245" s="236"/>
      <c r="G1245" s="237">
        <f>ROUND(E1245*F1245,2)</f>
        <v>0</v>
      </c>
      <c r="H1245" s="236"/>
      <c r="I1245" s="237">
        <f>ROUND(E1245*H1245,2)</f>
        <v>0</v>
      </c>
      <c r="J1245" s="236"/>
      <c r="K1245" s="237">
        <f>ROUND(E1245*J1245,2)</f>
        <v>0</v>
      </c>
      <c r="L1245" s="237">
        <v>21</v>
      </c>
      <c r="M1245" s="237">
        <f>G1245*(1+L1245/100)</f>
        <v>0</v>
      </c>
      <c r="N1245" s="237">
        <v>6.0999999999999997E-4</v>
      </c>
      <c r="O1245" s="237">
        <f>ROUND(E1245*N1245,2)</f>
        <v>0</v>
      </c>
      <c r="P1245" s="237">
        <v>0</v>
      </c>
      <c r="Q1245" s="237">
        <f>ROUND(E1245*P1245,2)</f>
        <v>0</v>
      </c>
      <c r="R1245" s="237" t="s">
        <v>1580</v>
      </c>
      <c r="S1245" s="237" t="s">
        <v>285</v>
      </c>
      <c r="T1245" s="238" t="s">
        <v>1638</v>
      </c>
      <c r="U1245" s="215">
        <v>0.22700000000000001</v>
      </c>
      <c r="V1245" s="215">
        <f>ROUND(E1245*U1245,2)</f>
        <v>1.1399999999999999</v>
      </c>
      <c r="W1245" s="215"/>
      <c r="X1245" s="206"/>
      <c r="Y1245" s="206"/>
      <c r="Z1245" s="206"/>
      <c r="AA1245" s="206"/>
      <c r="AB1245" s="206"/>
      <c r="AC1245" s="206"/>
      <c r="AD1245" s="206"/>
      <c r="AE1245" s="206"/>
      <c r="AF1245" s="206"/>
      <c r="AG1245" s="206" t="s">
        <v>1202</v>
      </c>
      <c r="AH1245" s="206"/>
      <c r="AI1245" s="206"/>
      <c r="AJ1245" s="206"/>
      <c r="AK1245" s="206"/>
      <c r="AL1245" s="206"/>
      <c r="AM1245" s="206"/>
      <c r="AN1245" s="206"/>
      <c r="AO1245" s="206"/>
      <c r="AP1245" s="206"/>
      <c r="AQ1245" s="206"/>
      <c r="AR1245" s="206"/>
      <c r="AS1245" s="206"/>
      <c r="AT1245" s="206"/>
      <c r="AU1245" s="206"/>
      <c r="AV1245" s="206"/>
      <c r="AW1245" s="206"/>
      <c r="AX1245" s="206"/>
      <c r="AY1245" s="206"/>
      <c r="AZ1245" s="206"/>
      <c r="BA1245" s="206"/>
      <c r="BB1245" s="206"/>
      <c r="BC1245" s="206"/>
      <c r="BD1245" s="206"/>
      <c r="BE1245" s="206"/>
      <c r="BF1245" s="206"/>
      <c r="BG1245" s="206"/>
      <c r="BH1245" s="206"/>
    </row>
    <row r="1246" spans="1:60" ht="22.5" outlineLevel="1">
      <c r="A1246" s="232">
        <v>288</v>
      </c>
      <c r="B1246" s="233" t="s">
        <v>1682</v>
      </c>
      <c r="C1246" s="243" t="s">
        <v>1683</v>
      </c>
      <c r="D1246" s="234" t="s">
        <v>437</v>
      </c>
      <c r="E1246" s="235">
        <v>6</v>
      </c>
      <c r="F1246" s="236"/>
      <c r="G1246" s="237">
        <f>ROUND(E1246*F1246,2)</f>
        <v>0</v>
      </c>
      <c r="H1246" s="236"/>
      <c r="I1246" s="237">
        <f>ROUND(E1246*H1246,2)</f>
        <v>0</v>
      </c>
      <c r="J1246" s="236"/>
      <c r="K1246" s="237">
        <f>ROUND(E1246*J1246,2)</f>
        <v>0</v>
      </c>
      <c r="L1246" s="237">
        <v>21</v>
      </c>
      <c r="M1246" s="237">
        <f>G1246*(1+L1246/100)</f>
        <v>0</v>
      </c>
      <c r="N1246" s="237">
        <v>1.2999999999999999E-3</v>
      </c>
      <c r="O1246" s="237">
        <f>ROUND(E1246*N1246,2)</f>
        <v>0.01</v>
      </c>
      <c r="P1246" s="237">
        <v>0</v>
      </c>
      <c r="Q1246" s="237">
        <f>ROUND(E1246*P1246,2)</f>
        <v>0</v>
      </c>
      <c r="R1246" s="237" t="s">
        <v>1580</v>
      </c>
      <c r="S1246" s="237" t="s">
        <v>285</v>
      </c>
      <c r="T1246" s="238" t="s">
        <v>1638</v>
      </c>
      <c r="U1246" s="215">
        <v>0.35099999999999998</v>
      </c>
      <c r="V1246" s="215">
        <f>ROUND(E1246*U1246,2)</f>
        <v>2.11</v>
      </c>
      <c r="W1246" s="215"/>
      <c r="X1246" s="206"/>
      <c r="Y1246" s="206"/>
      <c r="Z1246" s="206"/>
      <c r="AA1246" s="206"/>
      <c r="AB1246" s="206"/>
      <c r="AC1246" s="206"/>
      <c r="AD1246" s="206"/>
      <c r="AE1246" s="206"/>
      <c r="AF1246" s="206"/>
      <c r="AG1246" s="206" t="s">
        <v>1202</v>
      </c>
      <c r="AH1246" s="206"/>
      <c r="AI1246" s="206"/>
      <c r="AJ1246" s="206"/>
      <c r="AK1246" s="206"/>
      <c r="AL1246" s="206"/>
      <c r="AM1246" s="206"/>
      <c r="AN1246" s="206"/>
      <c r="AO1246" s="206"/>
      <c r="AP1246" s="206"/>
      <c r="AQ1246" s="206"/>
      <c r="AR1246" s="206"/>
      <c r="AS1246" s="206"/>
      <c r="AT1246" s="206"/>
      <c r="AU1246" s="206"/>
      <c r="AV1246" s="206"/>
      <c r="AW1246" s="206"/>
      <c r="AX1246" s="206"/>
      <c r="AY1246" s="206"/>
      <c r="AZ1246" s="206"/>
      <c r="BA1246" s="206"/>
      <c r="BB1246" s="206"/>
      <c r="BC1246" s="206"/>
      <c r="BD1246" s="206"/>
      <c r="BE1246" s="206"/>
      <c r="BF1246" s="206"/>
      <c r="BG1246" s="206"/>
      <c r="BH1246" s="206"/>
    </row>
    <row r="1247" spans="1:60" ht="22.5" outlineLevel="1">
      <c r="A1247" s="232">
        <v>289</v>
      </c>
      <c r="B1247" s="233" t="s">
        <v>1684</v>
      </c>
      <c r="C1247" s="243" t="s">
        <v>1685</v>
      </c>
      <c r="D1247" s="234" t="s">
        <v>437</v>
      </c>
      <c r="E1247" s="235">
        <v>1</v>
      </c>
      <c r="F1247" s="236"/>
      <c r="G1247" s="237">
        <f>ROUND(E1247*F1247,2)</f>
        <v>0</v>
      </c>
      <c r="H1247" s="236"/>
      <c r="I1247" s="237">
        <f>ROUND(E1247*H1247,2)</f>
        <v>0</v>
      </c>
      <c r="J1247" s="236"/>
      <c r="K1247" s="237">
        <f>ROUND(E1247*J1247,2)</f>
        <v>0</v>
      </c>
      <c r="L1247" s="237">
        <v>21</v>
      </c>
      <c r="M1247" s="237">
        <f>G1247*(1+L1247/100)</f>
        <v>0</v>
      </c>
      <c r="N1247" s="237">
        <v>2.7E-4</v>
      </c>
      <c r="O1247" s="237">
        <f>ROUND(E1247*N1247,2)</f>
        <v>0</v>
      </c>
      <c r="P1247" s="237">
        <v>0</v>
      </c>
      <c r="Q1247" s="237">
        <f>ROUND(E1247*P1247,2)</f>
        <v>0</v>
      </c>
      <c r="R1247" s="237" t="s">
        <v>1580</v>
      </c>
      <c r="S1247" s="237" t="s">
        <v>285</v>
      </c>
      <c r="T1247" s="238" t="s">
        <v>1638</v>
      </c>
      <c r="U1247" s="215">
        <v>0.22700000000000001</v>
      </c>
      <c r="V1247" s="215">
        <f>ROUND(E1247*U1247,2)</f>
        <v>0.23</v>
      </c>
      <c r="W1247" s="215"/>
      <c r="X1247" s="206"/>
      <c r="Y1247" s="206"/>
      <c r="Z1247" s="206"/>
      <c r="AA1247" s="206"/>
      <c r="AB1247" s="206"/>
      <c r="AC1247" s="206"/>
      <c r="AD1247" s="206"/>
      <c r="AE1247" s="206"/>
      <c r="AF1247" s="206"/>
      <c r="AG1247" s="206" t="s">
        <v>369</v>
      </c>
      <c r="AH1247" s="206"/>
      <c r="AI1247" s="206"/>
      <c r="AJ1247" s="206"/>
      <c r="AK1247" s="206"/>
      <c r="AL1247" s="206"/>
      <c r="AM1247" s="206"/>
      <c r="AN1247" s="206"/>
      <c r="AO1247" s="206"/>
      <c r="AP1247" s="206"/>
      <c r="AQ1247" s="206"/>
      <c r="AR1247" s="206"/>
      <c r="AS1247" s="206"/>
      <c r="AT1247" s="206"/>
      <c r="AU1247" s="206"/>
      <c r="AV1247" s="206"/>
      <c r="AW1247" s="206"/>
      <c r="AX1247" s="206"/>
      <c r="AY1247" s="206"/>
      <c r="AZ1247" s="206"/>
      <c r="BA1247" s="206"/>
      <c r="BB1247" s="206"/>
      <c r="BC1247" s="206"/>
      <c r="BD1247" s="206"/>
      <c r="BE1247" s="206"/>
      <c r="BF1247" s="206"/>
      <c r="BG1247" s="206"/>
      <c r="BH1247" s="206"/>
    </row>
    <row r="1248" spans="1:60" ht="22.5" outlineLevel="1">
      <c r="A1248" s="232">
        <v>290</v>
      </c>
      <c r="B1248" s="233" t="s">
        <v>1686</v>
      </c>
      <c r="C1248" s="243" t="s">
        <v>1687</v>
      </c>
      <c r="D1248" s="234" t="s">
        <v>437</v>
      </c>
      <c r="E1248" s="235">
        <v>1</v>
      </c>
      <c r="F1248" s="236"/>
      <c r="G1248" s="237">
        <f>ROUND(E1248*F1248,2)</f>
        <v>0</v>
      </c>
      <c r="H1248" s="236"/>
      <c r="I1248" s="237">
        <f>ROUND(E1248*H1248,2)</f>
        <v>0</v>
      </c>
      <c r="J1248" s="236"/>
      <c r="K1248" s="237">
        <f>ROUND(E1248*J1248,2)</f>
        <v>0</v>
      </c>
      <c r="L1248" s="237">
        <v>21</v>
      </c>
      <c r="M1248" s="237">
        <f>G1248*(1+L1248/100)</f>
        <v>0</v>
      </c>
      <c r="N1248" s="237">
        <v>5.8E-4</v>
      </c>
      <c r="O1248" s="237">
        <f>ROUND(E1248*N1248,2)</f>
        <v>0</v>
      </c>
      <c r="P1248" s="237">
        <v>0</v>
      </c>
      <c r="Q1248" s="237">
        <f>ROUND(E1248*P1248,2)</f>
        <v>0</v>
      </c>
      <c r="R1248" s="237" t="s">
        <v>1580</v>
      </c>
      <c r="S1248" s="237" t="s">
        <v>285</v>
      </c>
      <c r="T1248" s="238" t="s">
        <v>1638</v>
      </c>
      <c r="U1248" s="215">
        <v>0.35099999999999998</v>
      </c>
      <c r="V1248" s="215">
        <f>ROUND(E1248*U1248,2)</f>
        <v>0.35</v>
      </c>
      <c r="W1248" s="215"/>
      <c r="X1248" s="206"/>
      <c r="Y1248" s="206"/>
      <c r="Z1248" s="206"/>
      <c r="AA1248" s="206"/>
      <c r="AB1248" s="206"/>
      <c r="AC1248" s="206"/>
      <c r="AD1248" s="206"/>
      <c r="AE1248" s="206"/>
      <c r="AF1248" s="206"/>
      <c r="AG1248" s="206" t="s">
        <v>369</v>
      </c>
      <c r="AH1248" s="206"/>
      <c r="AI1248" s="206"/>
      <c r="AJ1248" s="206"/>
      <c r="AK1248" s="206"/>
      <c r="AL1248" s="206"/>
      <c r="AM1248" s="206"/>
      <c r="AN1248" s="206"/>
      <c r="AO1248" s="206"/>
      <c r="AP1248" s="206"/>
      <c r="AQ1248" s="206"/>
      <c r="AR1248" s="206"/>
      <c r="AS1248" s="206"/>
      <c r="AT1248" s="206"/>
      <c r="AU1248" s="206"/>
      <c r="AV1248" s="206"/>
      <c r="AW1248" s="206"/>
      <c r="AX1248" s="206"/>
      <c r="AY1248" s="206"/>
      <c r="AZ1248" s="206"/>
      <c r="BA1248" s="206"/>
      <c r="BB1248" s="206"/>
      <c r="BC1248" s="206"/>
      <c r="BD1248" s="206"/>
      <c r="BE1248" s="206"/>
      <c r="BF1248" s="206"/>
      <c r="BG1248" s="206"/>
      <c r="BH1248" s="206"/>
    </row>
    <row r="1249" spans="1:60" ht="22.5" outlineLevel="1">
      <c r="A1249" s="223">
        <v>291</v>
      </c>
      <c r="B1249" s="224" t="s">
        <v>1688</v>
      </c>
      <c r="C1249" s="241" t="s">
        <v>1689</v>
      </c>
      <c r="D1249" s="225" t="s">
        <v>437</v>
      </c>
      <c r="E1249" s="226">
        <v>1</v>
      </c>
      <c r="F1249" s="227"/>
      <c r="G1249" s="228">
        <f>ROUND(E1249*F1249,2)</f>
        <v>0</v>
      </c>
      <c r="H1249" s="227"/>
      <c r="I1249" s="228">
        <f>ROUND(E1249*H1249,2)</f>
        <v>0</v>
      </c>
      <c r="J1249" s="227"/>
      <c r="K1249" s="228">
        <f>ROUND(E1249*J1249,2)</f>
        <v>0</v>
      </c>
      <c r="L1249" s="228">
        <v>21</v>
      </c>
      <c r="M1249" s="228">
        <f>G1249*(1+L1249/100)</f>
        <v>0</v>
      </c>
      <c r="N1249" s="228">
        <v>1.9000000000000001E-4</v>
      </c>
      <c r="O1249" s="228">
        <f>ROUND(E1249*N1249,2)</f>
        <v>0</v>
      </c>
      <c r="P1249" s="228">
        <v>0</v>
      </c>
      <c r="Q1249" s="228">
        <f>ROUND(E1249*P1249,2)</f>
        <v>0</v>
      </c>
      <c r="R1249" s="228" t="s">
        <v>1580</v>
      </c>
      <c r="S1249" s="228" t="s">
        <v>285</v>
      </c>
      <c r="T1249" s="229" t="s">
        <v>1638</v>
      </c>
      <c r="U1249" s="215">
        <v>0.20599999999999999</v>
      </c>
      <c r="V1249" s="215">
        <f>ROUND(E1249*U1249,2)</f>
        <v>0.21</v>
      </c>
      <c r="W1249" s="215"/>
      <c r="X1249" s="206"/>
      <c r="Y1249" s="206"/>
      <c r="Z1249" s="206"/>
      <c r="AA1249" s="206"/>
      <c r="AB1249" s="206"/>
      <c r="AC1249" s="206"/>
      <c r="AD1249" s="206"/>
      <c r="AE1249" s="206"/>
      <c r="AF1249" s="206"/>
      <c r="AG1249" s="206" t="s">
        <v>369</v>
      </c>
      <c r="AH1249" s="206"/>
      <c r="AI1249" s="206"/>
      <c r="AJ1249" s="206"/>
      <c r="AK1249" s="206"/>
      <c r="AL1249" s="206"/>
      <c r="AM1249" s="206"/>
      <c r="AN1249" s="206"/>
      <c r="AO1249" s="206"/>
      <c r="AP1249" s="206"/>
      <c r="AQ1249" s="206"/>
      <c r="AR1249" s="206"/>
      <c r="AS1249" s="206"/>
      <c r="AT1249" s="206"/>
      <c r="AU1249" s="206"/>
      <c r="AV1249" s="206"/>
      <c r="AW1249" s="206"/>
      <c r="AX1249" s="206"/>
      <c r="AY1249" s="206"/>
      <c r="AZ1249" s="206"/>
      <c r="BA1249" s="206"/>
      <c r="BB1249" s="206"/>
      <c r="BC1249" s="206"/>
      <c r="BD1249" s="206"/>
      <c r="BE1249" s="206"/>
      <c r="BF1249" s="206"/>
      <c r="BG1249" s="206"/>
      <c r="BH1249" s="206"/>
    </row>
    <row r="1250" spans="1:60" outlineLevel="1">
      <c r="A1250" s="213"/>
      <c r="B1250" s="214"/>
      <c r="C1250" s="253" t="s">
        <v>1690</v>
      </c>
      <c r="D1250" s="251"/>
      <c r="E1250" s="251"/>
      <c r="F1250" s="251"/>
      <c r="G1250" s="251"/>
      <c r="H1250" s="215"/>
      <c r="I1250" s="215"/>
      <c r="J1250" s="215"/>
      <c r="K1250" s="215"/>
      <c r="L1250" s="215"/>
      <c r="M1250" s="215"/>
      <c r="N1250" s="215"/>
      <c r="O1250" s="215"/>
      <c r="P1250" s="215"/>
      <c r="Q1250" s="215"/>
      <c r="R1250" s="215"/>
      <c r="S1250" s="215"/>
      <c r="T1250" s="215"/>
      <c r="U1250" s="215"/>
      <c r="V1250" s="215"/>
      <c r="W1250" s="215"/>
      <c r="X1250" s="206"/>
      <c r="Y1250" s="206"/>
      <c r="Z1250" s="206"/>
      <c r="AA1250" s="206"/>
      <c r="AB1250" s="206"/>
      <c r="AC1250" s="206"/>
      <c r="AD1250" s="206"/>
      <c r="AE1250" s="206"/>
      <c r="AF1250" s="206"/>
      <c r="AG1250" s="206" t="s">
        <v>325</v>
      </c>
      <c r="AH1250" s="206"/>
      <c r="AI1250" s="206"/>
      <c r="AJ1250" s="206"/>
      <c r="AK1250" s="206"/>
      <c r="AL1250" s="206"/>
      <c r="AM1250" s="206"/>
      <c r="AN1250" s="206"/>
      <c r="AO1250" s="206"/>
      <c r="AP1250" s="206"/>
      <c r="AQ1250" s="206"/>
      <c r="AR1250" s="206"/>
      <c r="AS1250" s="206"/>
      <c r="AT1250" s="206"/>
      <c r="AU1250" s="206"/>
      <c r="AV1250" s="206"/>
      <c r="AW1250" s="206"/>
      <c r="AX1250" s="206"/>
      <c r="AY1250" s="206"/>
      <c r="AZ1250" s="206"/>
      <c r="BA1250" s="206"/>
      <c r="BB1250" s="206"/>
      <c r="BC1250" s="206"/>
      <c r="BD1250" s="206"/>
      <c r="BE1250" s="206"/>
      <c r="BF1250" s="206"/>
      <c r="BG1250" s="206"/>
      <c r="BH1250" s="206"/>
    </row>
    <row r="1251" spans="1:60" ht="22.5" outlineLevel="1">
      <c r="A1251" s="232">
        <v>292</v>
      </c>
      <c r="B1251" s="233" t="s">
        <v>1691</v>
      </c>
      <c r="C1251" s="243" t="s">
        <v>1692</v>
      </c>
      <c r="D1251" s="234" t="s">
        <v>437</v>
      </c>
      <c r="E1251" s="235">
        <v>33</v>
      </c>
      <c r="F1251" s="236"/>
      <c r="G1251" s="237">
        <f>ROUND(E1251*F1251,2)</f>
        <v>0</v>
      </c>
      <c r="H1251" s="236"/>
      <c r="I1251" s="237">
        <f>ROUND(E1251*H1251,2)</f>
        <v>0</v>
      </c>
      <c r="J1251" s="236"/>
      <c r="K1251" s="237">
        <f>ROUND(E1251*J1251,2)</f>
        <v>0</v>
      </c>
      <c r="L1251" s="237">
        <v>21</v>
      </c>
      <c r="M1251" s="237">
        <f>G1251*(1+L1251/100)</f>
        <v>0</v>
      </c>
      <c r="N1251" s="237">
        <v>9.0000000000000006E-5</v>
      </c>
      <c r="O1251" s="237">
        <f>ROUND(E1251*N1251,2)</f>
        <v>0</v>
      </c>
      <c r="P1251" s="237">
        <v>0</v>
      </c>
      <c r="Q1251" s="237">
        <f>ROUND(E1251*P1251,2)</f>
        <v>0</v>
      </c>
      <c r="R1251" s="237" t="s">
        <v>1580</v>
      </c>
      <c r="S1251" s="237" t="s">
        <v>285</v>
      </c>
      <c r="T1251" s="238" t="s">
        <v>1638</v>
      </c>
      <c r="U1251" s="215">
        <v>0.16400000000000001</v>
      </c>
      <c r="V1251" s="215">
        <f>ROUND(E1251*U1251,2)</f>
        <v>5.41</v>
      </c>
      <c r="W1251" s="215"/>
      <c r="X1251" s="206"/>
      <c r="Y1251" s="206"/>
      <c r="Z1251" s="206"/>
      <c r="AA1251" s="206"/>
      <c r="AB1251" s="206"/>
      <c r="AC1251" s="206"/>
      <c r="AD1251" s="206"/>
      <c r="AE1251" s="206"/>
      <c r="AF1251" s="206"/>
      <c r="AG1251" s="206" t="s">
        <v>1202</v>
      </c>
      <c r="AH1251" s="206"/>
      <c r="AI1251" s="206"/>
      <c r="AJ1251" s="206"/>
      <c r="AK1251" s="206"/>
      <c r="AL1251" s="206"/>
      <c r="AM1251" s="206"/>
      <c r="AN1251" s="206"/>
      <c r="AO1251" s="206"/>
      <c r="AP1251" s="206"/>
      <c r="AQ1251" s="206"/>
      <c r="AR1251" s="206"/>
      <c r="AS1251" s="206"/>
      <c r="AT1251" s="206"/>
      <c r="AU1251" s="206"/>
      <c r="AV1251" s="206"/>
      <c r="AW1251" s="206"/>
      <c r="AX1251" s="206"/>
      <c r="AY1251" s="206"/>
      <c r="AZ1251" s="206"/>
      <c r="BA1251" s="206"/>
      <c r="BB1251" s="206"/>
      <c r="BC1251" s="206"/>
      <c r="BD1251" s="206"/>
      <c r="BE1251" s="206"/>
      <c r="BF1251" s="206"/>
      <c r="BG1251" s="206"/>
      <c r="BH1251" s="206"/>
    </row>
    <row r="1252" spans="1:60" ht="22.5" outlineLevel="1">
      <c r="A1252" s="232">
        <v>293</v>
      </c>
      <c r="B1252" s="233" t="s">
        <v>1693</v>
      </c>
      <c r="C1252" s="243" t="s">
        <v>1694</v>
      </c>
      <c r="D1252" s="234" t="s">
        <v>437</v>
      </c>
      <c r="E1252" s="235">
        <v>66</v>
      </c>
      <c r="F1252" s="236"/>
      <c r="G1252" s="237">
        <f>ROUND(E1252*F1252,2)</f>
        <v>0</v>
      </c>
      <c r="H1252" s="236"/>
      <c r="I1252" s="237">
        <f>ROUND(E1252*H1252,2)</f>
        <v>0</v>
      </c>
      <c r="J1252" s="236"/>
      <c r="K1252" s="237">
        <f>ROUND(E1252*J1252,2)</f>
        <v>0</v>
      </c>
      <c r="L1252" s="237">
        <v>21</v>
      </c>
      <c r="M1252" s="237">
        <f>G1252*(1+L1252/100)</f>
        <v>0</v>
      </c>
      <c r="N1252" s="237">
        <v>1.4999999999999999E-4</v>
      </c>
      <c r="O1252" s="237">
        <f>ROUND(E1252*N1252,2)</f>
        <v>0.01</v>
      </c>
      <c r="P1252" s="237">
        <v>0</v>
      </c>
      <c r="Q1252" s="237">
        <f>ROUND(E1252*P1252,2)</f>
        <v>0</v>
      </c>
      <c r="R1252" s="237" t="s">
        <v>1580</v>
      </c>
      <c r="S1252" s="237" t="s">
        <v>285</v>
      </c>
      <c r="T1252" s="238" t="s">
        <v>1638</v>
      </c>
      <c r="U1252" s="215">
        <v>7.0000000000000007E-2</v>
      </c>
      <c r="V1252" s="215">
        <f>ROUND(E1252*U1252,2)</f>
        <v>4.62</v>
      </c>
      <c r="W1252" s="215"/>
      <c r="X1252" s="206"/>
      <c r="Y1252" s="206"/>
      <c r="Z1252" s="206"/>
      <c r="AA1252" s="206"/>
      <c r="AB1252" s="206"/>
      <c r="AC1252" s="206"/>
      <c r="AD1252" s="206"/>
      <c r="AE1252" s="206"/>
      <c r="AF1252" s="206"/>
      <c r="AG1252" s="206" t="s">
        <v>1202</v>
      </c>
      <c r="AH1252" s="206"/>
      <c r="AI1252" s="206"/>
      <c r="AJ1252" s="206"/>
      <c r="AK1252" s="206"/>
      <c r="AL1252" s="206"/>
      <c r="AM1252" s="206"/>
      <c r="AN1252" s="206"/>
      <c r="AO1252" s="206"/>
      <c r="AP1252" s="206"/>
      <c r="AQ1252" s="206"/>
      <c r="AR1252" s="206"/>
      <c r="AS1252" s="206"/>
      <c r="AT1252" s="206"/>
      <c r="AU1252" s="206"/>
      <c r="AV1252" s="206"/>
      <c r="AW1252" s="206"/>
      <c r="AX1252" s="206"/>
      <c r="AY1252" s="206"/>
      <c r="AZ1252" s="206"/>
      <c r="BA1252" s="206"/>
      <c r="BB1252" s="206"/>
      <c r="BC1252" s="206"/>
      <c r="BD1252" s="206"/>
      <c r="BE1252" s="206"/>
      <c r="BF1252" s="206"/>
      <c r="BG1252" s="206"/>
      <c r="BH1252" s="206"/>
    </row>
    <row r="1253" spans="1:60" ht="22.5" outlineLevel="1">
      <c r="A1253" s="232">
        <v>294</v>
      </c>
      <c r="B1253" s="233" t="s">
        <v>1695</v>
      </c>
      <c r="C1253" s="243" t="s">
        <v>1696</v>
      </c>
      <c r="D1253" s="234" t="s">
        <v>437</v>
      </c>
      <c r="E1253" s="235">
        <v>10</v>
      </c>
      <c r="F1253" s="236"/>
      <c r="G1253" s="237">
        <f>ROUND(E1253*F1253,2)</f>
        <v>0</v>
      </c>
      <c r="H1253" s="236"/>
      <c r="I1253" s="237">
        <f>ROUND(E1253*H1253,2)</f>
        <v>0</v>
      </c>
      <c r="J1253" s="236"/>
      <c r="K1253" s="237">
        <f>ROUND(E1253*J1253,2)</f>
        <v>0</v>
      </c>
      <c r="L1253" s="237">
        <v>21</v>
      </c>
      <c r="M1253" s="237">
        <f>G1253*(1+L1253/100)</f>
        <v>0</v>
      </c>
      <c r="N1253" s="237">
        <v>1.9000000000000001E-4</v>
      </c>
      <c r="O1253" s="237">
        <f>ROUND(E1253*N1253,2)</f>
        <v>0</v>
      </c>
      <c r="P1253" s="237">
        <v>0</v>
      </c>
      <c r="Q1253" s="237">
        <f>ROUND(E1253*P1253,2)</f>
        <v>0</v>
      </c>
      <c r="R1253" s="237" t="s">
        <v>1580</v>
      </c>
      <c r="S1253" s="237" t="s">
        <v>285</v>
      </c>
      <c r="T1253" s="238" t="s">
        <v>1638</v>
      </c>
      <c r="U1253" s="215">
        <v>8.3000000000000004E-2</v>
      </c>
      <c r="V1253" s="215">
        <f>ROUND(E1253*U1253,2)</f>
        <v>0.83</v>
      </c>
      <c r="W1253" s="215"/>
      <c r="X1253" s="206"/>
      <c r="Y1253" s="206"/>
      <c r="Z1253" s="206"/>
      <c r="AA1253" s="206"/>
      <c r="AB1253" s="206"/>
      <c r="AC1253" s="206"/>
      <c r="AD1253" s="206"/>
      <c r="AE1253" s="206"/>
      <c r="AF1253" s="206"/>
      <c r="AG1253" s="206" t="s">
        <v>1202</v>
      </c>
      <c r="AH1253" s="206"/>
      <c r="AI1253" s="206"/>
      <c r="AJ1253" s="206"/>
      <c r="AK1253" s="206"/>
      <c r="AL1253" s="206"/>
      <c r="AM1253" s="206"/>
      <c r="AN1253" s="206"/>
      <c r="AO1253" s="206"/>
      <c r="AP1253" s="206"/>
      <c r="AQ1253" s="206"/>
      <c r="AR1253" s="206"/>
      <c r="AS1253" s="206"/>
      <c r="AT1253" s="206"/>
      <c r="AU1253" s="206"/>
      <c r="AV1253" s="206"/>
      <c r="AW1253" s="206"/>
      <c r="AX1253" s="206"/>
      <c r="AY1253" s="206"/>
      <c r="AZ1253" s="206"/>
      <c r="BA1253" s="206"/>
      <c r="BB1253" s="206"/>
      <c r="BC1253" s="206"/>
      <c r="BD1253" s="206"/>
      <c r="BE1253" s="206"/>
      <c r="BF1253" s="206"/>
      <c r="BG1253" s="206"/>
      <c r="BH1253" s="206"/>
    </row>
    <row r="1254" spans="1:60" ht="22.5" outlineLevel="1">
      <c r="A1254" s="232">
        <v>295</v>
      </c>
      <c r="B1254" s="233" t="s">
        <v>1697</v>
      </c>
      <c r="C1254" s="243" t="s">
        <v>1698</v>
      </c>
      <c r="D1254" s="234" t="s">
        <v>437</v>
      </c>
      <c r="E1254" s="235">
        <v>1</v>
      </c>
      <c r="F1254" s="236"/>
      <c r="G1254" s="237">
        <f>ROUND(E1254*F1254,2)</f>
        <v>0</v>
      </c>
      <c r="H1254" s="236"/>
      <c r="I1254" s="237">
        <f>ROUND(E1254*H1254,2)</f>
        <v>0</v>
      </c>
      <c r="J1254" s="236"/>
      <c r="K1254" s="237">
        <f>ROUND(E1254*J1254,2)</f>
        <v>0</v>
      </c>
      <c r="L1254" s="237">
        <v>21</v>
      </c>
      <c r="M1254" s="237">
        <f>G1254*(1+L1254/100)</f>
        <v>0</v>
      </c>
      <c r="N1254" s="237">
        <v>0</v>
      </c>
      <c r="O1254" s="237">
        <f>ROUND(E1254*N1254,2)</f>
        <v>0</v>
      </c>
      <c r="P1254" s="237">
        <v>0</v>
      </c>
      <c r="Q1254" s="237">
        <f>ROUND(E1254*P1254,2)</f>
        <v>0</v>
      </c>
      <c r="R1254" s="237" t="s">
        <v>1580</v>
      </c>
      <c r="S1254" s="237" t="s">
        <v>285</v>
      </c>
      <c r="T1254" s="238" t="s">
        <v>1638</v>
      </c>
      <c r="U1254" s="215">
        <v>0.22700000000000001</v>
      </c>
      <c r="V1254" s="215">
        <f>ROUND(E1254*U1254,2)</f>
        <v>0.23</v>
      </c>
      <c r="W1254" s="215"/>
      <c r="X1254" s="206"/>
      <c r="Y1254" s="206"/>
      <c r="Z1254" s="206"/>
      <c r="AA1254" s="206"/>
      <c r="AB1254" s="206"/>
      <c r="AC1254" s="206"/>
      <c r="AD1254" s="206"/>
      <c r="AE1254" s="206"/>
      <c r="AF1254" s="206"/>
      <c r="AG1254" s="206" t="s">
        <v>369</v>
      </c>
      <c r="AH1254" s="206"/>
      <c r="AI1254" s="206"/>
      <c r="AJ1254" s="206"/>
      <c r="AK1254" s="206"/>
      <c r="AL1254" s="206"/>
      <c r="AM1254" s="206"/>
      <c r="AN1254" s="206"/>
      <c r="AO1254" s="206"/>
      <c r="AP1254" s="206"/>
      <c r="AQ1254" s="206"/>
      <c r="AR1254" s="206"/>
      <c r="AS1254" s="206"/>
      <c r="AT1254" s="206"/>
      <c r="AU1254" s="206"/>
      <c r="AV1254" s="206"/>
      <c r="AW1254" s="206"/>
      <c r="AX1254" s="206"/>
      <c r="AY1254" s="206"/>
      <c r="AZ1254" s="206"/>
      <c r="BA1254" s="206"/>
      <c r="BB1254" s="206"/>
      <c r="BC1254" s="206"/>
      <c r="BD1254" s="206"/>
      <c r="BE1254" s="206"/>
      <c r="BF1254" s="206"/>
      <c r="BG1254" s="206"/>
      <c r="BH1254" s="206"/>
    </row>
    <row r="1255" spans="1:60" ht="22.5" outlineLevel="1">
      <c r="A1255" s="232">
        <v>296</v>
      </c>
      <c r="B1255" s="233" t="s">
        <v>1699</v>
      </c>
      <c r="C1255" s="243" t="s">
        <v>1700</v>
      </c>
      <c r="D1255" s="234" t="s">
        <v>437</v>
      </c>
      <c r="E1255" s="235">
        <v>1</v>
      </c>
      <c r="F1255" s="236"/>
      <c r="G1255" s="237">
        <f>ROUND(E1255*F1255,2)</f>
        <v>0</v>
      </c>
      <c r="H1255" s="236"/>
      <c r="I1255" s="237">
        <f>ROUND(E1255*H1255,2)</f>
        <v>0</v>
      </c>
      <c r="J1255" s="236"/>
      <c r="K1255" s="237">
        <f>ROUND(E1255*J1255,2)</f>
        <v>0</v>
      </c>
      <c r="L1255" s="237">
        <v>21</v>
      </c>
      <c r="M1255" s="237">
        <f>G1255*(1+L1255/100)</f>
        <v>0</v>
      </c>
      <c r="N1255" s="237">
        <v>0</v>
      </c>
      <c r="O1255" s="237">
        <f>ROUND(E1255*N1255,2)</f>
        <v>0</v>
      </c>
      <c r="P1255" s="237">
        <v>0</v>
      </c>
      <c r="Q1255" s="237">
        <f>ROUND(E1255*P1255,2)</f>
        <v>0</v>
      </c>
      <c r="R1255" s="237" t="s">
        <v>1580</v>
      </c>
      <c r="S1255" s="237" t="s">
        <v>285</v>
      </c>
      <c r="T1255" s="238" t="s">
        <v>1638</v>
      </c>
      <c r="U1255" s="215">
        <v>0.35099999999999998</v>
      </c>
      <c r="V1255" s="215">
        <f>ROUND(E1255*U1255,2)</f>
        <v>0.35</v>
      </c>
      <c r="W1255" s="215"/>
      <c r="X1255" s="206"/>
      <c r="Y1255" s="206"/>
      <c r="Z1255" s="206"/>
      <c r="AA1255" s="206"/>
      <c r="AB1255" s="206"/>
      <c r="AC1255" s="206"/>
      <c r="AD1255" s="206"/>
      <c r="AE1255" s="206"/>
      <c r="AF1255" s="206"/>
      <c r="AG1255" s="206" t="s">
        <v>369</v>
      </c>
      <c r="AH1255" s="206"/>
      <c r="AI1255" s="206"/>
      <c r="AJ1255" s="206"/>
      <c r="AK1255" s="206"/>
      <c r="AL1255" s="206"/>
      <c r="AM1255" s="206"/>
      <c r="AN1255" s="206"/>
      <c r="AO1255" s="206"/>
      <c r="AP1255" s="206"/>
      <c r="AQ1255" s="206"/>
      <c r="AR1255" s="206"/>
      <c r="AS1255" s="206"/>
      <c r="AT1255" s="206"/>
      <c r="AU1255" s="206"/>
      <c r="AV1255" s="206"/>
      <c r="AW1255" s="206"/>
      <c r="AX1255" s="206"/>
      <c r="AY1255" s="206"/>
      <c r="AZ1255" s="206"/>
      <c r="BA1255" s="206"/>
      <c r="BB1255" s="206"/>
      <c r="BC1255" s="206"/>
      <c r="BD1255" s="206"/>
      <c r="BE1255" s="206"/>
      <c r="BF1255" s="206"/>
      <c r="BG1255" s="206"/>
      <c r="BH1255" s="206"/>
    </row>
    <row r="1256" spans="1:60" ht="22.5" outlineLevel="1">
      <c r="A1256" s="232">
        <v>297</v>
      </c>
      <c r="B1256" s="233" t="s">
        <v>1701</v>
      </c>
      <c r="C1256" s="243" t="s">
        <v>1702</v>
      </c>
      <c r="D1256" s="234" t="s">
        <v>437</v>
      </c>
      <c r="E1256" s="235">
        <v>1</v>
      </c>
      <c r="F1256" s="236"/>
      <c r="G1256" s="237">
        <f>ROUND(E1256*F1256,2)</f>
        <v>0</v>
      </c>
      <c r="H1256" s="236"/>
      <c r="I1256" s="237">
        <f>ROUND(E1256*H1256,2)</f>
        <v>0</v>
      </c>
      <c r="J1256" s="236"/>
      <c r="K1256" s="237">
        <f>ROUND(E1256*J1256,2)</f>
        <v>0</v>
      </c>
      <c r="L1256" s="237">
        <v>21</v>
      </c>
      <c r="M1256" s="237">
        <f>G1256*(1+L1256/100)</f>
        <v>0</v>
      </c>
      <c r="N1256" s="237">
        <v>5.0000000000000001E-4</v>
      </c>
      <c r="O1256" s="237">
        <f>ROUND(E1256*N1256,2)</f>
        <v>0</v>
      </c>
      <c r="P1256" s="237">
        <v>0</v>
      </c>
      <c r="Q1256" s="237">
        <f>ROUND(E1256*P1256,2)</f>
        <v>0</v>
      </c>
      <c r="R1256" s="237" t="s">
        <v>1580</v>
      </c>
      <c r="S1256" s="237" t="s">
        <v>285</v>
      </c>
      <c r="T1256" s="238" t="s">
        <v>1638</v>
      </c>
      <c r="U1256" s="215">
        <v>0.25800000000000001</v>
      </c>
      <c r="V1256" s="215">
        <f>ROUND(E1256*U1256,2)</f>
        <v>0.26</v>
      </c>
      <c r="W1256" s="215"/>
      <c r="X1256" s="206"/>
      <c r="Y1256" s="206"/>
      <c r="Z1256" s="206"/>
      <c r="AA1256" s="206"/>
      <c r="AB1256" s="206"/>
      <c r="AC1256" s="206"/>
      <c r="AD1256" s="206"/>
      <c r="AE1256" s="206"/>
      <c r="AF1256" s="206"/>
      <c r="AG1256" s="206" t="s">
        <v>369</v>
      </c>
      <c r="AH1256" s="206"/>
      <c r="AI1256" s="206"/>
      <c r="AJ1256" s="206"/>
      <c r="AK1256" s="206"/>
      <c r="AL1256" s="206"/>
      <c r="AM1256" s="206"/>
      <c r="AN1256" s="206"/>
      <c r="AO1256" s="206"/>
      <c r="AP1256" s="206"/>
      <c r="AQ1256" s="206"/>
      <c r="AR1256" s="206"/>
      <c r="AS1256" s="206"/>
      <c r="AT1256" s="206"/>
      <c r="AU1256" s="206"/>
      <c r="AV1256" s="206"/>
      <c r="AW1256" s="206"/>
      <c r="AX1256" s="206"/>
      <c r="AY1256" s="206"/>
      <c r="AZ1256" s="206"/>
      <c r="BA1256" s="206"/>
      <c r="BB1256" s="206"/>
      <c r="BC1256" s="206"/>
      <c r="BD1256" s="206"/>
      <c r="BE1256" s="206"/>
      <c r="BF1256" s="206"/>
      <c r="BG1256" s="206"/>
      <c r="BH1256" s="206"/>
    </row>
    <row r="1257" spans="1:60" ht="22.5" outlineLevel="1">
      <c r="A1257" s="232">
        <v>298</v>
      </c>
      <c r="B1257" s="233" t="s">
        <v>1703</v>
      </c>
      <c r="C1257" s="243" t="s">
        <v>1704</v>
      </c>
      <c r="D1257" s="234" t="s">
        <v>437</v>
      </c>
      <c r="E1257" s="235">
        <v>1</v>
      </c>
      <c r="F1257" s="236"/>
      <c r="G1257" s="237">
        <f>ROUND(E1257*F1257,2)</f>
        <v>0</v>
      </c>
      <c r="H1257" s="236"/>
      <c r="I1257" s="237">
        <f>ROUND(E1257*H1257,2)</f>
        <v>0</v>
      </c>
      <c r="J1257" s="236"/>
      <c r="K1257" s="237">
        <f>ROUND(E1257*J1257,2)</f>
        <v>0</v>
      </c>
      <c r="L1257" s="237">
        <v>21</v>
      </c>
      <c r="M1257" s="237">
        <f>G1257*(1+L1257/100)</f>
        <v>0</v>
      </c>
      <c r="N1257" s="237">
        <v>5.0000000000000001E-4</v>
      </c>
      <c r="O1257" s="237">
        <f>ROUND(E1257*N1257,2)</f>
        <v>0</v>
      </c>
      <c r="P1257" s="237">
        <v>0</v>
      </c>
      <c r="Q1257" s="237">
        <f>ROUND(E1257*P1257,2)</f>
        <v>0</v>
      </c>
      <c r="R1257" s="237" t="s">
        <v>1580</v>
      </c>
      <c r="S1257" s="237" t="s">
        <v>285</v>
      </c>
      <c r="T1257" s="238" t="s">
        <v>1638</v>
      </c>
      <c r="U1257" s="215">
        <v>0.34</v>
      </c>
      <c r="V1257" s="215">
        <f>ROUND(E1257*U1257,2)</f>
        <v>0.34</v>
      </c>
      <c r="W1257" s="215"/>
      <c r="X1257" s="206"/>
      <c r="Y1257" s="206"/>
      <c r="Z1257" s="206"/>
      <c r="AA1257" s="206"/>
      <c r="AB1257" s="206"/>
      <c r="AC1257" s="206"/>
      <c r="AD1257" s="206"/>
      <c r="AE1257" s="206"/>
      <c r="AF1257" s="206"/>
      <c r="AG1257" s="206" t="s">
        <v>369</v>
      </c>
      <c r="AH1257" s="206"/>
      <c r="AI1257" s="206"/>
      <c r="AJ1257" s="206"/>
      <c r="AK1257" s="206"/>
      <c r="AL1257" s="206"/>
      <c r="AM1257" s="206"/>
      <c r="AN1257" s="206"/>
      <c r="AO1257" s="206"/>
      <c r="AP1257" s="206"/>
      <c r="AQ1257" s="206"/>
      <c r="AR1257" s="206"/>
      <c r="AS1257" s="206"/>
      <c r="AT1257" s="206"/>
      <c r="AU1257" s="206"/>
      <c r="AV1257" s="206"/>
      <c r="AW1257" s="206"/>
      <c r="AX1257" s="206"/>
      <c r="AY1257" s="206"/>
      <c r="AZ1257" s="206"/>
      <c r="BA1257" s="206"/>
      <c r="BB1257" s="206"/>
      <c r="BC1257" s="206"/>
      <c r="BD1257" s="206"/>
      <c r="BE1257" s="206"/>
      <c r="BF1257" s="206"/>
      <c r="BG1257" s="206"/>
      <c r="BH1257" s="206"/>
    </row>
    <row r="1258" spans="1:60" ht="22.5" outlineLevel="1">
      <c r="A1258" s="232">
        <v>299</v>
      </c>
      <c r="B1258" s="233" t="s">
        <v>1705</v>
      </c>
      <c r="C1258" s="243" t="s">
        <v>1706</v>
      </c>
      <c r="D1258" s="234" t="s">
        <v>437</v>
      </c>
      <c r="E1258" s="235">
        <v>15</v>
      </c>
      <c r="F1258" s="236"/>
      <c r="G1258" s="237">
        <f>ROUND(E1258*F1258,2)</f>
        <v>0</v>
      </c>
      <c r="H1258" s="236"/>
      <c r="I1258" s="237">
        <f>ROUND(E1258*H1258,2)</f>
        <v>0</v>
      </c>
      <c r="J1258" s="236"/>
      <c r="K1258" s="237">
        <f>ROUND(E1258*J1258,2)</f>
        <v>0</v>
      </c>
      <c r="L1258" s="237">
        <v>21</v>
      </c>
      <c r="M1258" s="237">
        <f>G1258*(1+L1258/100)</f>
        <v>0</v>
      </c>
      <c r="N1258" s="237">
        <v>1.7000000000000001E-4</v>
      </c>
      <c r="O1258" s="237">
        <f>ROUND(E1258*N1258,2)</f>
        <v>0</v>
      </c>
      <c r="P1258" s="237">
        <v>0</v>
      </c>
      <c r="Q1258" s="237">
        <f>ROUND(E1258*P1258,2)</f>
        <v>0</v>
      </c>
      <c r="R1258" s="237" t="s">
        <v>1580</v>
      </c>
      <c r="S1258" s="237" t="s">
        <v>285</v>
      </c>
      <c r="T1258" s="238" t="s">
        <v>1638</v>
      </c>
      <c r="U1258" s="215">
        <v>0.19600000000000001</v>
      </c>
      <c r="V1258" s="215">
        <f>ROUND(E1258*U1258,2)</f>
        <v>2.94</v>
      </c>
      <c r="W1258" s="215"/>
      <c r="X1258" s="206"/>
      <c r="Y1258" s="206"/>
      <c r="Z1258" s="206"/>
      <c r="AA1258" s="206"/>
      <c r="AB1258" s="206"/>
      <c r="AC1258" s="206"/>
      <c r="AD1258" s="206"/>
      <c r="AE1258" s="206"/>
      <c r="AF1258" s="206"/>
      <c r="AG1258" s="206" t="s">
        <v>1202</v>
      </c>
      <c r="AH1258" s="206"/>
      <c r="AI1258" s="206"/>
      <c r="AJ1258" s="206"/>
      <c r="AK1258" s="206"/>
      <c r="AL1258" s="206"/>
      <c r="AM1258" s="206"/>
      <c r="AN1258" s="206"/>
      <c r="AO1258" s="206"/>
      <c r="AP1258" s="206"/>
      <c r="AQ1258" s="206"/>
      <c r="AR1258" s="206"/>
      <c r="AS1258" s="206"/>
      <c r="AT1258" s="206"/>
      <c r="AU1258" s="206"/>
      <c r="AV1258" s="206"/>
      <c r="AW1258" s="206"/>
      <c r="AX1258" s="206"/>
      <c r="AY1258" s="206"/>
      <c r="AZ1258" s="206"/>
      <c r="BA1258" s="206"/>
      <c r="BB1258" s="206"/>
      <c r="BC1258" s="206"/>
      <c r="BD1258" s="206"/>
      <c r="BE1258" s="206"/>
      <c r="BF1258" s="206"/>
      <c r="BG1258" s="206"/>
      <c r="BH1258" s="206"/>
    </row>
    <row r="1259" spans="1:60" ht="22.5" outlineLevel="1">
      <c r="A1259" s="232">
        <v>300</v>
      </c>
      <c r="B1259" s="233" t="s">
        <v>1707</v>
      </c>
      <c r="C1259" s="243" t="s">
        <v>1708</v>
      </c>
      <c r="D1259" s="234" t="s">
        <v>437</v>
      </c>
      <c r="E1259" s="235">
        <v>10</v>
      </c>
      <c r="F1259" s="236"/>
      <c r="G1259" s="237">
        <f>ROUND(E1259*F1259,2)</f>
        <v>0</v>
      </c>
      <c r="H1259" s="236"/>
      <c r="I1259" s="237">
        <f>ROUND(E1259*H1259,2)</f>
        <v>0</v>
      </c>
      <c r="J1259" s="236"/>
      <c r="K1259" s="237">
        <f>ROUND(E1259*J1259,2)</f>
        <v>0</v>
      </c>
      <c r="L1259" s="237">
        <v>21</v>
      </c>
      <c r="M1259" s="237">
        <f>G1259*(1+L1259/100)</f>
        <v>0</v>
      </c>
      <c r="N1259" s="237">
        <v>5.9999999999999995E-4</v>
      </c>
      <c r="O1259" s="237">
        <f>ROUND(E1259*N1259,2)</f>
        <v>0.01</v>
      </c>
      <c r="P1259" s="237">
        <v>0</v>
      </c>
      <c r="Q1259" s="237">
        <f>ROUND(E1259*P1259,2)</f>
        <v>0</v>
      </c>
      <c r="R1259" s="237" t="s">
        <v>1580</v>
      </c>
      <c r="S1259" s="237" t="s">
        <v>285</v>
      </c>
      <c r="T1259" s="238" t="s">
        <v>1638</v>
      </c>
      <c r="U1259" s="215">
        <v>0.38100000000000001</v>
      </c>
      <c r="V1259" s="215">
        <f>ROUND(E1259*U1259,2)</f>
        <v>3.81</v>
      </c>
      <c r="W1259" s="215"/>
      <c r="X1259" s="206"/>
      <c r="Y1259" s="206"/>
      <c r="Z1259" s="206"/>
      <c r="AA1259" s="206"/>
      <c r="AB1259" s="206"/>
      <c r="AC1259" s="206"/>
      <c r="AD1259" s="206"/>
      <c r="AE1259" s="206"/>
      <c r="AF1259" s="206"/>
      <c r="AG1259" s="206" t="s">
        <v>1202</v>
      </c>
      <c r="AH1259" s="206"/>
      <c r="AI1259" s="206"/>
      <c r="AJ1259" s="206"/>
      <c r="AK1259" s="206"/>
      <c r="AL1259" s="206"/>
      <c r="AM1259" s="206"/>
      <c r="AN1259" s="206"/>
      <c r="AO1259" s="206"/>
      <c r="AP1259" s="206"/>
      <c r="AQ1259" s="206"/>
      <c r="AR1259" s="206"/>
      <c r="AS1259" s="206"/>
      <c r="AT1259" s="206"/>
      <c r="AU1259" s="206"/>
      <c r="AV1259" s="206"/>
      <c r="AW1259" s="206"/>
      <c r="AX1259" s="206"/>
      <c r="AY1259" s="206"/>
      <c r="AZ1259" s="206"/>
      <c r="BA1259" s="206"/>
      <c r="BB1259" s="206"/>
      <c r="BC1259" s="206"/>
      <c r="BD1259" s="206"/>
      <c r="BE1259" s="206"/>
      <c r="BF1259" s="206"/>
      <c r="BG1259" s="206"/>
      <c r="BH1259" s="206"/>
    </row>
    <row r="1260" spans="1:60" ht="22.5" outlineLevel="1">
      <c r="A1260" s="232">
        <v>301</v>
      </c>
      <c r="B1260" s="233" t="s">
        <v>1709</v>
      </c>
      <c r="C1260" s="243" t="s">
        <v>1710</v>
      </c>
      <c r="D1260" s="234" t="s">
        <v>437</v>
      </c>
      <c r="E1260" s="235">
        <v>1</v>
      </c>
      <c r="F1260" s="236"/>
      <c r="G1260" s="237">
        <f>ROUND(E1260*F1260,2)</f>
        <v>0</v>
      </c>
      <c r="H1260" s="236"/>
      <c r="I1260" s="237">
        <f>ROUND(E1260*H1260,2)</f>
        <v>0</v>
      </c>
      <c r="J1260" s="236"/>
      <c r="K1260" s="237">
        <f>ROUND(E1260*J1260,2)</f>
        <v>0</v>
      </c>
      <c r="L1260" s="237">
        <v>21</v>
      </c>
      <c r="M1260" s="237">
        <f>G1260*(1+L1260/100)</f>
        <v>0</v>
      </c>
      <c r="N1260" s="237">
        <v>2.5200000000000001E-3</v>
      </c>
      <c r="O1260" s="237">
        <f>ROUND(E1260*N1260,2)</f>
        <v>0</v>
      </c>
      <c r="P1260" s="237">
        <v>0</v>
      </c>
      <c r="Q1260" s="237">
        <f>ROUND(E1260*P1260,2)</f>
        <v>0</v>
      </c>
      <c r="R1260" s="237" t="s">
        <v>1580</v>
      </c>
      <c r="S1260" s="237" t="s">
        <v>285</v>
      </c>
      <c r="T1260" s="238" t="s">
        <v>322</v>
      </c>
      <c r="U1260" s="215">
        <v>0.433</v>
      </c>
      <c r="V1260" s="215">
        <f>ROUND(E1260*U1260,2)</f>
        <v>0.43</v>
      </c>
      <c r="W1260" s="215"/>
      <c r="X1260" s="206"/>
      <c r="Y1260" s="206"/>
      <c r="Z1260" s="206"/>
      <c r="AA1260" s="206"/>
      <c r="AB1260" s="206"/>
      <c r="AC1260" s="206"/>
      <c r="AD1260" s="206"/>
      <c r="AE1260" s="206"/>
      <c r="AF1260" s="206"/>
      <c r="AG1260" s="206" t="s">
        <v>1202</v>
      </c>
      <c r="AH1260" s="206"/>
      <c r="AI1260" s="206"/>
      <c r="AJ1260" s="206"/>
      <c r="AK1260" s="206"/>
      <c r="AL1260" s="206"/>
      <c r="AM1260" s="206"/>
      <c r="AN1260" s="206"/>
      <c r="AO1260" s="206"/>
      <c r="AP1260" s="206"/>
      <c r="AQ1260" s="206"/>
      <c r="AR1260" s="206"/>
      <c r="AS1260" s="206"/>
      <c r="AT1260" s="206"/>
      <c r="AU1260" s="206"/>
      <c r="AV1260" s="206"/>
      <c r="AW1260" s="206"/>
      <c r="AX1260" s="206"/>
      <c r="AY1260" s="206"/>
      <c r="AZ1260" s="206"/>
      <c r="BA1260" s="206"/>
      <c r="BB1260" s="206"/>
      <c r="BC1260" s="206"/>
      <c r="BD1260" s="206"/>
      <c r="BE1260" s="206"/>
      <c r="BF1260" s="206"/>
      <c r="BG1260" s="206"/>
      <c r="BH1260" s="206"/>
    </row>
    <row r="1261" spans="1:60" ht="22.5" outlineLevel="1">
      <c r="A1261" s="232">
        <v>302</v>
      </c>
      <c r="B1261" s="233" t="s">
        <v>1711</v>
      </c>
      <c r="C1261" s="243" t="s">
        <v>1712</v>
      </c>
      <c r="D1261" s="234" t="s">
        <v>437</v>
      </c>
      <c r="E1261" s="235">
        <v>2</v>
      </c>
      <c r="F1261" s="236"/>
      <c r="G1261" s="237">
        <f>ROUND(E1261*F1261,2)</f>
        <v>0</v>
      </c>
      <c r="H1261" s="236"/>
      <c r="I1261" s="237">
        <f>ROUND(E1261*H1261,2)</f>
        <v>0</v>
      </c>
      <c r="J1261" s="236"/>
      <c r="K1261" s="237">
        <f>ROUND(E1261*J1261,2)</f>
        <v>0</v>
      </c>
      <c r="L1261" s="237">
        <v>21</v>
      </c>
      <c r="M1261" s="237">
        <f>G1261*(1+L1261/100)</f>
        <v>0</v>
      </c>
      <c r="N1261" s="237">
        <v>3.5E-4</v>
      </c>
      <c r="O1261" s="237">
        <f>ROUND(E1261*N1261,2)</f>
        <v>0</v>
      </c>
      <c r="P1261" s="237">
        <v>0</v>
      </c>
      <c r="Q1261" s="237">
        <f>ROUND(E1261*P1261,2)</f>
        <v>0</v>
      </c>
      <c r="R1261" s="237" t="s">
        <v>1580</v>
      </c>
      <c r="S1261" s="237" t="s">
        <v>285</v>
      </c>
      <c r="T1261" s="238" t="s">
        <v>322</v>
      </c>
      <c r="U1261" s="215">
        <v>0.247</v>
      </c>
      <c r="V1261" s="215">
        <f>ROUND(E1261*U1261,2)</f>
        <v>0.49</v>
      </c>
      <c r="W1261" s="215"/>
      <c r="X1261" s="206"/>
      <c r="Y1261" s="206"/>
      <c r="Z1261" s="206"/>
      <c r="AA1261" s="206"/>
      <c r="AB1261" s="206"/>
      <c r="AC1261" s="206"/>
      <c r="AD1261" s="206"/>
      <c r="AE1261" s="206"/>
      <c r="AF1261" s="206"/>
      <c r="AG1261" s="206" t="s">
        <v>1202</v>
      </c>
      <c r="AH1261" s="206"/>
      <c r="AI1261" s="206"/>
      <c r="AJ1261" s="206"/>
      <c r="AK1261" s="206"/>
      <c r="AL1261" s="206"/>
      <c r="AM1261" s="206"/>
      <c r="AN1261" s="206"/>
      <c r="AO1261" s="206"/>
      <c r="AP1261" s="206"/>
      <c r="AQ1261" s="206"/>
      <c r="AR1261" s="206"/>
      <c r="AS1261" s="206"/>
      <c r="AT1261" s="206"/>
      <c r="AU1261" s="206"/>
      <c r="AV1261" s="206"/>
      <c r="AW1261" s="206"/>
      <c r="AX1261" s="206"/>
      <c r="AY1261" s="206"/>
      <c r="AZ1261" s="206"/>
      <c r="BA1261" s="206"/>
      <c r="BB1261" s="206"/>
      <c r="BC1261" s="206"/>
      <c r="BD1261" s="206"/>
      <c r="BE1261" s="206"/>
      <c r="BF1261" s="206"/>
      <c r="BG1261" s="206"/>
      <c r="BH1261" s="206"/>
    </row>
    <row r="1262" spans="1:60" ht="22.5" outlineLevel="1">
      <c r="A1262" s="232">
        <v>303</v>
      </c>
      <c r="B1262" s="233" t="s">
        <v>1713</v>
      </c>
      <c r="C1262" s="243" t="s">
        <v>1714</v>
      </c>
      <c r="D1262" s="234" t="s">
        <v>437</v>
      </c>
      <c r="E1262" s="235">
        <v>11</v>
      </c>
      <c r="F1262" s="236"/>
      <c r="G1262" s="237">
        <f>ROUND(E1262*F1262,2)</f>
        <v>0</v>
      </c>
      <c r="H1262" s="236"/>
      <c r="I1262" s="237">
        <f>ROUND(E1262*H1262,2)</f>
        <v>0</v>
      </c>
      <c r="J1262" s="236"/>
      <c r="K1262" s="237">
        <f>ROUND(E1262*J1262,2)</f>
        <v>0</v>
      </c>
      <c r="L1262" s="237">
        <v>21</v>
      </c>
      <c r="M1262" s="237">
        <f>G1262*(1+L1262/100)</f>
        <v>0</v>
      </c>
      <c r="N1262" s="237">
        <v>5.1000000000000004E-4</v>
      </c>
      <c r="O1262" s="237">
        <f>ROUND(E1262*N1262,2)</f>
        <v>0.01</v>
      </c>
      <c r="P1262" s="237">
        <v>0</v>
      </c>
      <c r="Q1262" s="237">
        <f>ROUND(E1262*P1262,2)</f>
        <v>0</v>
      </c>
      <c r="R1262" s="237" t="s">
        <v>1580</v>
      </c>
      <c r="S1262" s="237" t="s">
        <v>285</v>
      </c>
      <c r="T1262" s="238" t="s">
        <v>322</v>
      </c>
      <c r="U1262" s="215">
        <v>0.251</v>
      </c>
      <c r="V1262" s="215">
        <f>ROUND(E1262*U1262,2)</f>
        <v>2.76</v>
      </c>
      <c r="W1262" s="215"/>
      <c r="X1262" s="206"/>
      <c r="Y1262" s="206"/>
      <c r="Z1262" s="206"/>
      <c r="AA1262" s="206"/>
      <c r="AB1262" s="206"/>
      <c r="AC1262" s="206"/>
      <c r="AD1262" s="206"/>
      <c r="AE1262" s="206"/>
      <c r="AF1262" s="206"/>
      <c r="AG1262" s="206" t="s">
        <v>1202</v>
      </c>
      <c r="AH1262" s="206"/>
      <c r="AI1262" s="206"/>
      <c r="AJ1262" s="206"/>
      <c r="AK1262" s="206"/>
      <c r="AL1262" s="206"/>
      <c r="AM1262" s="206"/>
      <c r="AN1262" s="206"/>
      <c r="AO1262" s="206"/>
      <c r="AP1262" s="206"/>
      <c r="AQ1262" s="206"/>
      <c r="AR1262" s="206"/>
      <c r="AS1262" s="206"/>
      <c r="AT1262" s="206"/>
      <c r="AU1262" s="206"/>
      <c r="AV1262" s="206"/>
      <c r="AW1262" s="206"/>
      <c r="AX1262" s="206"/>
      <c r="AY1262" s="206"/>
      <c r="AZ1262" s="206"/>
      <c r="BA1262" s="206"/>
      <c r="BB1262" s="206"/>
      <c r="BC1262" s="206"/>
      <c r="BD1262" s="206"/>
      <c r="BE1262" s="206"/>
      <c r="BF1262" s="206"/>
      <c r="BG1262" s="206"/>
      <c r="BH1262" s="206"/>
    </row>
    <row r="1263" spans="1:60" ht="22.5" outlineLevel="1">
      <c r="A1263" s="232">
        <v>304</v>
      </c>
      <c r="B1263" s="233" t="s">
        <v>1715</v>
      </c>
      <c r="C1263" s="243" t="s">
        <v>1716</v>
      </c>
      <c r="D1263" s="234" t="s">
        <v>437</v>
      </c>
      <c r="E1263" s="235">
        <v>5</v>
      </c>
      <c r="F1263" s="236"/>
      <c r="G1263" s="237">
        <f>ROUND(E1263*F1263,2)</f>
        <v>0</v>
      </c>
      <c r="H1263" s="236"/>
      <c r="I1263" s="237">
        <f>ROUND(E1263*H1263,2)</f>
        <v>0</v>
      </c>
      <c r="J1263" s="236"/>
      <c r="K1263" s="237">
        <f>ROUND(E1263*J1263,2)</f>
        <v>0</v>
      </c>
      <c r="L1263" s="237">
        <v>21</v>
      </c>
      <c r="M1263" s="237">
        <f>G1263*(1+L1263/100)</f>
        <v>0</v>
      </c>
      <c r="N1263" s="237">
        <v>2.4000000000000001E-4</v>
      </c>
      <c r="O1263" s="237">
        <f>ROUND(E1263*N1263,2)</f>
        <v>0</v>
      </c>
      <c r="P1263" s="237">
        <v>0</v>
      </c>
      <c r="Q1263" s="237">
        <f>ROUND(E1263*P1263,2)</f>
        <v>0</v>
      </c>
      <c r="R1263" s="237" t="s">
        <v>1580</v>
      </c>
      <c r="S1263" s="237" t="s">
        <v>285</v>
      </c>
      <c r="T1263" s="238" t="s">
        <v>322</v>
      </c>
      <c r="U1263" s="215">
        <v>0.27800000000000002</v>
      </c>
      <c r="V1263" s="215">
        <f>ROUND(E1263*U1263,2)</f>
        <v>1.39</v>
      </c>
      <c r="W1263" s="215"/>
      <c r="X1263" s="206"/>
      <c r="Y1263" s="206"/>
      <c r="Z1263" s="206"/>
      <c r="AA1263" s="206"/>
      <c r="AB1263" s="206"/>
      <c r="AC1263" s="206"/>
      <c r="AD1263" s="206"/>
      <c r="AE1263" s="206"/>
      <c r="AF1263" s="206"/>
      <c r="AG1263" s="206" t="s">
        <v>1202</v>
      </c>
      <c r="AH1263" s="206"/>
      <c r="AI1263" s="206"/>
      <c r="AJ1263" s="206"/>
      <c r="AK1263" s="206"/>
      <c r="AL1263" s="206"/>
      <c r="AM1263" s="206"/>
      <c r="AN1263" s="206"/>
      <c r="AO1263" s="206"/>
      <c r="AP1263" s="206"/>
      <c r="AQ1263" s="206"/>
      <c r="AR1263" s="206"/>
      <c r="AS1263" s="206"/>
      <c r="AT1263" s="206"/>
      <c r="AU1263" s="206"/>
      <c r="AV1263" s="206"/>
      <c r="AW1263" s="206"/>
      <c r="AX1263" s="206"/>
      <c r="AY1263" s="206"/>
      <c r="AZ1263" s="206"/>
      <c r="BA1263" s="206"/>
      <c r="BB1263" s="206"/>
      <c r="BC1263" s="206"/>
      <c r="BD1263" s="206"/>
      <c r="BE1263" s="206"/>
      <c r="BF1263" s="206"/>
      <c r="BG1263" s="206"/>
      <c r="BH1263" s="206"/>
    </row>
    <row r="1264" spans="1:60" outlineLevel="1">
      <c r="A1264" s="232">
        <v>305</v>
      </c>
      <c r="B1264" s="233" t="s">
        <v>1717</v>
      </c>
      <c r="C1264" s="243" t="s">
        <v>1718</v>
      </c>
      <c r="D1264" s="234" t="s">
        <v>437</v>
      </c>
      <c r="E1264" s="235">
        <v>2</v>
      </c>
      <c r="F1264" s="236"/>
      <c r="G1264" s="237">
        <f>ROUND(E1264*F1264,2)</f>
        <v>0</v>
      </c>
      <c r="H1264" s="236"/>
      <c r="I1264" s="237">
        <f>ROUND(E1264*H1264,2)</f>
        <v>0</v>
      </c>
      <c r="J1264" s="236"/>
      <c r="K1264" s="237">
        <f>ROUND(E1264*J1264,2)</f>
        <v>0</v>
      </c>
      <c r="L1264" s="237">
        <v>21</v>
      </c>
      <c r="M1264" s="237">
        <f>G1264*(1+L1264/100)</f>
        <v>0</v>
      </c>
      <c r="N1264" s="237">
        <v>2.0000000000000001E-4</v>
      </c>
      <c r="O1264" s="237">
        <f>ROUND(E1264*N1264,2)</f>
        <v>0</v>
      </c>
      <c r="P1264" s="237">
        <v>0</v>
      </c>
      <c r="Q1264" s="237">
        <f>ROUND(E1264*P1264,2)</f>
        <v>0</v>
      </c>
      <c r="R1264" s="237"/>
      <c r="S1264" s="237" t="s">
        <v>295</v>
      </c>
      <c r="T1264" s="238" t="s">
        <v>390</v>
      </c>
      <c r="U1264" s="215">
        <v>0</v>
      </c>
      <c r="V1264" s="215">
        <f>ROUND(E1264*U1264,2)</f>
        <v>0</v>
      </c>
      <c r="W1264" s="215"/>
      <c r="X1264" s="206"/>
      <c r="Y1264" s="206"/>
      <c r="Z1264" s="206"/>
      <c r="AA1264" s="206"/>
      <c r="AB1264" s="206"/>
      <c r="AC1264" s="206"/>
      <c r="AD1264" s="206"/>
      <c r="AE1264" s="206"/>
      <c r="AF1264" s="206"/>
      <c r="AG1264" s="206" t="s">
        <v>1202</v>
      </c>
      <c r="AH1264" s="206"/>
      <c r="AI1264" s="206"/>
      <c r="AJ1264" s="206"/>
      <c r="AK1264" s="206"/>
      <c r="AL1264" s="206"/>
      <c r="AM1264" s="206"/>
      <c r="AN1264" s="206"/>
      <c r="AO1264" s="206"/>
      <c r="AP1264" s="206"/>
      <c r="AQ1264" s="206"/>
      <c r="AR1264" s="206"/>
      <c r="AS1264" s="206"/>
      <c r="AT1264" s="206"/>
      <c r="AU1264" s="206"/>
      <c r="AV1264" s="206"/>
      <c r="AW1264" s="206"/>
      <c r="AX1264" s="206"/>
      <c r="AY1264" s="206"/>
      <c r="AZ1264" s="206"/>
      <c r="BA1264" s="206"/>
      <c r="BB1264" s="206"/>
      <c r="BC1264" s="206"/>
      <c r="BD1264" s="206"/>
      <c r="BE1264" s="206"/>
      <c r="BF1264" s="206"/>
      <c r="BG1264" s="206"/>
      <c r="BH1264" s="206"/>
    </row>
    <row r="1265" spans="1:60" outlineLevel="1">
      <c r="A1265" s="232">
        <v>306</v>
      </c>
      <c r="B1265" s="233" t="s">
        <v>1719</v>
      </c>
      <c r="C1265" s="243" t="s">
        <v>1720</v>
      </c>
      <c r="D1265" s="234" t="s">
        <v>437</v>
      </c>
      <c r="E1265" s="235">
        <v>18</v>
      </c>
      <c r="F1265" s="236"/>
      <c r="G1265" s="237">
        <f>ROUND(E1265*F1265,2)</f>
        <v>0</v>
      </c>
      <c r="H1265" s="236"/>
      <c r="I1265" s="237">
        <f>ROUND(E1265*H1265,2)</f>
        <v>0</v>
      </c>
      <c r="J1265" s="236"/>
      <c r="K1265" s="237">
        <f>ROUND(E1265*J1265,2)</f>
        <v>0</v>
      </c>
      <c r="L1265" s="237">
        <v>21</v>
      </c>
      <c r="M1265" s="237">
        <f>G1265*(1+L1265/100)</f>
        <v>0</v>
      </c>
      <c r="N1265" s="237">
        <v>2.5999999999999998E-4</v>
      </c>
      <c r="O1265" s="237">
        <f>ROUND(E1265*N1265,2)</f>
        <v>0</v>
      </c>
      <c r="P1265" s="237">
        <v>0</v>
      </c>
      <c r="Q1265" s="237">
        <f>ROUND(E1265*P1265,2)</f>
        <v>0</v>
      </c>
      <c r="R1265" s="237"/>
      <c r="S1265" s="237" t="s">
        <v>295</v>
      </c>
      <c r="T1265" s="238" t="s">
        <v>286</v>
      </c>
      <c r="U1265" s="215">
        <v>0</v>
      </c>
      <c r="V1265" s="215">
        <f>ROUND(E1265*U1265,2)</f>
        <v>0</v>
      </c>
      <c r="W1265" s="215"/>
      <c r="X1265" s="206"/>
      <c r="Y1265" s="206"/>
      <c r="Z1265" s="206"/>
      <c r="AA1265" s="206"/>
      <c r="AB1265" s="206"/>
      <c r="AC1265" s="206"/>
      <c r="AD1265" s="206"/>
      <c r="AE1265" s="206"/>
      <c r="AF1265" s="206"/>
      <c r="AG1265" s="206" t="s">
        <v>1202</v>
      </c>
      <c r="AH1265" s="206"/>
      <c r="AI1265" s="206"/>
      <c r="AJ1265" s="206"/>
      <c r="AK1265" s="206"/>
      <c r="AL1265" s="206"/>
      <c r="AM1265" s="206"/>
      <c r="AN1265" s="206"/>
      <c r="AO1265" s="206"/>
      <c r="AP1265" s="206"/>
      <c r="AQ1265" s="206"/>
      <c r="AR1265" s="206"/>
      <c r="AS1265" s="206"/>
      <c r="AT1265" s="206"/>
      <c r="AU1265" s="206"/>
      <c r="AV1265" s="206"/>
      <c r="AW1265" s="206"/>
      <c r="AX1265" s="206"/>
      <c r="AY1265" s="206"/>
      <c r="AZ1265" s="206"/>
      <c r="BA1265" s="206"/>
      <c r="BB1265" s="206"/>
      <c r="BC1265" s="206"/>
      <c r="BD1265" s="206"/>
      <c r="BE1265" s="206"/>
      <c r="BF1265" s="206"/>
      <c r="BG1265" s="206"/>
      <c r="BH1265" s="206"/>
    </row>
    <row r="1266" spans="1:60" outlineLevel="1">
      <c r="A1266" s="232">
        <v>307</v>
      </c>
      <c r="B1266" s="233" t="s">
        <v>1721</v>
      </c>
      <c r="C1266" s="243" t="s">
        <v>1722</v>
      </c>
      <c r="D1266" s="234" t="s">
        <v>298</v>
      </c>
      <c r="E1266" s="235">
        <v>4</v>
      </c>
      <c r="F1266" s="236"/>
      <c r="G1266" s="237">
        <f>ROUND(E1266*F1266,2)</f>
        <v>0</v>
      </c>
      <c r="H1266" s="236"/>
      <c r="I1266" s="237">
        <f>ROUND(E1266*H1266,2)</f>
        <v>0</v>
      </c>
      <c r="J1266" s="236"/>
      <c r="K1266" s="237">
        <f>ROUND(E1266*J1266,2)</f>
        <v>0</v>
      </c>
      <c r="L1266" s="237">
        <v>21</v>
      </c>
      <c r="M1266" s="237">
        <f>G1266*(1+L1266/100)</f>
        <v>0</v>
      </c>
      <c r="N1266" s="237">
        <v>0</v>
      </c>
      <c r="O1266" s="237">
        <f>ROUND(E1266*N1266,2)</f>
        <v>0</v>
      </c>
      <c r="P1266" s="237">
        <v>0</v>
      </c>
      <c r="Q1266" s="237">
        <f>ROUND(E1266*P1266,2)</f>
        <v>0</v>
      </c>
      <c r="R1266" s="237"/>
      <c r="S1266" s="237" t="s">
        <v>295</v>
      </c>
      <c r="T1266" s="238" t="s">
        <v>286</v>
      </c>
      <c r="U1266" s="215">
        <v>0</v>
      </c>
      <c r="V1266" s="215">
        <f>ROUND(E1266*U1266,2)</f>
        <v>0</v>
      </c>
      <c r="W1266" s="215"/>
      <c r="X1266" s="206"/>
      <c r="Y1266" s="206"/>
      <c r="Z1266" s="206"/>
      <c r="AA1266" s="206"/>
      <c r="AB1266" s="206"/>
      <c r="AC1266" s="206"/>
      <c r="AD1266" s="206"/>
      <c r="AE1266" s="206"/>
      <c r="AF1266" s="206"/>
      <c r="AG1266" s="206" t="s">
        <v>369</v>
      </c>
      <c r="AH1266" s="206"/>
      <c r="AI1266" s="206"/>
      <c r="AJ1266" s="206"/>
      <c r="AK1266" s="206"/>
      <c r="AL1266" s="206"/>
      <c r="AM1266" s="206"/>
      <c r="AN1266" s="206"/>
      <c r="AO1266" s="206"/>
      <c r="AP1266" s="206"/>
      <c r="AQ1266" s="206"/>
      <c r="AR1266" s="206"/>
      <c r="AS1266" s="206"/>
      <c r="AT1266" s="206"/>
      <c r="AU1266" s="206"/>
      <c r="AV1266" s="206"/>
      <c r="AW1266" s="206"/>
      <c r="AX1266" s="206"/>
      <c r="AY1266" s="206"/>
      <c r="AZ1266" s="206"/>
      <c r="BA1266" s="206"/>
      <c r="BB1266" s="206"/>
      <c r="BC1266" s="206"/>
      <c r="BD1266" s="206"/>
      <c r="BE1266" s="206"/>
      <c r="BF1266" s="206"/>
      <c r="BG1266" s="206"/>
      <c r="BH1266" s="206"/>
    </row>
    <row r="1267" spans="1:60" outlineLevel="1">
      <c r="A1267" s="232">
        <v>308</v>
      </c>
      <c r="B1267" s="233" t="s">
        <v>1723</v>
      </c>
      <c r="C1267" s="243" t="s">
        <v>1724</v>
      </c>
      <c r="D1267" s="234" t="s">
        <v>437</v>
      </c>
      <c r="E1267" s="235">
        <v>1</v>
      </c>
      <c r="F1267" s="236"/>
      <c r="G1267" s="237">
        <f>ROUND(E1267*F1267,2)</f>
        <v>0</v>
      </c>
      <c r="H1267" s="236"/>
      <c r="I1267" s="237">
        <f>ROUND(E1267*H1267,2)</f>
        <v>0</v>
      </c>
      <c r="J1267" s="236"/>
      <c r="K1267" s="237">
        <f>ROUND(E1267*J1267,2)</f>
        <v>0</v>
      </c>
      <c r="L1267" s="237">
        <v>21</v>
      </c>
      <c r="M1267" s="237">
        <f>G1267*(1+L1267/100)</f>
        <v>0</v>
      </c>
      <c r="N1267" s="237">
        <v>5.0000000000000001E-4</v>
      </c>
      <c r="O1267" s="237">
        <f>ROUND(E1267*N1267,2)</f>
        <v>0</v>
      </c>
      <c r="P1267" s="237">
        <v>0</v>
      </c>
      <c r="Q1267" s="237">
        <f>ROUND(E1267*P1267,2)</f>
        <v>0</v>
      </c>
      <c r="R1267" s="237" t="s">
        <v>1183</v>
      </c>
      <c r="S1267" s="237" t="s">
        <v>285</v>
      </c>
      <c r="T1267" s="238" t="s">
        <v>322</v>
      </c>
      <c r="U1267" s="215">
        <v>0</v>
      </c>
      <c r="V1267" s="215">
        <f>ROUND(E1267*U1267,2)</f>
        <v>0</v>
      </c>
      <c r="W1267" s="215"/>
      <c r="X1267" s="206"/>
      <c r="Y1267" s="206"/>
      <c r="Z1267" s="206"/>
      <c r="AA1267" s="206"/>
      <c r="AB1267" s="206"/>
      <c r="AC1267" s="206"/>
      <c r="AD1267" s="206"/>
      <c r="AE1267" s="206"/>
      <c r="AF1267" s="206"/>
      <c r="AG1267" s="206" t="s">
        <v>1189</v>
      </c>
      <c r="AH1267" s="206"/>
      <c r="AI1267" s="206"/>
      <c r="AJ1267" s="206"/>
      <c r="AK1267" s="206"/>
      <c r="AL1267" s="206"/>
      <c r="AM1267" s="206"/>
      <c r="AN1267" s="206"/>
      <c r="AO1267" s="206"/>
      <c r="AP1267" s="206"/>
      <c r="AQ1267" s="206"/>
      <c r="AR1267" s="206"/>
      <c r="AS1267" s="206"/>
      <c r="AT1267" s="206"/>
      <c r="AU1267" s="206"/>
      <c r="AV1267" s="206"/>
      <c r="AW1267" s="206"/>
      <c r="AX1267" s="206"/>
      <c r="AY1267" s="206"/>
      <c r="AZ1267" s="206"/>
      <c r="BA1267" s="206"/>
      <c r="BB1267" s="206"/>
      <c r="BC1267" s="206"/>
      <c r="BD1267" s="206"/>
      <c r="BE1267" s="206"/>
      <c r="BF1267" s="206"/>
      <c r="BG1267" s="206"/>
      <c r="BH1267" s="206"/>
    </row>
    <row r="1268" spans="1:60" outlineLevel="1">
      <c r="A1268" s="223">
        <v>309</v>
      </c>
      <c r="B1268" s="224" t="s">
        <v>1725</v>
      </c>
      <c r="C1268" s="241" t="s">
        <v>1726</v>
      </c>
      <c r="D1268" s="225" t="s">
        <v>389</v>
      </c>
      <c r="E1268" s="226">
        <v>5.9220000000000002E-2</v>
      </c>
      <c r="F1268" s="227"/>
      <c r="G1268" s="228">
        <f>ROUND(E1268*F1268,2)</f>
        <v>0</v>
      </c>
      <c r="H1268" s="227"/>
      <c r="I1268" s="228">
        <f>ROUND(E1268*H1268,2)</f>
        <v>0</v>
      </c>
      <c r="J1268" s="227"/>
      <c r="K1268" s="228">
        <f>ROUND(E1268*J1268,2)</f>
        <v>0</v>
      </c>
      <c r="L1268" s="228">
        <v>21</v>
      </c>
      <c r="M1268" s="228">
        <f>G1268*(1+L1268/100)</f>
        <v>0</v>
      </c>
      <c r="N1268" s="228">
        <v>0</v>
      </c>
      <c r="O1268" s="228">
        <f>ROUND(E1268*N1268,2)</f>
        <v>0</v>
      </c>
      <c r="P1268" s="228">
        <v>0</v>
      </c>
      <c r="Q1268" s="228">
        <f>ROUND(E1268*P1268,2)</f>
        <v>0</v>
      </c>
      <c r="R1268" s="228" t="s">
        <v>1580</v>
      </c>
      <c r="S1268" s="228" t="s">
        <v>285</v>
      </c>
      <c r="T1268" s="229" t="s">
        <v>322</v>
      </c>
      <c r="U1268" s="215">
        <v>2.5750000000000002</v>
      </c>
      <c r="V1268" s="215">
        <f>ROUND(E1268*U1268,2)</f>
        <v>0.15</v>
      </c>
      <c r="W1268" s="215"/>
      <c r="X1268" s="206"/>
      <c r="Y1268" s="206"/>
      <c r="Z1268" s="206"/>
      <c r="AA1268" s="206"/>
      <c r="AB1268" s="206"/>
      <c r="AC1268" s="206"/>
      <c r="AD1268" s="206"/>
      <c r="AE1268" s="206"/>
      <c r="AF1268" s="206"/>
      <c r="AG1268" s="206" t="s">
        <v>1192</v>
      </c>
      <c r="AH1268" s="206"/>
      <c r="AI1268" s="206"/>
      <c r="AJ1268" s="206"/>
      <c r="AK1268" s="206"/>
      <c r="AL1268" s="206"/>
      <c r="AM1268" s="206"/>
      <c r="AN1268" s="206"/>
      <c r="AO1268" s="206"/>
      <c r="AP1268" s="206"/>
      <c r="AQ1268" s="206"/>
      <c r="AR1268" s="206"/>
      <c r="AS1268" s="206"/>
      <c r="AT1268" s="206"/>
      <c r="AU1268" s="206"/>
      <c r="AV1268" s="206"/>
      <c r="AW1268" s="206"/>
      <c r="AX1268" s="206"/>
      <c r="AY1268" s="206"/>
      <c r="AZ1268" s="206"/>
      <c r="BA1268" s="206"/>
      <c r="BB1268" s="206"/>
      <c r="BC1268" s="206"/>
      <c r="BD1268" s="206"/>
      <c r="BE1268" s="206"/>
      <c r="BF1268" s="206"/>
      <c r="BG1268" s="206"/>
      <c r="BH1268" s="206"/>
    </row>
    <row r="1269" spans="1:60" outlineLevel="1">
      <c r="A1269" s="213"/>
      <c r="B1269" s="214"/>
      <c r="C1269" s="254" t="s">
        <v>1194</v>
      </c>
      <c r="D1269" s="247"/>
      <c r="E1269" s="248"/>
      <c r="F1269" s="215"/>
      <c r="G1269" s="215"/>
      <c r="H1269" s="215"/>
      <c r="I1269" s="215"/>
      <c r="J1269" s="215"/>
      <c r="K1269" s="215"/>
      <c r="L1269" s="215"/>
      <c r="M1269" s="215"/>
      <c r="N1269" s="215"/>
      <c r="O1269" s="215"/>
      <c r="P1269" s="215"/>
      <c r="Q1269" s="215"/>
      <c r="R1269" s="215"/>
      <c r="S1269" s="215"/>
      <c r="T1269" s="215"/>
      <c r="U1269" s="215"/>
      <c r="V1269" s="215"/>
      <c r="W1269" s="215"/>
      <c r="X1269" s="206"/>
      <c r="Y1269" s="206"/>
      <c r="Z1269" s="206"/>
      <c r="AA1269" s="206"/>
      <c r="AB1269" s="206"/>
      <c r="AC1269" s="206"/>
      <c r="AD1269" s="206"/>
      <c r="AE1269" s="206"/>
      <c r="AF1269" s="206"/>
      <c r="AG1269" s="206" t="s">
        <v>327</v>
      </c>
      <c r="AH1269" s="206">
        <v>0</v>
      </c>
      <c r="AI1269" s="206"/>
      <c r="AJ1269" s="206"/>
      <c r="AK1269" s="206"/>
      <c r="AL1269" s="206"/>
      <c r="AM1269" s="206"/>
      <c r="AN1269" s="206"/>
      <c r="AO1269" s="206"/>
      <c r="AP1269" s="206"/>
      <c r="AQ1269" s="206"/>
      <c r="AR1269" s="206"/>
      <c r="AS1269" s="206"/>
      <c r="AT1269" s="206"/>
      <c r="AU1269" s="206"/>
      <c r="AV1269" s="206"/>
      <c r="AW1269" s="206"/>
      <c r="AX1269" s="206"/>
      <c r="AY1269" s="206"/>
      <c r="AZ1269" s="206"/>
      <c r="BA1269" s="206"/>
      <c r="BB1269" s="206"/>
      <c r="BC1269" s="206"/>
      <c r="BD1269" s="206"/>
      <c r="BE1269" s="206"/>
      <c r="BF1269" s="206"/>
      <c r="BG1269" s="206"/>
      <c r="BH1269" s="206"/>
    </row>
    <row r="1270" spans="1:60" ht="22.5" outlineLevel="1">
      <c r="A1270" s="213"/>
      <c r="B1270" s="214"/>
      <c r="C1270" s="254" t="s">
        <v>1727</v>
      </c>
      <c r="D1270" s="247"/>
      <c r="E1270" s="248"/>
      <c r="F1270" s="215"/>
      <c r="G1270" s="215"/>
      <c r="H1270" s="215"/>
      <c r="I1270" s="215"/>
      <c r="J1270" s="215"/>
      <c r="K1270" s="215"/>
      <c r="L1270" s="215"/>
      <c r="M1270" s="215"/>
      <c r="N1270" s="215"/>
      <c r="O1270" s="215"/>
      <c r="P1270" s="215"/>
      <c r="Q1270" s="215"/>
      <c r="R1270" s="215"/>
      <c r="S1270" s="215"/>
      <c r="T1270" s="215"/>
      <c r="U1270" s="215"/>
      <c r="V1270" s="215"/>
      <c r="W1270" s="215"/>
      <c r="X1270" s="206"/>
      <c r="Y1270" s="206"/>
      <c r="Z1270" s="206"/>
      <c r="AA1270" s="206"/>
      <c r="AB1270" s="206"/>
      <c r="AC1270" s="206"/>
      <c r="AD1270" s="206"/>
      <c r="AE1270" s="206"/>
      <c r="AF1270" s="206"/>
      <c r="AG1270" s="206" t="s">
        <v>327</v>
      </c>
      <c r="AH1270" s="206">
        <v>0</v>
      </c>
      <c r="AI1270" s="206"/>
      <c r="AJ1270" s="206"/>
      <c r="AK1270" s="206"/>
      <c r="AL1270" s="206"/>
      <c r="AM1270" s="206"/>
      <c r="AN1270" s="206"/>
      <c r="AO1270" s="206"/>
      <c r="AP1270" s="206"/>
      <c r="AQ1270" s="206"/>
      <c r="AR1270" s="206"/>
      <c r="AS1270" s="206"/>
      <c r="AT1270" s="206"/>
      <c r="AU1270" s="206"/>
      <c r="AV1270" s="206"/>
      <c r="AW1270" s="206"/>
      <c r="AX1270" s="206"/>
      <c r="AY1270" s="206"/>
      <c r="AZ1270" s="206"/>
      <c r="BA1270" s="206"/>
      <c r="BB1270" s="206"/>
      <c r="BC1270" s="206"/>
      <c r="BD1270" s="206"/>
      <c r="BE1270" s="206"/>
      <c r="BF1270" s="206"/>
      <c r="BG1270" s="206"/>
      <c r="BH1270" s="206"/>
    </row>
    <row r="1271" spans="1:60" outlineLevel="1">
      <c r="A1271" s="213"/>
      <c r="B1271" s="214"/>
      <c r="C1271" s="254" t="s">
        <v>1728</v>
      </c>
      <c r="D1271" s="247"/>
      <c r="E1271" s="248">
        <v>5.9220000000000002E-2</v>
      </c>
      <c r="F1271" s="215"/>
      <c r="G1271" s="215"/>
      <c r="H1271" s="215"/>
      <c r="I1271" s="215"/>
      <c r="J1271" s="215"/>
      <c r="K1271" s="215"/>
      <c r="L1271" s="215"/>
      <c r="M1271" s="215"/>
      <c r="N1271" s="215"/>
      <c r="O1271" s="215"/>
      <c r="P1271" s="215"/>
      <c r="Q1271" s="215"/>
      <c r="R1271" s="215"/>
      <c r="S1271" s="215"/>
      <c r="T1271" s="215"/>
      <c r="U1271" s="215"/>
      <c r="V1271" s="215"/>
      <c r="W1271" s="215"/>
      <c r="X1271" s="206"/>
      <c r="Y1271" s="206"/>
      <c r="Z1271" s="206"/>
      <c r="AA1271" s="206"/>
      <c r="AB1271" s="206"/>
      <c r="AC1271" s="206"/>
      <c r="AD1271" s="206"/>
      <c r="AE1271" s="206"/>
      <c r="AF1271" s="206"/>
      <c r="AG1271" s="206" t="s">
        <v>327</v>
      </c>
      <c r="AH1271" s="206">
        <v>0</v>
      </c>
      <c r="AI1271" s="206"/>
      <c r="AJ1271" s="206"/>
      <c r="AK1271" s="206"/>
      <c r="AL1271" s="206"/>
      <c r="AM1271" s="206"/>
      <c r="AN1271" s="206"/>
      <c r="AO1271" s="206"/>
      <c r="AP1271" s="206"/>
      <c r="AQ1271" s="206"/>
      <c r="AR1271" s="206"/>
      <c r="AS1271" s="206"/>
      <c r="AT1271" s="206"/>
      <c r="AU1271" s="206"/>
      <c r="AV1271" s="206"/>
      <c r="AW1271" s="206"/>
      <c r="AX1271" s="206"/>
      <c r="AY1271" s="206"/>
      <c r="AZ1271" s="206"/>
      <c r="BA1271" s="206"/>
      <c r="BB1271" s="206"/>
      <c r="BC1271" s="206"/>
      <c r="BD1271" s="206"/>
      <c r="BE1271" s="206"/>
      <c r="BF1271" s="206"/>
      <c r="BG1271" s="206"/>
      <c r="BH1271" s="206"/>
    </row>
    <row r="1272" spans="1:60">
      <c r="A1272" s="217" t="s">
        <v>280</v>
      </c>
      <c r="B1272" s="218" t="s">
        <v>147</v>
      </c>
      <c r="C1272" s="240" t="s">
        <v>148</v>
      </c>
      <c r="D1272" s="219"/>
      <c r="E1272" s="220"/>
      <c r="F1272" s="221"/>
      <c r="G1272" s="221">
        <f>SUMIF(AG1273:AG1289,"&lt;&gt;NOR",G1273:G1289)</f>
        <v>0</v>
      </c>
      <c r="H1272" s="221"/>
      <c r="I1272" s="221">
        <f>SUM(I1273:I1289)</f>
        <v>0</v>
      </c>
      <c r="J1272" s="221"/>
      <c r="K1272" s="221">
        <f>SUM(K1273:K1289)</f>
        <v>0</v>
      </c>
      <c r="L1272" s="221"/>
      <c r="M1272" s="221">
        <f>SUM(M1273:M1289)</f>
        <v>0</v>
      </c>
      <c r="N1272" s="221"/>
      <c r="O1272" s="221">
        <f>SUM(O1273:O1289)</f>
        <v>1.66</v>
      </c>
      <c r="P1272" s="221"/>
      <c r="Q1272" s="221">
        <f>SUM(Q1273:Q1289)</f>
        <v>0</v>
      </c>
      <c r="R1272" s="221"/>
      <c r="S1272" s="221"/>
      <c r="T1272" s="222"/>
      <c r="U1272" s="216"/>
      <c r="V1272" s="216">
        <f>SUM(V1273:V1289)</f>
        <v>39.309999999999995</v>
      </c>
      <c r="W1272" s="216"/>
      <c r="AG1272" t="s">
        <v>281</v>
      </c>
    </row>
    <row r="1273" spans="1:60" ht="33.75" outlineLevel="1">
      <c r="A1273" s="232">
        <v>310</v>
      </c>
      <c r="B1273" s="233" t="s">
        <v>1729</v>
      </c>
      <c r="C1273" s="243" t="s">
        <v>1730</v>
      </c>
      <c r="D1273" s="234" t="s">
        <v>437</v>
      </c>
      <c r="E1273" s="235">
        <v>1</v>
      </c>
      <c r="F1273" s="236"/>
      <c r="G1273" s="237">
        <f>ROUND(E1273*F1273,2)</f>
        <v>0</v>
      </c>
      <c r="H1273" s="236"/>
      <c r="I1273" s="237">
        <f>ROUND(E1273*H1273,2)</f>
        <v>0</v>
      </c>
      <c r="J1273" s="236"/>
      <c r="K1273" s="237">
        <f>ROUND(E1273*J1273,2)</f>
        <v>0</v>
      </c>
      <c r="L1273" s="237">
        <v>21</v>
      </c>
      <c r="M1273" s="237">
        <f>G1273*(1+L1273/100)</f>
        <v>0</v>
      </c>
      <c r="N1273" s="237">
        <v>1.83E-2</v>
      </c>
      <c r="O1273" s="237">
        <f>ROUND(E1273*N1273,2)</f>
        <v>0.02</v>
      </c>
      <c r="P1273" s="237">
        <v>0</v>
      </c>
      <c r="Q1273" s="237">
        <f>ROUND(E1273*P1273,2)</f>
        <v>0</v>
      </c>
      <c r="R1273" s="237" t="s">
        <v>1580</v>
      </c>
      <c r="S1273" s="237" t="s">
        <v>285</v>
      </c>
      <c r="T1273" s="238" t="s">
        <v>1638</v>
      </c>
      <c r="U1273" s="215">
        <v>0.92900000000000005</v>
      </c>
      <c r="V1273" s="215">
        <f>ROUND(E1273*U1273,2)</f>
        <v>0.93</v>
      </c>
      <c r="W1273" s="215"/>
      <c r="X1273" s="206"/>
      <c r="Y1273" s="206"/>
      <c r="Z1273" s="206"/>
      <c r="AA1273" s="206"/>
      <c r="AB1273" s="206"/>
      <c r="AC1273" s="206"/>
      <c r="AD1273" s="206"/>
      <c r="AE1273" s="206"/>
      <c r="AF1273" s="206"/>
      <c r="AG1273" s="206" t="s">
        <v>369</v>
      </c>
      <c r="AH1273" s="206"/>
      <c r="AI1273" s="206"/>
      <c r="AJ1273" s="206"/>
      <c r="AK1273" s="206"/>
      <c r="AL1273" s="206"/>
      <c r="AM1273" s="206"/>
      <c r="AN1273" s="206"/>
      <c r="AO1273" s="206"/>
      <c r="AP1273" s="206"/>
      <c r="AQ1273" s="206"/>
      <c r="AR1273" s="206"/>
      <c r="AS1273" s="206"/>
      <c r="AT1273" s="206"/>
      <c r="AU1273" s="206"/>
      <c r="AV1273" s="206"/>
      <c r="AW1273" s="206"/>
      <c r="AX1273" s="206"/>
      <c r="AY1273" s="206"/>
      <c r="AZ1273" s="206"/>
      <c r="BA1273" s="206"/>
      <c r="BB1273" s="206"/>
      <c r="BC1273" s="206"/>
      <c r="BD1273" s="206"/>
      <c r="BE1273" s="206"/>
      <c r="BF1273" s="206"/>
      <c r="BG1273" s="206"/>
      <c r="BH1273" s="206"/>
    </row>
    <row r="1274" spans="1:60" ht="33.75" outlineLevel="1">
      <c r="A1274" s="232">
        <v>311</v>
      </c>
      <c r="B1274" s="233" t="s">
        <v>1731</v>
      </c>
      <c r="C1274" s="243" t="s">
        <v>1732</v>
      </c>
      <c r="D1274" s="234" t="s">
        <v>437</v>
      </c>
      <c r="E1274" s="235">
        <v>2</v>
      </c>
      <c r="F1274" s="236"/>
      <c r="G1274" s="237">
        <f>ROUND(E1274*F1274,2)</f>
        <v>0</v>
      </c>
      <c r="H1274" s="236"/>
      <c r="I1274" s="237">
        <f>ROUND(E1274*H1274,2)</f>
        <v>0</v>
      </c>
      <c r="J1274" s="236"/>
      <c r="K1274" s="237">
        <f>ROUND(E1274*J1274,2)</f>
        <v>0</v>
      </c>
      <c r="L1274" s="237">
        <v>21</v>
      </c>
      <c r="M1274" s="237">
        <f>G1274*(1+L1274/100)</f>
        <v>0</v>
      </c>
      <c r="N1274" s="237">
        <v>2.1350000000000001E-2</v>
      </c>
      <c r="O1274" s="237">
        <f>ROUND(E1274*N1274,2)</f>
        <v>0.04</v>
      </c>
      <c r="P1274" s="237">
        <v>0</v>
      </c>
      <c r="Q1274" s="237">
        <f>ROUND(E1274*P1274,2)</f>
        <v>0</v>
      </c>
      <c r="R1274" s="237" t="s">
        <v>1580</v>
      </c>
      <c r="S1274" s="237" t="s">
        <v>285</v>
      </c>
      <c r="T1274" s="238" t="s">
        <v>1638</v>
      </c>
      <c r="U1274" s="215">
        <v>0.92900000000000005</v>
      </c>
      <c r="V1274" s="215">
        <f>ROUND(E1274*U1274,2)</f>
        <v>1.86</v>
      </c>
      <c r="W1274" s="215"/>
      <c r="X1274" s="206"/>
      <c r="Y1274" s="206"/>
      <c r="Z1274" s="206"/>
      <c r="AA1274" s="206"/>
      <c r="AB1274" s="206"/>
      <c r="AC1274" s="206"/>
      <c r="AD1274" s="206"/>
      <c r="AE1274" s="206"/>
      <c r="AF1274" s="206"/>
      <c r="AG1274" s="206" t="s">
        <v>369</v>
      </c>
      <c r="AH1274" s="206"/>
      <c r="AI1274" s="206"/>
      <c r="AJ1274" s="206"/>
      <c r="AK1274" s="206"/>
      <c r="AL1274" s="206"/>
      <c r="AM1274" s="206"/>
      <c r="AN1274" s="206"/>
      <c r="AO1274" s="206"/>
      <c r="AP1274" s="206"/>
      <c r="AQ1274" s="206"/>
      <c r="AR1274" s="206"/>
      <c r="AS1274" s="206"/>
      <c r="AT1274" s="206"/>
      <c r="AU1274" s="206"/>
      <c r="AV1274" s="206"/>
      <c r="AW1274" s="206"/>
      <c r="AX1274" s="206"/>
      <c r="AY1274" s="206"/>
      <c r="AZ1274" s="206"/>
      <c r="BA1274" s="206"/>
      <c r="BB1274" s="206"/>
      <c r="BC1274" s="206"/>
      <c r="BD1274" s="206"/>
      <c r="BE1274" s="206"/>
      <c r="BF1274" s="206"/>
      <c r="BG1274" s="206"/>
      <c r="BH1274" s="206"/>
    </row>
    <row r="1275" spans="1:60" ht="33.75" outlineLevel="1">
      <c r="A1275" s="232">
        <v>312</v>
      </c>
      <c r="B1275" s="233" t="s">
        <v>1733</v>
      </c>
      <c r="C1275" s="243" t="s">
        <v>1734</v>
      </c>
      <c r="D1275" s="234" t="s">
        <v>437</v>
      </c>
      <c r="E1275" s="235">
        <v>1</v>
      </c>
      <c r="F1275" s="236"/>
      <c r="G1275" s="237">
        <f>ROUND(E1275*F1275,2)</f>
        <v>0</v>
      </c>
      <c r="H1275" s="236"/>
      <c r="I1275" s="237">
        <f>ROUND(E1275*H1275,2)</f>
        <v>0</v>
      </c>
      <c r="J1275" s="236"/>
      <c r="K1275" s="237">
        <f>ROUND(E1275*J1275,2)</f>
        <v>0</v>
      </c>
      <c r="L1275" s="237">
        <v>21</v>
      </c>
      <c r="M1275" s="237">
        <f>G1275*(1+L1275/100)</f>
        <v>0</v>
      </c>
      <c r="N1275" s="237">
        <v>2.8199999999999999E-2</v>
      </c>
      <c r="O1275" s="237">
        <f>ROUND(E1275*N1275,2)</f>
        <v>0.03</v>
      </c>
      <c r="P1275" s="237">
        <v>0</v>
      </c>
      <c r="Q1275" s="237">
        <f>ROUND(E1275*P1275,2)</f>
        <v>0</v>
      </c>
      <c r="R1275" s="237" t="s">
        <v>1580</v>
      </c>
      <c r="S1275" s="237" t="s">
        <v>285</v>
      </c>
      <c r="T1275" s="238" t="s">
        <v>1638</v>
      </c>
      <c r="U1275" s="215">
        <v>0.95099999999999996</v>
      </c>
      <c r="V1275" s="215">
        <f>ROUND(E1275*U1275,2)</f>
        <v>0.95</v>
      </c>
      <c r="W1275" s="215"/>
      <c r="X1275" s="206"/>
      <c r="Y1275" s="206"/>
      <c r="Z1275" s="206"/>
      <c r="AA1275" s="206"/>
      <c r="AB1275" s="206"/>
      <c r="AC1275" s="206"/>
      <c r="AD1275" s="206"/>
      <c r="AE1275" s="206"/>
      <c r="AF1275" s="206"/>
      <c r="AG1275" s="206" t="s">
        <v>369</v>
      </c>
      <c r="AH1275" s="206"/>
      <c r="AI1275" s="206"/>
      <c r="AJ1275" s="206"/>
      <c r="AK1275" s="206"/>
      <c r="AL1275" s="206"/>
      <c r="AM1275" s="206"/>
      <c r="AN1275" s="206"/>
      <c r="AO1275" s="206"/>
      <c r="AP1275" s="206"/>
      <c r="AQ1275" s="206"/>
      <c r="AR1275" s="206"/>
      <c r="AS1275" s="206"/>
      <c r="AT1275" s="206"/>
      <c r="AU1275" s="206"/>
      <c r="AV1275" s="206"/>
      <c r="AW1275" s="206"/>
      <c r="AX1275" s="206"/>
      <c r="AY1275" s="206"/>
      <c r="AZ1275" s="206"/>
      <c r="BA1275" s="206"/>
      <c r="BB1275" s="206"/>
      <c r="BC1275" s="206"/>
      <c r="BD1275" s="206"/>
      <c r="BE1275" s="206"/>
      <c r="BF1275" s="206"/>
      <c r="BG1275" s="206"/>
      <c r="BH1275" s="206"/>
    </row>
    <row r="1276" spans="1:60" ht="33.75" outlineLevel="1">
      <c r="A1276" s="232">
        <v>313</v>
      </c>
      <c r="B1276" s="233" t="s">
        <v>1735</v>
      </c>
      <c r="C1276" s="243" t="s">
        <v>1736</v>
      </c>
      <c r="D1276" s="234" t="s">
        <v>437</v>
      </c>
      <c r="E1276" s="235">
        <v>1</v>
      </c>
      <c r="F1276" s="236"/>
      <c r="G1276" s="237">
        <f>ROUND(E1276*F1276,2)</f>
        <v>0</v>
      </c>
      <c r="H1276" s="236"/>
      <c r="I1276" s="237">
        <f>ROUND(E1276*H1276,2)</f>
        <v>0</v>
      </c>
      <c r="J1276" s="236"/>
      <c r="K1276" s="237">
        <f>ROUND(E1276*J1276,2)</f>
        <v>0</v>
      </c>
      <c r="L1276" s="237">
        <v>21</v>
      </c>
      <c r="M1276" s="237">
        <f>G1276*(1+L1276/100)</f>
        <v>0</v>
      </c>
      <c r="N1276" s="237">
        <v>1.8149999999999999E-2</v>
      </c>
      <c r="O1276" s="237">
        <f>ROUND(E1276*N1276,2)</f>
        <v>0.02</v>
      </c>
      <c r="P1276" s="237">
        <v>0</v>
      </c>
      <c r="Q1276" s="237">
        <f>ROUND(E1276*P1276,2)</f>
        <v>0</v>
      </c>
      <c r="R1276" s="237" t="s">
        <v>1580</v>
      </c>
      <c r="S1276" s="237" t="s">
        <v>285</v>
      </c>
      <c r="T1276" s="238" t="s">
        <v>1638</v>
      </c>
      <c r="U1276" s="215">
        <v>0.91300000000000003</v>
      </c>
      <c r="V1276" s="215">
        <f>ROUND(E1276*U1276,2)</f>
        <v>0.91</v>
      </c>
      <c r="W1276" s="215"/>
      <c r="X1276" s="206"/>
      <c r="Y1276" s="206"/>
      <c r="Z1276" s="206"/>
      <c r="AA1276" s="206"/>
      <c r="AB1276" s="206"/>
      <c r="AC1276" s="206"/>
      <c r="AD1276" s="206"/>
      <c r="AE1276" s="206"/>
      <c r="AF1276" s="206"/>
      <c r="AG1276" s="206" t="s">
        <v>369</v>
      </c>
      <c r="AH1276" s="206"/>
      <c r="AI1276" s="206"/>
      <c r="AJ1276" s="206"/>
      <c r="AK1276" s="206"/>
      <c r="AL1276" s="206"/>
      <c r="AM1276" s="206"/>
      <c r="AN1276" s="206"/>
      <c r="AO1276" s="206"/>
      <c r="AP1276" s="206"/>
      <c r="AQ1276" s="206"/>
      <c r="AR1276" s="206"/>
      <c r="AS1276" s="206"/>
      <c r="AT1276" s="206"/>
      <c r="AU1276" s="206"/>
      <c r="AV1276" s="206"/>
      <c r="AW1276" s="206"/>
      <c r="AX1276" s="206"/>
      <c r="AY1276" s="206"/>
      <c r="AZ1276" s="206"/>
      <c r="BA1276" s="206"/>
      <c r="BB1276" s="206"/>
      <c r="BC1276" s="206"/>
      <c r="BD1276" s="206"/>
      <c r="BE1276" s="206"/>
      <c r="BF1276" s="206"/>
      <c r="BG1276" s="206"/>
      <c r="BH1276" s="206"/>
    </row>
    <row r="1277" spans="1:60" ht="33.75" outlineLevel="1">
      <c r="A1277" s="232">
        <v>314</v>
      </c>
      <c r="B1277" s="233" t="s">
        <v>1737</v>
      </c>
      <c r="C1277" s="243" t="s">
        <v>1738</v>
      </c>
      <c r="D1277" s="234" t="s">
        <v>437</v>
      </c>
      <c r="E1277" s="235">
        <v>1</v>
      </c>
      <c r="F1277" s="236"/>
      <c r="G1277" s="237">
        <f>ROUND(E1277*F1277,2)</f>
        <v>0</v>
      </c>
      <c r="H1277" s="236"/>
      <c r="I1277" s="237">
        <f>ROUND(E1277*H1277,2)</f>
        <v>0</v>
      </c>
      <c r="J1277" s="236"/>
      <c r="K1277" s="237">
        <f>ROUND(E1277*J1277,2)</f>
        <v>0</v>
      </c>
      <c r="L1277" s="237">
        <v>21</v>
      </c>
      <c r="M1277" s="237">
        <f>G1277*(1+L1277/100)</f>
        <v>0</v>
      </c>
      <c r="N1277" s="237">
        <v>2.5409999999999999E-2</v>
      </c>
      <c r="O1277" s="237">
        <f>ROUND(E1277*N1277,2)</f>
        <v>0.03</v>
      </c>
      <c r="P1277" s="237">
        <v>0</v>
      </c>
      <c r="Q1277" s="237">
        <f>ROUND(E1277*P1277,2)</f>
        <v>0</v>
      </c>
      <c r="R1277" s="237" t="s">
        <v>1580</v>
      </c>
      <c r="S1277" s="237" t="s">
        <v>285</v>
      </c>
      <c r="T1277" s="238" t="s">
        <v>1638</v>
      </c>
      <c r="U1277" s="215">
        <v>0.92900000000000005</v>
      </c>
      <c r="V1277" s="215">
        <f>ROUND(E1277*U1277,2)</f>
        <v>0.93</v>
      </c>
      <c r="W1277" s="215"/>
      <c r="X1277" s="206"/>
      <c r="Y1277" s="206"/>
      <c r="Z1277" s="206"/>
      <c r="AA1277" s="206"/>
      <c r="AB1277" s="206"/>
      <c r="AC1277" s="206"/>
      <c r="AD1277" s="206"/>
      <c r="AE1277" s="206"/>
      <c r="AF1277" s="206"/>
      <c r="AG1277" s="206" t="s">
        <v>369</v>
      </c>
      <c r="AH1277" s="206"/>
      <c r="AI1277" s="206"/>
      <c r="AJ1277" s="206"/>
      <c r="AK1277" s="206"/>
      <c r="AL1277" s="206"/>
      <c r="AM1277" s="206"/>
      <c r="AN1277" s="206"/>
      <c r="AO1277" s="206"/>
      <c r="AP1277" s="206"/>
      <c r="AQ1277" s="206"/>
      <c r="AR1277" s="206"/>
      <c r="AS1277" s="206"/>
      <c r="AT1277" s="206"/>
      <c r="AU1277" s="206"/>
      <c r="AV1277" s="206"/>
      <c r="AW1277" s="206"/>
      <c r="AX1277" s="206"/>
      <c r="AY1277" s="206"/>
      <c r="AZ1277" s="206"/>
      <c r="BA1277" s="206"/>
      <c r="BB1277" s="206"/>
      <c r="BC1277" s="206"/>
      <c r="BD1277" s="206"/>
      <c r="BE1277" s="206"/>
      <c r="BF1277" s="206"/>
      <c r="BG1277" s="206"/>
      <c r="BH1277" s="206"/>
    </row>
    <row r="1278" spans="1:60" ht="33.75" outlineLevel="1">
      <c r="A1278" s="232">
        <v>315</v>
      </c>
      <c r="B1278" s="233" t="s">
        <v>1739</v>
      </c>
      <c r="C1278" s="243" t="s">
        <v>1740</v>
      </c>
      <c r="D1278" s="234" t="s">
        <v>437</v>
      </c>
      <c r="E1278" s="235">
        <v>11</v>
      </c>
      <c r="F1278" s="236"/>
      <c r="G1278" s="237">
        <f>ROUND(E1278*F1278,2)</f>
        <v>0</v>
      </c>
      <c r="H1278" s="236"/>
      <c r="I1278" s="237">
        <f>ROUND(E1278*H1278,2)</f>
        <v>0</v>
      </c>
      <c r="J1278" s="236"/>
      <c r="K1278" s="237">
        <f>ROUND(E1278*J1278,2)</f>
        <v>0</v>
      </c>
      <c r="L1278" s="237">
        <v>21</v>
      </c>
      <c r="M1278" s="237">
        <f>G1278*(1+L1278/100)</f>
        <v>0</v>
      </c>
      <c r="N1278" s="237">
        <v>5.808E-2</v>
      </c>
      <c r="O1278" s="237">
        <f>ROUND(E1278*N1278,2)</f>
        <v>0.64</v>
      </c>
      <c r="P1278" s="237">
        <v>0</v>
      </c>
      <c r="Q1278" s="237">
        <f>ROUND(E1278*P1278,2)</f>
        <v>0</v>
      </c>
      <c r="R1278" s="237" t="s">
        <v>1580</v>
      </c>
      <c r="S1278" s="237" t="s">
        <v>285</v>
      </c>
      <c r="T1278" s="238" t="s">
        <v>1638</v>
      </c>
      <c r="U1278" s="215">
        <v>1.127</v>
      </c>
      <c r="V1278" s="215">
        <f>ROUND(E1278*U1278,2)</f>
        <v>12.4</v>
      </c>
      <c r="W1278" s="215"/>
      <c r="X1278" s="206"/>
      <c r="Y1278" s="206"/>
      <c r="Z1278" s="206"/>
      <c r="AA1278" s="206"/>
      <c r="AB1278" s="206"/>
      <c r="AC1278" s="206"/>
      <c r="AD1278" s="206"/>
      <c r="AE1278" s="206"/>
      <c r="AF1278" s="206"/>
      <c r="AG1278" s="206" t="s">
        <v>369</v>
      </c>
      <c r="AH1278" s="206"/>
      <c r="AI1278" s="206"/>
      <c r="AJ1278" s="206"/>
      <c r="AK1278" s="206"/>
      <c r="AL1278" s="206"/>
      <c r="AM1278" s="206"/>
      <c r="AN1278" s="206"/>
      <c r="AO1278" s="206"/>
      <c r="AP1278" s="206"/>
      <c r="AQ1278" s="206"/>
      <c r="AR1278" s="206"/>
      <c r="AS1278" s="206"/>
      <c r="AT1278" s="206"/>
      <c r="AU1278" s="206"/>
      <c r="AV1278" s="206"/>
      <c r="AW1278" s="206"/>
      <c r="AX1278" s="206"/>
      <c r="AY1278" s="206"/>
      <c r="AZ1278" s="206"/>
      <c r="BA1278" s="206"/>
      <c r="BB1278" s="206"/>
      <c r="BC1278" s="206"/>
      <c r="BD1278" s="206"/>
      <c r="BE1278" s="206"/>
      <c r="BF1278" s="206"/>
      <c r="BG1278" s="206"/>
      <c r="BH1278" s="206"/>
    </row>
    <row r="1279" spans="1:60" ht="33.75" outlineLevel="1">
      <c r="A1279" s="232">
        <v>316</v>
      </c>
      <c r="B1279" s="233" t="s">
        <v>1741</v>
      </c>
      <c r="C1279" s="243" t="s">
        <v>1742</v>
      </c>
      <c r="D1279" s="234" t="s">
        <v>437</v>
      </c>
      <c r="E1279" s="235">
        <v>2</v>
      </c>
      <c r="F1279" s="236"/>
      <c r="G1279" s="237">
        <f>ROUND(E1279*F1279,2)</f>
        <v>0</v>
      </c>
      <c r="H1279" s="236"/>
      <c r="I1279" s="237">
        <f>ROUND(E1279*H1279,2)</f>
        <v>0</v>
      </c>
      <c r="J1279" s="236"/>
      <c r="K1279" s="237">
        <f>ROUND(E1279*J1279,2)</f>
        <v>0</v>
      </c>
      <c r="L1279" s="237">
        <v>21</v>
      </c>
      <c r="M1279" s="237">
        <f>G1279*(1+L1279/100)</f>
        <v>0</v>
      </c>
      <c r="N1279" s="237">
        <v>2.8150000000000001E-2</v>
      </c>
      <c r="O1279" s="237">
        <f>ROUND(E1279*N1279,2)</f>
        <v>0.06</v>
      </c>
      <c r="P1279" s="237">
        <v>0</v>
      </c>
      <c r="Q1279" s="237">
        <f>ROUND(E1279*P1279,2)</f>
        <v>0</v>
      </c>
      <c r="R1279" s="237" t="s">
        <v>1580</v>
      </c>
      <c r="S1279" s="237" t="s">
        <v>285</v>
      </c>
      <c r="T1279" s="238" t="s">
        <v>1638</v>
      </c>
      <c r="U1279" s="215">
        <v>0.92800000000000005</v>
      </c>
      <c r="V1279" s="215">
        <f>ROUND(E1279*U1279,2)</f>
        <v>1.86</v>
      </c>
      <c r="W1279" s="215"/>
      <c r="X1279" s="206"/>
      <c r="Y1279" s="206"/>
      <c r="Z1279" s="206"/>
      <c r="AA1279" s="206"/>
      <c r="AB1279" s="206"/>
      <c r="AC1279" s="206"/>
      <c r="AD1279" s="206"/>
      <c r="AE1279" s="206"/>
      <c r="AF1279" s="206"/>
      <c r="AG1279" s="206" t="s">
        <v>369</v>
      </c>
      <c r="AH1279" s="206"/>
      <c r="AI1279" s="206"/>
      <c r="AJ1279" s="206"/>
      <c r="AK1279" s="206"/>
      <c r="AL1279" s="206"/>
      <c r="AM1279" s="206"/>
      <c r="AN1279" s="206"/>
      <c r="AO1279" s="206"/>
      <c r="AP1279" s="206"/>
      <c r="AQ1279" s="206"/>
      <c r="AR1279" s="206"/>
      <c r="AS1279" s="206"/>
      <c r="AT1279" s="206"/>
      <c r="AU1279" s="206"/>
      <c r="AV1279" s="206"/>
      <c r="AW1279" s="206"/>
      <c r="AX1279" s="206"/>
      <c r="AY1279" s="206"/>
      <c r="AZ1279" s="206"/>
      <c r="BA1279" s="206"/>
      <c r="BB1279" s="206"/>
      <c r="BC1279" s="206"/>
      <c r="BD1279" s="206"/>
      <c r="BE1279" s="206"/>
      <c r="BF1279" s="206"/>
      <c r="BG1279" s="206"/>
      <c r="BH1279" s="206"/>
    </row>
    <row r="1280" spans="1:60" ht="33.75" outlineLevel="1">
      <c r="A1280" s="232">
        <v>317</v>
      </c>
      <c r="B1280" s="233" t="s">
        <v>1743</v>
      </c>
      <c r="C1280" s="243" t="s">
        <v>1744</v>
      </c>
      <c r="D1280" s="234" t="s">
        <v>437</v>
      </c>
      <c r="E1280" s="235">
        <v>2</v>
      </c>
      <c r="F1280" s="236"/>
      <c r="G1280" s="237">
        <f>ROUND(E1280*F1280,2)</f>
        <v>0</v>
      </c>
      <c r="H1280" s="236"/>
      <c r="I1280" s="237">
        <f>ROUND(E1280*H1280,2)</f>
        <v>0</v>
      </c>
      <c r="J1280" s="236"/>
      <c r="K1280" s="237">
        <f>ROUND(E1280*J1280,2)</f>
        <v>0</v>
      </c>
      <c r="L1280" s="237">
        <v>21</v>
      </c>
      <c r="M1280" s="237">
        <f>G1280*(1+L1280/100)</f>
        <v>0</v>
      </c>
      <c r="N1280" s="237">
        <v>3.3779999999999998E-2</v>
      </c>
      <c r="O1280" s="237">
        <f>ROUND(E1280*N1280,2)</f>
        <v>7.0000000000000007E-2</v>
      </c>
      <c r="P1280" s="237">
        <v>0</v>
      </c>
      <c r="Q1280" s="237">
        <f>ROUND(E1280*P1280,2)</f>
        <v>0</v>
      </c>
      <c r="R1280" s="237" t="s">
        <v>1580</v>
      </c>
      <c r="S1280" s="237" t="s">
        <v>285</v>
      </c>
      <c r="T1280" s="238" t="s">
        <v>1638</v>
      </c>
      <c r="U1280" s="215">
        <v>0.95099999999999996</v>
      </c>
      <c r="V1280" s="215">
        <f>ROUND(E1280*U1280,2)</f>
        <v>1.9</v>
      </c>
      <c r="W1280" s="215"/>
      <c r="X1280" s="206"/>
      <c r="Y1280" s="206"/>
      <c r="Z1280" s="206"/>
      <c r="AA1280" s="206"/>
      <c r="AB1280" s="206"/>
      <c r="AC1280" s="206"/>
      <c r="AD1280" s="206"/>
      <c r="AE1280" s="206"/>
      <c r="AF1280" s="206"/>
      <c r="AG1280" s="206" t="s">
        <v>369</v>
      </c>
      <c r="AH1280" s="206"/>
      <c r="AI1280" s="206"/>
      <c r="AJ1280" s="206"/>
      <c r="AK1280" s="206"/>
      <c r="AL1280" s="206"/>
      <c r="AM1280" s="206"/>
      <c r="AN1280" s="206"/>
      <c r="AO1280" s="206"/>
      <c r="AP1280" s="206"/>
      <c r="AQ1280" s="206"/>
      <c r="AR1280" s="206"/>
      <c r="AS1280" s="206"/>
      <c r="AT1280" s="206"/>
      <c r="AU1280" s="206"/>
      <c r="AV1280" s="206"/>
      <c r="AW1280" s="206"/>
      <c r="AX1280" s="206"/>
      <c r="AY1280" s="206"/>
      <c r="AZ1280" s="206"/>
      <c r="BA1280" s="206"/>
      <c r="BB1280" s="206"/>
      <c r="BC1280" s="206"/>
      <c r="BD1280" s="206"/>
      <c r="BE1280" s="206"/>
      <c r="BF1280" s="206"/>
      <c r="BG1280" s="206"/>
      <c r="BH1280" s="206"/>
    </row>
    <row r="1281" spans="1:60" ht="33.75" outlineLevel="1">
      <c r="A1281" s="232">
        <v>318</v>
      </c>
      <c r="B1281" s="233" t="s">
        <v>1745</v>
      </c>
      <c r="C1281" s="243" t="s">
        <v>1746</v>
      </c>
      <c r="D1281" s="234" t="s">
        <v>437</v>
      </c>
      <c r="E1281" s="235">
        <v>2</v>
      </c>
      <c r="F1281" s="236"/>
      <c r="G1281" s="237">
        <f>ROUND(E1281*F1281,2)</f>
        <v>0</v>
      </c>
      <c r="H1281" s="236"/>
      <c r="I1281" s="237">
        <f>ROUND(E1281*H1281,2)</f>
        <v>0</v>
      </c>
      <c r="J1281" s="236"/>
      <c r="K1281" s="237">
        <f>ROUND(E1281*J1281,2)</f>
        <v>0</v>
      </c>
      <c r="L1281" s="237">
        <v>21</v>
      </c>
      <c r="M1281" s="237">
        <f>G1281*(1+L1281/100)</f>
        <v>0</v>
      </c>
      <c r="N1281" s="237">
        <v>3.9410000000000001E-2</v>
      </c>
      <c r="O1281" s="237">
        <f>ROUND(E1281*N1281,2)</f>
        <v>0.08</v>
      </c>
      <c r="P1281" s="237">
        <v>0</v>
      </c>
      <c r="Q1281" s="237">
        <f>ROUND(E1281*P1281,2)</f>
        <v>0</v>
      </c>
      <c r="R1281" s="237" t="s">
        <v>1580</v>
      </c>
      <c r="S1281" s="237" t="s">
        <v>285</v>
      </c>
      <c r="T1281" s="238" t="s">
        <v>1638</v>
      </c>
      <c r="U1281" s="215">
        <v>0.95099999999999996</v>
      </c>
      <c r="V1281" s="215">
        <f>ROUND(E1281*U1281,2)</f>
        <v>1.9</v>
      </c>
      <c r="W1281" s="215"/>
      <c r="X1281" s="206"/>
      <c r="Y1281" s="206"/>
      <c r="Z1281" s="206"/>
      <c r="AA1281" s="206"/>
      <c r="AB1281" s="206"/>
      <c r="AC1281" s="206"/>
      <c r="AD1281" s="206"/>
      <c r="AE1281" s="206"/>
      <c r="AF1281" s="206"/>
      <c r="AG1281" s="206" t="s">
        <v>369</v>
      </c>
      <c r="AH1281" s="206"/>
      <c r="AI1281" s="206"/>
      <c r="AJ1281" s="206"/>
      <c r="AK1281" s="206"/>
      <c r="AL1281" s="206"/>
      <c r="AM1281" s="206"/>
      <c r="AN1281" s="206"/>
      <c r="AO1281" s="206"/>
      <c r="AP1281" s="206"/>
      <c r="AQ1281" s="206"/>
      <c r="AR1281" s="206"/>
      <c r="AS1281" s="206"/>
      <c r="AT1281" s="206"/>
      <c r="AU1281" s="206"/>
      <c r="AV1281" s="206"/>
      <c r="AW1281" s="206"/>
      <c r="AX1281" s="206"/>
      <c r="AY1281" s="206"/>
      <c r="AZ1281" s="206"/>
      <c r="BA1281" s="206"/>
      <c r="BB1281" s="206"/>
      <c r="BC1281" s="206"/>
      <c r="BD1281" s="206"/>
      <c r="BE1281" s="206"/>
      <c r="BF1281" s="206"/>
      <c r="BG1281" s="206"/>
      <c r="BH1281" s="206"/>
    </row>
    <row r="1282" spans="1:60" ht="33.75" outlineLevel="1">
      <c r="A1282" s="232">
        <v>319</v>
      </c>
      <c r="B1282" s="233" t="s">
        <v>1747</v>
      </c>
      <c r="C1282" s="243" t="s">
        <v>1748</v>
      </c>
      <c r="D1282" s="234" t="s">
        <v>437</v>
      </c>
      <c r="E1282" s="235">
        <v>2</v>
      </c>
      <c r="F1282" s="236"/>
      <c r="G1282" s="237">
        <f>ROUND(E1282*F1282,2)</f>
        <v>0</v>
      </c>
      <c r="H1282" s="236"/>
      <c r="I1282" s="237">
        <f>ROUND(E1282*H1282,2)</f>
        <v>0</v>
      </c>
      <c r="J1282" s="236"/>
      <c r="K1282" s="237">
        <f>ROUND(E1282*J1282,2)</f>
        <v>0</v>
      </c>
      <c r="L1282" s="237">
        <v>21</v>
      </c>
      <c r="M1282" s="237">
        <f>G1282*(1+L1282/100)</f>
        <v>0</v>
      </c>
      <c r="N1282" s="237">
        <v>5.067E-2</v>
      </c>
      <c r="O1282" s="237">
        <f>ROUND(E1282*N1282,2)</f>
        <v>0.1</v>
      </c>
      <c r="P1282" s="237">
        <v>0</v>
      </c>
      <c r="Q1282" s="237">
        <f>ROUND(E1282*P1282,2)</f>
        <v>0</v>
      </c>
      <c r="R1282" s="237" t="s">
        <v>1580</v>
      </c>
      <c r="S1282" s="237" t="s">
        <v>285</v>
      </c>
      <c r="T1282" s="238" t="s">
        <v>1638</v>
      </c>
      <c r="U1282" s="215">
        <v>0.97499999999999998</v>
      </c>
      <c r="V1282" s="215">
        <f>ROUND(E1282*U1282,2)</f>
        <v>1.95</v>
      </c>
      <c r="W1282" s="215"/>
      <c r="X1282" s="206"/>
      <c r="Y1282" s="206"/>
      <c r="Z1282" s="206"/>
      <c r="AA1282" s="206"/>
      <c r="AB1282" s="206"/>
      <c r="AC1282" s="206"/>
      <c r="AD1282" s="206"/>
      <c r="AE1282" s="206"/>
      <c r="AF1282" s="206"/>
      <c r="AG1282" s="206" t="s">
        <v>369</v>
      </c>
      <c r="AH1282" s="206"/>
      <c r="AI1282" s="206"/>
      <c r="AJ1282" s="206"/>
      <c r="AK1282" s="206"/>
      <c r="AL1282" s="206"/>
      <c r="AM1282" s="206"/>
      <c r="AN1282" s="206"/>
      <c r="AO1282" s="206"/>
      <c r="AP1282" s="206"/>
      <c r="AQ1282" s="206"/>
      <c r="AR1282" s="206"/>
      <c r="AS1282" s="206"/>
      <c r="AT1282" s="206"/>
      <c r="AU1282" s="206"/>
      <c r="AV1282" s="206"/>
      <c r="AW1282" s="206"/>
      <c r="AX1282" s="206"/>
      <c r="AY1282" s="206"/>
      <c r="AZ1282" s="206"/>
      <c r="BA1282" s="206"/>
      <c r="BB1282" s="206"/>
      <c r="BC1282" s="206"/>
      <c r="BD1282" s="206"/>
      <c r="BE1282" s="206"/>
      <c r="BF1282" s="206"/>
      <c r="BG1282" s="206"/>
      <c r="BH1282" s="206"/>
    </row>
    <row r="1283" spans="1:60" ht="33.75" outlineLevel="1">
      <c r="A1283" s="232">
        <v>320</v>
      </c>
      <c r="B1283" s="233" t="s">
        <v>1749</v>
      </c>
      <c r="C1283" s="243" t="s">
        <v>1750</v>
      </c>
      <c r="D1283" s="234" t="s">
        <v>437</v>
      </c>
      <c r="E1283" s="235">
        <v>4</v>
      </c>
      <c r="F1283" s="236"/>
      <c r="G1283" s="237">
        <f>ROUND(E1283*F1283,2)</f>
        <v>0</v>
      </c>
      <c r="H1283" s="236"/>
      <c r="I1283" s="237">
        <f>ROUND(E1283*H1283,2)</f>
        <v>0</v>
      </c>
      <c r="J1283" s="236"/>
      <c r="K1283" s="237">
        <f>ROUND(E1283*J1283,2)</f>
        <v>0</v>
      </c>
      <c r="L1283" s="237">
        <v>21</v>
      </c>
      <c r="M1283" s="237">
        <f>G1283*(1+L1283/100)</f>
        <v>0</v>
      </c>
      <c r="N1283" s="237">
        <v>6.1929999999999999E-2</v>
      </c>
      <c r="O1283" s="237">
        <f>ROUND(E1283*N1283,2)</f>
        <v>0.25</v>
      </c>
      <c r="P1283" s="237">
        <v>0</v>
      </c>
      <c r="Q1283" s="237">
        <f>ROUND(E1283*P1283,2)</f>
        <v>0</v>
      </c>
      <c r="R1283" s="237" t="s">
        <v>1580</v>
      </c>
      <c r="S1283" s="237" t="s">
        <v>285</v>
      </c>
      <c r="T1283" s="238" t="s">
        <v>1638</v>
      </c>
      <c r="U1283" s="215">
        <v>0.999</v>
      </c>
      <c r="V1283" s="215">
        <f>ROUND(E1283*U1283,2)</f>
        <v>4</v>
      </c>
      <c r="W1283" s="215"/>
      <c r="X1283" s="206"/>
      <c r="Y1283" s="206"/>
      <c r="Z1283" s="206"/>
      <c r="AA1283" s="206"/>
      <c r="AB1283" s="206"/>
      <c r="AC1283" s="206"/>
      <c r="AD1283" s="206"/>
      <c r="AE1283" s="206"/>
      <c r="AF1283" s="206"/>
      <c r="AG1283" s="206" t="s">
        <v>369</v>
      </c>
      <c r="AH1283" s="206"/>
      <c r="AI1283" s="206"/>
      <c r="AJ1283" s="206"/>
      <c r="AK1283" s="206"/>
      <c r="AL1283" s="206"/>
      <c r="AM1283" s="206"/>
      <c r="AN1283" s="206"/>
      <c r="AO1283" s="206"/>
      <c r="AP1283" s="206"/>
      <c r="AQ1283" s="206"/>
      <c r="AR1283" s="206"/>
      <c r="AS1283" s="206"/>
      <c r="AT1283" s="206"/>
      <c r="AU1283" s="206"/>
      <c r="AV1283" s="206"/>
      <c r="AW1283" s="206"/>
      <c r="AX1283" s="206"/>
      <c r="AY1283" s="206"/>
      <c r="AZ1283" s="206"/>
      <c r="BA1283" s="206"/>
      <c r="BB1283" s="206"/>
      <c r="BC1283" s="206"/>
      <c r="BD1283" s="206"/>
      <c r="BE1283" s="206"/>
      <c r="BF1283" s="206"/>
      <c r="BG1283" s="206"/>
      <c r="BH1283" s="206"/>
    </row>
    <row r="1284" spans="1:60" ht="33.75" outlineLevel="1">
      <c r="A1284" s="232">
        <v>321</v>
      </c>
      <c r="B1284" s="233" t="s">
        <v>1751</v>
      </c>
      <c r="C1284" s="243" t="s">
        <v>1752</v>
      </c>
      <c r="D1284" s="234" t="s">
        <v>437</v>
      </c>
      <c r="E1284" s="235">
        <v>2</v>
      </c>
      <c r="F1284" s="236"/>
      <c r="G1284" s="237">
        <f>ROUND(E1284*F1284,2)</f>
        <v>0</v>
      </c>
      <c r="H1284" s="236"/>
      <c r="I1284" s="237">
        <f>ROUND(E1284*H1284,2)</f>
        <v>0</v>
      </c>
      <c r="J1284" s="236"/>
      <c r="K1284" s="237">
        <f>ROUND(E1284*J1284,2)</f>
        <v>0</v>
      </c>
      <c r="L1284" s="237">
        <v>21</v>
      </c>
      <c r="M1284" s="237">
        <f>G1284*(1+L1284/100)</f>
        <v>0</v>
      </c>
      <c r="N1284" s="237">
        <v>6.7559999999999995E-2</v>
      </c>
      <c r="O1284" s="237">
        <f>ROUND(E1284*N1284,2)</f>
        <v>0.14000000000000001</v>
      </c>
      <c r="P1284" s="237">
        <v>0</v>
      </c>
      <c r="Q1284" s="237">
        <f>ROUND(E1284*P1284,2)</f>
        <v>0</v>
      </c>
      <c r="R1284" s="237" t="s">
        <v>1580</v>
      </c>
      <c r="S1284" s="237" t="s">
        <v>285</v>
      </c>
      <c r="T1284" s="238" t="s">
        <v>1638</v>
      </c>
      <c r="U1284" s="215">
        <v>1.012</v>
      </c>
      <c r="V1284" s="215">
        <f>ROUND(E1284*U1284,2)</f>
        <v>2.02</v>
      </c>
      <c r="W1284" s="215"/>
      <c r="X1284" s="206"/>
      <c r="Y1284" s="206"/>
      <c r="Z1284" s="206"/>
      <c r="AA1284" s="206"/>
      <c r="AB1284" s="206"/>
      <c r="AC1284" s="206"/>
      <c r="AD1284" s="206"/>
      <c r="AE1284" s="206"/>
      <c r="AF1284" s="206"/>
      <c r="AG1284" s="206" t="s">
        <v>369</v>
      </c>
      <c r="AH1284" s="206"/>
      <c r="AI1284" s="206"/>
      <c r="AJ1284" s="206"/>
      <c r="AK1284" s="206"/>
      <c r="AL1284" s="206"/>
      <c r="AM1284" s="206"/>
      <c r="AN1284" s="206"/>
      <c r="AO1284" s="206"/>
      <c r="AP1284" s="206"/>
      <c r="AQ1284" s="206"/>
      <c r="AR1284" s="206"/>
      <c r="AS1284" s="206"/>
      <c r="AT1284" s="206"/>
      <c r="AU1284" s="206"/>
      <c r="AV1284" s="206"/>
      <c r="AW1284" s="206"/>
      <c r="AX1284" s="206"/>
      <c r="AY1284" s="206"/>
      <c r="AZ1284" s="206"/>
      <c r="BA1284" s="206"/>
      <c r="BB1284" s="206"/>
      <c r="BC1284" s="206"/>
      <c r="BD1284" s="206"/>
      <c r="BE1284" s="206"/>
      <c r="BF1284" s="206"/>
      <c r="BG1284" s="206"/>
      <c r="BH1284" s="206"/>
    </row>
    <row r="1285" spans="1:60" ht="33.75" outlineLevel="1">
      <c r="A1285" s="232">
        <v>322</v>
      </c>
      <c r="B1285" s="233" t="s">
        <v>1753</v>
      </c>
      <c r="C1285" s="243" t="s">
        <v>1754</v>
      </c>
      <c r="D1285" s="234" t="s">
        <v>437</v>
      </c>
      <c r="E1285" s="235">
        <v>2</v>
      </c>
      <c r="F1285" s="236"/>
      <c r="G1285" s="237">
        <f>ROUND(E1285*F1285,2)</f>
        <v>0</v>
      </c>
      <c r="H1285" s="236"/>
      <c r="I1285" s="237">
        <f>ROUND(E1285*H1285,2)</f>
        <v>0</v>
      </c>
      <c r="J1285" s="236"/>
      <c r="K1285" s="237">
        <f>ROUND(E1285*J1285,2)</f>
        <v>0</v>
      </c>
      <c r="L1285" s="237">
        <v>21</v>
      </c>
      <c r="M1285" s="237">
        <f>G1285*(1+L1285/100)</f>
        <v>0</v>
      </c>
      <c r="N1285" s="237">
        <v>8.8160000000000002E-2</v>
      </c>
      <c r="O1285" s="237">
        <f>ROUND(E1285*N1285,2)</f>
        <v>0.18</v>
      </c>
      <c r="P1285" s="237">
        <v>0</v>
      </c>
      <c r="Q1285" s="237">
        <f>ROUND(E1285*P1285,2)</f>
        <v>0</v>
      </c>
      <c r="R1285" s="237" t="s">
        <v>1580</v>
      </c>
      <c r="S1285" s="237" t="s">
        <v>285</v>
      </c>
      <c r="T1285" s="238" t="s">
        <v>1638</v>
      </c>
      <c r="U1285" s="215">
        <v>1.3360000000000001</v>
      </c>
      <c r="V1285" s="215">
        <f>ROUND(E1285*U1285,2)</f>
        <v>2.67</v>
      </c>
      <c r="W1285" s="215"/>
      <c r="X1285" s="206"/>
      <c r="Y1285" s="206"/>
      <c r="Z1285" s="206"/>
      <c r="AA1285" s="206"/>
      <c r="AB1285" s="206"/>
      <c r="AC1285" s="206"/>
      <c r="AD1285" s="206"/>
      <c r="AE1285" s="206"/>
      <c r="AF1285" s="206"/>
      <c r="AG1285" s="206" t="s">
        <v>369</v>
      </c>
      <c r="AH1285" s="206"/>
      <c r="AI1285" s="206"/>
      <c r="AJ1285" s="206"/>
      <c r="AK1285" s="206"/>
      <c r="AL1285" s="206"/>
      <c r="AM1285" s="206"/>
      <c r="AN1285" s="206"/>
      <c r="AO1285" s="206"/>
      <c r="AP1285" s="206"/>
      <c r="AQ1285" s="206"/>
      <c r="AR1285" s="206"/>
      <c r="AS1285" s="206"/>
      <c r="AT1285" s="206"/>
      <c r="AU1285" s="206"/>
      <c r="AV1285" s="206"/>
      <c r="AW1285" s="206"/>
      <c r="AX1285" s="206"/>
      <c r="AY1285" s="206"/>
      <c r="AZ1285" s="206"/>
      <c r="BA1285" s="206"/>
      <c r="BB1285" s="206"/>
      <c r="BC1285" s="206"/>
      <c r="BD1285" s="206"/>
      <c r="BE1285" s="206"/>
      <c r="BF1285" s="206"/>
      <c r="BG1285" s="206"/>
      <c r="BH1285" s="206"/>
    </row>
    <row r="1286" spans="1:60" outlineLevel="1">
      <c r="A1286" s="223">
        <v>323</v>
      </c>
      <c r="B1286" s="224" t="s">
        <v>1755</v>
      </c>
      <c r="C1286" s="241" t="s">
        <v>1756</v>
      </c>
      <c r="D1286" s="225" t="s">
        <v>389</v>
      </c>
      <c r="E1286" s="226">
        <v>1.6348199999999999</v>
      </c>
      <c r="F1286" s="227"/>
      <c r="G1286" s="228">
        <f>ROUND(E1286*F1286,2)</f>
        <v>0</v>
      </c>
      <c r="H1286" s="227"/>
      <c r="I1286" s="228">
        <f>ROUND(E1286*H1286,2)</f>
        <v>0</v>
      </c>
      <c r="J1286" s="227"/>
      <c r="K1286" s="228">
        <f>ROUND(E1286*J1286,2)</f>
        <v>0</v>
      </c>
      <c r="L1286" s="228">
        <v>21</v>
      </c>
      <c r="M1286" s="228">
        <f>G1286*(1+L1286/100)</f>
        <v>0</v>
      </c>
      <c r="N1286" s="228">
        <v>0</v>
      </c>
      <c r="O1286" s="228">
        <f>ROUND(E1286*N1286,2)</f>
        <v>0</v>
      </c>
      <c r="P1286" s="228">
        <v>0</v>
      </c>
      <c r="Q1286" s="228">
        <f>ROUND(E1286*P1286,2)</f>
        <v>0</v>
      </c>
      <c r="R1286" s="228" t="s">
        <v>1580</v>
      </c>
      <c r="S1286" s="228" t="s">
        <v>285</v>
      </c>
      <c r="T1286" s="229" t="s">
        <v>1638</v>
      </c>
      <c r="U1286" s="215">
        <v>3.0750000000000002</v>
      </c>
      <c r="V1286" s="215">
        <f>ROUND(E1286*U1286,2)</f>
        <v>5.03</v>
      </c>
      <c r="W1286" s="215"/>
      <c r="X1286" s="206"/>
      <c r="Y1286" s="206"/>
      <c r="Z1286" s="206"/>
      <c r="AA1286" s="206"/>
      <c r="AB1286" s="206"/>
      <c r="AC1286" s="206"/>
      <c r="AD1286" s="206"/>
      <c r="AE1286" s="206"/>
      <c r="AF1286" s="206"/>
      <c r="AG1286" s="206" t="s">
        <v>1192</v>
      </c>
      <c r="AH1286" s="206"/>
      <c r="AI1286" s="206"/>
      <c r="AJ1286" s="206"/>
      <c r="AK1286" s="206"/>
      <c r="AL1286" s="206"/>
      <c r="AM1286" s="206"/>
      <c r="AN1286" s="206"/>
      <c r="AO1286" s="206"/>
      <c r="AP1286" s="206"/>
      <c r="AQ1286" s="206"/>
      <c r="AR1286" s="206"/>
      <c r="AS1286" s="206"/>
      <c r="AT1286" s="206"/>
      <c r="AU1286" s="206"/>
      <c r="AV1286" s="206"/>
      <c r="AW1286" s="206"/>
      <c r="AX1286" s="206"/>
      <c r="AY1286" s="206"/>
      <c r="AZ1286" s="206"/>
      <c r="BA1286" s="206"/>
      <c r="BB1286" s="206"/>
      <c r="BC1286" s="206"/>
      <c r="BD1286" s="206"/>
      <c r="BE1286" s="206"/>
      <c r="BF1286" s="206"/>
      <c r="BG1286" s="206"/>
      <c r="BH1286" s="206"/>
    </row>
    <row r="1287" spans="1:60" outlineLevel="1">
      <c r="A1287" s="213"/>
      <c r="B1287" s="214"/>
      <c r="C1287" s="254" t="s">
        <v>1194</v>
      </c>
      <c r="D1287" s="247"/>
      <c r="E1287" s="248"/>
      <c r="F1287" s="215"/>
      <c r="G1287" s="215"/>
      <c r="H1287" s="215"/>
      <c r="I1287" s="215"/>
      <c r="J1287" s="215"/>
      <c r="K1287" s="215"/>
      <c r="L1287" s="215"/>
      <c r="M1287" s="215"/>
      <c r="N1287" s="215"/>
      <c r="O1287" s="215"/>
      <c r="P1287" s="215"/>
      <c r="Q1287" s="215"/>
      <c r="R1287" s="215"/>
      <c r="S1287" s="215"/>
      <c r="T1287" s="215"/>
      <c r="U1287" s="215"/>
      <c r="V1287" s="215"/>
      <c r="W1287" s="215"/>
      <c r="X1287" s="206"/>
      <c r="Y1287" s="206"/>
      <c r="Z1287" s="206"/>
      <c r="AA1287" s="206"/>
      <c r="AB1287" s="206"/>
      <c r="AC1287" s="206"/>
      <c r="AD1287" s="206"/>
      <c r="AE1287" s="206"/>
      <c r="AF1287" s="206"/>
      <c r="AG1287" s="206" t="s">
        <v>327</v>
      </c>
      <c r="AH1287" s="206">
        <v>0</v>
      </c>
      <c r="AI1287" s="206"/>
      <c r="AJ1287" s="206"/>
      <c r="AK1287" s="206"/>
      <c r="AL1287" s="206"/>
      <c r="AM1287" s="206"/>
      <c r="AN1287" s="206"/>
      <c r="AO1287" s="206"/>
      <c r="AP1287" s="206"/>
      <c r="AQ1287" s="206"/>
      <c r="AR1287" s="206"/>
      <c r="AS1287" s="206"/>
      <c r="AT1287" s="206"/>
      <c r="AU1287" s="206"/>
      <c r="AV1287" s="206"/>
      <c r="AW1287" s="206"/>
      <c r="AX1287" s="206"/>
      <c r="AY1287" s="206"/>
      <c r="AZ1287" s="206"/>
      <c r="BA1287" s="206"/>
      <c r="BB1287" s="206"/>
      <c r="BC1287" s="206"/>
      <c r="BD1287" s="206"/>
      <c r="BE1287" s="206"/>
      <c r="BF1287" s="206"/>
      <c r="BG1287" s="206"/>
      <c r="BH1287" s="206"/>
    </row>
    <row r="1288" spans="1:60" outlineLevel="1">
      <c r="A1288" s="213"/>
      <c r="B1288" s="214"/>
      <c r="C1288" s="254" t="s">
        <v>1757</v>
      </c>
      <c r="D1288" s="247"/>
      <c r="E1288" s="248"/>
      <c r="F1288" s="215"/>
      <c r="G1288" s="215"/>
      <c r="H1288" s="215"/>
      <c r="I1288" s="215"/>
      <c r="J1288" s="215"/>
      <c r="K1288" s="215"/>
      <c r="L1288" s="215"/>
      <c r="M1288" s="215"/>
      <c r="N1288" s="215"/>
      <c r="O1288" s="215"/>
      <c r="P1288" s="215"/>
      <c r="Q1288" s="215"/>
      <c r="R1288" s="215"/>
      <c r="S1288" s="215"/>
      <c r="T1288" s="215"/>
      <c r="U1288" s="215"/>
      <c r="V1288" s="215"/>
      <c r="W1288" s="215"/>
      <c r="X1288" s="206"/>
      <c r="Y1288" s="206"/>
      <c r="Z1288" s="206"/>
      <c r="AA1288" s="206"/>
      <c r="AB1288" s="206"/>
      <c r="AC1288" s="206"/>
      <c r="AD1288" s="206"/>
      <c r="AE1288" s="206"/>
      <c r="AF1288" s="206"/>
      <c r="AG1288" s="206" t="s">
        <v>327</v>
      </c>
      <c r="AH1288" s="206">
        <v>0</v>
      </c>
      <c r="AI1288" s="206"/>
      <c r="AJ1288" s="206"/>
      <c r="AK1288" s="206"/>
      <c r="AL1288" s="206"/>
      <c r="AM1288" s="206"/>
      <c r="AN1288" s="206"/>
      <c r="AO1288" s="206"/>
      <c r="AP1288" s="206"/>
      <c r="AQ1288" s="206"/>
      <c r="AR1288" s="206"/>
      <c r="AS1288" s="206"/>
      <c r="AT1288" s="206"/>
      <c r="AU1288" s="206"/>
      <c r="AV1288" s="206"/>
      <c r="AW1288" s="206"/>
      <c r="AX1288" s="206"/>
      <c r="AY1288" s="206"/>
      <c r="AZ1288" s="206"/>
      <c r="BA1288" s="206"/>
      <c r="BB1288" s="206"/>
      <c r="BC1288" s="206"/>
      <c r="BD1288" s="206"/>
      <c r="BE1288" s="206"/>
      <c r="BF1288" s="206"/>
      <c r="BG1288" s="206"/>
      <c r="BH1288" s="206"/>
    </row>
    <row r="1289" spans="1:60" outlineLevel="1">
      <c r="A1289" s="213"/>
      <c r="B1289" s="214"/>
      <c r="C1289" s="254" t="s">
        <v>1758</v>
      </c>
      <c r="D1289" s="247"/>
      <c r="E1289" s="248">
        <v>1.6348199999999999</v>
      </c>
      <c r="F1289" s="215"/>
      <c r="G1289" s="215"/>
      <c r="H1289" s="215"/>
      <c r="I1289" s="215"/>
      <c r="J1289" s="215"/>
      <c r="K1289" s="215"/>
      <c r="L1289" s="215"/>
      <c r="M1289" s="215"/>
      <c r="N1289" s="215"/>
      <c r="O1289" s="215"/>
      <c r="P1289" s="215"/>
      <c r="Q1289" s="215"/>
      <c r="R1289" s="215"/>
      <c r="S1289" s="215"/>
      <c r="T1289" s="215"/>
      <c r="U1289" s="215"/>
      <c r="V1289" s="215"/>
      <c r="W1289" s="215"/>
      <c r="X1289" s="206"/>
      <c r="Y1289" s="206"/>
      <c r="Z1289" s="206"/>
      <c r="AA1289" s="206"/>
      <c r="AB1289" s="206"/>
      <c r="AC1289" s="206"/>
      <c r="AD1289" s="206"/>
      <c r="AE1289" s="206"/>
      <c r="AF1289" s="206"/>
      <c r="AG1289" s="206" t="s">
        <v>327</v>
      </c>
      <c r="AH1289" s="206">
        <v>0</v>
      </c>
      <c r="AI1289" s="206"/>
      <c r="AJ1289" s="206"/>
      <c r="AK1289" s="206"/>
      <c r="AL1289" s="206"/>
      <c r="AM1289" s="206"/>
      <c r="AN1289" s="206"/>
      <c r="AO1289" s="206"/>
      <c r="AP1289" s="206"/>
      <c r="AQ1289" s="206"/>
      <c r="AR1289" s="206"/>
      <c r="AS1289" s="206"/>
      <c r="AT1289" s="206"/>
      <c r="AU1289" s="206"/>
      <c r="AV1289" s="206"/>
      <c r="AW1289" s="206"/>
      <c r="AX1289" s="206"/>
      <c r="AY1289" s="206"/>
      <c r="AZ1289" s="206"/>
      <c r="BA1289" s="206"/>
      <c r="BB1289" s="206"/>
      <c r="BC1289" s="206"/>
      <c r="BD1289" s="206"/>
      <c r="BE1289" s="206"/>
      <c r="BF1289" s="206"/>
      <c r="BG1289" s="206"/>
      <c r="BH1289" s="206"/>
    </row>
    <row r="1290" spans="1:60">
      <c r="A1290" s="217" t="s">
        <v>280</v>
      </c>
      <c r="B1290" s="218" t="s">
        <v>149</v>
      </c>
      <c r="C1290" s="240" t="s">
        <v>150</v>
      </c>
      <c r="D1290" s="219"/>
      <c r="E1290" s="220"/>
      <c r="F1290" s="221"/>
      <c r="G1290" s="221">
        <f>SUMIF(AG1291:AG1301,"&lt;&gt;NOR",G1291:G1301)</f>
        <v>0</v>
      </c>
      <c r="H1290" s="221"/>
      <c r="I1290" s="221">
        <f>SUM(I1291:I1301)</f>
        <v>0</v>
      </c>
      <c r="J1290" s="221"/>
      <c r="K1290" s="221">
        <f>SUM(K1291:K1301)</f>
        <v>0</v>
      </c>
      <c r="L1290" s="221"/>
      <c r="M1290" s="221">
        <f>SUM(M1291:M1301)</f>
        <v>0</v>
      </c>
      <c r="N1290" s="221"/>
      <c r="O1290" s="221">
        <f>SUM(O1291:O1301)</f>
        <v>0.75</v>
      </c>
      <c r="P1290" s="221"/>
      <c r="Q1290" s="221">
        <f>SUM(Q1291:Q1301)</f>
        <v>0</v>
      </c>
      <c r="R1290" s="221"/>
      <c r="S1290" s="221"/>
      <c r="T1290" s="222"/>
      <c r="U1290" s="216"/>
      <c r="V1290" s="216">
        <f>SUM(V1291:V1301)</f>
        <v>189.79</v>
      </c>
      <c r="W1290" s="216"/>
      <c r="AG1290" t="s">
        <v>281</v>
      </c>
    </row>
    <row r="1291" spans="1:60" ht="22.5" outlineLevel="1">
      <c r="A1291" s="223">
        <v>324</v>
      </c>
      <c r="B1291" s="224" t="s">
        <v>1759</v>
      </c>
      <c r="C1291" s="241" t="s">
        <v>1760</v>
      </c>
      <c r="D1291" s="225" t="s">
        <v>368</v>
      </c>
      <c r="E1291" s="226">
        <v>630.32749999999999</v>
      </c>
      <c r="F1291" s="227"/>
      <c r="G1291" s="228">
        <f>ROUND(E1291*F1291,2)</f>
        <v>0</v>
      </c>
      <c r="H1291" s="227"/>
      <c r="I1291" s="228">
        <f>ROUND(E1291*H1291,2)</f>
        <v>0</v>
      </c>
      <c r="J1291" s="227"/>
      <c r="K1291" s="228">
        <f>ROUND(E1291*J1291,2)</f>
        <v>0</v>
      </c>
      <c r="L1291" s="228">
        <v>21</v>
      </c>
      <c r="M1291" s="228">
        <f>G1291*(1+L1291/100)</f>
        <v>0</v>
      </c>
      <c r="N1291" s="228">
        <v>0</v>
      </c>
      <c r="O1291" s="228">
        <f>ROUND(E1291*N1291,2)</f>
        <v>0</v>
      </c>
      <c r="P1291" s="228">
        <v>0</v>
      </c>
      <c r="Q1291" s="228">
        <f>ROUND(E1291*P1291,2)</f>
        <v>0</v>
      </c>
      <c r="R1291" s="228" t="s">
        <v>1761</v>
      </c>
      <c r="S1291" s="228" t="s">
        <v>285</v>
      </c>
      <c r="T1291" s="229" t="s">
        <v>322</v>
      </c>
      <c r="U1291" s="215">
        <v>0.29899999999999999</v>
      </c>
      <c r="V1291" s="215">
        <f>ROUND(E1291*U1291,2)</f>
        <v>188.47</v>
      </c>
      <c r="W1291" s="215"/>
      <c r="X1291" s="206"/>
      <c r="Y1291" s="206"/>
      <c r="Z1291" s="206"/>
      <c r="AA1291" s="206"/>
      <c r="AB1291" s="206"/>
      <c r="AC1291" s="206"/>
      <c r="AD1291" s="206"/>
      <c r="AE1291" s="206"/>
      <c r="AF1291" s="206"/>
      <c r="AG1291" s="206" t="s">
        <v>1202</v>
      </c>
      <c r="AH1291" s="206"/>
      <c r="AI1291" s="206"/>
      <c r="AJ1291" s="206"/>
      <c r="AK1291" s="206"/>
      <c r="AL1291" s="206"/>
      <c r="AM1291" s="206"/>
      <c r="AN1291" s="206"/>
      <c r="AO1291" s="206"/>
      <c r="AP1291" s="206"/>
      <c r="AQ1291" s="206"/>
      <c r="AR1291" s="206"/>
      <c r="AS1291" s="206"/>
      <c r="AT1291" s="206"/>
      <c r="AU1291" s="206"/>
      <c r="AV1291" s="206"/>
      <c r="AW1291" s="206"/>
      <c r="AX1291" s="206"/>
      <c r="AY1291" s="206"/>
      <c r="AZ1291" s="206"/>
      <c r="BA1291" s="206"/>
      <c r="BB1291" s="206"/>
      <c r="BC1291" s="206"/>
      <c r="BD1291" s="206"/>
      <c r="BE1291" s="206"/>
      <c r="BF1291" s="206"/>
      <c r="BG1291" s="206"/>
      <c r="BH1291" s="206"/>
    </row>
    <row r="1292" spans="1:60" outlineLevel="1">
      <c r="A1292" s="213"/>
      <c r="B1292" s="214"/>
      <c r="C1292" s="254" t="s">
        <v>1762</v>
      </c>
      <c r="D1292" s="247"/>
      <c r="E1292" s="248">
        <v>630.32749999999999</v>
      </c>
      <c r="F1292" s="215"/>
      <c r="G1292" s="215"/>
      <c r="H1292" s="215"/>
      <c r="I1292" s="215"/>
      <c r="J1292" s="215"/>
      <c r="K1292" s="215"/>
      <c r="L1292" s="215"/>
      <c r="M1292" s="215"/>
      <c r="N1292" s="215"/>
      <c r="O1292" s="215"/>
      <c r="P1292" s="215"/>
      <c r="Q1292" s="215"/>
      <c r="R1292" s="215"/>
      <c r="S1292" s="215"/>
      <c r="T1292" s="215"/>
      <c r="U1292" s="215"/>
      <c r="V1292" s="215"/>
      <c r="W1292" s="215"/>
      <c r="X1292" s="206"/>
      <c r="Y1292" s="206"/>
      <c r="Z1292" s="206"/>
      <c r="AA1292" s="206"/>
      <c r="AB1292" s="206"/>
      <c r="AC1292" s="206"/>
      <c r="AD1292" s="206"/>
      <c r="AE1292" s="206"/>
      <c r="AF1292" s="206"/>
      <c r="AG1292" s="206" t="s">
        <v>327</v>
      </c>
      <c r="AH1292" s="206">
        <v>0</v>
      </c>
      <c r="AI1292" s="206"/>
      <c r="AJ1292" s="206"/>
      <c r="AK1292" s="206"/>
      <c r="AL1292" s="206"/>
      <c r="AM1292" s="206"/>
      <c r="AN1292" s="206"/>
      <c r="AO1292" s="206"/>
      <c r="AP1292" s="206"/>
      <c r="AQ1292" s="206"/>
      <c r="AR1292" s="206"/>
      <c r="AS1292" s="206"/>
      <c r="AT1292" s="206"/>
      <c r="AU1292" s="206"/>
      <c r="AV1292" s="206"/>
      <c r="AW1292" s="206"/>
      <c r="AX1292" s="206"/>
      <c r="AY1292" s="206"/>
      <c r="AZ1292" s="206"/>
      <c r="BA1292" s="206"/>
      <c r="BB1292" s="206"/>
      <c r="BC1292" s="206"/>
      <c r="BD1292" s="206"/>
      <c r="BE1292" s="206"/>
      <c r="BF1292" s="206"/>
      <c r="BG1292" s="206"/>
      <c r="BH1292" s="206"/>
    </row>
    <row r="1293" spans="1:60" outlineLevel="1">
      <c r="A1293" s="223">
        <v>325</v>
      </c>
      <c r="B1293" s="224" t="s">
        <v>1763</v>
      </c>
      <c r="C1293" s="241" t="s">
        <v>1764</v>
      </c>
      <c r="D1293" s="225" t="s">
        <v>320</v>
      </c>
      <c r="E1293" s="226">
        <v>1.26065</v>
      </c>
      <c r="F1293" s="227"/>
      <c r="G1293" s="228">
        <f>ROUND(E1293*F1293,2)</f>
        <v>0</v>
      </c>
      <c r="H1293" s="227"/>
      <c r="I1293" s="228">
        <f>ROUND(E1293*H1293,2)</f>
        <v>0</v>
      </c>
      <c r="J1293" s="227"/>
      <c r="K1293" s="228">
        <f>ROUND(E1293*J1293,2)</f>
        <v>0</v>
      </c>
      <c r="L1293" s="228">
        <v>21</v>
      </c>
      <c r="M1293" s="228">
        <f>G1293*(1+L1293/100)</f>
        <v>0</v>
      </c>
      <c r="N1293" s="228">
        <v>2.9499999999999999E-3</v>
      </c>
      <c r="O1293" s="228">
        <f>ROUND(E1293*N1293,2)</f>
        <v>0</v>
      </c>
      <c r="P1293" s="228">
        <v>0</v>
      </c>
      <c r="Q1293" s="228">
        <f>ROUND(E1293*P1293,2)</f>
        <v>0</v>
      </c>
      <c r="R1293" s="228" t="s">
        <v>1761</v>
      </c>
      <c r="S1293" s="228" t="s">
        <v>285</v>
      </c>
      <c r="T1293" s="229" t="s">
        <v>322</v>
      </c>
      <c r="U1293" s="215">
        <v>0</v>
      </c>
      <c r="V1293" s="215">
        <f>ROUND(E1293*U1293,2)</f>
        <v>0</v>
      </c>
      <c r="W1293" s="215"/>
      <c r="X1293" s="206"/>
      <c r="Y1293" s="206"/>
      <c r="Z1293" s="206"/>
      <c r="AA1293" s="206"/>
      <c r="AB1293" s="206"/>
      <c r="AC1293" s="206"/>
      <c r="AD1293" s="206"/>
      <c r="AE1293" s="206"/>
      <c r="AF1293" s="206"/>
      <c r="AG1293" s="206" t="s">
        <v>1202</v>
      </c>
      <c r="AH1293" s="206"/>
      <c r="AI1293" s="206"/>
      <c r="AJ1293" s="206"/>
      <c r="AK1293" s="206"/>
      <c r="AL1293" s="206"/>
      <c r="AM1293" s="206"/>
      <c r="AN1293" s="206"/>
      <c r="AO1293" s="206"/>
      <c r="AP1293" s="206"/>
      <c r="AQ1293" s="206"/>
      <c r="AR1293" s="206"/>
      <c r="AS1293" s="206"/>
      <c r="AT1293" s="206"/>
      <c r="AU1293" s="206"/>
      <c r="AV1293" s="206"/>
      <c r="AW1293" s="206"/>
      <c r="AX1293" s="206"/>
      <c r="AY1293" s="206"/>
      <c r="AZ1293" s="206"/>
      <c r="BA1293" s="206"/>
      <c r="BB1293" s="206"/>
      <c r="BC1293" s="206"/>
      <c r="BD1293" s="206"/>
      <c r="BE1293" s="206"/>
      <c r="BF1293" s="206"/>
      <c r="BG1293" s="206"/>
      <c r="BH1293" s="206"/>
    </row>
    <row r="1294" spans="1:60" outlineLevel="1">
      <c r="A1294" s="213"/>
      <c r="B1294" s="214"/>
      <c r="C1294" s="254" t="s">
        <v>1765</v>
      </c>
      <c r="D1294" s="247"/>
      <c r="E1294" s="248">
        <v>1.2606599999999999</v>
      </c>
      <c r="F1294" s="215"/>
      <c r="G1294" s="215"/>
      <c r="H1294" s="215"/>
      <c r="I1294" s="215"/>
      <c r="J1294" s="215"/>
      <c r="K1294" s="215"/>
      <c r="L1294" s="215"/>
      <c r="M1294" s="215"/>
      <c r="N1294" s="215"/>
      <c r="O1294" s="215"/>
      <c r="P1294" s="215"/>
      <c r="Q1294" s="215"/>
      <c r="R1294" s="215"/>
      <c r="S1294" s="215"/>
      <c r="T1294" s="215"/>
      <c r="U1294" s="215"/>
      <c r="V1294" s="215"/>
      <c r="W1294" s="215"/>
      <c r="X1294" s="206"/>
      <c r="Y1294" s="206"/>
      <c r="Z1294" s="206"/>
      <c r="AA1294" s="206"/>
      <c r="AB1294" s="206"/>
      <c r="AC1294" s="206"/>
      <c r="AD1294" s="206"/>
      <c r="AE1294" s="206"/>
      <c r="AF1294" s="206"/>
      <c r="AG1294" s="206" t="s">
        <v>327</v>
      </c>
      <c r="AH1294" s="206">
        <v>0</v>
      </c>
      <c r="AI1294" s="206"/>
      <c r="AJ1294" s="206"/>
      <c r="AK1294" s="206"/>
      <c r="AL1294" s="206"/>
      <c r="AM1294" s="206"/>
      <c r="AN1294" s="206"/>
      <c r="AO1294" s="206"/>
      <c r="AP1294" s="206"/>
      <c r="AQ1294" s="206"/>
      <c r="AR1294" s="206"/>
      <c r="AS1294" s="206"/>
      <c r="AT1294" s="206"/>
      <c r="AU1294" s="206"/>
      <c r="AV1294" s="206"/>
      <c r="AW1294" s="206"/>
      <c r="AX1294" s="206"/>
      <c r="AY1294" s="206"/>
      <c r="AZ1294" s="206"/>
      <c r="BA1294" s="206"/>
      <c r="BB1294" s="206"/>
      <c r="BC1294" s="206"/>
      <c r="BD1294" s="206"/>
      <c r="BE1294" s="206"/>
      <c r="BF1294" s="206"/>
      <c r="BG1294" s="206"/>
      <c r="BH1294" s="206"/>
    </row>
    <row r="1295" spans="1:60" outlineLevel="1">
      <c r="A1295" s="223">
        <v>326</v>
      </c>
      <c r="B1295" s="224" t="s">
        <v>1766</v>
      </c>
      <c r="C1295" s="241" t="s">
        <v>1767</v>
      </c>
      <c r="D1295" s="225" t="s">
        <v>320</v>
      </c>
      <c r="E1295" s="226">
        <v>1.36151</v>
      </c>
      <c r="F1295" s="227"/>
      <c r="G1295" s="228">
        <f>ROUND(E1295*F1295,2)</f>
        <v>0</v>
      </c>
      <c r="H1295" s="227"/>
      <c r="I1295" s="228">
        <f>ROUND(E1295*H1295,2)</f>
        <v>0</v>
      </c>
      <c r="J1295" s="227"/>
      <c r="K1295" s="228">
        <f>ROUND(E1295*J1295,2)</f>
        <v>0</v>
      </c>
      <c r="L1295" s="228">
        <v>21</v>
      </c>
      <c r="M1295" s="228">
        <f>G1295*(1+L1295/100)</f>
        <v>0</v>
      </c>
      <c r="N1295" s="228">
        <v>0.55000000000000004</v>
      </c>
      <c r="O1295" s="228">
        <f>ROUND(E1295*N1295,2)</f>
        <v>0.75</v>
      </c>
      <c r="P1295" s="228">
        <v>0</v>
      </c>
      <c r="Q1295" s="228">
        <f>ROUND(E1295*P1295,2)</f>
        <v>0</v>
      </c>
      <c r="R1295" s="228" t="s">
        <v>1183</v>
      </c>
      <c r="S1295" s="228" t="s">
        <v>285</v>
      </c>
      <c r="T1295" s="229" t="s">
        <v>322</v>
      </c>
      <c r="U1295" s="215">
        <v>0</v>
      </c>
      <c r="V1295" s="215">
        <f>ROUND(E1295*U1295,2)</f>
        <v>0</v>
      </c>
      <c r="W1295" s="215"/>
      <c r="X1295" s="206"/>
      <c r="Y1295" s="206"/>
      <c r="Z1295" s="206"/>
      <c r="AA1295" s="206"/>
      <c r="AB1295" s="206"/>
      <c r="AC1295" s="206"/>
      <c r="AD1295" s="206"/>
      <c r="AE1295" s="206"/>
      <c r="AF1295" s="206"/>
      <c r="AG1295" s="206" t="s">
        <v>1189</v>
      </c>
      <c r="AH1295" s="206"/>
      <c r="AI1295" s="206"/>
      <c r="AJ1295" s="206"/>
      <c r="AK1295" s="206"/>
      <c r="AL1295" s="206"/>
      <c r="AM1295" s="206"/>
      <c r="AN1295" s="206"/>
      <c r="AO1295" s="206"/>
      <c r="AP1295" s="206"/>
      <c r="AQ1295" s="206"/>
      <c r="AR1295" s="206"/>
      <c r="AS1295" s="206"/>
      <c r="AT1295" s="206"/>
      <c r="AU1295" s="206"/>
      <c r="AV1295" s="206"/>
      <c r="AW1295" s="206"/>
      <c r="AX1295" s="206"/>
      <c r="AY1295" s="206"/>
      <c r="AZ1295" s="206"/>
      <c r="BA1295" s="206"/>
      <c r="BB1295" s="206"/>
      <c r="BC1295" s="206"/>
      <c r="BD1295" s="206"/>
      <c r="BE1295" s="206"/>
      <c r="BF1295" s="206"/>
      <c r="BG1295" s="206"/>
      <c r="BH1295" s="206"/>
    </row>
    <row r="1296" spans="1:60" outlineLevel="1">
      <c r="A1296" s="213"/>
      <c r="B1296" s="214"/>
      <c r="C1296" s="254" t="s">
        <v>1768</v>
      </c>
      <c r="D1296" s="247"/>
      <c r="E1296" s="248">
        <v>1.36151</v>
      </c>
      <c r="F1296" s="215"/>
      <c r="G1296" s="215"/>
      <c r="H1296" s="215"/>
      <c r="I1296" s="215"/>
      <c r="J1296" s="215"/>
      <c r="K1296" s="215"/>
      <c r="L1296" s="215"/>
      <c r="M1296" s="215"/>
      <c r="N1296" s="215"/>
      <c r="O1296" s="215"/>
      <c r="P1296" s="215"/>
      <c r="Q1296" s="215"/>
      <c r="R1296" s="215"/>
      <c r="S1296" s="215"/>
      <c r="T1296" s="215"/>
      <c r="U1296" s="215"/>
      <c r="V1296" s="215"/>
      <c r="W1296" s="215"/>
      <c r="X1296" s="206"/>
      <c r="Y1296" s="206"/>
      <c r="Z1296" s="206"/>
      <c r="AA1296" s="206"/>
      <c r="AB1296" s="206"/>
      <c r="AC1296" s="206"/>
      <c r="AD1296" s="206"/>
      <c r="AE1296" s="206"/>
      <c r="AF1296" s="206"/>
      <c r="AG1296" s="206" t="s">
        <v>327</v>
      </c>
      <c r="AH1296" s="206">
        <v>0</v>
      </c>
      <c r="AI1296" s="206"/>
      <c r="AJ1296" s="206"/>
      <c r="AK1296" s="206"/>
      <c r="AL1296" s="206"/>
      <c r="AM1296" s="206"/>
      <c r="AN1296" s="206"/>
      <c r="AO1296" s="206"/>
      <c r="AP1296" s="206"/>
      <c r="AQ1296" s="206"/>
      <c r="AR1296" s="206"/>
      <c r="AS1296" s="206"/>
      <c r="AT1296" s="206"/>
      <c r="AU1296" s="206"/>
      <c r="AV1296" s="206"/>
      <c r="AW1296" s="206"/>
      <c r="AX1296" s="206"/>
      <c r="AY1296" s="206"/>
      <c r="AZ1296" s="206"/>
      <c r="BA1296" s="206"/>
      <c r="BB1296" s="206"/>
      <c r="BC1296" s="206"/>
      <c r="BD1296" s="206"/>
      <c r="BE1296" s="206"/>
      <c r="BF1296" s="206"/>
      <c r="BG1296" s="206"/>
      <c r="BH1296" s="206"/>
    </row>
    <row r="1297" spans="1:60" outlineLevel="1">
      <c r="A1297" s="223">
        <v>327</v>
      </c>
      <c r="B1297" s="224" t="s">
        <v>1769</v>
      </c>
      <c r="C1297" s="241" t="s">
        <v>1770</v>
      </c>
      <c r="D1297" s="225" t="s">
        <v>389</v>
      </c>
      <c r="E1297" s="226">
        <v>0.75255000000000005</v>
      </c>
      <c r="F1297" s="227"/>
      <c r="G1297" s="228">
        <f>ROUND(E1297*F1297,2)</f>
        <v>0</v>
      </c>
      <c r="H1297" s="227"/>
      <c r="I1297" s="228">
        <f>ROUND(E1297*H1297,2)</f>
        <v>0</v>
      </c>
      <c r="J1297" s="227"/>
      <c r="K1297" s="228">
        <f>ROUND(E1297*J1297,2)</f>
        <v>0</v>
      </c>
      <c r="L1297" s="228">
        <v>21</v>
      </c>
      <c r="M1297" s="228">
        <f>G1297*(1+L1297/100)</f>
        <v>0</v>
      </c>
      <c r="N1297" s="228">
        <v>0</v>
      </c>
      <c r="O1297" s="228">
        <f>ROUND(E1297*N1297,2)</f>
        <v>0</v>
      </c>
      <c r="P1297" s="228">
        <v>0</v>
      </c>
      <c r="Q1297" s="228">
        <f>ROUND(E1297*P1297,2)</f>
        <v>0</v>
      </c>
      <c r="R1297" s="228" t="s">
        <v>1761</v>
      </c>
      <c r="S1297" s="228" t="s">
        <v>285</v>
      </c>
      <c r="T1297" s="229" t="s">
        <v>322</v>
      </c>
      <c r="U1297" s="215">
        <v>1.7509999999999999</v>
      </c>
      <c r="V1297" s="215">
        <f>ROUND(E1297*U1297,2)</f>
        <v>1.32</v>
      </c>
      <c r="W1297" s="215"/>
      <c r="X1297" s="206"/>
      <c r="Y1297" s="206"/>
      <c r="Z1297" s="206"/>
      <c r="AA1297" s="206"/>
      <c r="AB1297" s="206"/>
      <c r="AC1297" s="206"/>
      <c r="AD1297" s="206"/>
      <c r="AE1297" s="206"/>
      <c r="AF1297" s="206"/>
      <c r="AG1297" s="206" t="s">
        <v>1192</v>
      </c>
      <c r="AH1297" s="206"/>
      <c r="AI1297" s="206"/>
      <c r="AJ1297" s="206"/>
      <c r="AK1297" s="206"/>
      <c r="AL1297" s="206"/>
      <c r="AM1297" s="206"/>
      <c r="AN1297" s="206"/>
      <c r="AO1297" s="206"/>
      <c r="AP1297" s="206"/>
      <c r="AQ1297" s="206"/>
      <c r="AR1297" s="206"/>
      <c r="AS1297" s="206"/>
      <c r="AT1297" s="206"/>
      <c r="AU1297" s="206"/>
      <c r="AV1297" s="206"/>
      <c r="AW1297" s="206"/>
      <c r="AX1297" s="206"/>
      <c r="AY1297" s="206"/>
      <c r="AZ1297" s="206"/>
      <c r="BA1297" s="206"/>
      <c r="BB1297" s="206"/>
      <c r="BC1297" s="206"/>
      <c r="BD1297" s="206"/>
      <c r="BE1297" s="206"/>
      <c r="BF1297" s="206"/>
      <c r="BG1297" s="206"/>
      <c r="BH1297" s="206"/>
    </row>
    <row r="1298" spans="1:60" outlineLevel="1">
      <c r="A1298" s="213"/>
      <c r="B1298" s="214"/>
      <c r="C1298" s="253" t="s">
        <v>1337</v>
      </c>
      <c r="D1298" s="251"/>
      <c r="E1298" s="251"/>
      <c r="F1298" s="251"/>
      <c r="G1298" s="251"/>
      <c r="H1298" s="215"/>
      <c r="I1298" s="215"/>
      <c r="J1298" s="215"/>
      <c r="K1298" s="215"/>
      <c r="L1298" s="215"/>
      <c r="M1298" s="215"/>
      <c r="N1298" s="215"/>
      <c r="O1298" s="215"/>
      <c r="P1298" s="215"/>
      <c r="Q1298" s="215"/>
      <c r="R1298" s="215"/>
      <c r="S1298" s="215"/>
      <c r="T1298" s="215"/>
      <c r="U1298" s="215"/>
      <c r="V1298" s="215"/>
      <c r="W1298" s="215"/>
      <c r="X1298" s="206"/>
      <c r="Y1298" s="206"/>
      <c r="Z1298" s="206"/>
      <c r="AA1298" s="206"/>
      <c r="AB1298" s="206"/>
      <c r="AC1298" s="206"/>
      <c r="AD1298" s="206"/>
      <c r="AE1298" s="206"/>
      <c r="AF1298" s="206"/>
      <c r="AG1298" s="206" t="s">
        <v>325</v>
      </c>
      <c r="AH1298" s="206"/>
      <c r="AI1298" s="206"/>
      <c r="AJ1298" s="206"/>
      <c r="AK1298" s="206"/>
      <c r="AL1298" s="206"/>
      <c r="AM1298" s="206"/>
      <c r="AN1298" s="206"/>
      <c r="AO1298" s="206"/>
      <c r="AP1298" s="206"/>
      <c r="AQ1298" s="206"/>
      <c r="AR1298" s="206"/>
      <c r="AS1298" s="206"/>
      <c r="AT1298" s="206"/>
      <c r="AU1298" s="206"/>
      <c r="AV1298" s="206"/>
      <c r="AW1298" s="206"/>
      <c r="AX1298" s="206"/>
      <c r="AY1298" s="206"/>
      <c r="AZ1298" s="206"/>
      <c r="BA1298" s="206"/>
      <c r="BB1298" s="206"/>
      <c r="BC1298" s="206"/>
      <c r="BD1298" s="206"/>
      <c r="BE1298" s="206"/>
      <c r="BF1298" s="206"/>
      <c r="BG1298" s="206"/>
      <c r="BH1298" s="206"/>
    </row>
    <row r="1299" spans="1:60" outlineLevel="1">
      <c r="A1299" s="213"/>
      <c r="B1299" s="214"/>
      <c r="C1299" s="254" t="s">
        <v>1194</v>
      </c>
      <c r="D1299" s="247"/>
      <c r="E1299" s="248"/>
      <c r="F1299" s="215"/>
      <c r="G1299" s="215"/>
      <c r="H1299" s="215"/>
      <c r="I1299" s="215"/>
      <c r="J1299" s="215"/>
      <c r="K1299" s="215"/>
      <c r="L1299" s="215"/>
      <c r="M1299" s="215"/>
      <c r="N1299" s="215"/>
      <c r="O1299" s="215"/>
      <c r="P1299" s="215"/>
      <c r="Q1299" s="215"/>
      <c r="R1299" s="215"/>
      <c r="S1299" s="215"/>
      <c r="T1299" s="215"/>
      <c r="U1299" s="215"/>
      <c r="V1299" s="215"/>
      <c r="W1299" s="215"/>
      <c r="X1299" s="206"/>
      <c r="Y1299" s="206"/>
      <c r="Z1299" s="206"/>
      <c r="AA1299" s="206"/>
      <c r="AB1299" s="206"/>
      <c r="AC1299" s="206"/>
      <c r="AD1299" s="206"/>
      <c r="AE1299" s="206"/>
      <c r="AF1299" s="206"/>
      <c r="AG1299" s="206" t="s">
        <v>327</v>
      </c>
      <c r="AH1299" s="206">
        <v>0</v>
      </c>
      <c r="AI1299" s="206"/>
      <c r="AJ1299" s="206"/>
      <c r="AK1299" s="206"/>
      <c r="AL1299" s="206"/>
      <c r="AM1299" s="206"/>
      <c r="AN1299" s="206"/>
      <c r="AO1299" s="206"/>
      <c r="AP1299" s="206"/>
      <c r="AQ1299" s="206"/>
      <c r="AR1299" s="206"/>
      <c r="AS1299" s="206"/>
      <c r="AT1299" s="206"/>
      <c r="AU1299" s="206"/>
      <c r="AV1299" s="206"/>
      <c r="AW1299" s="206"/>
      <c r="AX1299" s="206"/>
      <c r="AY1299" s="206"/>
      <c r="AZ1299" s="206"/>
      <c r="BA1299" s="206"/>
      <c r="BB1299" s="206"/>
      <c r="BC1299" s="206"/>
      <c r="BD1299" s="206"/>
      <c r="BE1299" s="206"/>
      <c r="BF1299" s="206"/>
      <c r="BG1299" s="206"/>
      <c r="BH1299" s="206"/>
    </row>
    <row r="1300" spans="1:60" outlineLevel="1">
      <c r="A1300" s="213"/>
      <c r="B1300" s="214"/>
      <c r="C1300" s="254" t="s">
        <v>1771</v>
      </c>
      <c r="D1300" s="247"/>
      <c r="E1300" s="248"/>
      <c r="F1300" s="215"/>
      <c r="G1300" s="215"/>
      <c r="H1300" s="215"/>
      <c r="I1300" s="215"/>
      <c r="J1300" s="215"/>
      <c r="K1300" s="215"/>
      <c r="L1300" s="215"/>
      <c r="M1300" s="215"/>
      <c r="N1300" s="215"/>
      <c r="O1300" s="215"/>
      <c r="P1300" s="215"/>
      <c r="Q1300" s="215"/>
      <c r="R1300" s="215"/>
      <c r="S1300" s="215"/>
      <c r="T1300" s="215"/>
      <c r="U1300" s="215"/>
      <c r="V1300" s="215"/>
      <c r="W1300" s="215"/>
      <c r="X1300" s="206"/>
      <c r="Y1300" s="206"/>
      <c r="Z1300" s="206"/>
      <c r="AA1300" s="206"/>
      <c r="AB1300" s="206"/>
      <c r="AC1300" s="206"/>
      <c r="AD1300" s="206"/>
      <c r="AE1300" s="206"/>
      <c r="AF1300" s="206"/>
      <c r="AG1300" s="206" t="s">
        <v>327</v>
      </c>
      <c r="AH1300" s="206">
        <v>0</v>
      </c>
      <c r="AI1300" s="206"/>
      <c r="AJ1300" s="206"/>
      <c r="AK1300" s="206"/>
      <c r="AL1300" s="206"/>
      <c r="AM1300" s="206"/>
      <c r="AN1300" s="206"/>
      <c r="AO1300" s="206"/>
      <c r="AP1300" s="206"/>
      <c r="AQ1300" s="206"/>
      <c r="AR1300" s="206"/>
      <c r="AS1300" s="206"/>
      <c r="AT1300" s="206"/>
      <c r="AU1300" s="206"/>
      <c r="AV1300" s="206"/>
      <c r="AW1300" s="206"/>
      <c r="AX1300" s="206"/>
      <c r="AY1300" s="206"/>
      <c r="AZ1300" s="206"/>
      <c r="BA1300" s="206"/>
      <c r="BB1300" s="206"/>
      <c r="BC1300" s="206"/>
      <c r="BD1300" s="206"/>
      <c r="BE1300" s="206"/>
      <c r="BF1300" s="206"/>
      <c r="BG1300" s="206"/>
      <c r="BH1300" s="206"/>
    </row>
    <row r="1301" spans="1:60" outlineLevel="1">
      <c r="A1301" s="213"/>
      <c r="B1301" s="214"/>
      <c r="C1301" s="254" t="s">
        <v>1772</v>
      </c>
      <c r="D1301" s="247"/>
      <c r="E1301" s="248">
        <v>0.75255000000000005</v>
      </c>
      <c r="F1301" s="215"/>
      <c r="G1301" s="215"/>
      <c r="H1301" s="215"/>
      <c r="I1301" s="215"/>
      <c r="J1301" s="215"/>
      <c r="K1301" s="215"/>
      <c r="L1301" s="215"/>
      <c r="M1301" s="215"/>
      <c r="N1301" s="215"/>
      <c r="O1301" s="215"/>
      <c r="P1301" s="215"/>
      <c r="Q1301" s="215"/>
      <c r="R1301" s="215"/>
      <c r="S1301" s="215"/>
      <c r="T1301" s="215"/>
      <c r="U1301" s="215"/>
      <c r="V1301" s="215"/>
      <c r="W1301" s="215"/>
      <c r="X1301" s="206"/>
      <c r="Y1301" s="206"/>
      <c r="Z1301" s="206"/>
      <c r="AA1301" s="206"/>
      <c r="AB1301" s="206"/>
      <c r="AC1301" s="206"/>
      <c r="AD1301" s="206"/>
      <c r="AE1301" s="206"/>
      <c r="AF1301" s="206"/>
      <c r="AG1301" s="206" t="s">
        <v>327</v>
      </c>
      <c r="AH1301" s="206">
        <v>0</v>
      </c>
      <c r="AI1301" s="206"/>
      <c r="AJ1301" s="206"/>
      <c r="AK1301" s="206"/>
      <c r="AL1301" s="206"/>
      <c r="AM1301" s="206"/>
      <c r="AN1301" s="206"/>
      <c r="AO1301" s="206"/>
      <c r="AP1301" s="206"/>
      <c r="AQ1301" s="206"/>
      <c r="AR1301" s="206"/>
      <c r="AS1301" s="206"/>
      <c r="AT1301" s="206"/>
      <c r="AU1301" s="206"/>
      <c r="AV1301" s="206"/>
      <c r="AW1301" s="206"/>
      <c r="AX1301" s="206"/>
      <c r="AY1301" s="206"/>
      <c r="AZ1301" s="206"/>
      <c r="BA1301" s="206"/>
      <c r="BB1301" s="206"/>
      <c r="BC1301" s="206"/>
      <c r="BD1301" s="206"/>
      <c r="BE1301" s="206"/>
      <c r="BF1301" s="206"/>
      <c r="BG1301" s="206"/>
      <c r="BH1301" s="206"/>
    </row>
    <row r="1302" spans="1:60">
      <c r="A1302" s="217" t="s">
        <v>280</v>
      </c>
      <c r="B1302" s="218" t="s">
        <v>151</v>
      </c>
      <c r="C1302" s="240" t="s">
        <v>152</v>
      </c>
      <c r="D1302" s="219"/>
      <c r="E1302" s="220"/>
      <c r="F1302" s="221"/>
      <c r="G1302" s="221">
        <f>SUMIF(AG1303:AG1310,"&lt;&gt;NOR",G1303:G1310)</f>
        <v>0</v>
      </c>
      <c r="H1302" s="221"/>
      <c r="I1302" s="221">
        <f>SUM(I1303:I1310)</f>
        <v>0</v>
      </c>
      <c r="J1302" s="221"/>
      <c r="K1302" s="221">
        <f>SUM(K1303:K1310)</f>
        <v>0</v>
      </c>
      <c r="L1302" s="221"/>
      <c r="M1302" s="221">
        <f>SUM(M1303:M1310)</f>
        <v>0</v>
      </c>
      <c r="N1302" s="221"/>
      <c r="O1302" s="221">
        <f>SUM(O1303:O1310)</f>
        <v>0.02</v>
      </c>
      <c r="P1302" s="221"/>
      <c r="Q1302" s="221">
        <f>SUM(Q1303:Q1310)</f>
        <v>0</v>
      </c>
      <c r="R1302" s="221"/>
      <c r="S1302" s="221"/>
      <c r="T1302" s="222"/>
      <c r="U1302" s="216"/>
      <c r="V1302" s="216">
        <f>SUM(V1303:V1310)</f>
        <v>2.09</v>
      </c>
      <c r="W1302" s="216"/>
      <c r="AG1302" t="s">
        <v>281</v>
      </c>
    </row>
    <row r="1303" spans="1:60" ht="33.75" outlineLevel="1">
      <c r="A1303" s="223">
        <v>328</v>
      </c>
      <c r="B1303" s="224" t="s">
        <v>1773</v>
      </c>
      <c r="C1303" s="241" t="s">
        <v>1774</v>
      </c>
      <c r="D1303" s="225" t="s">
        <v>368</v>
      </c>
      <c r="E1303" s="226">
        <v>1.26</v>
      </c>
      <c r="F1303" s="227"/>
      <c r="G1303" s="228">
        <f>ROUND(E1303*F1303,2)</f>
        <v>0</v>
      </c>
      <c r="H1303" s="227"/>
      <c r="I1303" s="228">
        <f>ROUND(E1303*H1303,2)</f>
        <v>0</v>
      </c>
      <c r="J1303" s="227"/>
      <c r="K1303" s="228">
        <f>ROUND(E1303*J1303,2)</f>
        <v>0</v>
      </c>
      <c r="L1303" s="228">
        <v>21</v>
      </c>
      <c r="M1303" s="228">
        <f>G1303*(1+L1303/100)</f>
        <v>0</v>
      </c>
      <c r="N1303" s="228">
        <v>1.941E-2</v>
      </c>
      <c r="O1303" s="228">
        <f>ROUND(E1303*N1303,2)</f>
        <v>0.02</v>
      </c>
      <c r="P1303" s="228">
        <v>0</v>
      </c>
      <c r="Q1303" s="228">
        <f>ROUND(E1303*P1303,2)</f>
        <v>0</v>
      </c>
      <c r="R1303" s="228" t="s">
        <v>1775</v>
      </c>
      <c r="S1303" s="228" t="s">
        <v>285</v>
      </c>
      <c r="T1303" s="229" t="s">
        <v>322</v>
      </c>
      <c r="U1303" s="215">
        <v>1.5667500000000001</v>
      </c>
      <c r="V1303" s="215">
        <f>ROUND(E1303*U1303,2)</f>
        <v>1.97</v>
      </c>
      <c r="W1303" s="215"/>
      <c r="X1303" s="206"/>
      <c r="Y1303" s="206"/>
      <c r="Z1303" s="206"/>
      <c r="AA1303" s="206"/>
      <c r="AB1303" s="206"/>
      <c r="AC1303" s="206"/>
      <c r="AD1303" s="206"/>
      <c r="AE1303" s="206"/>
      <c r="AF1303" s="206"/>
      <c r="AG1303" s="206" t="s">
        <v>1202</v>
      </c>
      <c r="AH1303" s="206"/>
      <c r="AI1303" s="206"/>
      <c r="AJ1303" s="206"/>
      <c r="AK1303" s="206"/>
      <c r="AL1303" s="206"/>
      <c r="AM1303" s="206"/>
      <c r="AN1303" s="206"/>
      <c r="AO1303" s="206"/>
      <c r="AP1303" s="206"/>
      <c r="AQ1303" s="206"/>
      <c r="AR1303" s="206"/>
      <c r="AS1303" s="206"/>
      <c r="AT1303" s="206"/>
      <c r="AU1303" s="206"/>
      <c r="AV1303" s="206"/>
      <c r="AW1303" s="206"/>
      <c r="AX1303" s="206"/>
      <c r="AY1303" s="206"/>
      <c r="AZ1303" s="206"/>
      <c r="BA1303" s="206"/>
      <c r="BB1303" s="206"/>
      <c r="BC1303" s="206"/>
      <c r="BD1303" s="206"/>
      <c r="BE1303" s="206"/>
      <c r="BF1303" s="206"/>
      <c r="BG1303" s="206"/>
      <c r="BH1303" s="206"/>
    </row>
    <row r="1304" spans="1:60" outlineLevel="1">
      <c r="A1304" s="213"/>
      <c r="B1304" s="214"/>
      <c r="C1304" s="242" t="s">
        <v>1776</v>
      </c>
      <c r="D1304" s="231"/>
      <c r="E1304" s="231"/>
      <c r="F1304" s="231"/>
      <c r="G1304" s="231"/>
      <c r="H1304" s="215"/>
      <c r="I1304" s="215"/>
      <c r="J1304" s="215"/>
      <c r="K1304" s="215"/>
      <c r="L1304" s="215"/>
      <c r="M1304" s="215"/>
      <c r="N1304" s="215"/>
      <c r="O1304" s="215"/>
      <c r="P1304" s="215"/>
      <c r="Q1304" s="215"/>
      <c r="R1304" s="215"/>
      <c r="S1304" s="215"/>
      <c r="T1304" s="215"/>
      <c r="U1304" s="215"/>
      <c r="V1304" s="215"/>
      <c r="W1304" s="215"/>
      <c r="X1304" s="206"/>
      <c r="Y1304" s="206"/>
      <c r="Z1304" s="206"/>
      <c r="AA1304" s="206"/>
      <c r="AB1304" s="206"/>
      <c r="AC1304" s="206"/>
      <c r="AD1304" s="206"/>
      <c r="AE1304" s="206"/>
      <c r="AF1304" s="206"/>
      <c r="AG1304" s="206" t="s">
        <v>289</v>
      </c>
      <c r="AH1304" s="206"/>
      <c r="AI1304" s="206"/>
      <c r="AJ1304" s="206"/>
      <c r="AK1304" s="206"/>
      <c r="AL1304" s="206"/>
      <c r="AM1304" s="206"/>
      <c r="AN1304" s="206"/>
      <c r="AO1304" s="206"/>
      <c r="AP1304" s="206"/>
      <c r="AQ1304" s="206"/>
      <c r="AR1304" s="206"/>
      <c r="AS1304" s="206"/>
      <c r="AT1304" s="206"/>
      <c r="AU1304" s="206"/>
      <c r="AV1304" s="206"/>
      <c r="AW1304" s="206"/>
      <c r="AX1304" s="206"/>
      <c r="AY1304" s="206"/>
      <c r="AZ1304" s="206"/>
      <c r="BA1304" s="206"/>
      <c r="BB1304" s="206"/>
      <c r="BC1304" s="206"/>
      <c r="BD1304" s="206"/>
      <c r="BE1304" s="206"/>
      <c r="BF1304" s="206"/>
      <c r="BG1304" s="206"/>
      <c r="BH1304" s="206"/>
    </row>
    <row r="1305" spans="1:60" outlineLevel="1">
      <c r="A1305" s="213"/>
      <c r="B1305" s="214"/>
      <c r="C1305" s="254" t="s">
        <v>1777</v>
      </c>
      <c r="D1305" s="247"/>
      <c r="E1305" s="248">
        <v>1.26</v>
      </c>
      <c r="F1305" s="215"/>
      <c r="G1305" s="215"/>
      <c r="H1305" s="215"/>
      <c r="I1305" s="215"/>
      <c r="J1305" s="215"/>
      <c r="K1305" s="215"/>
      <c r="L1305" s="215"/>
      <c r="M1305" s="215"/>
      <c r="N1305" s="215"/>
      <c r="O1305" s="215"/>
      <c r="P1305" s="215"/>
      <c r="Q1305" s="215"/>
      <c r="R1305" s="215"/>
      <c r="S1305" s="215"/>
      <c r="T1305" s="215"/>
      <c r="U1305" s="215"/>
      <c r="V1305" s="215"/>
      <c r="W1305" s="215"/>
      <c r="X1305" s="206"/>
      <c r="Y1305" s="206"/>
      <c r="Z1305" s="206"/>
      <c r="AA1305" s="206"/>
      <c r="AB1305" s="206"/>
      <c r="AC1305" s="206"/>
      <c r="AD1305" s="206"/>
      <c r="AE1305" s="206"/>
      <c r="AF1305" s="206"/>
      <c r="AG1305" s="206" t="s">
        <v>327</v>
      </c>
      <c r="AH1305" s="206">
        <v>0</v>
      </c>
      <c r="AI1305" s="206"/>
      <c r="AJ1305" s="206"/>
      <c r="AK1305" s="206"/>
      <c r="AL1305" s="206"/>
      <c r="AM1305" s="206"/>
      <c r="AN1305" s="206"/>
      <c r="AO1305" s="206"/>
      <c r="AP1305" s="206"/>
      <c r="AQ1305" s="206"/>
      <c r="AR1305" s="206"/>
      <c r="AS1305" s="206"/>
      <c r="AT1305" s="206"/>
      <c r="AU1305" s="206"/>
      <c r="AV1305" s="206"/>
      <c r="AW1305" s="206"/>
      <c r="AX1305" s="206"/>
      <c r="AY1305" s="206"/>
      <c r="AZ1305" s="206"/>
      <c r="BA1305" s="206"/>
      <c r="BB1305" s="206"/>
      <c r="BC1305" s="206"/>
      <c r="BD1305" s="206"/>
      <c r="BE1305" s="206"/>
      <c r="BF1305" s="206"/>
      <c r="BG1305" s="206"/>
      <c r="BH1305" s="206"/>
    </row>
    <row r="1306" spans="1:60" outlineLevel="1">
      <c r="A1306" s="223">
        <v>329</v>
      </c>
      <c r="B1306" s="224" t="s">
        <v>1778</v>
      </c>
      <c r="C1306" s="241" t="s">
        <v>1779</v>
      </c>
      <c r="D1306" s="225" t="s">
        <v>389</v>
      </c>
      <c r="E1306" s="226">
        <v>2.4459999999999999E-2</v>
      </c>
      <c r="F1306" s="227"/>
      <c r="G1306" s="228">
        <f>ROUND(E1306*F1306,2)</f>
        <v>0</v>
      </c>
      <c r="H1306" s="227"/>
      <c r="I1306" s="228">
        <f>ROUND(E1306*H1306,2)</f>
        <v>0</v>
      </c>
      <c r="J1306" s="227"/>
      <c r="K1306" s="228">
        <f>ROUND(E1306*J1306,2)</f>
        <v>0</v>
      </c>
      <c r="L1306" s="228">
        <v>21</v>
      </c>
      <c r="M1306" s="228">
        <f>G1306*(1+L1306/100)</f>
        <v>0</v>
      </c>
      <c r="N1306" s="228">
        <v>0</v>
      </c>
      <c r="O1306" s="228">
        <f>ROUND(E1306*N1306,2)</f>
        <v>0</v>
      </c>
      <c r="P1306" s="228">
        <v>0</v>
      </c>
      <c r="Q1306" s="228">
        <f>ROUND(E1306*P1306,2)</f>
        <v>0</v>
      </c>
      <c r="R1306" s="228" t="s">
        <v>1775</v>
      </c>
      <c r="S1306" s="228" t="s">
        <v>285</v>
      </c>
      <c r="T1306" s="229" t="s">
        <v>322</v>
      </c>
      <c r="U1306" s="215">
        <v>4.7370000000000001</v>
      </c>
      <c r="V1306" s="215">
        <f>ROUND(E1306*U1306,2)</f>
        <v>0.12</v>
      </c>
      <c r="W1306" s="215"/>
      <c r="X1306" s="206"/>
      <c r="Y1306" s="206"/>
      <c r="Z1306" s="206"/>
      <c r="AA1306" s="206"/>
      <c r="AB1306" s="206"/>
      <c r="AC1306" s="206"/>
      <c r="AD1306" s="206"/>
      <c r="AE1306" s="206"/>
      <c r="AF1306" s="206"/>
      <c r="AG1306" s="206" t="s">
        <v>1192</v>
      </c>
      <c r="AH1306" s="206"/>
      <c r="AI1306" s="206"/>
      <c r="AJ1306" s="206"/>
      <c r="AK1306" s="206"/>
      <c r="AL1306" s="206"/>
      <c r="AM1306" s="206"/>
      <c r="AN1306" s="206"/>
      <c r="AO1306" s="206"/>
      <c r="AP1306" s="206"/>
      <c r="AQ1306" s="206"/>
      <c r="AR1306" s="206"/>
      <c r="AS1306" s="206"/>
      <c r="AT1306" s="206"/>
      <c r="AU1306" s="206"/>
      <c r="AV1306" s="206"/>
      <c r="AW1306" s="206"/>
      <c r="AX1306" s="206"/>
      <c r="AY1306" s="206"/>
      <c r="AZ1306" s="206"/>
      <c r="BA1306" s="206"/>
      <c r="BB1306" s="206"/>
      <c r="BC1306" s="206"/>
      <c r="BD1306" s="206"/>
      <c r="BE1306" s="206"/>
      <c r="BF1306" s="206"/>
      <c r="BG1306" s="206"/>
      <c r="BH1306" s="206"/>
    </row>
    <row r="1307" spans="1:60" outlineLevel="1">
      <c r="A1307" s="213"/>
      <c r="B1307" s="214"/>
      <c r="C1307" s="253" t="s">
        <v>1337</v>
      </c>
      <c r="D1307" s="251"/>
      <c r="E1307" s="251"/>
      <c r="F1307" s="251"/>
      <c r="G1307" s="251"/>
      <c r="H1307" s="215"/>
      <c r="I1307" s="215"/>
      <c r="J1307" s="215"/>
      <c r="K1307" s="215"/>
      <c r="L1307" s="215"/>
      <c r="M1307" s="215"/>
      <c r="N1307" s="215"/>
      <c r="O1307" s="215"/>
      <c r="P1307" s="215"/>
      <c r="Q1307" s="215"/>
      <c r="R1307" s="215"/>
      <c r="S1307" s="215"/>
      <c r="T1307" s="215"/>
      <c r="U1307" s="215"/>
      <c r="V1307" s="215"/>
      <c r="W1307" s="215"/>
      <c r="X1307" s="206"/>
      <c r="Y1307" s="206"/>
      <c r="Z1307" s="206"/>
      <c r="AA1307" s="206"/>
      <c r="AB1307" s="206"/>
      <c r="AC1307" s="206"/>
      <c r="AD1307" s="206"/>
      <c r="AE1307" s="206"/>
      <c r="AF1307" s="206"/>
      <c r="AG1307" s="206" t="s">
        <v>325</v>
      </c>
      <c r="AH1307" s="206"/>
      <c r="AI1307" s="206"/>
      <c r="AJ1307" s="206"/>
      <c r="AK1307" s="206"/>
      <c r="AL1307" s="206"/>
      <c r="AM1307" s="206"/>
      <c r="AN1307" s="206"/>
      <c r="AO1307" s="206"/>
      <c r="AP1307" s="206"/>
      <c r="AQ1307" s="206"/>
      <c r="AR1307" s="206"/>
      <c r="AS1307" s="206"/>
      <c r="AT1307" s="206"/>
      <c r="AU1307" s="206"/>
      <c r="AV1307" s="206"/>
      <c r="AW1307" s="206"/>
      <c r="AX1307" s="206"/>
      <c r="AY1307" s="206"/>
      <c r="AZ1307" s="206"/>
      <c r="BA1307" s="206"/>
      <c r="BB1307" s="206"/>
      <c r="BC1307" s="206"/>
      <c r="BD1307" s="206"/>
      <c r="BE1307" s="206"/>
      <c r="BF1307" s="206"/>
      <c r="BG1307" s="206"/>
      <c r="BH1307" s="206"/>
    </row>
    <row r="1308" spans="1:60" outlineLevel="1">
      <c r="A1308" s="213"/>
      <c r="B1308" s="214"/>
      <c r="C1308" s="254" t="s">
        <v>1194</v>
      </c>
      <c r="D1308" s="247"/>
      <c r="E1308" s="248"/>
      <c r="F1308" s="215"/>
      <c r="G1308" s="215"/>
      <c r="H1308" s="215"/>
      <c r="I1308" s="215"/>
      <c r="J1308" s="215"/>
      <c r="K1308" s="215"/>
      <c r="L1308" s="215"/>
      <c r="M1308" s="215"/>
      <c r="N1308" s="215"/>
      <c r="O1308" s="215"/>
      <c r="P1308" s="215"/>
      <c r="Q1308" s="215"/>
      <c r="R1308" s="215"/>
      <c r="S1308" s="215"/>
      <c r="T1308" s="215"/>
      <c r="U1308" s="215"/>
      <c r="V1308" s="215"/>
      <c r="W1308" s="215"/>
      <c r="X1308" s="206"/>
      <c r="Y1308" s="206"/>
      <c r="Z1308" s="206"/>
      <c r="AA1308" s="206"/>
      <c r="AB1308" s="206"/>
      <c r="AC1308" s="206"/>
      <c r="AD1308" s="206"/>
      <c r="AE1308" s="206"/>
      <c r="AF1308" s="206"/>
      <c r="AG1308" s="206" t="s">
        <v>327</v>
      </c>
      <c r="AH1308" s="206">
        <v>0</v>
      </c>
      <c r="AI1308" s="206"/>
      <c r="AJ1308" s="206"/>
      <c r="AK1308" s="206"/>
      <c r="AL1308" s="206"/>
      <c r="AM1308" s="206"/>
      <c r="AN1308" s="206"/>
      <c r="AO1308" s="206"/>
      <c r="AP1308" s="206"/>
      <c r="AQ1308" s="206"/>
      <c r="AR1308" s="206"/>
      <c r="AS1308" s="206"/>
      <c r="AT1308" s="206"/>
      <c r="AU1308" s="206"/>
      <c r="AV1308" s="206"/>
      <c r="AW1308" s="206"/>
      <c r="AX1308" s="206"/>
      <c r="AY1308" s="206"/>
      <c r="AZ1308" s="206"/>
      <c r="BA1308" s="206"/>
      <c r="BB1308" s="206"/>
      <c r="BC1308" s="206"/>
      <c r="BD1308" s="206"/>
      <c r="BE1308" s="206"/>
      <c r="BF1308" s="206"/>
      <c r="BG1308" s="206"/>
      <c r="BH1308" s="206"/>
    </row>
    <row r="1309" spans="1:60" outlineLevel="1">
      <c r="A1309" s="213"/>
      <c r="B1309" s="214"/>
      <c r="C1309" s="254" t="s">
        <v>1780</v>
      </c>
      <c r="D1309" s="247"/>
      <c r="E1309" s="248"/>
      <c r="F1309" s="215"/>
      <c r="G1309" s="215"/>
      <c r="H1309" s="215"/>
      <c r="I1309" s="215"/>
      <c r="J1309" s="215"/>
      <c r="K1309" s="215"/>
      <c r="L1309" s="215"/>
      <c r="M1309" s="215"/>
      <c r="N1309" s="215"/>
      <c r="O1309" s="215"/>
      <c r="P1309" s="215"/>
      <c r="Q1309" s="215"/>
      <c r="R1309" s="215"/>
      <c r="S1309" s="215"/>
      <c r="T1309" s="215"/>
      <c r="U1309" s="215"/>
      <c r="V1309" s="215"/>
      <c r="W1309" s="215"/>
      <c r="X1309" s="206"/>
      <c r="Y1309" s="206"/>
      <c r="Z1309" s="206"/>
      <c r="AA1309" s="206"/>
      <c r="AB1309" s="206"/>
      <c r="AC1309" s="206"/>
      <c r="AD1309" s="206"/>
      <c r="AE1309" s="206"/>
      <c r="AF1309" s="206"/>
      <c r="AG1309" s="206" t="s">
        <v>327</v>
      </c>
      <c r="AH1309" s="206">
        <v>0</v>
      </c>
      <c r="AI1309" s="206"/>
      <c r="AJ1309" s="206"/>
      <c r="AK1309" s="206"/>
      <c r="AL1309" s="206"/>
      <c r="AM1309" s="206"/>
      <c r="AN1309" s="206"/>
      <c r="AO1309" s="206"/>
      <c r="AP1309" s="206"/>
      <c r="AQ1309" s="206"/>
      <c r="AR1309" s="206"/>
      <c r="AS1309" s="206"/>
      <c r="AT1309" s="206"/>
      <c r="AU1309" s="206"/>
      <c r="AV1309" s="206"/>
      <c r="AW1309" s="206"/>
      <c r="AX1309" s="206"/>
      <c r="AY1309" s="206"/>
      <c r="AZ1309" s="206"/>
      <c r="BA1309" s="206"/>
      <c r="BB1309" s="206"/>
      <c r="BC1309" s="206"/>
      <c r="BD1309" s="206"/>
      <c r="BE1309" s="206"/>
      <c r="BF1309" s="206"/>
      <c r="BG1309" s="206"/>
      <c r="BH1309" s="206"/>
    </row>
    <row r="1310" spans="1:60" outlineLevel="1">
      <c r="A1310" s="213"/>
      <c r="B1310" s="214"/>
      <c r="C1310" s="254" t="s">
        <v>1781</v>
      </c>
      <c r="D1310" s="247"/>
      <c r="E1310" s="248">
        <v>2.4459999999999999E-2</v>
      </c>
      <c r="F1310" s="215"/>
      <c r="G1310" s="215"/>
      <c r="H1310" s="215"/>
      <c r="I1310" s="215"/>
      <c r="J1310" s="215"/>
      <c r="K1310" s="215"/>
      <c r="L1310" s="215"/>
      <c r="M1310" s="215"/>
      <c r="N1310" s="215"/>
      <c r="O1310" s="215"/>
      <c r="P1310" s="215"/>
      <c r="Q1310" s="215"/>
      <c r="R1310" s="215"/>
      <c r="S1310" s="215"/>
      <c r="T1310" s="215"/>
      <c r="U1310" s="215"/>
      <c r="V1310" s="215"/>
      <c r="W1310" s="215"/>
      <c r="X1310" s="206"/>
      <c r="Y1310" s="206"/>
      <c r="Z1310" s="206"/>
      <c r="AA1310" s="206"/>
      <c r="AB1310" s="206"/>
      <c r="AC1310" s="206"/>
      <c r="AD1310" s="206"/>
      <c r="AE1310" s="206"/>
      <c r="AF1310" s="206"/>
      <c r="AG1310" s="206" t="s">
        <v>327</v>
      </c>
      <c r="AH1310" s="206">
        <v>0</v>
      </c>
      <c r="AI1310" s="206"/>
      <c r="AJ1310" s="206"/>
      <c r="AK1310" s="206"/>
      <c r="AL1310" s="206"/>
      <c r="AM1310" s="206"/>
      <c r="AN1310" s="206"/>
      <c r="AO1310" s="206"/>
      <c r="AP1310" s="206"/>
      <c r="AQ1310" s="206"/>
      <c r="AR1310" s="206"/>
      <c r="AS1310" s="206"/>
      <c r="AT1310" s="206"/>
      <c r="AU1310" s="206"/>
      <c r="AV1310" s="206"/>
      <c r="AW1310" s="206"/>
      <c r="AX1310" s="206"/>
      <c r="AY1310" s="206"/>
      <c r="AZ1310" s="206"/>
      <c r="BA1310" s="206"/>
      <c r="BB1310" s="206"/>
      <c r="BC1310" s="206"/>
      <c r="BD1310" s="206"/>
      <c r="BE1310" s="206"/>
      <c r="BF1310" s="206"/>
      <c r="BG1310" s="206"/>
      <c r="BH1310" s="206"/>
    </row>
    <row r="1311" spans="1:60">
      <c r="A1311" s="217" t="s">
        <v>280</v>
      </c>
      <c r="B1311" s="218" t="s">
        <v>153</v>
      </c>
      <c r="C1311" s="240" t="s">
        <v>154</v>
      </c>
      <c r="D1311" s="219"/>
      <c r="E1311" s="220"/>
      <c r="F1311" s="221"/>
      <c r="G1311" s="221">
        <f>SUMIF(AG1312:AG1364,"&lt;&gt;NOR",G1312:G1364)</f>
        <v>0</v>
      </c>
      <c r="H1311" s="221"/>
      <c r="I1311" s="221">
        <f>SUM(I1312:I1364)</f>
        <v>0</v>
      </c>
      <c r="J1311" s="221"/>
      <c r="K1311" s="221">
        <f>SUM(K1312:K1364)</f>
        <v>0</v>
      </c>
      <c r="L1311" s="221"/>
      <c r="M1311" s="221">
        <f>SUM(M1312:M1364)</f>
        <v>0</v>
      </c>
      <c r="N1311" s="221"/>
      <c r="O1311" s="221">
        <f>SUM(O1312:O1364)</f>
        <v>0.15000000000000002</v>
      </c>
      <c r="P1311" s="221"/>
      <c r="Q1311" s="221">
        <f>SUM(Q1312:Q1364)</f>
        <v>0</v>
      </c>
      <c r="R1311" s="221"/>
      <c r="S1311" s="221"/>
      <c r="T1311" s="222"/>
      <c r="U1311" s="216"/>
      <c r="V1311" s="216">
        <f>SUM(V1312:V1364)</f>
        <v>0.35</v>
      </c>
      <c r="W1311" s="216"/>
      <c r="AG1311" t="s">
        <v>281</v>
      </c>
    </row>
    <row r="1312" spans="1:60" outlineLevel="1">
      <c r="A1312" s="223">
        <v>330</v>
      </c>
      <c r="B1312" s="224" t="s">
        <v>1782</v>
      </c>
      <c r="C1312" s="241" t="s">
        <v>1783</v>
      </c>
      <c r="D1312" s="225" t="s">
        <v>557</v>
      </c>
      <c r="E1312" s="226">
        <v>18.440000000000001</v>
      </c>
      <c r="F1312" s="227"/>
      <c r="G1312" s="228">
        <f>ROUND(E1312*F1312,2)</f>
        <v>0</v>
      </c>
      <c r="H1312" s="227"/>
      <c r="I1312" s="228">
        <f>ROUND(E1312*H1312,2)</f>
        <v>0</v>
      </c>
      <c r="J1312" s="227"/>
      <c r="K1312" s="228">
        <f>ROUND(E1312*J1312,2)</f>
        <v>0</v>
      </c>
      <c r="L1312" s="228">
        <v>21</v>
      </c>
      <c r="M1312" s="228">
        <f>G1312*(1+L1312/100)</f>
        <v>0</v>
      </c>
      <c r="N1312" s="228">
        <v>0</v>
      </c>
      <c r="O1312" s="228">
        <f>ROUND(E1312*N1312,2)</f>
        <v>0</v>
      </c>
      <c r="P1312" s="228">
        <v>0</v>
      </c>
      <c r="Q1312" s="228">
        <f>ROUND(E1312*P1312,2)</f>
        <v>0</v>
      </c>
      <c r="R1312" s="228"/>
      <c r="S1312" s="228" t="s">
        <v>295</v>
      </c>
      <c r="T1312" s="229" t="s">
        <v>390</v>
      </c>
      <c r="U1312" s="215">
        <v>0</v>
      </c>
      <c r="V1312" s="215">
        <f>ROUND(E1312*U1312,2)</f>
        <v>0</v>
      </c>
      <c r="W1312" s="215"/>
      <c r="X1312" s="206"/>
      <c r="Y1312" s="206"/>
      <c r="Z1312" s="206"/>
      <c r="AA1312" s="206"/>
      <c r="AB1312" s="206"/>
      <c r="AC1312" s="206"/>
      <c r="AD1312" s="206"/>
      <c r="AE1312" s="206"/>
      <c r="AF1312" s="206"/>
      <c r="AG1312" s="206" t="s">
        <v>1202</v>
      </c>
      <c r="AH1312" s="206"/>
      <c r="AI1312" s="206"/>
      <c r="AJ1312" s="206"/>
      <c r="AK1312" s="206"/>
      <c r="AL1312" s="206"/>
      <c r="AM1312" s="206"/>
      <c r="AN1312" s="206"/>
      <c r="AO1312" s="206"/>
      <c r="AP1312" s="206"/>
      <c r="AQ1312" s="206"/>
      <c r="AR1312" s="206"/>
      <c r="AS1312" s="206"/>
      <c r="AT1312" s="206"/>
      <c r="AU1312" s="206"/>
      <c r="AV1312" s="206"/>
      <c r="AW1312" s="206"/>
      <c r="AX1312" s="206"/>
      <c r="AY1312" s="206"/>
      <c r="AZ1312" s="206"/>
      <c r="BA1312" s="206"/>
      <c r="BB1312" s="206"/>
      <c r="BC1312" s="206"/>
      <c r="BD1312" s="206"/>
      <c r="BE1312" s="206"/>
      <c r="BF1312" s="206"/>
      <c r="BG1312" s="206"/>
      <c r="BH1312" s="206"/>
    </row>
    <row r="1313" spans="1:60" outlineLevel="1">
      <c r="A1313" s="213"/>
      <c r="B1313" s="214"/>
      <c r="C1313" s="254" t="s">
        <v>1784</v>
      </c>
      <c r="D1313" s="247"/>
      <c r="E1313" s="248">
        <v>10.94</v>
      </c>
      <c r="F1313" s="215"/>
      <c r="G1313" s="215"/>
      <c r="H1313" s="215"/>
      <c r="I1313" s="215"/>
      <c r="J1313" s="215"/>
      <c r="K1313" s="215"/>
      <c r="L1313" s="215"/>
      <c r="M1313" s="215"/>
      <c r="N1313" s="215"/>
      <c r="O1313" s="215"/>
      <c r="P1313" s="215"/>
      <c r="Q1313" s="215"/>
      <c r="R1313" s="215"/>
      <c r="S1313" s="215"/>
      <c r="T1313" s="215"/>
      <c r="U1313" s="215"/>
      <c r="V1313" s="215"/>
      <c r="W1313" s="215"/>
      <c r="X1313" s="206"/>
      <c r="Y1313" s="206"/>
      <c r="Z1313" s="206"/>
      <c r="AA1313" s="206"/>
      <c r="AB1313" s="206"/>
      <c r="AC1313" s="206"/>
      <c r="AD1313" s="206"/>
      <c r="AE1313" s="206"/>
      <c r="AF1313" s="206"/>
      <c r="AG1313" s="206" t="s">
        <v>327</v>
      </c>
      <c r="AH1313" s="206">
        <v>0</v>
      </c>
      <c r="AI1313" s="206"/>
      <c r="AJ1313" s="206"/>
      <c r="AK1313" s="206"/>
      <c r="AL1313" s="206"/>
      <c r="AM1313" s="206"/>
      <c r="AN1313" s="206"/>
      <c r="AO1313" s="206"/>
      <c r="AP1313" s="206"/>
      <c r="AQ1313" s="206"/>
      <c r="AR1313" s="206"/>
      <c r="AS1313" s="206"/>
      <c r="AT1313" s="206"/>
      <c r="AU1313" s="206"/>
      <c r="AV1313" s="206"/>
      <c r="AW1313" s="206"/>
      <c r="AX1313" s="206"/>
      <c r="AY1313" s="206"/>
      <c r="AZ1313" s="206"/>
      <c r="BA1313" s="206"/>
      <c r="BB1313" s="206"/>
      <c r="BC1313" s="206"/>
      <c r="BD1313" s="206"/>
      <c r="BE1313" s="206"/>
      <c r="BF1313" s="206"/>
      <c r="BG1313" s="206"/>
      <c r="BH1313" s="206"/>
    </row>
    <row r="1314" spans="1:60" outlineLevel="1">
      <c r="A1314" s="213"/>
      <c r="B1314" s="214"/>
      <c r="C1314" s="254" t="s">
        <v>1785</v>
      </c>
      <c r="D1314" s="247"/>
      <c r="E1314" s="248">
        <v>7.5</v>
      </c>
      <c r="F1314" s="215"/>
      <c r="G1314" s="215"/>
      <c r="H1314" s="215"/>
      <c r="I1314" s="215"/>
      <c r="J1314" s="215"/>
      <c r="K1314" s="215"/>
      <c r="L1314" s="215"/>
      <c r="M1314" s="215"/>
      <c r="N1314" s="215"/>
      <c r="O1314" s="215"/>
      <c r="P1314" s="215"/>
      <c r="Q1314" s="215"/>
      <c r="R1314" s="215"/>
      <c r="S1314" s="215"/>
      <c r="T1314" s="215"/>
      <c r="U1314" s="215"/>
      <c r="V1314" s="215"/>
      <c r="W1314" s="215"/>
      <c r="X1314" s="206"/>
      <c r="Y1314" s="206"/>
      <c r="Z1314" s="206"/>
      <c r="AA1314" s="206"/>
      <c r="AB1314" s="206"/>
      <c r="AC1314" s="206"/>
      <c r="AD1314" s="206"/>
      <c r="AE1314" s="206"/>
      <c r="AF1314" s="206"/>
      <c r="AG1314" s="206" t="s">
        <v>327</v>
      </c>
      <c r="AH1314" s="206">
        <v>0</v>
      </c>
      <c r="AI1314" s="206"/>
      <c r="AJ1314" s="206"/>
      <c r="AK1314" s="206"/>
      <c r="AL1314" s="206"/>
      <c r="AM1314" s="206"/>
      <c r="AN1314" s="206"/>
      <c r="AO1314" s="206"/>
      <c r="AP1314" s="206"/>
      <c r="AQ1314" s="206"/>
      <c r="AR1314" s="206"/>
      <c r="AS1314" s="206"/>
      <c r="AT1314" s="206"/>
      <c r="AU1314" s="206"/>
      <c r="AV1314" s="206"/>
      <c r="AW1314" s="206"/>
      <c r="AX1314" s="206"/>
      <c r="AY1314" s="206"/>
      <c r="AZ1314" s="206"/>
      <c r="BA1314" s="206"/>
      <c r="BB1314" s="206"/>
      <c r="BC1314" s="206"/>
      <c r="BD1314" s="206"/>
      <c r="BE1314" s="206"/>
      <c r="BF1314" s="206"/>
      <c r="BG1314" s="206"/>
      <c r="BH1314" s="206"/>
    </row>
    <row r="1315" spans="1:60" outlineLevel="1">
      <c r="A1315" s="223">
        <v>331</v>
      </c>
      <c r="B1315" s="224" t="s">
        <v>1786</v>
      </c>
      <c r="C1315" s="241" t="s">
        <v>1787</v>
      </c>
      <c r="D1315" s="225" t="s">
        <v>368</v>
      </c>
      <c r="E1315" s="226">
        <v>23.955200000000001</v>
      </c>
      <c r="F1315" s="227"/>
      <c r="G1315" s="228">
        <f>ROUND(E1315*F1315,2)</f>
        <v>0</v>
      </c>
      <c r="H1315" s="227"/>
      <c r="I1315" s="228">
        <f>ROUND(E1315*H1315,2)</f>
        <v>0</v>
      </c>
      <c r="J1315" s="227"/>
      <c r="K1315" s="228">
        <f>ROUND(E1315*J1315,2)</f>
        <v>0</v>
      </c>
      <c r="L1315" s="228">
        <v>21</v>
      </c>
      <c r="M1315" s="228">
        <f>G1315*(1+L1315/100)</f>
        <v>0</v>
      </c>
      <c r="N1315" s="228">
        <v>0</v>
      </c>
      <c r="O1315" s="228">
        <f>ROUND(E1315*N1315,2)</f>
        <v>0</v>
      </c>
      <c r="P1315" s="228">
        <v>0</v>
      </c>
      <c r="Q1315" s="228">
        <f>ROUND(E1315*P1315,2)</f>
        <v>0</v>
      </c>
      <c r="R1315" s="228"/>
      <c r="S1315" s="228" t="s">
        <v>295</v>
      </c>
      <c r="T1315" s="229" t="s">
        <v>390</v>
      </c>
      <c r="U1315" s="215">
        <v>0</v>
      </c>
      <c r="V1315" s="215">
        <f>ROUND(E1315*U1315,2)</f>
        <v>0</v>
      </c>
      <c r="W1315" s="215"/>
      <c r="X1315" s="206"/>
      <c r="Y1315" s="206"/>
      <c r="Z1315" s="206"/>
      <c r="AA1315" s="206"/>
      <c r="AB1315" s="206"/>
      <c r="AC1315" s="206"/>
      <c r="AD1315" s="206"/>
      <c r="AE1315" s="206"/>
      <c r="AF1315" s="206"/>
      <c r="AG1315" s="206" t="s">
        <v>1202</v>
      </c>
      <c r="AH1315" s="206"/>
      <c r="AI1315" s="206"/>
      <c r="AJ1315" s="206"/>
      <c r="AK1315" s="206"/>
      <c r="AL1315" s="206"/>
      <c r="AM1315" s="206"/>
      <c r="AN1315" s="206"/>
      <c r="AO1315" s="206"/>
      <c r="AP1315" s="206"/>
      <c r="AQ1315" s="206"/>
      <c r="AR1315" s="206"/>
      <c r="AS1315" s="206"/>
      <c r="AT1315" s="206"/>
      <c r="AU1315" s="206"/>
      <c r="AV1315" s="206"/>
      <c r="AW1315" s="206"/>
      <c r="AX1315" s="206"/>
      <c r="AY1315" s="206"/>
      <c r="AZ1315" s="206"/>
      <c r="BA1315" s="206"/>
      <c r="BB1315" s="206"/>
      <c r="BC1315" s="206"/>
      <c r="BD1315" s="206"/>
      <c r="BE1315" s="206"/>
      <c r="BF1315" s="206"/>
      <c r="BG1315" s="206"/>
      <c r="BH1315" s="206"/>
    </row>
    <row r="1316" spans="1:60" outlineLevel="1">
      <c r="A1316" s="213"/>
      <c r="B1316" s="214"/>
      <c r="C1316" s="254" t="s">
        <v>1788</v>
      </c>
      <c r="D1316" s="247"/>
      <c r="E1316" s="248">
        <v>11.776</v>
      </c>
      <c r="F1316" s="215"/>
      <c r="G1316" s="215"/>
      <c r="H1316" s="215"/>
      <c r="I1316" s="215"/>
      <c r="J1316" s="215"/>
      <c r="K1316" s="215"/>
      <c r="L1316" s="215"/>
      <c r="M1316" s="215"/>
      <c r="N1316" s="215"/>
      <c r="O1316" s="215"/>
      <c r="P1316" s="215"/>
      <c r="Q1316" s="215"/>
      <c r="R1316" s="215"/>
      <c r="S1316" s="215"/>
      <c r="T1316" s="215"/>
      <c r="U1316" s="215"/>
      <c r="V1316" s="215"/>
      <c r="W1316" s="215"/>
      <c r="X1316" s="206"/>
      <c r="Y1316" s="206"/>
      <c r="Z1316" s="206"/>
      <c r="AA1316" s="206"/>
      <c r="AB1316" s="206"/>
      <c r="AC1316" s="206"/>
      <c r="AD1316" s="206"/>
      <c r="AE1316" s="206"/>
      <c r="AF1316" s="206"/>
      <c r="AG1316" s="206" t="s">
        <v>327</v>
      </c>
      <c r="AH1316" s="206">
        <v>0</v>
      </c>
      <c r="AI1316" s="206"/>
      <c r="AJ1316" s="206"/>
      <c r="AK1316" s="206"/>
      <c r="AL1316" s="206"/>
      <c r="AM1316" s="206"/>
      <c r="AN1316" s="206"/>
      <c r="AO1316" s="206"/>
      <c r="AP1316" s="206"/>
      <c r="AQ1316" s="206"/>
      <c r="AR1316" s="206"/>
      <c r="AS1316" s="206"/>
      <c r="AT1316" s="206"/>
      <c r="AU1316" s="206"/>
      <c r="AV1316" s="206"/>
      <c r="AW1316" s="206"/>
      <c r="AX1316" s="206"/>
      <c r="AY1316" s="206"/>
      <c r="AZ1316" s="206"/>
      <c r="BA1316" s="206"/>
      <c r="BB1316" s="206"/>
      <c r="BC1316" s="206"/>
      <c r="BD1316" s="206"/>
      <c r="BE1316" s="206"/>
      <c r="BF1316" s="206"/>
      <c r="BG1316" s="206"/>
      <c r="BH1316" s="206"/>
    </row>
    <row r="1317" spans="1:60" outlineLevel="1">
      <c r="A1317" s="213"/>
      <c r="B1317" s="214"/>
      <c r="C1317" s="254" t="s">
        <v>1789</v>
      </c>
      <c r="D1317" s="247"/>
      <c r="E1317" s="248">
        <v>5.3360000000000003</v>
      </c>
      <c r="F1317" s="215"/>
      <c r="G1317" s="215"/>
      <c r="H1317" s="215"/>
      <c r="I1317" s="215"/>
      <c r="J1317" s="215"/>
      <c r="K1317" s="215"/>
      <c r="L1317" s="215"/>
      <c r="M1317" s="215"/>
      <c r="N1317" s="215"/>
      <c r="O1317" s="215"/>
      <c r="P1317" s="215"/>
      <c r="Q1317" s="215"/>
      <c r="R1317" s="215"/>
      <c r="S1317" s="215"/>
      <c r="T1317" s="215"/>
      <c r="U1317" s="215"/>
      <c r="V1317" s="215"/>
      <c r="W1317" s="215"/>
      <c r="X1317" s="206"/>
      <c r="Y1317" s="206"/>
      <c r="Z1317" s="206"/>
      <c r="AA1317" s="206"/>
      <c r="AB1317" s="206"/>
      <c r="AC1317" s="206"/>
      <c r="AD1317" s="206"/>
      <c r="AE1317" s="206"/>
      <c r="AF1317" s="206"/>
      <c r="AG1317" s="206" t="s">
        <v>327</v>
      </c>
      <c r="AH1317" s="206">
        <v>0</v>
      </c>
      <c r="AI1317" s="206"/>
      <c r="AJ1317" s="206"/>
      <c r="AK1317" s="206"/>
      <c r="AL1317" s="206"/>
      <c r="AM1317" s="206"/>
      <c r="AN1317" s="206"/>
      <c r="AO1317" s="206"/>
      <c r="AP1317" s="206"/>
      <c r="AQ1317" s="206"/>
      <c r="AR1317" s="206"/>
      <c r="AS1317" s="206"/>
      <c r="AT1317" s="206"/>
      <c r="AU1317" s="206"/>
      <c r="AV1317" s="206"/>
      <c r="AW1317" s="206"/>
      <c r="AX1317" s="206"/>
      <c r="AY1317" s="206"/>
      <c r="AZ1317" s="206"/>
      <c r="BA1317" s="206"/>
      <c r="BB1317" s="206"/>
      <c r="BC1317" s="206"/>
      <c r="BD1317" s="206"/>
      <c r="BE1317" s="206"/>
      <c r="BF1317" s="206"/>
      <c r="BG1317" s="206"/>
      <c r="BH1317" s="206"/>
    </row>
    <row r="1318" spans="1:60" outlineLevel="1">
      <c r="A1318" s="213"/>
      <c r="B1318" s="214"/>
      <c r="C1318" s="254" t="s">
        <v>1790</v>
      </c>
      <c r="D1318" s="247"/>
      <c r="E1318" s="248">
        <v>0.98560000000000003</v>
      </c>
      <c r="F1318" s="215"/>
      <c r="G1318" s="215"/>
      <c r="H1318" s="215"/>
      <c r="I1318" s="215"/>
      <c r="J1318" s="215"/>
      <c r="K1318" s="215"/>
      <c r="L1318" s="215"/>
      <c r="M1318" s="215"/>
      <c r="N1318" s="215"/>
      <c r="O1318" s="215"/>
      <c r="P1318" s="215"/>
      <c r="Q1318" s="215"/>
      <c r="R1318" s="215"/>
      <c r="S1318" s="215"/>
      <c r="T1318" s="215"/>
      <c r="U1318" s="215"/>
      <c r="V1318" s="215"/>
      <c r="W1318" s="215"/>
      <c r="X1318" s="206"/>
      <c r="Y1318" s="206"/>
      <c r="Z1318" s="206"/>
      <c r="AA1318" s="206"/>
      <c r="AB1318" s="206"/>
      <c r="AC1318" s="206"/>
      <c r="AD1318" s="206"/>
      <c r="AE1318" s="206"/>
      <c r="AF1318" s="206"/>
      <c r="AG1318" s="206" t="s">
        <v>327</v>
      </c>
      <c r="AH1318" s="206">
        <v>0</v>
      </c>
      <c r="AI1318" s="206"/>
      <c r="AJ1318" s="206"/>
      <c r="AK1318" s="206"/>
      <c r="AL1318" s="206"/>
      <c r="AM1318" s="206"/>
      <c r="AN1318" s="206"/>
      <c r="AO1318" s="206"/>
      <c r="AP1318" s="206"/>
      <c r="AQ1318" s="206"/>
      <c r="AR1318" s="206"/>
      <c r="AS1318" s="206"/>
      <c r="AT1318" s="206"/>
      <c r="AU1318" s="206"/>
      <c r="AV1318" s="206"/>
      <c r="AW1318" s="206"/>
      <c r="AX1318" s="206"/>
      <c r="AY1318" s="206"/>
      <c r="AZ1318" s="206"/>
      <c r="BA1318" s="206"/>
      <c r="BB1318" s="206"/>
      <c r="BC1318" s="206"/>
      <c r="BD1318" s="206"/>
      <c r="BE1318" s="206"/>
      <c r="BF1318" s="206"/>
      <c r="BG1318" s="206"/>
      <c r="BH1318" s="206"/>
    </row>
    <row r="1319" spans="1:60" outlineLevel="1">
      <c r="A1319" s="213"/>
      <c r="B1319" s="214"/>
      <c r="C1319" s="254" t="s">
        <v>1791</v>
      </c>
      <c r="D1319" s="247"/>
      <c r="E1319" s="248">
        <v>4.8719999999999999</v>
      </c>
      <c r="F1319" s="215"/>
      <c r="G1319" s="215"/>
      <c r="H1319" s="215"/>
      <c r="I1319" s="215"/>
      <c r="J1319" s="215"/>
      <c r="K1319" s="215"/>
      <c r="L1319" s="215"/>
      <c r="M1319" s="215"/>
      <c r="N1319" s="215"/>
      <c r="O1319" s="215"/>
      <c r="P1319" s="215"/>
      <c r="Q1319" s="215"/>
      <c r="R1319" s="215"/>
      <c r="S1319" s="215"/>
      <c r="T1319" s="215"/>
      <c r="U1319" s="215"/>
      <c r="V1319" s="215"/>
      <c r="W1319" s="215"/>
      <c r="X1319" s="206"/>
      <c r="Y1319" s="206"/>
      <c r="Z1319" s="206"/>
      <c r="AA1319" s="206"/>
      <c r="AB1319" s="206"/>
      <c r="AC1319" s="206"/>
      <c r="AD1319" s="206"/>
      <c r="AE1319" s="206"/>
      <c r="AF1319" s="206"/>
      <c r="AG1319" s="206" t="s">
        <v>327</v>
      </c>
      <c r="AH1319" s="206">
        <v>0</v>
      </c>
      <c r="AI1319" s="206"/>
      <c r="AJ1319" s="206"/>
      <c r="AK1319" s="206"/>
      <c r="AL1319" s="206"/>
      <c r="AM1319" s="206"/>
      <c r="AN1319" s="206"/>
      <c r="AO1319" s="206"/>
      <c r="AP1319" s="206"/>
      <c r="AQ1319" s="206"/>
      <c r="AR1319" s="206"/>
      <c r="AS1319" s="206"/>
      <c r="AT1319" s="206"/>
      <c r="AU1319" s="206"/>
      <c r="AV1319" s="206"/>
      <c r="AW1319" s="206"/>
      <c r="AX1319" s="206"/>
      <c r="AY1319" s="206"/>
      <c r="AZ1319" s="206"/>
      <c r="BA1319" s="206"/>
      <c r="BB1319" s="206"/>
      <c r="BC1319" s="206"/>
      <c r="BD1319" s="206"/>
      <c r="BE1319" s="206"/>
      <c r="BF1319" s="206"/>
      <c r="BG1319" s="206"/>
      <c r="BH1319" s="206"/>
    </row>
    <row r="1320" spans="1:60" outlineLevel="1">
      <c r="A1320" s="213"/>
      <c r="B1320" s="214"/>
      <c r="C1320" s="254" t="s">
        <v>1790</v>
      </c>
      <c r="D1320" s="247"/>
      <c r="E1320" s="248">
        <v>0.98560000000000003</v>
      </c>
      <c r="F1320" s="215"/>
      <c r="G1320" s="215"/>
      <c r="H1320" s="215"/>
      <c r="I1320" s="215"/>
      <c r="J1320" s="215"/>
      <c r="K1320" s="215"/>
      <c r="L1320" s="215"/>
      <c r="M1320" s="215"/>
      <c r="N1320" s="215"/>
      <c r="O1320" s="215"/>
      <c r="P1320" s="215"/>
      <c r="Q1320" s="215"/>
      <c r="R1320" s="215"/>
      <c r="S1320" s="215"/>
      <c r="T1320" s="215"/>
      <c r="U1320" s="215"/>
      <c r="V1320" s="215"/>
      <c r="W1320" s="215"/>
      <c r="X1320" s="206"/>
      <c r="Y1320" s="206"/>
      <c r="Z1320" s="206"/>
      <c r="AA1320" s="206"/>
      <c r="AB1320" s="206"/>
      <c r="AC1320" s="206"/>
      <c r="AD1320" s="206"/>
      <c r="AE1320" s="206"/>
      <c r="AF1320" s="206"/>
      <c r="AG1320" s="206" t="s">
        <v>327</v>
      </c>
      <c r="AH1320" s="206">
        <v>0</v>
      </c>
      <c r="AI1320" s="206"/>
      <c r="AJ1320" s="206"/>
      <c r="AK1320" s="206"/>
      <c r="AL1320" s="206"/>
      <c r="AM1320" s="206"/>
      <c r="AN1320" s="206"/>
      <c r="AO1320" s="206"/>
      <c r="AP1320" s="206"/>
      <c r="AQ1320" s="206"/>
      <c r="AR1320" s="206"/>
      <c r="AS1320" s="206"/>
      <c r="AT1320" s="206"/>
      <c r="AU1320" s="206"/>
      <c r="AV1320" s="206"/>
      <c r="AW1320" s="206"/>
      <c r="AX1320" s="206"/>
      <c r="AY1320" s="206"/>
      <c r="AZ1320" s="206"/>
      <c r="BA1320" s="206"/>
      <c r="BB1320" s="206"/>
      <c r="BC1320" s="206"/>
      <c r="BD1320" s="206"/>
      <c r="BE1320" s="206"/>
      <c r="BF1320" s="206"/>
      <c r="BG1320" s="206"/>
      <c r="BH1320" s="206"/>
    </row>
    <row r="1321" spans="1:60" outlineLevel="1">
      <c r="A1321" s="232">
        <v>332</v>
      </c>
      <c r="B1321" s="233" t="s">
        <v>1792</v>
      </c>
      <c r="C1321" s="243" t="s">
        <v>1793</v>
      </c>
      <c r="D1321" s="234" t="s">
        <v>437</v>
      </c>
      <c r="E1321" s="235">
        <v>5</v>
      </c>
      <c r="F1321" s="236"/>
      <c r="G1321" s="237">
        <f>ROUND(E1321*F1321,2)</f>
        <v>0</v>
      </c>
      <c r="H1321" s="236"/>
      <c r="I1321" s="237">
        <f>ROUND(E1321*H1321,2)</f>
        <v>0</v>
      </c>
      <c r="J1321" s="236"/>
      <c r="K1321" s="237">
        <f>ROUND(E1321*J1321,2)</f>
        <v>0</v>
      </c>
      <c r="L1321" s="237">
        <v>21</v>
      </c>
      <c r="M1321" s="237">
        <f>G1321*(1+L1321/100)</f>
        <v>0</v>
      </c>
      <c r="N1321" s="237">
        <v>0</v>
      </c>
      <c r="O1321" s="237">
        <f>ROUND(E1321*N1321,2)</f>
        <v>0</v>
      </c>
      <c r="P1321" s="237">
        <v>0</v>
      </c>
      <c r="Q1321" s="237">
        <f>ROUND(E1321*P1321,2)</f>
        <v>0</v>
      </c>
      <c r="R1321" s="237"/>
      <c r="S1321" s="237" t="s">
        <v>295</v>
      </c>
      <c r="T1321" s="238" t="s">
        <v>390</v>
      </c>
      <c r="U1321" s="215">
        <v>0</v>
      </c>
      <c r="V1321" s="215">
        <f>ROUND(E1321*U1321,2)</f>
        <v>0</v>
      </c>
      <c r="W1321" s="215"/>
      <c r="X1321" s="206"/>
      <c r="Y1321" s="206"/>
      <c r="Z1321" s="206"/>
      <c r="AA1321" s="206"/>
      <c r="AB1321" s="206"/>
      <c r="AC1321" s="206"/>
      <c r="AD1321" s="206"/>
      <c r="AE1321" s="206"/>
      <c r="AF1321" s="206"/>
      <c r="AG1321" s="206" t="s">
        <v>1202</v>
      </c>
      <c r="AH1321" s="206"/>
      <c r="AI1321" s="206"/>
      <c r="AJ1321" s="206"/>
      <c r="AK1321" s="206"/>
      <c r="AL1321" s="206"/>
      <c r="AM1321" s="206"/>
      <c r="AN1321" s="206"/>
      <c r="AO1321" s="206"/>
      <c r="AP1321" s="206"/>
      <c r="AQ1321" s="206"/>
      <c r="AR1321" s="206"/>
      <c r="AS1321" s="206"/>
      <c r="AT1321" s="206"/>
      <c r="AU1321" s="206"/>
      <c r="AV1321" s="206"/>
      <c r="AW1321" s="206"/>
      <c r="AX1321" s="206"/>
      <c r="AY1321" s="206"/>
      <c r="AZ1321" s="206"/>
      <c r="BA1321" s="206"/>
      <c r="BB1321" s="206"/>
      <c r="BC1321" s="206"/>
      <c r="BD1321" s="206"/>
      <c r="BE1321" s="206"/>
      <c r="BF1321" s="206"/>
      <c r="BG1321" s="206"/>
      <c r="BH1321" s="206"/>
    </row>
    <row r="1322" spans="1:60" outlineLevel="1">
      <c r="A1322" s="232">
        <v>333</v>
      </c>
      <c r="B1322" s="233" t="s">
        <v>1794</v>
      </c>
      <c r="C1322" s="243" t="s">
        <v>1795</v>
      </c>
      <c r="D1322" s="234" t="s">
        <v>437</v>
      </c>
      <c r="E1322" s="235">
        <v>3</v>
      </c>
      <c r="F1322" s="236"/>
      <c r="G1322" s="237">
        <f>ROUND(E1322*F1322,2)</f>
        <v>0</v>
      </c>
      <c r="H1322" s="236"/>
      <c r="I1322" s="237">
        <f>ROUND(E1322*H1322,2)</f>
        <v>0</v>
      </c>
      <c r="J1322" s="236"/>
      <c r="K1322" s="237">
        <f>ROUND(E1322*J1322,2)</f>
        <v>0</v>
      </c>
      <c r="L1322" s="237">
        <v>21</v>
      </c>
      <c r="M1322" s="237">
        <f>G1322*(1+L1322/100)</f>
        <v>0</v>
      </c>
      <c r="N1322" s="237">
        <v>0</v>
      </c>
      <c r="O1322" s="237">
        <f>ROUND(E1322*N1322,2)</f>
        <v>0</v>
      </c>
      <c r="P1322" s="237">
        <v>0</v>
      </c>
      <c r="Q1322" s="237">
        <f>ROUND(E1322*P1322,2)</f>
        <v>0</v>
      </c>
      <c r="R1322" s="237"/>
      <c r="S1322" s="237" t="s">
        <v>295</v>
      </c>
      <c r="T1322" s="238" t="s">
        <v>390</v>
      </c>
      <c r="U1322" s="215">
        <v>0</v>
      </c>
      <c r="V1322" s="215">
        <f>ROUND(E1322*U1322,2)</f>
        <v>0</v>
      </c>
      <c r="W1322" s="215"/>
      <c r="X1322" s="206"/>
      <c r="Y1322" s="206"/>
      <c r="Z1322" s="206"/>
      <c r="AA1322" s="206"/>
      <c r="AB1322" s="206"/>
      <c r="AC1322" s="206"/>
      <c r="AD1322" s="206"/>
      <c r="AE1322" s="206"/>
      <c r="AF1322" s="206"/>
      <c r="AG1322" s="206" t="s">
        <v>1202</v>
      </c>
      <c r="AH1322" s="206"/>
      <c r="AI1322" s="206"/>
      <c r="AJ1322" s="206"/>
      <c r="AK1322" s="206"/>
      <c r="AL1322" s="206"/>
      <c r="AM1322" s="206"/>
      <c r="AN1322" s="206"/>
      <c r="AO1322" s="206"/>
      <c r="AP1322" s="206"/>
      <c r="AQ1322" s="206"/>
      <c r="AR1322" s="206"/>
      <c r="AS1322" s="206"/>
      <c r="AT1322" s="206"/>
      <c r="AU1322" s="206"/>
      <c r="AV1322" s="206"/>
      <c r="AW1322" s="206"/>
      <c r="AX1322" s="206"/>
      <c r="AY1322" s="206"/>
      <c r="AZ1322" s="206"/>
      <c r="BA1322" s="206"/>
      <c r="BB1322" s="206"/>
      <c r="BC1322" s="206"/>
      <c r="BD1322" s="206"/>
      <c r="BE1322" s="206"/>
      <c r="BF1322" s="206"/>
      <c r="BG1322" s="206"/>
      <c r="BH1322" s="206"/>
    </row>
    <row r="1323" spans="1:60" ht="22.5" outlineLevel="1">
      <c r="A1323" s="232">
        <v>334</v>
      </c>
      <c r="B1323" s="233" t="s">
        <v>1796</v>
      </c>
      <c r="C1323" s="243" t="s">
        <v>1797</v>
      </c>
      <c r="D1323" s="234" t="s">
        <v>298</v>
      </c>
      <c r="E1323" s="235">
        <v>1</v>
      </c>
      <c r="F1323" s="236"/>
      <c r="G1323" s="237">
        <f>ROUND(E1323*F1323,2)</f>
        <v>0</v>
      </c>
      <c r="H1323" s="236"/>
      <c r="I1323" s="237">
        <f>ROUND(E1323*H1323,2)</f>
        <v>0</v>
      </c>
      <c r="J1323" s="236"/>
      <c r="K1323" s="237">
        <f>ROUND(E1323*J1323,2)</f>
        <v>0</v>
      </c>
      <c r="L1323" s="237">
        <v>21</v>
      </c>
      <c r="M1323" s="237">
        <f>G1323*(1+L1323/100)</f>
        <v>0</v>
      </c>
      <c r="N1323" s="237">
        <v>0</v>
      </c>
      <c r="O1323" s="237">
        <f>ROUND(E1323*N1323,2)</f>
        <v>0</v>
      </c>
      <c r="P1323" s="237">
        <v>0</v>
      </c>
      <c r="Q1323" s="237">
        <f>ROUND(E1323*P1323,2)</f>
        <v>0</v>
      </c>
      <c r="R1323" s="237"/>
      <c r="S1323" s="237" t="s">
        <v>295</v>
      </c>
      <c r="T1323" s="238" t="s">
        <v>390</v>
      </c>
      <c r="U1323" s="215">
        <v>0</v>
      </c>
      <c r="V1323" s="215">
        <f>ROUND(E1323*U1323,2)</f>
        <v>0</v>
      </c>
      <c r="W1323" s="215"/>
      <c r="X1323" s="206"/>
      <c r="Y1323" s="206"/>
      <c r="Z1323" s="206"/>
      <c r="AA1323" s="206"/>
      <c r="AB1323" s="206"/>
      <c r="AC1323" s="206"/>
      <c r="AD1323" s="206"/>
      <c r="AE1323" s="206"/>
      <c r="AF1323" s="206"/>
      <c r="AG1323" s="206" t="s">
        <v>1189</v>
      </c>
      <c r="AH1323" s="206"/>
      <c r="AI1323" s="206"/>
      <c r="AJ1323" s="206"/>
      <c r="AK1323" s="206"/>
      <c r="AL1323" s="206"/>
      <c r="AM1323" s="206"/>
      <c r="AN1323" s="206"/>
      <c r="AO1323" s="206"/>
      <c r="AP1323" s="206"/>
      <c r="AQ1323" s="206"/>
      <c r="AR1323" s="206"/>
      <c r="AS1323" s="206"/>
      <c r="AT1323" s="206"/>
      <c r="AU1323" s="206"/>
      <c r="AV1323" s="206"/>
      <c r="AW1323" s="206"/>
      <c r="AX1323" s="206"/>
      <c r="AY1323" s="206"/>
      <c r="AZ1323" s="206"/>
      <c r="BA1323" s="206"/>
      <c r="BB1323" s="206"/>
      <c r="BC1323" s="206"/>
      <c r="BD1323" s="206"/>
      <c r="BE1323" s="206"/>
      <c r="BF1323" s="206"/>
      <c r="BG1323" s="206"/>
      <c r="BH1323" s="206"/>
    </row>
    <row r="1324" spans="1:60" ht="22.5" outlineLevel="1">
      <c r="A1324" s="223">
        <v>335</v>
      </c>
      <c r="B1324" s="224" t="s">
        <v>1798</v>
      </c>
      <c r="C1324" s="241" t="s">
        <v>1799</v>
      </c>
      <c r="D1324" s="225" t="s">
        <v>298</v>
      </c>
      <c r="E1324" s="226">
        <v>1</v>
      </c>
      <c r="F1324" s="227"/>
      <c r="G1324" s="228">
        <f>ROUND(E1324*F1324,2)</f>
        <v>0</v>
      </c>
      <c r="H1324" s="227"/>
      <c r="I1324" s="228">
        <f>ROUND(E1324*H1324,2)</f>
        <v>0</v>
      </c>
      <c r="J1324" s="227"/>
      <c r="K1324" s="228">
        <f>ROUND(E1324*J1324,2)</f>
        <v>0</v>
      </c>
      <c r="L1324" s="228">
        <v>21</v>
      </c>
      <c r="M1324" s="228">
        <f>G1324*(1+L1324/100)</f>
        <v>0</v>
      </c>
      <c r="N1324" s="228">
        <v>0</v>
      </c>
      <c r="O1324" s="228">
        <f>ROUND(E1324*N1324,2)</f>
        <v>0</v>
      </c>
      <c r="P1324" s="228">
        <v>0</v>
      </c>
      <c r="Q1324" s="228">
        <f>ROUND(E1324*P1324,2)</f>
        <v>0</v>
      </c>
      <c r="R1324" s="228"/>
      <c r="S1324" s="228" t="s">
        <v>295</v>
      </c>
      <c r="T1324" s="229" t="s">
        <v>390</v>
      </c>
      <c r="U1324" s="215">
        <v>0</v>
      </c>
      <c r="V1324" s="215">
        <f>ROUND(E1324*U1324,2)</f>
        <v>0</v>
      </c>
      <c r="W1324" s="215"/>
      <c r="X1324" s="206"/>
      <c r="Y1324" s="206"/>
      <c r="Z1324" s="206"/>
      <c r="AA1324" s="206"/>
      <c r="AB1324" s="206"/>
      <c r="AC1324" s="206"/>
      <c r="AD1324" s="206"/>
      <c r="AE1324" s="206"/>
      <c r="AF1324" s="206"/>
      <c r="AG1324" s="206" t="s">
        <v>1189</v>
      </c>
      <c r="AH1324" s="206"/>
      <c r="AI1324" s="206"/>
      <c r="AJ1324" s="206"/>
      <c r="AK1324" s="206"/>
      <c r="AL1324" s="206"/>
      <c r="AM1324" s="206"/>
      <c r="AN1324" s="206"/>
      <c r="AO1324" s="206"/>
      <c r="AP1324" s="206"/>
      <c r="AQ1324" s="206"/>
      <c r="AR1324" s="206"/>
      <c r="AS1324" s="206"/>
      <c r="AT1324" s="206"/>
      <c r="AU1324" s="206"/>
      <c r="AV1324" s="206"/>
      <c r="AW1324" s="206"/>
      <c r="AX1324" s="206"/>
      <c r="AY1324" s="206"/>
      <c r="AZ1324" s="206"/>
      <c r="BA1324" s="206"/>
      <c r="BB1324" s="206"/>
      <c r="BC1324" s="206"/>
      <c r="BD1324" s="206"/>
      <c r="BE1324" s="206"/>
      <c r="BF1324" s="206"/>
      <c r="BG1324" s="206"/>
      <c r="BH1324" s="206"/>
    </row>
    <row r="1325" spans="1:60" outlineLevel="1">
      <c r="A1325" s="213"/>
      <c r="B1325" s="214"/>
      <c r="C1325" s="254" t="s">
        <v>1800</v>
      </c>
      <c r="D1325" s="247"/>
      <c r="E1325" s="248">
        <v>1</v>
      </c>
      <c r="F1325" s="215"/>
      <c r="G1325" s="215"/>
      <c r="H1325" s="215"/>
      <c r="I1325" s="215"/>
      <c r="J1325" s="215"/>
      <c r="K1325" s="215"/>
      <c r="L1325" s="215"/>
      <c r="M1325" s="215"/>
      <c r="N1325" s="215"/>
      <c r="O1325" s="215"/>
      <c r="P1325" s="215"/>
      <c r="Q1325" s="215"/>
      <c r="R1325" s="215"/>
      <c r="S1325" s="215"/>
      <c r="T1325" s="215"/>
      <c r="U1325" s="215"/>
      <c r="V1325" s="215"/>
      <c r="W1325" s="215"/>
      <c r="X1325" s="206"/>
      <c r="Y1325" s="206"/>
      <c r="Z1325" s="206"/>
      <c r="AA1325" s="206"/>
      <c r="AB1325" s="206"/>
      <c r="AC1325" s="206"/>
      <c r="AD1325" s="206"/>
      <c r="AE1325" s="206"/>
      <c r="AF1325" s="206"/>
      <c r="AG1325" s="206" t="s">
        <v>327</v>
      </c>
      <c r="AH1325" s="206">
        <v>0</v>
      </c>
      <c r="AI1325" s="206"/>
      <c r="AJ1325" s="206"/>
      <c r="AK1325" s="206"/>
      <c r="AL1325" s="206"/>
      <c r="AM1325" s="206"/>
      <c r="AN1325" s="206"/>
      <c r="AO1325" s="206"/>
      <c r="AP1325" s="206"/>
      <c r="AQ1325" s="206"/>
      <c r="AR1325" s="206"/>
      <c r="AS1325" s="206"/>
      <c r="AT1325" s="206"/>
      <c r="AU1325" s="206"/>
      <c r="AV1325" s="206"/>
      <c r="AW1325" s="206"/>
      <c r="AX1325" s="206"/>
      <c r="AY1325" s="206"/>
      <c r="AZ1325" s="206"/>
      <c r="BA1325" s="206"/>
      <c r="BB1325" s="206"/>
      <c r="BC1325" s="206"/>
      <c r="BD1325" s="206"/>
      <c r="BE1325" s="206"/>
      <c r="BF1325" s="206"/>
      <c r="BG1325" s="206"/>
      <c r="BH1325" s="206"/>
    </row>
    <row r="1326" spans="1:60" outlineLevel="1">
      <c r="A1326" s="232">
        <v>336</v>
      </c>
      <c r="B1326" s="233" t="s">
        <v>1801</v>
      </c>
      <c r="C1326" s="243" t="s">
        <v>1802</v>
      </c>
      <c r="D1326" s="234" t="s">
        <v>298</v>
      </c>
      <c r="E1326" s="235">
        <v>1</v>
      </c>
      <c r="F1326" s="236"/>
      <c r="G1326" s="237">
        <f>ROUND(E1326*F1326,2)</f>
        <v>0</v>
      </c>
      <c r="H1326" s="236"/>
      <c r="I1326" s="237">
        <f>ROUND(E1326*H1326,2)</f>
        <v>0</v>
      </c>
      <c r="J1326" s="236"/>
      <c r="K1326" s="237">
        <f>ROUND(E1326*J1326,2)</f>
        <v>0</v>
      </c>
      <c r="L1326" s="237">
        <v>21</v>
      </c>
      <c r="M1326" s="237">
        <f>G1326*(1+L1326/100)</f>
        <v>0</v>
      </c>
      <c r="N1326" s="237">
        <v>0</v>
      </c>
      <c r="O1326" s="237">
        <f>ROUND(E1326*N1326,2)</f>
        <v>0</v>
      </c>
      <c r="P1326" s="237">
        <v>0</v>
      </c>
      <c r="Q1326" s="237">
        <f>ROUND(E1326*P1326,2)</f>
        <v>0</v>
      </c>
      <c r="R1326" s="237"/>
      <c r="S1326" s="237" t="s">
        <v>295</v>
      </c>
      <c r="T1326" s="238" t="s">
        <v>390</v>
      </c>
      <c r="U1326" s="215">
        <v>0</v>
      </c>
      <c r="V1326" s="215">
        <f>ROUND(E1326*U1326,2)</f>
        <v>0</v>
      </c>
      <c r="W1326" s="215"/>
      <c r="X1326" s="206"/>
      <c r="Y1326" s="206"/>
      <c r="Z1326" s="206"/>
      <c r="AA1326" s="206"/>
      <c r="AB1326" s="206"/>
      <c r="AC1326" s="206"/>
      <c r="AD1326" s="206"/>
      <c r="AE1326" s="206"/>
      <c r="AF1326" s="206"/>
      <c r="AG1326" s="206" t="s">
        <v>1189</v>
      </c>
      <c r="AH1326" s="206"/>
      <c r="AI1326" s="206"/>
      <c r="AJ1326" s="206"/>
      <c r="AK1326" s="206"/>
      <c r="AL1326" s="206"/>
      <c r="AM1326" s="206"/>
      <c r="AN1326" s="206"/>
      <c r="AO1326" s="206"/>
      <c r="AP1326" s="206"/>
      <c r="AQ1326" s="206"/>
      <c r="AR1326" s="206"/>
      <c r="AS1326" s="206"/>
      <c r="AT1326" s="206"/>
      <c r="AU1326" s="206"/>
      <c r="AV1326" s="206"/>
      <c r="AW1326" s="206"/>
      <c r="AX1326" s="206"/>
      <c r="AY1326" s="206"/>
      <c r="AZ1326" s="206"/>
      <c r="BA1326" s="206"/>
      <c r="BB1326" s="206"/>
      <c r="BC1326" s="206"/>
      <c r="BD1326" s="206"/>
      <c r="BE1326" s="206"/>
      <c r="BF1326" s="206"/>
      <c r="BG1326" s="206"/>
      <c r="BH1326" s="206"/>
    </row>
    <row r="1327" spans="1:60" ht="22.5" outlineLevel="1">
      <c r="A1327" s="232">
        <v>337</v>
      </c>
      <c r="B1327" s="233" t="s">
        <v>1803</v>
      </c>
      <c r="C1327" s="243" t="s">
        <v>1804</v>
      </c>
      <c r="D1327" s="234" t="s">
        <v>298</v>
      </c>
      <c r="E1327" s="235">
        <v>2</v>
      </c>
      <c r="F1327" s="236"/>
      <c r="G1327" s="237">
        <f>ROUND(E1327*F1327,2)</f>
        <v>0</v>
      </c>
      <c r="H1327" s="236"/>
      <c r="I1327" s="237">
        <f>ROUND(E1327*H1327,2)</f>
        <v>0</v>
      </c>
      <c r="J1327" s="236"/>
      <c r="K1327" s="237">
        <f>ROUND(E1327*J1327,2)</f>
        <v>0</v>
      </c>
      <c r="L1327" s="237">
        <v>21</v>
      </c>
      <c r="M1327" s="237">
        <f>G1327*(1+L1327/100)</f>
        <v>0</v>
      </c>
      <c r="N1327" s="237">
        <v>0</v>
      </c>
      <c r="O1327" s="237">
        <f>ROUND(E1327*N1327,2)</f>
        <v>0</v>
      </c>
      <c r="P1327" s="237">
        <v>0</v>
      </c>
      <c r="Q1327" s="237">
        <f>ROUND(E1327*P1327,2)</f>
        <v>0</v>
      </c>
      <c r="R1327" s="237"/>
      <c r="S1327" s="237" t="s">
        <v>295</v>
      </c>
      <c r="T1327" s="238" t="s">
        <v>390</v>
      </c>
      <c r="U1327" s="215">
        <v>0</v>
      </c>
      <c r="V1327" s="215">
        <f>ROUND(E1327*U1327,2)</f>
        <v>0</v>
      </c>
      <c r="W1327" s="215"/>
      <c r="X1327" s="206"/>
      <c r="Y1327" s="206"/>
      <c r="Z1327" s="206"/>
      <c r="AA1327" s="206"/>
      <c r="AB1327" s="206"/>
      <c r="AC1327" s="206"/>
      <c r="AD1327" s="206"/>
      <c r="AE1327" s="206"/>
      <c r="AF1327" s="206"/>
      <c r="AG1327" s="206" t="s">
        <v>1189</v>
      </c>
      <c r="AH1327" s="206"/>
      <c r="AI1327" s="206"/>
      <c r="AJ1327" s="206"/>
      <c r="AK1327" s="206"/>
      <c r="AL1327" s="206"/>
      <c r="AM1327" s="206"/>
      <c r="AN1327" s="206"/>
      <c r="AO1327" s="206"/>
      <c r="AP1327" s="206"/>
      <c r="AQ1327" s="206"/>
      <c r="AR1327" s="206"/>
      <c r="AS1327" s="206"/>
      <c r="AT1327" s="206"/>
      <c r="AU1327" s="206"/>
      <c r="AV1327" s="206"/>
      <c r="AW1327" s="206"/>
      <c r="AX1327" s="206"/>
      <c r="AY1327" s="206"/>
      <c r="AZ1327" s="206"/>
      <c r="BA1327" s="206"/>
      <c r="BB1327" s="206"/>
      <c r="BC1327" s="206"/>
      <c r="BD1327" s="206"/>
      <c r="BE1327" s="206"/>
      <c r="BF1327" s="206"/>
      <c r="BG1327" s="206"/>
      <c r="BH1327" s="206"/>
    </row>
    <row r="1328" spans="1:60" ht="22.5" outlineLevel="1">
      <c r="A1328" s="232">
        <v>338</v>
      </c>
      <c r="B1328" s="233" t="s">
        <v>1805</v>
      </c>
      <c r="C1328" s="243" t="s">
        <v>1806</v>
      </c>
      <c r="D1328" s="234" t="s">
        <v>298</v>
      </c>
      <c r="E1328" s="235">
        <v>4</v>
      </c>
      <c r="F1328" s="236"/>
      <c r="G1328" s="237">
        <f>ROUND(E1328*F1328,2)</f>
        <v>0</v>
      </c>
      <c r="H1328" s="236"/>
      <c r="I1328" s="237">
        <f>ROUND(E1328*H1328,2)</f>
        <v>0</v>
      </c>
      <c r="J1328" s="236"/>
      <c r="K1328" s="237">
        <f>ROUND(E1328*J1328,2)</f>
        <v>0</v>
      </c>
      <c r="L1328" s="237">
        <v>21</v>
      </c>
      <c r="M1328" s="237">
        <f>G1328*(1+L1328/100)</f>
        <v>0</v>
      </c>
      <c r="N1328" s="237">
        <v>0</v>
      </c>
      <c r="O1328" s="237">
        <f>ROUND(E1328*N1328,2)</f>
        <v>0</v>
      </c>
      <c r="P1328" s="237">
        <v>0</v>
      </c>
      <c r="Q1328" s="237">
        <f>ROUND(E1328*P1328,2)</f>
        <v>0</v>
      </c>
      <c r="R1328" s="237"/>
      <c r="S1328" s="237" t="s">
        <v>295</v>
      </c>
      <c r="T1328" s="238" t="s">
        <v>390</v>
      </c>
      <c r="U1328" s="215">
        <v>0</v>
      </c>
      <c r="V1328" s="215">
        <f>ROUND(E1328*U1328,2)</f>
        <v>0</v>
      </c>
      <c r="W1328" s="215"/>
      <c r="X1328" s="206"/>
      <c r="Y1328" s="206"/>
      <c r="Z1328" s="206"/>
      <c r="AA1328" s="206"/>
      <c r="AB1328" s="206"/>
      <c r="AC1328" s="206"/>
      <c r="AD1328" s="206"/>
      <c r="AE1328" s="206"/>
      <c r="AF1328" s="206"/>
      <c r="AG1328" s="206" t="s">
        <v>1189</v>
      </c>
      <c r="AH1328" s="206"/>
      <c r="AI1328" s="206"/>
      <c r="AJ1328" s="206"/>
      <c r="AK1328" s="206"/>
      <c r="AL1328" s="206"/>
      <c r="AM1328" s="206"/>
      <c r="AN1328" s="206"/>
      <c r="AO1328" s="206"/>
      <c r="AP1328" s="206"/>
      <c r="AQ1328" s="206"/>
      <c r="AR1328" s="206"/>
      <c r="AS1328" s="206"/>
      <c r="AT1328" s="206"/>
      <c r="AU1328" s="206"/>
      <c r="AV1328" s="206"/>
      <c r="AW1328" s="206"/>
      <c r="AX1328" s="206"/>
      <c r="AY1328" s="206"/>
      <c r="AZ1328" s="206"/>
      <c r="BA1328" s="206"/>
      <c r="BB1328" s="206"/>
      <c r="BC1328" s="206"/>
      <c r="BD1328" s="206"/>
      <c r="BE1328" s="206"/>
      <c r="BF1328" s="206"/>
      <c r="BG1328" s="206"/>
      <c r="BH1328" s="206"/>
    </row>
    <row r="1329" spans="1:60" outlineLevel="1">
      <c r="A1329" s="223">
        <v>339</v>
      </c>
      <c r="B1329" s="224" t="s">
        <v>1807</v>
      </c>
      <c r="C1329" s="241" t="s">
        <v>1808</v>
      </c>
      <c r="D1329" s="225" t="s">
        <v>298</v>
      </c>
      <c r="E1329" s="226">
        <v>5</v>
      </c>
      <c r="F1329" s="227"/>
      <c r="G1329" s="228">
        <f>ROUND(E1329*F1329,2)</f>
        <v>0</v>
      </c>
      <c r="H1329" s="227"/>
      <c r="I1329" s="228">
        <f>ROUND(E1329*H1329,2)</f>
        <v>0</v>
      </c>
      <c r="J1329" s="227"/>
      <c r="K1329" s="228">
        <f>ROUND(E1329*J1329,2)</f>
        <v>0</v>
      </c>
      <c r="L1329" s="228">
        <v>21</v>
      </c>
      <c r="M1329" s="228">
        <f>G1329*(1+L1329/100)</f>
        <v>0</v>
      </c>
      <c r="N1329" s="228">
        <v>0</v>
      </c>
      <c r="O1329" s="228">
        <f>ROUND(E1329*N1329,2)</f>
        <v>0</v>
      </c>
      <c r="P1329" s="228">
        <v>0</v>
      </c>
      <c r="Q1329" s="228">
        <f>ROUND(E1329*P1329,2)</f>
        <v>0</v>
      </c>
      <c r="R1329" s="228"/>
      <c r="S1329" s="228" t="s">
        <v>295</v>
      </c>
      <c r="T1329" s="229" t="s">
        <v>390</v>
      </c>
      <c r="U1329" s="215">
        <v>0</v>
      </c>
      <c r="V1329" s="215">
        <f>ROUND(E1329*U1329,2)</f>
        <v>0</v>
      </c>
      <c r="W1329" s="215"/>
      <c r="X1329" s="206"/>
      <c r="Y1329" s="206"/>
      <c r="Z1329" s="206"/>
      <c r="AA1329" s="206"/>
      <c r="AB1329" s="206"/>
      <c r="AC1329" s="206"/>
      <c r="AD1329" s="206"/>
      <c r="AE1329" s="206"/>
      <c r="AF1329" s="206"/>
      <c r="AG1329" s="206" t="s">
        <v>1189</v>
      </c>
      <c r="AH1329" s="206"/>
      <c r="AI1329" s="206"/>
      <c r="AJ1329" s="206"/>
      <c r="AK1329" s="206"/>
      <c r="AL1329" s="206"/>
      <c r="AM1329" s="206"/>
      <c r="AN1329" s="206"/>
      <c r="AO1329" s="206"/>
      <c r="AP1329" s="206"/>
      <c r="AQ1329" s="206"/>
      <c r="AR1329" s="206"/>
      <c r="AS1329" s="206"/>
      <c r="AT1329" s="206"/>
      <c r="AU1329" s="206"/>
      <c r="AV1329" s="206"/>
      <c r="AW1329" s="206"/>
      <c r="AX1329" s="206"/>
      <c r="AY1329" s="206"/>
      <c r="AZ1329" s="206"/>
      <c r="BA1329" s="206"/>
      <c r="BB1329" s="206"/>
      <c r="BC1329" s="206"/>
      <c r="BD1329" s="206"/>
      <c r="BE1329" s="206"/>
      <c r="BF1329" s="206"/>
      <c r="BG1329" s="206"/>
      <c r="BH1329" s="206"/>
    </row>
    <row r="1330" spans="1:60" outlineLevel="1">
      <c r="A1330" s="213"/>
      <c r="B1330" s="214"/>
      <c r="C1330" s="254" t="s">
        <v>1809</v>
      </c>
      <c r="D1330" s="247"/>
      <c r="E1330" s="248">
        <v>5</v>
      </c>
      <c r="F1330" s="215"/>
      <c r="G1330" s="215"/>
      <c r="H1330" s="215"/>
      <c r="I1330" s="215"/>
      <c r="J1330" s="215"/>
      <c r="K1330" s="215"/>
      <c r="L1330" s="215"/>
      <c r="M1330" s="215"/>
      <c r="N1330" s="215"/>
      <c r="O1330" s="215"/>
      <c r="P1330" s="215"/>
      <c r="Q1330" s="215"/>
      <c r="R1330" s="215"/>
      <c r="S1330" s="215"/>
      <c r="T1330" s="215"/>
      <c r="U1330" s="215"/>
      <c r="V1330" s="215"/>
      <c r="W1330" s="215"/>
      <c r="X1330" s="206"/>
      <c r="Y1330" s="206"/>
      <c r="Z1330" s="206"/>
      <c r="AA1330" s="206"/>
      <c r="AB1330" s="206"/>
      <c r="AC1330" s="206"/>
      <c r="AD1330" s="206"/>
      <c r="AE1330" s="206"/>
      <c r="AF1330" s="206"/>
      <c r="AG1330" s="206" t="s">
        <v>327</v>
      </c>
      <c r="AH1330" s="206">
        <v>0</v>
      </c>
      <c r="AI1330" s="206"/>
      <c r="AJ1330" s="206"/>
      <c r="AK1330" s="206"/>
      <c r="AL1330" s="206"/>
      <c r="AM1330" s="206"/>
      <c r="AN1330" s="206"/>
      <c r="AO1330" s="206"/>
      <c r="AP1330" s="206"/>
      <c r="AQ1330" s="206"/>
      <c r="AR1330" s="206"/>
      <c r="AS1330" s="206"/>
      <c r="AT1330" s="206"/>
      <c r="AU1330" s="206"/>
      <c r="AV1330" s="206"/>
      <c r="AW1330" s="206"/>
      <c r="AX1330" s="206"/>
      <c r="AY1330" s="206"/>
      <c r="AZ1330" s="206"/>
      <c r="BA1330" s="206"/>
      <c r="BB1330" s="206"/>
      <c r="BC1330" s="206"/>
      <c r="BD1330" s="206"/>
      <c r="BE1330" s="206"/>
      <c r="BF1330" s="206"/>
      <c r="BG1330" s="206"/>
      <c r="BH1330" s="206"/>
    </row>
    <row r="1331" spans="1:60" outlineLevel="1">
      <c r="A1331" s="232">
        <v>340</v>
      </c>
      <c r="B1331" s="233" t="s">
        <v>1810</v>
      </c>
      <c r="C1331" s="243" t="s">
        <v>1811</v>
      </c>
      <c r="D1331" s="234" t="s">
        <v>298</v>
      </c>
      <c r="E1331" s="235">
        <v>1</v>
      </c>
      <c r="F1331" s="236"/>
      <c r="G1331" s="237">
        <f>ROUND(E1331*F1331,2)</f>
        <v>0</v>
      </c>
      <c r="H1331" s="236"/>
      <c r="I1331" s="237">
        <f>ROUND(E1331*H1331,2)</f>
        <v>0</v>
      </c>
      <c r="J1331" s="236"/>
      <c r="K1331" s="237">
        <f>ROUND(E1331*J1331,2)</f>
        <v>0</v>
      </c>
      <c r="L1331" s="237">
        <v>21</v>
      </c>
      <c r="M1331" s="237">
        <f>G1331*(1+L1331/100)</f>
        <v>0</v>
      </c>
      <c r="N1331" s="237">
        <v>0</v>
      </c>
      <c r="O1331" s="237">
        <f>ROUND(E1331*N1331,2)</f>
        <v>0</v>
      </c>
      <c r="P1331" s="237">
        <v>0</v>
      </c>
      <c r="Q1331" s="237">
        <f>ROUND(E1331*P1331,2)</f>
        <v>0</v>
      </c>
      <c r="R1331" s="237"/>
      <c r="S1331" s="237" t="s">
        <v>295</v>
      </c>
      <c r="T1331" s="238" t="s">
        <v>390</v>
      </c>
      <c r="U1331" s="215">
        <v>0</v>
      </c>
      <c r="V1331" s="215">
        <f>ROUND(E1331*U1331,2)</f>
        <v>0</v>
      </c>
      <c r="W1331" s="215"/>
      <c r="X1331" s="206"/>
      <c r="Y1331" s="206"/>
      <c r="Z1331" s="206"/>
      <c r="AA1331" s="206"/>
      <c r="AB1331" s="206"/>
      <c r="AC1331" s="206"/>
      <c r="AD1331" s="206"/>
      <c r="AE1331" s="206"/>
      <c r="AF1331" s="206"/>
      <c r="AG1331" s="206" t="s">
        <v>1189</v>
      </c>
      <c r="AH1331" s="206"/>
      <c r="AI1331" s="206"/>
      <c r="AJ1331" s="206"/>
      <c r="AK1331" s="206"/>
      <c r="AL1331" s="206"/>
      <c r="AM1331" s="206"/>
      <c r="AN1331" s="206"/>
      <c r="AO1331" s="206"/>
      <c r="AP1331" s="206"/>
      <c r="AQ1331" s="206"/>
      <c r="AR1331" s="206"/>
      <c r="AS1331" s="206"/>
      <c r="AT1331" s="206"/>
      <c r="AU1331" s="206"/>
      <c r="AV1331" s="206"/>
      <c r="AW1331" s="206"/>
      <c r="AX1331" s="206"/>
      <c r="AY1331" s="206"/>
      <c r="AZ1331" s="206"/>
      <c r="BA1331" s="206"/>
      <c r="BB1331" s="206"/>
      <c r="BC1331" s="206"/>
      <c r="BD1331" s="206"/>
      <c r="BE1331" s="206"/>
      <c r="BF1331" s="206"/>
      <c r="BG1331" s="206"/>
      <c r="BH1331" s="206"/>
    </row>
    <row r="1332" spans="1:60" outlineLevel="1">
      <c r="A1332" s="232">
        <v>341</v>
      </c>
      <c r="B1332" s="233" t="s">
        <v>1812</v>
      </c>
      <c r="C1332" s="243" t="s">
        <v>1813</v>
      </c>
      <c r="D1332" s="234" t="s">
        <v>298</v>
      </c>
      <c r="E1332" s="235">
        <v>2</v>
      </c>
      <c r="F1332" s="236"/>
      <c r="G1332" s="237">
        <f>ROUND(E1332*F1332,2)</f>
        <v>0</v>
      </c>
      <c r="H1332" s="236"/>
      <c r="I1332" s="237">
        <f>ROUND(E1332*H1332,2)</f>
        <v>0</v>
      </c>
      <c r="J1332" s="236"/>
      <c r="K1332" s="237">
        <f>ROUND(E1332*J1332,2)</f>
        <v>0</v>
      </c>
      <c r="L1332" s="237">
        <v>21</v>
      </c>
      <c r="M1332" s="237">
        <f>G1332*(1+L1332/100)</f>
        <v>0</v>
      </c>
      <c r="N1332" s="237">
        <v>0</v>
      </c>
      <c r="O1332" s="237">
        <f>ROUND(E1332*N1332,2)</f>
        <v>0</v>
      </c>
      <c r="P1332" s="237">
        <v>0</v>
      </c>
      <c r="Q1332" s="237">
        <f>ROUND(E1332*P1332,2)</f>
        <v>0</v>
      </c>
      <c r="R1332" s="237"/>
      <c r="S1332" s="237" t="s">
        <v>295</v>
      </c>
      <c r="T1332" s="238" t="s">
        <v>390</v>
      </c>
      <c r="U1332" s="215">
        <v>0</v>
      </c>
      <c r="V1332" s="215">
        <f>ROUND(E1332*U1332,2)</f>
        <v>0</v>
      </c>
      <c r="W1332" s="215"/>
      <c r="X1332" s="206"/>
      <c r="Y1332" s="206"/>
      <c r="Z1332" s="206"/>
      <c r="AA1332" s="206"/>
      <c r="AB1332" s="206"/>
      <c r="AC1332" s="206"/>
      <c r="AD1332" s="206"/>
      <c r="AE1332" s="206"/>
      <c r="AF1332" s="206"/>
      <c r="AG1332" s="206" t="s">
        <v>1189</v>
      </c>
      <c r="AH1332" s="206"/>
      <c r="AI1332" s="206"/>
      <c r="AJ1332" s="206"/>
      <c r="AK1332" s="206"/>
      <c r="AL1332" s="206"/>
      <c r="AM1332" s="206"/>
      <c r="AN1332" s="206"/>
      <c r="AO1332" s="206"/>
      <c r="AP1332" s="206"/>
      <c r="AQ1332" s="206"/>
      <c r="AR1332" s="206"/>
      <c r="AS1332" s="206"/>
      <c r="AT1332" s="206"/>
      <c r="AU1332" s="206"/>
      <c r="AV1332" s="206"/>
      <c r="AW1332" s="206"/>
      <c r="AX1332" s="206"/>
      <c r="AY1332" s="206"/>
      <c r="AZ1332" s="206"/>
      <c r="BA1332" s="206"/>
      <c r="BB1332" s="206"/>
      <c r="BC1332" s="206"/>
      <c r="BD1332" s="206"/>
      <c r="BE1332" s="206"/>
      <c r="BF1332" s="206"/>
      <c r="BG1332" s="206"/>
      <c r="BH1332" s="206"/>
    </row>
    <row r="1333" spans="1:60" outlineLevel="1">
      <c r="A1333" s="232">
        <v>342</v>
      </c>
      <c r="B1333" s="233" t="s">
        <v>1814</v>
      </c>
      <c r="C1333" s="243" t="s">
        <v>1815</v>
      </c>
      <c r="D1333" s="234" t="s">
        <v>298</v>
      </c>
      <c r="E1333" s="235">
        <v>1</v>
      </c>
      <c r="F1333" s="236"/>
      <c r="G1333" s="237">
        <f>ROUND(E1333*F1333,2)</f>
        <v>0</v>
      </c>
      <c r="H1333" s="236"/>
      <c r="I1333" s="237">
        <f>ROUND(E1333*H1333,2)</f>
        <v>0</v>
      </c>
      <c r="J1333" s="236"/>
      <c r="K1333" s="237">
        <f>ROUND(E1333*J1333,2)</f>
        <v>0</v>
      </c>
      <c r="L1333" s="237">
        <v>21</v>
      </c>
      <c r="M1333" s="237">
        <f>G1333*(1+L1333/100)</f>
        <v>0</v>
      </c>
      <c r="N1333" s="237">
        <v>0</v>
      </c>
      <c r="O1333" s="237">
        <f>ROUND(E1333*N1333,2)</f>
        <v>0</v>
      </c>
      <c r="P1333" s="237">
        <v>0</v>
      </c>
      <c r="Q1333" s="237">
        <f>ROUND(E1333*P1333,2)</f>
        <v>0</v>
      </c>
      <c r="R1333" s="237"/>
      <c r="S1333" s="237" t="s">
        <v>295</v>
      </c>
      <c r="T1333" s="238" t="s">
        <v>390</v>
      </c>
      <c r="U1333" s="215">
        <v>0</v>
      </c>
      <c r="V1333" s="215">
        <f>ROUND(E1333*U1333,2)</f>
        <v>0</v>
      </c>
      <c r="W1333" s="215"/>
      <c r="X1333" s="206"/>
      <c r="Y1333" s="206"/>
      <c r="Z1333" s="206"/>
      <c r="AA1333" s="206"/>
      <c r="AB1333" s="206"/>
      <c r="AC1333" s="206"/>
      <c r="AD1333" s="206"/>
      <c r="AE1333" s="206"/>
      <c r="AF1333" s="206"/>
      <c r="AG1333" s="206" t="s">
        <v>1189</v>
      </c>
      <c r="AH1333" s="206"/>
      <c r="AI1333" s="206"/>
      <c r="AJ1333" s="206"/>
      <c r="AK1333" s="206"/>
      <c r="AL1333" s="206"/>
      <c r="AM1333" s="206"/>
      <c r="AN1333" s="206"/>
      <c r="AO1333" s="206"/>
      <c r="AP1333" s="206"/>
      <c r="AQ1333" s="206"/>
      <c r="AR1333" s="206"/>
      <c r="AS1333" s="206"/>
      <c r="AT1333" s="206"/>
      <c r="AU1333" s="206"/>
      <c r="AV1333" s="206"/>
      <c r="AW1333" s="206"/>
      <c r="AX1333" s="206"/>
      <c r="AY1333" s="206"/>
      <c r="AZ1333" s="206"/>
      <c r="BA1333" s="206"/>
      <c r="BB1333" s="206"/>
      <c r="BC1333" s="206"/>
      <c r="BD1333" s="206"/>
      <c r="BE1333" s="206"/>
      <c r="BF1333" s="206"/>
      <c r="BG1333" s="206"/>
      <c r="BH1333" s="206"/>
    </row>
    <row r="1334" spans="1:60" ht="22.5" outlineLevel="1">
      <c r="A1334" s="232">
        <v>343</v>
      </c>
      <c r="B1334" s="233" t="s">
        <v>1816</v>
      </c>
      <c r="C1334" s="243" t="s">
        <v>1817</v>
      </c>
      <c r="D1334" s="234" t="s">
        <v>298</v>
      </c>
      <c r="E1334" s="235">
        <v>1</v>
      </c>
      <c r="F1334" s="236"/>
      <c r="G1334" s="237">
        <f>ROUND(E1334*F1334,2)</f>
        <v>0</v>
      </c>
      <c r="H1334" s="236"/>
      <c r="I1334" s="237">
        <f>ROUND(E1334*H1334,2)</f>
        <v>0</v>
      </c>
      <c r="J1334" s="236"/>
      <c r="K1334" s="237">
        <f>ROUND(E1334*J1334,2)</f>
        <v>0</v>
      </c>
      <c r="L1334" s="237">
        <v>21</v>
      </c>
      <c r="M1334" s="237">
        <f>G1334*(1+L1334/100)</f>
        <v>0</v>
      </c>
      <c r="N1334" s="237">
        <v>0</v>
      </c>
      <c r="O1334" s="237">
        <f>ROUND(E1334*N1334,2)</f>
        <v>0</v>
      </c>
      <c r="P1334" s="237">
        <v>0</v>
      </c>
      <c r="Q1334" s="237">
        <f>ROUND(E1334*P1334,2)</f>
        <v>0</v>
      </c>
      <c r="R1334" s="237"/>
      <c r="S1334" s="237" t="s">
        <v>295</v>
      </c>
      <c r="T1334" s="238" t="s">
        <v>390</v>
      </c>
      <c r="U1334" s="215">
        <v>0</v>
      </c>
      <c r="V1334" s="215">
        <f>ROUND(E1334*U1334,2)</f>
        <v>0</v>
      </c>
      <c r="W1334" s="215"/>
      <c r="X1334" s="206"/>
      <c r="Y1334" s="206"/>
      <c r="Z1334" s="206"/>
      <c r="AA1334" s="206"/>
      <c r="AB1334" s="206"/>
      <c r="AC1334" s="206"/>
      <c r="AD1334" s="206"/>
      <c r="AE1334" s="206"/>
      <c r="AF1334" s="206"/>
      <c r="AG1334" s="206" t="s">
        <v>1189</v>
      </c>
      <c r="AH1334" s="206"/>
      <c r="AI1334" s="206"/>
      <c r="AJ1334" s="206"/>
      <c r="AK1334" s="206"/>
      <c r="AL1334" s="206"/>
      <c r="AM1334" s="206"/>
      <c r="AN1334" s="206"/>
      <c r="AO1334" s="206"/>
      <c r="AP1334" s="206"/>
      <c r="AQ1334" s="206"/>
      <c r="AR1334" s="206"/>
      <c r="AS1334" s="206"/>
      <c r="AT1334" s="206"/>
      <c r="AU1334" s="206"/>
      <c r="AV1334" s="206"/>
      <c r="AW1334" s="206"/>
      <c r="AX1334" s="206"/>
      <c r="AY1334" s="206"/>
      <c r="AZ1334" s="206"/>
      <c r="BA1334" s="206"/>
      <c r="BB1334" s="206"/>
      <c r="BC1334" s="206"/>
      <c r="BD1334" s="206"/>
      <c r="BE1334" s="206"/>
      <c r="BF1334" s="206"/>
      <c r="BG1334" s="206"/>
      <c r="BH1334" s="206"/>
    </row>
    <row r="1335" spans="1:60" outlineLevel="1">
      <c r="A1335" s="223">
        <v>344</v>
      </c>
      <c r="B1335" s="224" t="s">
        <v>1818</v>
      </c>
      <c r="C1335" s="241" t="s">
        <v>1819</v>
      </c>
      <c r="D1335" s="225" t="s">
        <v>368</v>
      </c>
      <c r="E1335" s="226">
        <v>15.54</v>
      </c>
      <c r="F1335" s="227"/>
      <c r="G1335" s="228">
        <f>ROUND(E1335*F1335,2)</f>
        <v>0</v>
      </c>
      <c r="H1335" s="227"/>
      <c r="I1335" s="228">
        <f>ROUND(E1335*H1335,2)</f>
        <v>0</v>
      </c>
      <c r="J1335" s="227"/>
      <c r="K1335" s="228">
        <f>ROUND(E1335*J1335,2)</f>
        <v>0</v>
      </c>
      <c r="L1335" s="228">
        <v>21</v>
      </c>
      <c r="M1335" s="228">
        <f>G1335*(1+L1335/100)</f>
        <v>0</v>
      </c>
      <c r="N1335" s="228">
        <v>0</v>
      </c>
      <c r="O1335" s="228">
        <f>ROUND(E1335*N1335,2)</f>
        <v>0</v>
      </c>
      <c r="P1335" s="228">
        <v>0</v>
      </c>
      <c r="Q1335" s="228">
        <f>ROUND(E1335*P1335,2)</f>
        <v>0</v>
      </c>
      <c r="R1335" s="228"/>
      <c r="S1335" s="228" t="s">
        <v>295</v>
      </c>
      <c r="T1335" s="229" t="s">
        <v>390</v>
      </c>
      <c r="U1335" s="215">
        <v>0</v>
      </c>
      <c r="V1335" s="215">
        <f>ROUND(E1335*U1335,2)</f>
        <v>0</v>
      </c>
      <c r="W1335" s="215"/>
      <c r="X1335" s="206"/>
      <c r="Y1335" s="206"/>
      <c r="Z1335" s="206"/>
      <c r="AA1335" s="206"/>
      <c r="AB1335" s="206"/>
      <c r="AC1335" s="206"/>
      <c r="AD1335" s="206"/>
      <c r="AE1335" s="206"/>
      <c r="AF1335" s="206"/>
      <c r="AG1335" s="206" t="s">
        <v>1189</v>
      </c>
      <c r="AH1335" s="206"/>
      <c r="AI1335" s="206"/>
      <c r="AJ1335" s="206"/>
      <c r="AK1335" s="206"/>
      <c r="AL1335" s="206"/>
      <c r="AM1335" s="206"/>
      <c r="AN1335" s="206"/>
      <c r="AO1335" s="206"/>
      <c r="AP1335" s="206"/>
      <c r="AQ1335" s="206"/>
      <c r="AR1335" s="206"/>
      <c r="AS1335" s="206"/>
      <c r="AT1335" s="206"/>
      <c r="AU1335" s="206"/>
      <c r="AV1335" s="206"/>
      <c r="AW1335" s="206"/>
      <c r="AX1335" s="206"/>
      <c r="AY1335" s="206"/>
      <c r="AZ1335" s="206"/>
      <c r="BA1335" s="206"/>
      <c r="BB1335" s="206"/>
      <c r="BC1335" s="206"/>
      <c r="BD1335" s="206"/>
      <c r="BE1335" s="206"/>
      <c r="BF1335" s="206"/>
      <c r="BG1335" s="206"/>
      <c r="BH1335" s="206"/>
    </row>
    <row r="1336" spans="1:60" outlineLevel="1">
      <c r="A1336" s="213"/>
      <c r="B1336" s="214"/>
      <c r="C1336" s="254" t="s">
        <v>1820</v>
      </c>
      <c r="D1336" s="247"/>
      <c r="E1336" s="248">
        <v>15.54</v>
      </c>
      <c r="F1336" s="215"/>
      <c r="G1336" s="215"/>
      <c r="H1336" s="215"/>
      <c r="I1336" s="215"/>
      <c r="J1336" s="215"/>
      <c r="K1336" s="215"/>
      <c r="L1336" s="215"/>
      <c r="M1336" s="215"/>
      <c r="N1336" s="215"/>
      <c r="O1336" s="215"/>
      <c r="P1336" s="215"/>
      <c r="Q1336" s="215"/>
      <c r="R1336" s="215"/>
      <c r="S1336" s="215"/>
      <c r="T1336" s="215"/>
      <c r="U1336" s="215"/>
      <c r="V1336" s="215"/>
      <c r="W1336" s="215"/>
      <c r="X1336" s="206"/>
      <c r="Y1336" s="206"/>
      <c r="Z1336" s="206"/>
      <c r="AA1336" s="206"/>
      <c r="AB1336" s="206"/>
      <c r="AC1336" s="206"/>
      <c r="AD1336" s="206"/>
      <c r="AE1336" s="206"/>
      <c r="AF1336" s="206"/>
      <c r="AG1336" s="206" t="s">
        <v>327</v>
      </c>
      <c r="AH1336" s="206">
        <v>0</v>
      </c>
      <c r="AI1336" s="206"/>
      <c r="AJ1336" s="206"/>
      <c r="AK1336" s="206"/>
      <c r="AL1336" s="206"/>
      <c r="AM1336" s="206"/>
      <c r="AN1336" s="206"/>
      <c r="AO1336" s="206"/>
      <c r="AP1336" s="206"/>
      <c r="AQ1336" s="206"/>
      <c r="AR1336" s="206"/>
      <c r="AS1336" s="206"/>
      <c r="AT1336" s="206"/>
      <c r="AU1336" s="206"/>
      <c r="AV1336" s="206"/>
      <c r="AW1336" s="206"/>
      <c r="AX1336" s="206"/>
      <c r="AY1336" s="206"/>
      <c r="AZ1336" s="206"/>
      <c r="BA1336" s="206"/>
      <c r="BB1336" s="206"/>
      <c r="BC1336" s="206"/>
      <c r="BD1336" s="206"/>
      <c r="BE1336" s="206"/>
      <c r="BF1336" s="206"/>
      <c r="BG1336" s="206"/>
      <c r="BH1336" s="206"/>
    </row>
    <row r="1337" spans="1:60" outlineLevel="1">
      <c r="A1337" s="223">
        <v>345</v>
      </c>
      <c r="B1337" s="224" t="s">
        <v>1821</v>
      </c>
      <c r="C1337" s="241" t="s">
        <v>1822</v>
      </c>
      <c r="D1337" s="225" t="s">
        <v>557</v>
      </c>
      <c r="E1337" s="226">
        <v>9</v>
      </c>
      <c r="F1337" s="227"/>
      <c r="G1337" s="228">
        <f>ROUND(E1337*F1337,2)</f>
        <v>0</v>
      </c>
      <c r="H1337" s="227"/>
      <c r="I1337" s="228">
        <f>ROUND(E1337*H1337,2)</f>
        <v>0</v>
      </c>
      <c r="J1337" s="227"/>
      <c r="K1337" s="228">
        <f>ROUND(E1337*J1337,2)</f>
        <v>0</v>
      </c>
      <c r="L1337" s="228">
        <v>21</v>
      </c>
      <c r="M1337" s="228">
        <f>G1337*(1+L1337/100)</f>
        <v>0</v>
      </c>
      <c r="N1337" s="228">
        <v>0</v>
      </c>
      <c r="O1337" s="228">
        <f>ROUND(E1337*N1337,2)</f>
        <v>0</v>
      </c>
      <c r="P1337" s="228">
        <v>0</v>
      </c>
      <c r="Q1337" s="228">
        <f>ROUND(E1337*P1337,2)</f>
        <v>0</v>
      </c>
      <c r="R1337" s="228"/>
      <c r="S1337" s="228" t="s">
        <v>295</v>
      </c>
      <c r="T1337" s="229" t="s">
        <v>390</v>
      </c>
      <c r="U1337" s="215">
        <v>0</v>
      </c>
      <c r="V1337" s="215">
        <f>ROUND(E1337*U1337,2)</f>
        <v>0</v>
      </c>
      <c r="W1337" s="215"/>
      <c r="X1337" s="206"/>
      <c r="Y1337" s="206"/>
      <c r="Z1337" s="206"/>
      <c r="AA1337" s="206"/>
      <c r="AB1337" s="206"/>
      <c r="AC1337" s="206"/>
      <c r="AD1337" s="206"/>
      <c r="AE1337" s="206"/>
      <c r="AF1337" s="206"/>
      <c r="AG1337" s="206" t="s">
        <v>1189</v>
      </c>
      <c r="AH1337" s="206"/>
      <c r="AI1337" s="206"/>
      <c r="AJ1337" s="206"/>
      <c r="AK1337" s="206"/>
      <c r="AL1337" s="206"/>
      <c r="AM1337" s="206"/>
      <c r="AN1337" s="206"/>
      <c r="AO1337" s="206"/>
      <c r="AP1337" s="206"/>
      <c r="AQ1337" s="206"/>
      <c r="AR1337" s="206"/>
      <c r="AS1337" s="206"/>
      <c r="AT1337" s="206"/>
      <c r="AU1337" s="206"/>
      <c r="AV1337" s="206"/>
      <c r="AW1337" s="206"/>
      <c r="AX1337" s="206"/>
      <c r="AY1337" s="206"/>
      <c r="AZ1337" s="206"/>
      <c r="BA1337" s="206"/>
      <c r="BB1337" s="206"/>
      <c r="BC1337" s="206"/>
      <c r="BD1337" s="206"/>
      <c r="BE1337" s="206"/>
      <c r="BF1337" s="206"/>
      <c r="BG1337" s="206"/>
      <c r="BH1337" s="206"/>
    </row>
    <row r="1338" spans="1:60" outlineLevel="1">
      <c r="A1338" s="213"/>
      <c r="B1338" s="214"/>
      <c r="C1338" s="254" t="s">
        <v>1823</v>
      </c>
      <c r="D1338" s="247"/>
      <c r="E1338" s="248">
        <v>9</v>
      </c>
      <c r="F1338" s="215"/>
      <c r="G1338" s="215"/>
      <c r="H1338" s="215"/>
      <c r="I1338" s="215"/>
      <c r="J1338" s="215"/>
      <c r="K1338" s="215"/>
      <c r="L1338" s="215"/>
      <c r="M1338" s="215"/>
      <c r="N1338" s="215"/>
      <c r="O1338" s="215"/>
      <c r="P1338" s="215"/>
      <c r="Q1338" s="215"/>
      <c r="R1338" s="215"/>
      <c r="S1338" s="215"/>
      <c r="T1338" s="215"/>
      <c r="U1338" s="215"/>
      <c r="V1338" s="215"/>
      <c r="W1338" s="215"/>
      <c r="X1338" s="206"/>
      <c r="Y1338" s="206"/>
      <c r="Z1338" s="206"/>
      <c r="AA1338" s="206"/>
      <c r="AB1338" s="206"/>
      <c r="AC1338" s="206"/>
      <c r="AD1338" s="206"/>
      <c r="AE1338" s="206"/>
      <c r="AF1338" s="206"/>
      <c r="AG1338" s="206" t="s">
        <v>327</v>
      </c>
      <c r="AH1338" s="206">
        <v>0</v>
      </c>
      <c r="AI1338" s="206"/>
      <c r="AJ1338" s="206"/>
      <c r="AK1338" s="206"/>
      <c r="AL1338" s="206"/>
      <c r="AM1338" s="206"/>
      <c r="AN1338" s="206"/>
      <c r="AO1338" s="206"/>
      <c r="AP1338" s="206"/>
      <c r="AQ1338" s="206"/>
      <c r="AR1338" s="206"/>
      <c r="AS1338" s="206"/>
      <c r="AT1338" s="206"/>
      <c r="AU1338" s="206"/>
      <c r="AV1338" s="206"/>
      <c r="AW1338" s="206"/>
      <c r="AX1338" s="206"/>
      <c r="AY1338" s="206"/>
      <c r="AZ1338" s="206"/>
      <c r="BA1338" s="206"/>
      <c r="BB1338" s="206"/>
      <c r="BC1338" s="206"/>
      <c r="BD1338" s="206"/>
      <c r="BE1338" s="206"/>
      <c r="BF1338" s="206"/>
      <c r="BG1338" s="206"/>
      <c r="BH1338" s="206"/>
    </row>
    <row r="1339" spans="1:60" outlineLevel="1">
      <c r="A1339" s="232">
        <v>346</v>
      </c>
      <c r="B1339" s="233" t="s">
        <v>1824</v>
      </c>
      <c r="C1339" s="243" t="s">
        <v>1825</v>
      </c>
      <c r="D1339" s="234" t="s">
        <v>368</v>
      </c>
      <c r="E1339" s="235">
        <v>11.44</v>
      </c>
      <c r="F1339" s="236"/>
      <c r="G1339" s="237">
        <f>ROUND(E1339*F1339,2)</f>
        <v>0</v>
      </c>
      <c r="H1339" s="236"/>
      <c r="I1339" s="237">
        <f>ROUND(E1339*H1339,2)</f>
        <v>0</v>
      </c>
      <c r="J1339" s="236"/>
      <c r="K1339" s="237">
        <f>ROUND(E1339*J1339,2)</f>
        <v>0</v>
      </c>
      <c r="L1339" s="237">
        <v>21</v>
      </c>
      <c r="M1339" s="237">
        <f>G1339*(1+L1339/100)</f>
        <v>0</v>
      </c>
      <c r="N1339" s="237">
        <v>0</v>
      </c>
      <c r="O1339" s="237">
        <f>ROUND(E1339*N1339,2)</f>
        <v>0</v>
      </c>
      <c r="P1339" s="237">
        <v>0</v>
      </c>
      <c r="Q1339" s="237">
        <f>ROUND(E1339*P1339,2)</f>
        <v>0</v>
      </c>
      <c r="R1339" s="237"/>
      <c r="S1339" s="237" t="s">
        <v>295</v>
      </c>
      <c r="T1339" s="238" t="s">
        <v>390</v>
      </c>
      <c r="U1339" s="215">
        <v>0</v>
      </c>
      <c r="V1339" s="215">
        <f>ROUND(E1339*U1339,2)</f>
        <v>0</v>
      </c>
      <c r="W1339" s="215"/>
      <c r="X1339" s="206"/>
      <c r="Y1339" s="206"/>
      <c r="Z1339" s="206"/>
      <c r="AA1339" s="206"/>
      <c r="AB1339" s="206"/>
      <c r="AC1339" s="206"/>
      <c r="AD1339" s="206"/>
      <c r="AE1339" s="206"/>
      <c r="AF1339" s="206"/>
      <c r="AG1339" s="206" t="s">
        <v>1189</v>
      </c>
      <c r="AH1339" s="206"/>
      <c r="AI1339" s="206"/>
      <c r="AJ1339" s="206"/>
      <c r="AK1339" s="206"/>
      <c r="AL1339" s="206"/>
      <c r="AM1339" s="206"/>
      <c r="AN1339" s="206"/>
      <c r="AO1339" s="206"/>
      <c r="AP1339" s="206"/>
      <c r="AQ1339" s="206"/>
      <c r="AR1339" s="206"/>
      <c r="AS1339" s="206"/>
      <c r="AT1339" s="206"/>
      <c r="AU1339" s="206"/>
      <c r="AV1339" s="206"/>
      <c r="AW1339" s="206"/>
      <c r="AX1339" s="206"/>
      <c r="AY1339" s="206"/>
      <c r="AZ1339" s="206"/>
      <c r="BA1339" s="206"/>
      <c r="BB1339" s="206"/>
      <c r="BC1339" s="206"/>
      <c r="BD1339" s="206"/>
      <c r="BE1339" s="206"/>
      <c r="BF1339" s="206"/>
      <c r="BG1339" s="206"/>
      <c r="BH1339" s="206"/>
    </row>
    <row r="1340" spans="1:60" outlineLevel="1">
      <c r="A1340" s="223">
        <v>347</v>
      </c>
      <c r="B1340" s="224" t="s">
        <v>1826</v>
      </c>
      <c r="C1340" s="241" t="s">
        <v>1827</v>
      </c>
      <c r="D1340" s="225" t="s">
        <v>368</v>
      </c>
      <c r="E1340" s="226">
        <v>22.617899999999999</v>
      </c>
      <c r="F1340" s="227"/>
      <c r="G1340" s="228">
        <f>ROUND(E1340*F1340,2)</f>
        <v>0</v>
      </c>
      <c r="H1340" s="227"/>
      <c r="I1340" s="228">
        <f>ROUND(E1340*H1340,2)</f>
        <v>0</v>
      </c>
      <c r="J1340" s="227"/>
      <c r="K1340" s="228">
        <f>ROUND(E1340*J1340,2)</f>
        <v>0</v>
      </c>
      <c r="L1340" s="228">
        <v>21</v>
      </c>
      <c r="M1340" s="228">
        <f>G1340*(1+L1340/100)</f>
        <v>0</v>
      </c>
      <c r="N1340" s="228">
        <v>0</v>
      </c>
      <c r="O1340" s="228">
        <f>ROUND(E1340*N1340,2)</f>
        <v>0</v>
      </c>
      <c r="P1340" s="228">
        <v>0</v>
      </c>
      <c r="Q1340" s="228">
        <f>ROUND(E1340*P1340,2)</f>
        <v>0</v>
      </c>
      <c r="R1340" s="228"/>
      <c r="S1340" s="228" t="s">
        <v>295</v>
      </c>
      <c r="T1340" s="229" t="s">
        <v>390</v>
      </c>
      <c r="U1340" s="215">
        <v>0</v>
      </c>
      <c r="V1340" s="215">
        <f>ROUND(E1340*U1340,2)</f>
        <v>0</v>
      </c>
      <c r="W1340" s="215"/>
      <c r="X1340" s="206"/>
      <c r="Y1340" s="206"/>
      <c r="Z1340" s="206"/>
      <c r="AA1340" s="206"/>
      <c r="AB1340" s="206"/>
      <c r="AC1340" s="206"/>
      <c r="AD1340" s="206"/>
      <c r="AE1340" s="206"/>
      <c r="AF1340" s="206"/>
      <c r="AG1340" s="206" t="s">
        <v>1189</v>
      </c>
      <c r="AH1340" s="206"/>
      <c r="AI1340" s="206"/>
      <c r="AJ1340" s="206"/>
      <c r="AK1340" s="206"/>
      <c r="AL1340" s="206"/>
      <c r="AM1340" s="206"/>
      <c r="AN1340" s="206"/>
      <c r="AO1340" s="206"/>
      <c r="AP1340" s="206"/>
      <c r="AQ1340" s="206"/>
      <c r="AR1340" s="206"/>
      <c r="AS1340" s="206"/>
      <c r="AT1340" s="206"/>
      <c r="AU1340" s="206"/>
      <c r="AV1340" s="206"/>
      <c r="AW1340" s="206"/>
      <c r="AX1340" s="206"/>
      <c r="AY1340" s="206"/>
      <c r="AZ1340" s="206"/>
      <c r="BA1340" s="206"/>
      <c r="BB1340" s="206"/>
      <c r="BC1340" s="206"/>
      <c r="BD1340" s="206"/>
      <c r="BE1340" s="206"/>
      <c r="BF1340" s="206"/>
      <c r="BG1340" s="206"/>
      <c r="BH1340" s="206"/>
    </row>
    <row r="1341" spans="1:60" outlineLevel="1">
      <c r="A1341" s="213"/>
      <c r="B1341" s="214"/>
      <c r="C1341" s="254" t="s">
        <v>1828</v>
      </c>
      <c r="D1341" s="247"/>
      <c r="E1341" s="248">
        <v>3.37</v>
      </c>
      <c r="F1341" s="215"/>
      <c r="G1341" s="215"/>
      <c r="H1341" s="215"/>
      <c r="I1341" s="215"/>
      <c r="J1341" s="215"/>
      <c r="K1341" s="215"/>
      <c r="L1341" s="215"/>
      <c r="M1341" s="215"/>
      <c r="N1341" s="215"/>
      <c r="O1341" s="215"/>
      <c r="P1341" s="215"/>
      <c r="Q1341" s="215"/>
      <c r="R1341" s="215"/>
      <c r="S1341" s="215"/>
      <c r="T1341" s="215"/>
      <c r="U1341" s="215"/>
      <c r="V1341" s="215"/>
      <c r="W1341" s="215"/>
      <c r="X1341" s="206"/>
      <c r="Y1341" s="206"/>
      <c r="Z1341" s="206"/>
      <c r="AA1341" s="206"/>
      <c r="AB1341" s="206"/>
      <c r="AC1341" s="206"/>
      <c r="AD1341" s="206"/>
      <c r="AE1341" s="206"/>
      <c r="AF1341" s="206"/>
      <c r="AG1341" s="206" t="s">
        <v>327</v>
      </c>
      <c r="AH1341" s="206">
        <v>0</v>
      </c>
      <c r="AI1341" s="206"/>
      <c r="AJ1341" s="206"/>
      <c r="AK1341" s="206"/>
      <c r="AL1341" s="206"/>
      <c r="AM1341" s="206"/>
      <c r="AN1341" s="206"/>
      <c r="AO1341" s="206"/>
      <c r="AP1341" s="206"/>
      <c r="AQ1341" s="206"/>
      <c r="AR1341" s="206"/>
      <c r="AS1341" s="206"/>
      <c r="AT1341" s="206"/>
      <c r="AU1341" s="206"/>
      <c r="AV1341" s="206"/>
      <c r="AW1341" s="206"/>
      <c r="AX1341" s="206"/>
      <c r="AY1341" s="206"/>
      <c r="AZ1341" s="206"/>
      <c r="BA1341" s="206"/>
      <c r="BB1341" s="206"/>
      <c r="BC1341" s="206"/>
      <c r="BD1341" s="206"/>
      <c r="BE1341" s="206"/>
      <c r="BF1341" s="206"/>
      <c r="BG1341" s="206"/>
      <c r="BH1341" s="206"/>
    </row>
    <row r="1342" spans="1:60" outlineLevel="1">
      <c r="A1342" s="213"/>
      <c r="B1342" s="214"/>
      <c r="C1342" s="254" t="s">
        <v>1829</v>
      </c>
      <c r="D1342" s="247"/>
      <c r="E1342" s="248">
        <v>2.63</v>
      </c>
      <c r="F1342" s="215"/>
      <c r="G1342" s="215"/>
      <c r="H1342" s="215"/>
      <c r="I1342" s="215"/>
      <c r="J1342" s="215"/>
      <c r="K1342" s="215"/>
      <c r="L1342" s="215"/>
      <c r="M1342" s="215"/>
      <c r="N1342" s="215"/>
      <c r="O1342" s="215"/>
      <c r="P1342" s="215"/>
      <c r="Q1342" s="215"/>
      <c r="R1342" s="215"/>
      <c r="S1342" s="215"/>
      <c r="T1342" s="215"/>
      <c r="U1342" s="215"/>
      <c r="V1342" s="215"/>
      <c r="W1342" s="215"/>
      <c r="X1342" s="206"/>
      <c r="Y1342" s="206"/>
      <c r="Z1342" s="206"/>
      <c r="AA1342" s="206"/>
      <c r="AB1342" s="206"/>
      <c r="AC1342" s="206"/>
      <c r="AD1342" s="206"/>
      <c r="AE1342" s="206"/>
      <c r="AF1342" s="206"/>
      <c r="AG1342" s="206" t="s">
        <v>327</v>
      </c>
      <c r="AH1342" s="206">
        <v>0</v>
      </c>
      <c r="AI1342" s="206"/>
      <c r="AJ1342" s="206"/>
      <c r="AK1342" s="206"/>
      <c r="AL1342" s="206"/>
      <c r="AM1342" s="206"/>
      <c r="AN1342" s="206"/>
      <c r="AO1342" s="206"/>
      <c r="AP1342" s="206"/>
      <c r="AQ1342" s="206"/>
      <c r="AR1342" s="206"/>
      <c r="AS1342" s="206"/>
      <c r="AT1342" s="206"/>
      <c r="AU1342" s="206"/>
      <c r="AV1342" s="206"/>
      <c r="AW1342" s="206"/>
      <c r="AX1342" s="206"/>
      <c r="AY1342" s="206"/>
      <c r="AZ1342" s="206"/>
      <c r="BA1342" s="206"/>
      <c r="BB1342" s="206"/>
      <c r="BC1342" s="206"/>
      <c r="BD1342" s="206"/>
      <c r="BE1342" s="206"/>
      <c r="BF1342" s="206"/>
      <c r="BG1342" s="206"/>
      <c r="BH1342" s="206"/>
    </row>
    <row r="1343" spans="1:60" outlineLevel="1">
      <c r="A1343" s="213"/>
      <c r="B1343" s="214"/>
      <c r="C1343" s="254" t="s">
        <v>1830</v>
      </c>
      <c r="D1343" s="247"/>
      <c r="E1343" s="248">
        <v>2.35</v>
      </c>
      <c r="F1343" s="215"/>
      <c r="G1343" s="215"/>
      <c r="H1343" s="215"/>
      <c r="I1343" s="215"/>
      <c r="J1343" s="215"/>
      <c r="K1343" s="215"/>
      <c r="L1343" s="215"/>
      <c r="M1343" s="215"/>
      <c r="N1343" s="215"/>
      <c r="O1343" s="215"/>
      <c r="P1343" s="215"/>
      <c r="Q1343" s="215"/>
      <c r="R1343" s="215"/>
      <c r="S1343" s="215"/>
      <c r="T1343" s="215"/>
      <c r="U1343" s="215"/>
      <c r="V1343" s="215"/>
      <c r="W1343" s="215"/>
      <c r="X1343" s="206"/>
      <c r="Y1343" s="206"/>
      <c r="Z1343" s="206"/>
      <c r="AA1343" s="206"/>
      <c r="AB1343" s="206"/>
      <c r="AC1343" s="206"/>
      <c r="AD1343" s="206"/>
      <c r="AE1343" s="206"/>
      <c r="AF1343" s="206"/>
      <c r="AG1343" s="206" t="s">
        <v>327</v>
      </c>
      <c r="AH1343" s="206">
        <v>0</v>
      </c>
      <c r="AI1343" s="206"/>
      <c r="AJ1343" s="206"/>
      <c r="AK1343" s="206"/>
      <c r="AL1343" s="206"/>
      <c r="AM1343" s="206"/>
      <c r="AN1343" s="206"/>
      <c r="AO1343" s="206"/>
      <c r="AP1343" s="206"/>
      <c r="AQ1343" s="206"/>
      <c r="AR1343" s="206"/>
      <c r="AS1343" s="206"/>
      <c r="AT1343" s="206"/>
      <c r="AU1343" s="206"/>
      <c r="AV1343" s="206"/>
      <c r="AW1343" s="206"/>
      <c r="AX1343" s="206"/>
      <c r="AY1343" s="206"/>
      <c r="AZ1343" s="206"/>
      <c r="BA1343" s="206"/>
      <c r="BB1343" s="206"/>
      <c r="BC1343" s="206"/>
      <c r="BD1343" s="206"/>
      <c r="BE1343" s="206"/>
      <c r="BF1343" s="206"/>
      <c r="BG1343" s="206"/>
      <c r="BH1343" s="206"/>
    </row>
    <row r="1344" spans="1:60" outlineLevel="1">
      <c r="A1344" s="213"/>
      <c r="B1344" s="214"/>
      <c r="C1344" s="254" t="s">
        <v>1831</v>
      </c>
      <c r="D1344" s="247"/>
      <c r="E1344" s="248">
        <v>2.63</v>
      </c>
      <c r="F1344" s="215"/>
      <c r="G1344" s="215"/>
      <c r="H1344" s="215"/>
      <c r="I1344" s="215"/>
      <c r="J1344" s="215"/>
      <c r="K1344" s="215"/>
      <c r="L1344" s="215"/>
      <c r="M1344" s="215"/>
      <c r="N1344" s="215"/>
      <c r="O1344" s="215"/>
      <c r="P1344" s="215"/>
      <c r="Q1344" s="215"/>
      <c r="R1344" s="215"/>
      <c r="S1344" s="215"/>
      <c r="T1344" s="215"/>
      <c r="U1344" s="215"/>
      <c r="V1344" s="215"/>
      <c r="W1344" s="215"/>
      <c r="X1344" s="206"/>
      <c r="Y1344" s="206"/>
      <c r="Z1344" s="206"/>
      <c r="AA1344" s="206"/>
      <c r="AB1344" s="206"/>
      <c r="AC1344" s="206"/>
      <c r="AD1344" s="206"/>
      <c r="AE1344" s="206"/>
      <c r="AF1344" s="206"/>
      <c r="AG1344" s="206" t="s">
        <v>327</v>
      </c>
      <c r="AH1344" s="206">
        <v>0</v>
      </c>
      <c r="AI1344" s="206"/>
      <c r="AJ1344" s="206"/>
      <c r="AK1344" s="206"/>
      <c r="AL1344" s="206"/>
      <c r="AM1344" s="206"/>
      <c r="AN1344" s="206"/>
      <c r="AO1344" s="206"/>
      <c r="AP1344" s="206"/>
      <c r="AQ1344" s="206"/>
      <c r="AR1344" s="206"/>
      <c r="AS1344" s="206"/>
      <c r="AT1344" s="206"/>
      <c r="AU1344" s="206"/>
      <c r="AV1344" s="206"/>
      <c r="AW1344" s="206"/>
      <c r="AX1344" s="206"/>
      <c r="AY1344" s="206"/>
      <c r="AZ1344" s="206"/>
      <c r="BA1344" s="206"/>
      <c r="BB1344" s="206"/>
      <c r="BC1344" s="206"/>
      <c r="BD1344" s="206"/>
      <c r="BE1344" s="206"/>
      <c r="BF1344" s="206"/>
      <c r="BG1344" s="206"/>
      <c r="BH1344" s="206"/>
    </row>
    <row r="1345" spans="1:60" outlineLevel="1">
      <c r="A1345" s="213"/>
      <c r="B1345" s="214"/>
      <c r="C1345" s="254" t="s">
        <v>1832</v>
      </c>
      <c r="D1345" s="247"/>
      <c r="E1345" s="248">
        <v>3.6</v>
      </c>
      <c r="F1345" s="215"/>
      <c r="G1345" s="215"/>
      <c r="H1345" s="215"/>
      <c r="I1345" s="215"/>
      <c r="J1345" s="215"/>
      <c r="K1345" s="215"/>
      <c r="L1345" s="215"/>
      <c r="M1345" s="215"/>
      <c r="N1345" s="215"/>
      <c r="O1345" s="215"/>
      <c r="P1345" s="215"/>
      <c r="Q1345" s="215"/>
      <c r="R1345" s="215"/>
      <c r="S1345" s="215"/>
      <c r="T1345" s="215"/>
      <c r="U1345" s="215"/>
      <c r="V1345" s="215"/>
      <c r="W1345" s="215"/>
      <c r="X1345" s="206"/>
      <c r="Y1345" s="206"/>
      <c r="Z1345" s="206"/>
      <c r="AA1345" s="206"/>
      <c r="AB1345" s="206"/>
      <c r="AC1345" s="206"/>
      <c r="AD1345" s="206"/>
      <c r="AE1345" s="206"/>
      <c r="AF1345" s="206"/>
      <c r="AG1345" s="206" t="s">
        <v>327</v>
      </c>
      <c r="AH1345" s="206">
        <v>0</v>
      </c>
      <c r="AI1345" s="206"/>
      <c r="AJ1345" s="206"/>
      <c r="AK1345" s="206"/>
      <c r="AL1345" s="206"/>
      <c r="AM1345" s="206"/>
      <c r="AN1345" s="206"/>
      <c r="AO1345" s="206"/>
      <c r="AP1345" s="206"/>
      <c r="AQ1345" s="206"/>
      <c r="AR1345" s="206"/>
      <c r="AS1345" s="206"/>
      <c r="AT1345" s="206"/>
      <c r="AU1345" s="206"/>
      <c r="AV1345" s="206"/>
      <c r="AW1345" s="206"/>
      <c r="AX1345" s="206"/>
      <c r="AY1345" s="206"/>
      <c r="AZ1345" s="206"/>
      <c r="BA1345" s="206"/>
      <c r="BB1345" s="206"/>
      <c r="BC1345" s="206"/>
      <c r="BD1345" s="206"/>
      <c r="BE1345" s="206"/>
      <c r="BF1345" s="206"/>
      <c r="BG1345" s="206"/>
      <c r="BH1345" s="206"/>
    </row>
    <row r="1346" spans="1:60" outlineLevel="1">
      <c r="A1346" s="213"/>
      <c r="B1346" s="214"/>
      <c r="C1346" s="254" t="s">
        <v>1833</v>
      </c>
      <c r="D1346" s="247"/>
      <c r="E1346" s="248">
        <v>3.61</v>
      </c>
      <c r="F1346" s="215"/>
      <c r="G1346" s="215"/>
      <c r="H1346" s="215"/>
      <c r="I1346" s="215"/>
      <c r="J1346" s="215"/>
      <c r="K1346" s="215"/>
      <c r="L1346" s="215"/>
      <c r="M1346" s="215"/>
      <c r="N1346" s="215"/>
      <c r="O1346" s="215"/>
      <c r="P1346" s="215"/>
      <c r="Q1346" s="215"/>
      <c r="R1346" s="215"/>
      <c r="S1346" s="215"/>
      <c r="T1346" s="215"/>
      <c r="U1346" s="215"/>
      <c r="V1346" s="215"/>
      <c r="W1346" s="215"/>
      <c r="X1346" s="206"/>
      <c r="Y1346" s="206"/>
      <c r="Z1346" s="206"/>
      <c r="AA1346" s="206"/>
      <c r="AB1346" s="206"/>
      <c r="AC1346" s="206"/>
      <c r="AD1346" s="206"/>
      <c r="AE1346" s="206"/>
      <c r="AF1346" s="206"/>
      <c r="AG1346" s="206" t="s">
        <v>327</v>
      </c>
      <c r="AH1346" s="206">
        <v>0</v>
      </c>
      <c r="AI1346" s="206"/>
      <c r="AJ1346" s="206"/>
      <c r="AK1346" s="206"/>
      <c r="AL1346" s="206"/>
      <c r="AM1346" s="206"/>
      <c r="AN1346" s="206"/>
      <c r="AO1346" s="206"/>
      <c r="AP1346" s="206"/>
      <c r="AQ1346" s="206"/>
      <c r="AR1346" s="206"/>
      <c r="AS1346" s="206"/>
      <c r="AT1346" s="206"/>
      <c r="AU1346" s="206"/>
      <c r="AV1346" s="206"/>
      <c r="AW1346" s="206"/>
      <c r="AX1346" s="206"/>
      <c r="AY1346" s="206"/>
      <c r="AZ1346" s="206"/>
      <c r="BA1346" s="206"/>
      <c r="BB1346" s="206"/>
      <c r="BC1346" s="206"/>
      <c r="BD1346" s="206"/>
      <c r="BE1346" s="206"/>
      <c r="BF1346" s="206"/>
      <c r="BG1346" s="206"/>
      <c r="BH1346" s="206"/>
    </row>
    <row r="1347" spans="1:60" outlineLevel="1">
      <c r="A1347" s="213"/>
      <c r="B1347" s="214"/>
      <c r="C1347" s="254" t="s">
        <v>1834</v>
      </c>
      <c r="D1347" s="247"/>
      <c r="E1347" s="248">
        <v>0.28000000000000003</v>
      </c>
      <c r="F1347" s="215"/>
      <c r="G1347" s="215"/>
      <c r="H1347" s="215"/>
      <c r="I1347" s="215"/>
      <c r="J1347" s="215"/>
      <c r="K1347" s="215"/>
      <c r="L1347" s="215"/>
      <c r="M1347" s="215"/>
      <c r="N1347" s="215"/>
      <c r="O1347" s="215"/>
      <c r="P1347" s="215"/>
      <c r="Q1347" s="215"/>
      <c r="R1347" s="215"/>
      <c r="S1347" s="215"/>
      <c r="T1347" s="215"/>
      <c r="U1347" s="215"/>
      <c r="V1347" s="215"/>
      <c r="W1347" s="215"/>
      <c r="X1347" s="206"/>
      <c r="Y1347" s="206"/>
      <c r="Z1347" s="206"/>
      <c r="AA1347" s="206"/>
      <c r="AB1347" s="206"/>
      <c r="AC1347" s="206"/>
      <c r="AD1347" s="206"/>
      <c r="AE1347" s="206"/>
      <c r="AF1347" s="206"/>
      <c r="AG1347" s="206" t="s">
        <v>327</v>
      </c>
      <c r="AH1347" s="206">
        <v>0</v>
      </c>
      <c r="AI1347" s="206"/>
      <c r="AJ1347" s="206"/>
      <c r="AK1347" s="206"/>
      <c r="AL1347" s="206"/>
      <c r="AM1347" s="206"/>
      <c r="AN1347" s="206"/>
      <c r="AO1347" s="206"/>
      <c r="AP1347" s="206"/>
      <c r="AQ1347" s="206"/>
      <c r="AR1347" s="206"/>
      <c r="AS1347" s="206"/>
      <c r="AT1347" s="206"/>
      <c r="AU1347" s="206"/>
      <c r="AV1347" s="206"/>
      <c r="AW1347" s="206"/>
      <c r="AX1347" s="206"/>
      <c r="AY1347" s="206"/>
      <c r="AZ1347" s="206"/>
      <c r="BA1347" s="206"/>
      <c r="BB1347" s="206"/>
      <c r="BC1347" s="206"/>
      <c r="BD1347" s="206"/>
      <c r="BE1347" s="206"/>
      <c r="BF1347" s="206"/>
      <c r="BG1347" s="206"/>
      <c r="BH1347" s="206"/>
    </row>
    <row r="1348" spans="1:60" outlineLevel="1">
      <c r="A1348" s="213"/>
      <c r="B1348" s="214"/>
      <c r="C1348" s="254" t="s">
        <v>1835</v>
      </c>
      <c r="D1348" s="247"/>
      <c r="E1348" s="248">
        <v>0.36</v>
      </c>
      <c r="F1348" s="215"/>
      <c r="G1348" s="215"/>
      <c r="H1348" s="215"/>
      <c r="I1348" s="215"/>
      <c r="J1348" s="215"/>
      <c r="K1348" s="215"/>
      <c r="L1348" s="215"/>
      <c r="M1348" s="215"/>
      <c r="N1348" s="215"/>
      <c r="O1348" s="215"/>
      <c r="P1348" s="215"/>
      <c r="Q1348" s="215"/>
      <c r="R1348" s="215"/>
      <c r="S1348" s="215"/>
      <c r="T1348" s="215"/>
      <c r="U1348" s="215"/>
      <c r="V1348" s="215"/>
      <c r="W1348" s="215"/>
      <c r="X1348" s="206"/>
      <c r="Y1348" s="206"/>
      <c r="Z1348" s="206"/>
      <c r="AA1348" s="206"/>
      <c r="AB1348" s="206"/>
      <c r="AC1348" s="206"/>
      <c r="AD1348" s="206"/>
      <c r="AE1348" s="206"/>
      <c r="AF1348" s="206"/>
      <c r="AG1348" s="206" t="s">
        <v>327</v>
      </c>
      <c r="AH1348" s="206">
        <v>0</v>
      </c>
      <c r="AI1348" s="206"/>
      <c r="AJ1348" s="206"/>
      <c r="AK1348" s="206"/>
      <c r="AL1348" s="206"/>
      <c r="AM1348" s="206"/>
      <c r="AN1348" s="206"/>
      <c r="AO1348" s="206"/>
      <c r="AP1348" s="206"/>
      <c r="AQ1348" s="206"/>
      <c r="AR1348" s="206"/>
      <c r="AS1348" s="206"/>
      <c r="AT1348" s="206"/>
      <c r="AU1348" s="206"/>
      <c r="AV1348" s="206"/>
      <c r="AW1348" s="206"/>
      <c r="AX1348" s="206"/>
      <c r="AY1348" s="206"/>
      <c r="AZ1348" s="206"/>
      <c r="BA1348" s="206"/>
      <c r="BB1348" s="206"/>
      <c r="BC1348" s="206"/>
      <c r="BD1348" s="206"/>
      <c r="BE1348" s="206"/>
      <c r="BF1348" s="206"/>
      <c r="BG1348" s="206"/>
      <c r="BH1348" s="206"/>
    </row>
    <row r="1349" spans="1:60" outlineLevel="1">
      <c r="A1349" s="213"/>
      <c r="B1349" s="214"/>
      <c r="C1349" s="254" t="s">
        <v>1836</v>
      </c>
      <c r="D1349" s="247"/>
      <c r="E1349" s="248">
        <v>0.53</v>
      </c>
      <c r="F1349" s="215"/>
      <c r="G1349" s="215"/>
      <c r="H1349" s="215"/>
      <c r="I1349" s="215"/>
      <c r="J1349" s="215"/>
      <c r="K1349" s="215"/>
      <c r="L1349" s="215"/>
      <c r="M1349" s="215"/>
      <c r="N1349" s="215"/>
      <c r="O1349" s="215"/>
      <c r="P1349" s="215"/>
      <c r="Q1349" s="215"/>
      <c r="R1349" s="215"/>
      <c r="S1349" s="215"/>
      <c r="T1349" s="215"/>
      <c r="U1349" s="215"/>
      <c r="V1349" s="215"/>
      <c r="W1349" s="215"/>
      <c r="X1349" s="206"/>
      <c r="Y1349" s="206"/>
      <c r="Z1349" s="206"/>
      <c r="AA1349" s="206"/>
      <c r="AB1349" s="206"/>
      <c r="AC1349" s="206"/>
      <c r="AD1349" s="206"/>
      <c r="AE1349" s="206"/>
      <c r="AF1349" s="206"/>
      <c r="AG1349" s="206" t="s">
        <v>327</v>
      </c>
      <c r="AH1349" s="206">
        <v>0</v>
      </c>
      <c r="AI1349" s="206"/>
      <c r="AJ1349" s="206"/>
      <c r="AK1349" s="206"/>
      <c r="AL1349" s="206"/>
      <c r="AM1349" s="206"/>
      <c r="AN1349" s="206"/>
      <c r="AO1349" s="206"/>
      <c r="AP1349" s="206"/>
      <c r="AQ1349" s="206"/>
      <c r="AR1349" s="206"/>
      <c r="AS1349" s="206"/>
      <c r="AT1349" s="206"/>
      <c r="AU1349" s="206"/>
      <c r="AV1349" s="206"/>
      <c r="AW1349" s="206"/>
      <c r="AX1349" s="206"/>
      <c r="AY1349" s="206"/>
      <c r="AZ1349" s="206"/>
      <c r="BA1349" s="206"/>
      <c r="BB1349" s="206"/>
      <c r="BC1349" s="206"/>
      <c r="BD1349" s="206"/>
      <c r="BE1349" s="206"/>
      <c r="BF1349" s="206"/>
      <c r="BG1349" s="206"/>
      <c r="BH1349" s="206"/>
    </row>
    <row r="1350" spans="1:60" outlineLevel="1">
      <c r="A1350" s="213"/>
      <c r="B1350" s="214"/>
      <c r="C1350" s="254" t="s">
        <v>1837</v>
      </c>
      <c r="D1350" s="247"/>
      <c r="E1350" s="248">
        <v>0.53</v>
      </c>
      <c r="F1350" s="215"/>
      <c r="G1350" s="215"/>
      <c r="H1350" s="215"/>
      <c r="I1350" s="215"/>
      <c r="J1350" s="215"/>
      <c r="K1350" s="215"/>
      <c r="L1350" s="215"/>
      <c r="M1350" s="215"/>
      <c r="N1350" s="215"/>
      <c r="O1350" s="215"/>
      <c r="P1350" s="215"/>
      <c r="Q1350" s="215"/>
      <c r="R1350" s="215"/>
      <c r="S1350" s="215"/>
      <c r="T1350" s="215"/>
      <c r="U1350" s="215"/>
      <c r="V1350" s="215"/>
      <c r="W1350" s="215"/>
      <c r="X1350" s="206"/>
      <c r="Y1350" s="206"/>
      <c r="Z1350" s="206"/>
      <c r="AA1350" s="206"/>
      <c r="AB1350" s="206"/>
      <c r="AC1350" s="206"/>
      <c r="AD1350" s="206"/>
      <c r="AE1350" s="206"/>
      <c r="AF1350" s="206"/>
      <c r="AG1350" s="206" t="s">
        <v>327</v>
      </c>
      <c r="AH1350" s="206">
        <v>0</v>
      </c>
      <c r="AI1350" s="206"/>
      <c r="AJ1350" s="206"/>
      <c r="AK1350" s="206"/>
      <c r="AL1350" s="206"/>
      <c r="AM1350" s="206"/>
      <c r="AN1350" s="206"/>
      <c r="AO1350" s="206"/>
      <c r="AP1350" s="206"/>
      <c r="AQ1350" s="206"/>
      <c r="AR1350" s="206"/>
      <c r="AS1350" s="206"/>
      <c r="AT1350" s="206"/>
      <c r="AU1350" s="206"/>
      <c r="AV1350" s="206"/>
      <c r="AW1350" s="206"/>
      <c r="AX1350" s="206"/>
      <c r="AY1350" s="206"/>
      <c r="AZ1350" s="206"/>
      <c r="BA1350" s="206"/>
      <c r="BB1350" s="206"/>
      <c r="BC1350" s="206"/>
      <c r="BD1350" s="206"/>
      <c r="BE1350" s="206"/>
      <c r="BF1350" s="206"/>
      <c r="BG1350" s="206"/>
      <c r="BH1350" s="206"/>
    </row>
    <row r="1351" spans="1:60" outlineLevel="1">
      <c r="A1351" s="213"/>
      <c r="B1351" s="214"/>
      <c r="C1351" s="254" t="s">
        <v>1838</v>
      </c>
      <c r="D1351" s="247"/>
      <c r="E1351" s="248">
        <v>0.51</v>
      </c>
      <c r="F1351" s="215"/>
      <c r="G1351" s="215"/>
      <c r="H1351" s="215"/>
      <c r="I1351" s="215"/>
      <c r="J1351" s="215"/>
      <c r="K1351" s="215"/>
      <c r="L1351" s="215"/>
      <c r="M1351" s="215"/>
      <c r="N1351" s="215"/>
      <c r="O1351" s="215"/>
      <c r="P1351" s="215"/>
      <c r="Q1351" s="215"/>
      <c r="R1351" s="215"/>
      <c r="S1351" s="215"/>
      <c r="T1351" s="215"/>
      <c r="U1351" s="215"/>
      <c r="V1351" s="215"/>
      <c r="W1351" s="215"/>
      <c r="X1351" s="206"/>
      <c r="Y1351" s="206"/>
      <c r="Z1351" s="206"/>
      <c r="AA1351" s="206"/>
      <c r="AB1351" s="206"/>
      <c r="AC1351" s="206"/>
      <c r="AD1351" s="206"/>
      <c r="AE1351" s="206"/>
      <c r="AF1351" s="206"/>
      <c r="AG1351" s="206" t="s">
        <v>327</v>
      </c>
      <c r="AH1351" s="206">
        <v>0</v>
      </c>
      <c r="AI1351" s="206"/>
      <c r="AJ1351" s="206"/>
      <c r="AK1351" s="206"/>
      <c r="AL1351" s="206"/>
      <c r="AM1351" s="206"/>
      <c r="AN1351" s="206"/>
      <c r="AO1351" s="206"/>
      <c r="AP1351" s="206"/>
      <c r="AQ1351" s="206"/>
      <c r="AR1351" s="206"/>
      <c r="AS1351" s="206"/>
      <c r="AT1351" s="206"/>
      <c r="AU1351" s="206"/>
      <c r="AV1351" s="206"/>
      <c r="AW1351" s="206"/>
      <c r="AX1351" s="206"/>
      <c r="AY1351" s="206"/>
      <c r="AZ1351" s="206"/>
      <c r="BA1351" s="206"/>
      <c r="BB1351" s="206"/>
      <c r="BC1351" s="206"/>
      <c r="BD1351" s="206"/>
      <c r="BE1351" s="206"/>
      <c r="BF1351" s="206"/>
      <c r="BG1351" s="206"/>
      <c r="BH1351" s="206"/>
    </row>
    <row r="1352" spans="1:60" outlineLevel="1">
      <c r="A1352" s="213"/>
      <c r="B1352" s="214"/>
      <c r="C1352" s="254" t="s">
        <v>1839</v>
      </c>
      <c r="D1352" s="247"/>
      <c r="E1352" s="248">
        <v>1.49</v>
      </c>
      <c r="F1352" s="215"/>
      <c r="G1352" s="215"/>
      <c r="H1352" s="215"/>
      <c r="I1352" s="215"/>
      <c r="J1352" s="215"/>
      <c r="K1352" s="215"/>
      <c r="L1352" s="215"/>
      <c r="M1352" s="215"/>
      <c r="N1352" s="215"/>
      <c r="O1352" s="215"/>
      <c r="P1352" s="215"/>
      <c r="Q1352" s="215"/>
      <c r="R1352" s="215"/>
      <c r="S1352" s="215"/>
      <c r="T1352" s="215"/>
      <c r="U1352" s="215"/>
      <c r="V1352" s="215"/>
      <c r="W1352" s="215"/>
      <c r="X1352" s="206"/>
      <c r="Y1352" s="206"/>
      <c r="Z1352" s="206"/>
      <c r="AA1352" s="206"/>
      <c r="AB1352" s="206"/>
      <c r="AC1352" s="206"/>
      <c r="AD1352" s="206"/>
      <c r="AE1352" s="206"/>
      <c r="AF1352" s="206"/>
      <c r="AG1352" s="206" t="s">
        <v>327</v>
      </c>
      <c r="AH1352" s="206">
        <v>0</v>
      </c>
      <c r="AI1352" s="206"/>
      <c r="AJ1352" s="206"/>
      <c r="AK1352" s="206"/>
      <c r="AL1352" s="206"/>
      <c r="AM1352" s="206"/>
      <c r="AN1352" s="206"/>
      <c r="AO1352" s="206"/>
      <c r="AP1352" s="206"/>
      <c r="AQ1352" s="206"/>
      <c r="AR1352" s="206"/>
      <c r="AS1352" s="206"/>
      <c r="AT1352" s="206"/>
      <c r="AU1352" s="206"/>
      <c r="AV1352" s="206"/>
      <c r="AW1352" s="206"/>
      <c r="AX1352" s="206"/>
      <c r="AY1352" s="206"/>
      <c r="AZ1352" s="206"/>
      <c r="BA1352" s="206"/>
      <c r="BB1352" s="206"/>
      <c r="BC1352" s="206"/>
      <c r="BD1352" s="206"/>
      <c r="BE1352" s="206"/>
      <c r="BF1352" s="206"/>
      <c r="BG1352" s="206"/>
      <c r="BH1352" s="206"/>
    </row>
    <row r="1353" spans="1:60" outlineLevel="1">
      <c r="A1353" s="213"/>
      <c r="B1353" s="214"/>
      <c r="C1353" s="254" t="s">
        <v>1840</v>
      </c>
      <c r="D1353" s="247"/>
      <c r="E1353" s="248">
        <v>0.6</v>
      </c>
      <c r="F1353" s="215"/>
      <c r="G1353" s="215"/>
      <c r="H1353" s="215"/>
      <c r="I1353" s="215"/>
      <c r="J1353" s="215"/>
      <c r="K1353" s="215"/>
      <c r="L1353" s="215"/>
      <c r="M1353" s="215"/>
      <c r="N1353" s="215"/>
      <c r="O1353" s="215"/>
      <c r="P1353" s="215"/>
      <c r="Q1353" s="215"/>
      <c r="R1353" s="215"/>
      <c r="S1353" s="215"/>
      <c r="T1353" s="215"/>
      <c r="U1353" s="215"/>
      <c r="V1353" s="215"/>
      <c r="W1353" s="215"/>
      <c r="X1353" s="206"/>
      <c r="Y1353" s="206"/>
      <c r="Z1353" s="206"/>
      <c r="AA1353" s="206"/>
      <c r="AB1353" s="206"/>
      <c r="AC1353" s="206"/>
      <c r="AD1353" s="206"/>
      <c r="AE1353" s="206"/>
      <c r="AF1353" s="206"/>
      <c r="AG1353" s="206" t="s">
        <v>327</v>
      </c>
      <c r="AH1353" s="206">
        <v>0</v>
      </c>
      <c r="AI1353" s="206"/>
      <c r="AJ1353" s="206"/>
      <c r="AK1353" s="206"/>
      <c r="AL1353" s="206"/>
      <c r="AM1353" s="206"/>
      <c r="AN1353" s="206"/>
      <c r="AO1353" s="206"/>
      <c r="AP1353" s="206"/>
      <c r="AQ1353" s="206"/>
      <c r="AR1353" s="206"/>
      <c r="AS1353" s="206"/>
      <c r="AT1353" s="206"/>
      <c r="AU1353" s="206"/>
      <c r="AV1353" s="206"/>
      <c r="AW1353" s="206"/>
      <c r="AX1353" s="206"/>
      <c r="AY1353" s="206"/>
      <c r="AZ1353" s="206"/>
      <c r="BA1353" s="206"/>
      <c r="BB1353" s="206"/>
      <c r="BC1353" s="206"/>
      <c r="BD1353" s="206"/>
      <c r="BE1353" s="206"/>
      <c r="BF1353" s="206"/>
      <c r="BG1353" s="206"/>
      <c r="BH1353" s="206"/>
    </row>
    <row r="1354" spans="1:60" outlineLevel="1">
      <c r="A1354" s="213"/>
      <c r="B1354" s="214"/>
      <c r="C1354" s="254" t="s">
        <v>1841</v>
      </c>
      <c r="D1354" s="247"/>
      <c r="E1354" s="248">
        <v>0.13</v>
      </c>
      <c r="F1354" s="215"/>
      <c r="G1354" s="215"/>
      <c r="H1354" s="215"/>
      <c r="I1354" s="215"/>
      <c r="J1354" s="215"/>
      <c r="K1354" s="215"/>
      <c r="L1354" s="215"/>
      <c r="M1354" s="215"/>
      <c r="N1354" s="215"/>
      <c r="O1354" s="215"/>
      <c r="P1354" s="215"/>
      <c r="Q1354" s="215"/>
      <c r="R1354" s="215"/>
      <c r="S1354" s="215"/>
      <c r="T1354" s="215"/>
      <c r="U1354" s="215"/>
      <c r="V1354" s="215"/>
      <c r="W1354" s="215"/>
      <c r="X1354" s="206"/>
      <c r="Y1354" s="206"/>
      <c r="Z1354" s="206"/>
      <c r="AA1354" s="206"/>
      <c r="AB1354" s="206"/>
      <c r="AC1354" s="206"/>
      <c r="AD1354" s="206"/>
      <c r="AE1354" s="206"/>
      <c r="AF1354" s="206"/>
      <c r="AG1354" s="206" t="s">
        <v>327</v>
      </c>
      <c r="AH1354" s="206">
        <v>0</v>
      </c>
      <c r="AI1354" s="206"/>
      <c r="AJ1354" s="206"/>
      <c r="AK1354" s="206"/>
      <c r="AL1354" s="206"/>
      <c r="AM1354" s="206"/>
      <c r="AN1354" s="206"/>
      <c r="AO1354" s="206"/>
      <c r="AP1354" s="206"/>
      <c r="AQ1354" s="206"/>
      <c r="AR1354" s="206"/>
      <c r="AS1354" s="206"/>
      <c r="AT1354" s="206"/>
      <c r="AU1354" s="206"/>
      <c r="AV1354" s="206"/>
      <c r="AW1354" s="206"/>
      <c r="AX1354" s="206"/>
      <c r="AY1354" s="206"/>
      <c r="AZ1354" s="206"/>
      <c r="BA1354" s="206"/>
      <c r="BB1354" s="206"/>
      <c r="BC1354" s="206"/>
      <c r="BD1354" s="206"/>
      <c r="BE1354" s="206"/>
      <c r="BF1354" s="206"/>
      <c r="BG1354" s="206"/>
      <c r="BH1354" s="206"/>
    </row>
    <row r="1355" spans="1:60" outlineLevel="1">
      <c r="A1355" s="232">
        <v>348</v>
      </c>
      <c r="B1355" s="233" t="s">
        <v>1842</v>
      </c>
      <c r="C1355" s="243" t="s">
        <v>1843</v>
      </c>
      <c r="D1355" s="234" t="s">
        <v>298</v>
      </c>
      <c r="E1355" s="235">
        <v>1</v>
      </c>
      <c r="F1355" s="236"/>
      <c r="G1355" s="237">
        <f>ROUND(E1355*F1355,2)</f>
        <v>0</v>
      </c>
      <c r="H1355" s="236"/>
      <c r="I1355" s="237">
        <f>ROUND(E1355*H1355,2)</f>
        <v>0</v>
      </c>
      <c r="J1355" s="236"/>
      <c r="K1355" s="237">
        <f>ROUND(E1355*J1355,2)</f>
        <v>0</v>
      </c>
      <c r="L1355" s="237">
        <v>21</v>
      </c>
      <c r="M1355" s="237">
        <f>G1355*(1+L1355/100)</f>
        <v>0</v>
      </c>
      <c r="N1355" s="237">
        <v>0</v>
      </c>
      <c r="O1355" s="237">
        <f>ROUND(E1355*N1355,2)</f>
        <v>0</v>
      </c>
      <c r="P1355" s="237">
        <v>0</v>
      </c>
      <c r="Q1355" s="237">
        <f>ROUND(E1355*P1355,2)</f>
        <v>0</v>
      </c>
      <c r="R1355" s="237"/>
      <c r="S1355" s="237" t="s">
        <v>295</v>
      </c>
      <c r="T1355" s="238" t="s">
        <v>390</v>
      </c>
      <c r="U1355" s="215">
        <v>0</v>
      </c>
      <c r="V1355" s="215">
        <f>ROUND(E1355*U1355,2)</f>
        <v>0</v>
      </c>
      <c r="W1355" s="215"/>
      <c r="X1355" s="206"/>
      <c r="Y1355" s="206"/>
      <c r="Z1355" s="206"/>
      <c r="AA1355" s="206"/>
      <c r="AB1355" s="206"/>
      <c r="AC1355" s="206"/>
      <c r="AD1355" s="206"/>
      <c r="AE1355" s="206"/>
      <c r="AF1355" s="206"/>
      <c r="AG1355" s="206" t="s">
        <v>1189</v>
      </c>
      <c r="AH1355" s="206"/>
      <c r="AI1355" s="206"/>
      <c r="AJ1355" s="206"/>
      <c r="AK1355" s="206"/>
      <c r="AL1355" s="206"/>
      <c r="AM1355" s="206"/>
      <c r="AN1355" s="206"/>
      <c r="AO1355" s="206"/>
      <c r="AP1355" s="206"/>
      <c r="AQ1355" s="206"/>
      <c r="AR1355" s="206"/>
      <c r="AS1355" s="206"/>
      <c r="AT1355" s="206"/>
      <c r="AU1355" s="206"/>
      <c r="AV1355" s="206"/>
      <c r="AW1355" s="206"/>
      <c r="AX1355" s="206"/>
      <c r="AY1355" s="206"/>
      <c r="AZ1355" s="206"/>
      <c r="BA1355" s="206"/>
      <c r="BB1355" s="206"/>
      <c r="BC1355" s="206"/>
      <c r="BD1355" s="206"/>
      <c r="BE1355" s="206"/>
      <c r="BF1355" s="206"/>
      <c r="BG1355" s="206"/>
      <c r="BH1355" s="206"/>
    </row>
    <row r="1356" spans="1:60" outlineLevel="1">
      <c r="A1356" s="223">
        <v>349</v>
      </c>
      <c r="B1356" s="224" t="s">
        <v>1844</v>
      </c>
      <c r="C1356" s="241" t="s">
        <v>1845</v>
      </c>
      <c r="D1356" s="225" t="s">
        <v>368</v>
      </c>
      <c r="E1356" s="226">
        <v>11.66</v>
      </c>
      <c r="F1356" s="227"/>
      <c r="G1356" s="228">
        <f>ROUND(E1356*F1356,2)</f>
        <v>0</v>
      </c>
      <c r="H1356" s="227"/>
      <c r="I1356" s="228">
        <f>ROUND(E1356*H1356,2)</f>
        <v>0</v>
      </c>
      <c r="J1356" s="227"/>
      <c r="K1356" s="228">
        <f>ROUND(E1356*J1356,2)</f>
        <v>0</v>
      </c>
      <c r="L1356" s="228">
        <v>21</v>
      </c>
      <c r="M1356" s="228">
        <f>G1356*(1+L1356/100)</f>
        <v>0</v>
      </c>
      <c r="N1356" s="228">
        <v>0</v>
      </c>
      <c r="O1356" s="228">
        <f>ROUND(E1356*N1356,2)</f>
        <v>0</v>
      </c>
      <c r="P1356" s="228">
        <v>0</v>
      </c>
      <c r="Q1356" s="228">
        <f>ROUND(E1356*P1356,2)</f>
        <v>0</v>
      </c>
      <c r="R1356" s="228"/>
      <c r="S1356" s="228" t="s">
        <v>295</v>
      </c>
      <c r="T1356" s="229" t="s">
        <v>390</v>
      </c>
      <c r="U1356" s="215">
        <v>0</v>
      </c>
      <c r="V1356" s="215">
        <f>ROUND(E1356*U1356,2)</f>
        <v>0</v>
      </c>
      <c r="W1356" s="215"/>
      <c r="X1356" s="206"/>
      <c r="Y1356" s="206"/>
      <c r="Z1356" s="206"/>
      <c r="AA1356" s="206"/>
      <c r="AB1356" s="206"/>
      <c r="AC1356" s="206"/>
      <c r="AD1356" s="206"/>
      <c r="AE1356" s="206"/>
      <c r="AF1356" s="206"/>
      <c r="AG1356" s="206" t="s">
        <v>1189</v>
      </c>
      <c r="AH1356" s="206"/>
      <c r="AI1356" s="206"/>
      <c r="AJ1356" s="206"/>
      <c r="AK1356" s="206"/>
      <c r="AL1356" s="206"/>
      <c r="AM1356" s="206"/>
      <c r="AN1356" s="206"/>
      <c r="AO1356" s="206"/>
      <c r="AP1356" s="206"/>
      <c r="AQ1356" s="206"/>
      <c r="AR1356" s="206"/>
      <c r="AS1356" s="206"/>
      <c r="AT1356" s="206"/>
      <c r="AU1356" s="206"/>
      <c r="AV1356" s="206"/>
      <c r="AW1356" s="206"/>
      <c r="AX1356" s="206"/>
      <c r="AY1356" s="206"/>
      <c r="AZ1356" s="206"/>
      <c r="BA1356" s="206"/>
      <c r="BB1356" s="206"/>
      <c r="BC1356" s="206"/>
      <c r="BD1356" s="206"/>
      <c r="BE1356" s="206"/>
      <c r="BF1356" s="206"/>
      <c r="BG1356" s="206"/>
      <c r="BH1356" s="206"/>
    </row>
    <row r="1357" spans="1:60" outlineLevel="1">
      <c r="A1357" s="213"/>
      <c r="B1357" s="214"/>
      <c r="C1357" s="254" t="s">
        <v>1846</v>
      </c>
      <c r="D1357" s="247"/>
      <c r="E1357" s="248">
        <v>11.66</v>
      </c>
      <c r="F1357" s="215"/>
      <c r="G1357" s="215"/>
      <c r="H1357" s="215"/>
      <c r="I1357" s="215"/>
      <c r="J1357" s="215"/>
      <c r="K1357" s="215"/>
      <c r="L1357" s="215"/>
      <c r="M1357" s="215"/>
      <c r="N1357" s="215"/>
      <c r="O1357" s="215"/>
      <c r="P1357" s="215"/>
      <c r="Q1357" s="215"/>
      <c r="R1357" s="215"/>
      <c r="S1357" s="215"/>
      <c r="T1357" s="215"/>
      <c r="U1357" s="215"/>
      <c r="V1357" s="215"/>
      <c r="W1357" s="215"/>
      <c r="X1357" s="206"/>
      <c r="Y1357" s="206"/>
      <c r="Z1357" s="206"/>
      <c r="AA1357" s="206"/>
      <c r="AB1357" s="206"/>
      <c r="AC1357" s="206"/>
      <c r="AD1357" s="206"/>
      <c r="AE1357" s="206"/>
      <c r="AF1357" s="206"/>
      <c r="AG1357" s="206" t="s">
        <v>327</v>
      </c>
      <c r="AH1357" s="206">
        <v>0</v>
      </c>
      <c r="AI1357" s="206"/>
      <c r="AJ1357" s="206"/>
      <c r="AK1357" s="206"/>
      <c r="AL1357" s="206"/>
      <c r="AM1357" s="206"/>
      <c r="AN1357" s="206"/>
      <c r="AO1357" s="206"/>
      <c r="AP1357" s="206"/>
      <c r="AQ1357" s="206"/>
      <c r="AR1357" s="206"/>
      <c r="AS1357" s="206"/>
      <c r="AT1357" s="206"/>
      <c r="AU1357" s="206"/>
      <c r="AV1357" s="206"/>
      <c r="AW1357" s="206"/>
      <c r="AX1357" s="206"/>
      <c r="AY1357" s="206"/>
      <c r="AZ1357" s="206"/>
      <c r="BA1357" s="206"/>
      <c r="BB1357" s="206"/>
      <c r="BC1357" s="206"/>
      <c r="BD1357" s="206"/>
      <c r="BE1357" s="206"/>
      <c r="BF1357" s="206"/>
      <c r="BG1357" s="206"/>
      <c r="BH1357" s="206"/>
    </row>
    <row r="1358" spans="1:60" outlineLevel="1">
      <c r="A1358" s="232">
        <v>350</v>
      </c>
      <c r="B1358" s="233" t="s">
        <v>1847</v>
      </c>
      <c r="C1358" s="243" t="s">
        <v>1848</v>
      </c>
      <c r="D1358" s="234" t="s">
        <v>437</v>
      </c>
      <c r="E1358" s="235">
        <v>5</v>
      </c>
      <c r="F1358" s="236"/>
      <c r="G1358" s="237">
        <f>ROUND(E1358*F1358,2)</f>
        <v>0</v>
      </c>
      <c r="H1358" s="236"/>
      <c r="I1358" s="237">
        <f>ROUND(E1358*H1358,2)</f>
        <v>0</v>
      </c>
      <c r="J1358" s="236"/>
      <c r="K1358" s="237">
        <f>ROUND(E1358*J1358,2)</f>
        <v>0</v>
      </c>
      <c r="L1358" s="237">
        <v>21</v>
      </c>
      <c r="M1358" s="237">
        <f>G1358*(1+L1358/100)</f>
        <v>0</v>
      </c>
      <c r="N1358" s="237">
        <v>0.02</v>
      </c>
      <c r="O1358" s="237">
        <f>ROUND(E1358*N1358,2)</f>
        <v>0.1</v>
      </c>
      <c r="P1358" s="237">
        <v>0</v>
      </c>
      <c r="Q1358" s="237">
        <f>ROUND(E1358*P1358,2)</f>
        <v>0</v>
      </c>
      <c r="R1358" s="237"/>
      <c r="S1358" s="237" t="s">
        <v>295</v>
      </c>
      <c r="T1358" s="238" t="s">
        <v>390</v>
      </c>
      <c r="U1358" s="215">
        <v>0</v>
      </c>
      <c r="V1358" s="215">
        <f>ROUND(E1358*U1358,2)</f>
        <v>0</v>
      </c>
      <c r="W1358" s="215"/>
      <c r="X1358" s="206"/>
      <c r="Y1358" s="206"/>
      <c r="Z1358" s="206"/>
      <c r="AA1358" s="206"/>
      <c r="AB1358" s="206"/>
      <c r="AC1358" s="206"/>
      <c r="AD1358" s="206"/>
      <c r="AE1358" s="206"/>
      <c r="AF1358" s="206"/>
      <c r="AG1358" s="206" t="s">
        <v>1189</v>
      </c>
      <c r="AH1358" s="206"/>
      <c r="AI1358" s="206"/>
      <c r="AJ1358" s="206"/>
      <c r="AK1358" s="206"/>
      <c r="AL1358" s="206"/>
      <c r="AM1358" s="206"/>
      <c r="AN1358" s="206"/>
      <c r="AO1358" s="206"/>
      <c r="AP1358" s="206"/>
      <c r="AQ1358" s="206"/>
      <c r="AR1358" s="206"/>
      <c r="AS1358" s="206"/>
      <c r="AT1358" s="206"/>
      <c r="AU1358" s="206"/>
      <c r="AV1358" s="206"/>
      <c r="AW1358" s="206"/>
      <c r="AX1358" s="206"/>
      <c r="AY1358" s="206"/>
      <c r="AZ1358" s="206"/>
      <c r="BA1358" s="206"/>
      <c r="BB1358" s="206"/>
      <c r="BC1358" s="206"/>
      <c r="BD1358" s="206"/>
      <c r="BE1358" s="206"/>
      <c r="BF1358" s="206"/>
      <c r="BG1358" s="206"/>
      <c r="BH1358" s="206"/>
    </row>
    <row r="1359" spans="1:60" outlineLevel="1">
      <c r="A1359" s="232">
        <v>351</v>
      </c>
      <c r="B1359" s="233" t="s">
        <v>1849</v>
      </c>
      <c r="C1359" s="243" t="s">
        <v>1850</v>
      </c>
      <c r="D1359" s="234" t="s">
        <v>437</v>
      </c>
      <c r="E1359" s="235">
        <v>3</v>
      </c>
      <c r="F1359" s="236"/>
      <c r="G1359" s="237">
        <f>ROUND(E1359*F1359,2)</f>
        <v>0</v>
      </c>
      <c r="H1359" s="236"/>
      <c r="I1359" s="237">
        <f>ROUND(E1359*H1359,2)</f>
        <v>0</v>
      </c>
      <c r="J1359" s="236"/>
      <c r="K1359" s="237">
        <f>ROUND(E1359*J1359,2)</f>
        <v>0</v>
      </c>
      <c r="L1359" s="237">
        <v>21</v>
      </c>
      <c r="M1359" s="237">
        <f>G1359*(1+L1359/100)</f>
        <v>0</v>
      </c>
      <c r="N1359" s="237">
        <v>1.7999999999999999E-2</v>
      </c>
      <c r="O1359" s="237">
        <f>ROUND(E1359*N1359,2)</f>
        <v>0.05</v>
      </c>
      <c r="P1359" s="237">
        <v>0</v>
      </c>
      <c r="Q1359" s="237">
        <f>ROUND(E1359*P1359,2)</f>
        <v>0</v>
      </c>
      <c r="R1359" s="237"/>
      <c r="S1359" s="237" t="s">
        <v>295</v>
      </c>
      <c r="T1359" s="238" t="s">
        <v>390</v>
      </c>
      <c r="U1359" s="215">
        <v>0</v>
      </c>
      <c r="V1359" s="215">
        <f>ROUND(E1359*U1359,2)</f>
        <v>0</v>
      </c>
      <c r="W1359" s="215"/>
      <c r="X1359" s="206"/>
      <c r="Y1359" s="206"/>
      <c r="Z1359" s="206"/>
      <c r="AA1359" s="206"/>
      <c r="AB1359" s="206"/>
      <c r="AC1359" s="206"/>
      <c r="AD1359" s="206"/>
      <c r="AE1359" s="206"/>
      <c r="AF1359" s="206"/>
      <c r="AG1359" s="206" t="s">
        <v>1189</v>
      </c>
      <c r="AH1359" s="206"/>
      <c r="AI1359" s="206"/>
      <c r="AJ1359" s="206"/>
      <c r="AK1359" s="206"/>
      <c r="AL1359" s="206"/>
      <c r="AM1359" s="206"/>
      <c r="AN1359" s="206"/>
      <c r="AO1359" s="206"/>
      <c r="AP1359" s="206"/>
      <c r="AQ1359" s="206"/>
      <c r="AR1359" s="206"/>
      <c r="AS1359" s="206"/>
      <c r="AT1359" s="206"/>
      <c r="AU1359" s="206"/>
      <c r="AV1359" s="206"/>
      <c r="AW1359" s="206"/>
      <c r="AX1359" s="206"/>
      <c r="AY1359" s="206"/>
      <c r="AZ1359" s="206"/>
      <c r="BA1359" s="206"/>
      <c r="BB1359" s="206"/>
      <c r="BC1359" s="206"/>
      <c r="BD1359" s="206"/>
      <c r="BE1359" s="206"/>
      <c r="BF1359" s="206"/>
      <c r="BG1359" s="206"/>
      <c r="BH1359" s="206"/>
    </row>
    <row r="1360" spans="1:60" outlineLevel="1">
      <c r="A1360" s="223">
        <v>352</v>
      </c>
      <c r="B1360" s="224" t="s">
        <v>1851</v>
      </c>
      <c r="C1360" s="241" t="s">
        <v>1852</v>
      </c>
      <c r="D1360" s="225" t="s">
        <v>389</v>
      </c>
      <c r="E1360" s="226">
        <v>0.154</v>
      </c>
      <c r="F1360" s="227"/>
      <c r="G1360" s="228">
        <f>ROUND(E1360*F1360,2)</f>
        <v>0</v>
      </c>
      <c r="H1360" s="227"/>
      <c r="I1360" s="228">
        <f>ROUND(E1360*H1360,2)</f>
        <v>0</v>
      </c>
      <c r="J1360" s="227"/>
      <c r="K1360" s="228">
        <f>ROUND(E1360*J1360,2)</f>
        <v>0</v>
      </c>
      <c r="L1360" s="228">
        <v>21</v>
      </c>
      <c r="M1360" s="228">
        <f>G1360*(1+L1360/100)</f>
        <v>0</v>
      </c>
      <c r="N1360" s="228">
        <v>0</v>
      </c>
      <c r="O1360" s="228">
        <f>ROUND(E1360*N1360,2)</f>
        <v>0</v>
      </c>
      <c r="P1360" s="228">
        <v>0</v>
      </c>
      <c r="Q1360" s="228">
        <f>ROUND(E1360*P1360,2)</f>
        <v>0</v>
      </c>
      <c r="R1360" s="228" t="s">
        <v>1853</v>
      </c>
      <c r="S1360" s="228" t="s">
        <v>285</v>
      </c>
      <c r="T1360" s="229" t="s">
        <v>322</v>
      </c>
      <c r="U1360" s="215">
        <v>2.2549999999999999</v>
      </c>
      <c r="V1360" s="215">
        <f>ROUND(E1360*U1360,2)</f>
        <v>0.35</v>
      </c>
      <c r="W1360" s="215"/>
      <c r="X1360" s="206"/>
      <c r="Y1360" s="206"/>
      <c r="Z1360" s="206"/>
      <c r="AA1360" s="206"/>
      <c r="AB1360" s="206"/>
      <c r="AC1360" s="206"/>
      <c r="AD1360" s="206"/>
      <c r="AE1360" s="206"/>
      <c r="AF1360" s="206"/>
      <c r="AG1360" s="206" t="s">
        <v>1192</v>
      </c>
      <c r="AH1360" s="206"/>
      <c r="AI1360" s="206"/>
      <c r="AJ1360" s="206"/>
      <c r="AK1360" s="206"/>
      <c r="AL1360" s="206"/>
      <c r="AM1360" s="206"/>
      <c r="AN1360" s="206"/>
      <c r="AO1360" s="206"/>
      <c r="AP1360" s="206"/>
      <c r="AQ1360" s="206"/>
      <c r="AR1360" s="206"/>
      <c r="AS1360" s="206"/>
      <c r="AT1360" s="206"/>
      <c r="AU1360" s="206"/>
      <c r="AV1360" s="206"/>
      <c r="AW1360" s="206"/>
      <c r="AX1360" s="206"/>
      <c r="AY1360" s="206"/>
      <c r="AZ1360" s="206"/>
      <c r="BA1360" s="206"/>
      <c r="BB1360" s="206"/>
      <c r="BC1360" s="206"/>
      <c r="BD1360" s="206"/>
      <c r="BE1360" s="206"/>
      <c r="BF1360" s="206"/>
      <c r="BG1360" s="206"/>
      <c r="BH1360" s="206"/>
    </row>
    <row r="1361" spans="1:60" outlineLevel="1">
      <c r="A1361" s="213"/>
      <c r="B1361" s="214"/>
      <c r="C1361" s="253" t="s">
        <v>1337</v>
      </c>
      <c r="D1361" s="251"/>
      <c r="E1361" s="251"/>
      <c r="F1361" s="251"/>
      <c r="G1361" s="251"/>
      <c r="H1361" s="215"/>
      <c r="I1361" s="215"/>
      <c r="J1361" s="215"/>
      <c r="K1361" s="215"/>
      <c r="L1361" s="215"/>
      <c r="M1361" s="215"/>
      <c r="N1361" s="215"/>
      <c r="O1361" s="215"/>
      <c r="P1361" s="215"/>
      <c r="Q1361" s="215"/>
      <c r="R1361" s="215"/>
      <c r="S1361" s="215"/>
      <c r="T1361" s="215"/>
      <c r="U1361" s="215"/>
      <c r="V1361" s="215"/>
      <c r="W1361" s="215"/>
      <c r="X1361" s="206"/>
      <c r="Y1361" s="206"/>
      <c r="Z1361" s="206"/>
      <c r="AA1361" s="206"/>
      <c r="AB1361" s="206"/>
      <c r="AC1361" s="206"/>
      <c r="AD1361" s="206"/>
      <c r="AE1361" s="206"/>
      <c r="AF1361" s="206"/>
      <c r="AG1361" s="206" t="s">
        <v>325</v>
      </c>
      <c r="AH1361" s="206"/>
      <c r="AI1361" s="206"/>
      <c r="AJ1361" s="206"/>
      <c r="AK1361" s="206"/>
      <c r="AL1361" s="206"/>
      <c r="AM1361" s="206"/>
      <c r="AN1361" s="206"/>
      <c r="AO1361" s="206"/>
      <c r="AP1361" s="206"/>
      <c r="AQ1361" s="206"/>
      <c r="AR1361" s="206"/>
      <c r="AS1361" s="206"/>
      <c r="AT1361" s="206"/>
      <c r="AU1361" s="206"/>
      <c r="AV1361" s="206"/>
      <c r="AW1361" s="206"/>
      <c r="AX1361" s="206"/>
      <c r="AY1361" s="206"/>
      <c r="AZ1361" s="206"/>
      <c r="BA1361" s="206"/>
      <c r="BB1361" s="206"/>
      <c r="BC1361" s="206"/>
      <c r="BD1361" s="206"/>
      <c r="BE1361" s="206"/>
      <c r="BF1361" s="206"/>
      <c r="BG1361" s="206"/>
      <c r="BH1361" s="206"/>
    </row>
    <row r="1362" spans="1:60" outlineLevel="1">
      <c r="A1362" s="213"/>
      <c r="B1362" s="214"/>
      <c r="C1362" s="254" t="s">
        <v>1194</v>
      </c>
      <c r="D1362" s="247"/>
      <c r="E1362" s="248"/>
      <c r="F1362" s="215"/>
      <c r="G1362" s="215"/>
      <c r="H1362" s="215"/>
      <c r="I1362" s="215"/>
      <c r="J1362" s="215"/>
      <c r="K1362" s="215"/>
      <c r="L1362" s="215"/>
      <c r="M1362" s="215"/>
      <c r="N1362" s="215"/>
      <c r="O1362" s="215"/>
      <c r="P1362" s="215"/>
      <c r="Q1362" s="215"/>
      <c r="R1362" s="215"/>
      <c r="S1362" s="215"/>
      <c r="T1362" s="215"/>
      <c r="U1362" s="215"/>
      <c r="V1362" s="215"/>
      <c r="W1362" s="215"/>
      <c r="X1362" s="206"/>
      <c r="Y1362" s="206"/>
      <c r="Z1362" s="206"/>
      <c r="AA1362" s="206"/>
      <c r="AB1362" s="206"/>
      <c r="AC1362" s="206"/>
      <c r="AD1362" s="206"/>
      <c r="AE1362" s="206"/>
      <c r="AF1362" s="206"/>
      <c r="AG1362" s="206" t="s">
        <v>327</v>
      </c>
      <c r="AH1362" s="206">
        <v>0</v>
      </c>
      <c r="AI1362" s="206"/>
      <c r="AJ1362" s="206"/>
      <c r="AK1362" s="206"/>
      <c r="AL1362" s="206"/>
      <c r="AM1362" s="206"/>
      <c r="AN1362" s="206"/>
      <c r="AO1362" s="206"/>
      <c r="AP1362" s="206"/>
      <c r="AQ1362" s="206"/>
      <c r="AR1362" s="206"/>
      <c r="AS1362" s="206"/>
      <c r="AT1362" s="206"/>
      <c r="AU1362" s="206"/>
      <c r="AV1362" s="206"/>
      <c r="AW1362" s="206"/>
      <c r="AX1362" s="206"/>
      <c r="AY1362" s="206"/>
      <c r="AZ1362" s="206"/>
      <c r="BA1362" s="206"/>
      <c r="BB1362" s="206"/>
      <c r="BC1362" s="206"/>
      <c r="BD1362" s="206"/>
      <c r="BE1362" s="206"/>
      <c r="BF1362" s="206"/>
      <c r="BG1362" s="206"/>
      <c r="BH1362" s="206"/>
    </row>
    <row r="1363" spans="1:60" outlineLevel="1">
      <c r="A1363" s="213"/>
      <c r="B1363" s="214"/>
      <c r="C1363" s="254" t="s">
        <v>1854</v>
      </c>
      <c r="D1363" s="247"/>
      <c r="E1363" s="248"/>
      <c r="F1363" s="215"/>
      <c r="G1363" s="215"/>
      <c r="H1363" s="215"/>
      <c r="I1363" s="215"/>
      <c r="J1363" s="215"/>
      <c r="K1363" s="215"/>
      <c r="L1363" s="215"/>
      <c r="M1363" s="215"/>
      <c r="N1363" s="215"/>
      <c r="O1363" s="215"/>
      <c r="P1363" s="215"/>
      <c r="Q1363" s="215"/>
      <c r="R1363" s="215"/>
      <c r="S1363" s="215"/>
      <c r="T1363" s="215"/>
      <c r="U1363" s="215"/>
      <c r="V1363" s="215"/>
      <c r="W1363" s="215"/>
      <c r="X1363" s="206"/>
      <c r="Y1363" s="206"/>
      <c r="Z1363" s="206"/>
      <c r="AA1363" s="206"/>
      <c r="AB1363" s="206"/>
      <c r="AC1363" s="206"/>
      <c r="AD1363" s="206"/>
      <c r="AE1363" s="206"/>
      <c r="AF1363" s="206"/>
      <c r="AG1363" s="206" t="s">
        <v>327</v>
      </c>
      <c r="AH1363" s="206">
        <v>0</v>
      </c>
      <c r="AI1363" s="206"/>
      <c r="AJ1363" s="206"/>
      <c r="AK1363" s="206"/>
      <c r="AL1363" s="206"/>
      <c r="AM1363" s="206"/>
      <c r="AN1363" s="206"/>
      <c r="AO1363" s="206"/>
      <c r="AP1363" s="206"/>
      <c r="AQ1363" s="206"/>
      <c r="AR1363" s="206"/>
      <c r="AS1363" s="206"/>
      <c r="AT1363" s="206"/>
      <c r="AU1363" s="206"/>
      <c r="AV1363" s="206"/>
      <c r="AW1363" s="206"/>
      <c r="AX1363" s="206"/>
      <c r="AY1363" s="206"/>
      <c r="AZ1363" s="206"/>
      <c r="BA1363" s="206"/>
      <c r="BB1363" s="206"/>
      <c r="BC1363" s="206"/>
      <c r="BD1363" s="206"/>
      <c r="BE1363" s="206"/>
      <c r="BF1363" s="206"/>
      <c r="BG1363" s="206"/>
      <c r="BH1363" s="206"/>
    </row>
    <row r="1364" spans="1:60" outlineLevel="1">
      <c r="A1364" s="213"/>
      <c r="B1364" s="214"/>
      <c r="C1364" s="254" t="s">
        <v>1855</v>
      </c>
      <c r="D1364" s="247"/>
      <c r="E1364" s="248">
        <v>0.154</v>
      </c>
      <c r="F1364" s="215"/>
      <c r="G1364" s="215"/>
      <c r="H1364" s="215"/>
      <c r="I1364" s="215"/>
      <c r="J1364" s="215"/>
      <c r="K1364" s="215"/>
      <c r="L1364" s="215"/>
      <c r="M1364" s="215"/>
      <c r="N1364" s="215"/>
      <c r="O1364" s="215"/>
      <c r="P1364" s="215"/>
      <c r="Q1364" s="215"/>
      <c r="R1364" s="215"/>
      <c r="S1364" s="215"/>
      <c r="T1364" s="215"/>
      <c r="U1364" s="215"/>
      <c r="V1364" s="215"/>
      <c r="W1364" s="215"/>
      <c r="X1364" s="206"/>
      <c r="Y1364" s="206"/>
      <c r="Z1364" s="206"/>
      <c r="AA1364" s="206"/>
      <c r="AB1364" s="206"/>
      <c r="AC1364" s="206"/>
      <c r="AD1364" s="206"/>
      <c r="AE1364" s="206"/>
      <c r="AF1364" s="206"/>
      <c r="AG1364" s="206" t="s">
        <v>327</v>
      </c>
      <c r="AH1364" s="206">
        <v>0</v>
      </c>
      <c r="AI1364" s="206"/>
      <c r="AJ1364" s="206"/>
      <c r="AK1364" s="206"/>
      <c r="AL1364" s="206"/>
      <c r="AM1364" s="206"/>
      <c r="AN1364" s="206"/>
      <c r="AO1364" s="206"/>
      <c r="AP1364" s="206"/>
      <c r="AQ1364" s="206"/>
      <c r="AR1364" s="206"/>
      <c r="AS1364" s="206"/>
      <c r="AT1364" s="206"/>
      <c r="AU1364" s="206"/>
      <c r="AV1364" s="206"/>
      <c r="AW1364" s="206"/>
      <c r="AX1364" s="206"/>
      <c r="AY1364" s="206"/>
      <c r="AZ1364" s="206"/>
      <c r="BA1364" s="206"/>
      <c r="BB1364" s="206"/>
      <c r="BC1364" s="206"/>
      <c r="BD1364" s="206"/>
      <c r="BE1364" s="206"/>
      <c r="BF1364" s="206"/>
      <c r="BG1364" s="206"/>
      <c r="BH1364" s="206"/>
    </row>
    <row r="1365" spans="1:60">
      <c r="A1365" s="217" t="s">
        <v>280</v>
      </c>
      <c r="B1365" s="218" t="s">
        <v>155</v>
      </c>
      <c r="C1365" s="240" t="s">
        <v>156</v>
      </c>
      <c r="D1365" s="219"/>
      <c r="E1365" s="220"/>
      <c r="F1365" s="221"/>
      <c r="G1365" s="221">
        <f>SUMIF(AG1366:AG1375,"&lt;&gt;NOR",G1366:G1375)</f>
        <v>0</v>
      </c>
      <c r="H1365" s="221"/>
      <c r="I1365" s="221">
        <f>SUM(I1366:I1375)</f>
        <v>0</v>
      </c>
      <c r="J1365" s="221"/>
      <c r="K1365" s="221">
        <f>SUM(K1366:K1375)</f>
        <v>0</v>
      </c>
      <c r="L1365" s="221"/>
      <c r="M1365" s="221">
        <f>SUM(M1366:M1375)</f>
        <v>0</v>
      </c>
      <c r="N1365" s="221"/>
      <c r="O1365" s="221">
        <f>SUM(O1366:O1375)</f>
        <v>0</v>
      </c>
      <c r="P1365" s="221"/>
      <c r="Q1365" s="221">
        <f>SUM(Q1366:Q1375)</f>
        <v>0</v>
      </c>
      <c r="R1365" s="221"/>
      <c r="S1365" s="221"/>
      <c r="T1365" s="222"/>
      <c r="U1365" s="216"/>
      <c r="V1365" s="216">
        <f>SUM(V1366:V1375)</f>
        <v>0</v>
      </c>
      <c r="W1365" s="216"/>
      <c r="AG1365" t="s">
        <v>281</v>
      </c>
    </row>
    <row r="1366" spans="1:60" outlineLevel="1">
      <c r="A1366" s="223">
        <v>353</v>
      </c>
      <c r="B1366" s="224" t="s">
        <v>1856</v>
      </c>
      <c r="C1366" s="241" t="s">
        <v>1857</v>
      </c>
      <c r="D1366" s="225" t="s">
        <v>1328</v>
      </c>
      <c r="E1366" s="226">
        <v>50</v>
      </c>
      <c r="F1366" s="227"/>
      <c r="G1366" s="228">
        <f>ROUND(E1366*F1366,2)</f>
        <v>0</v>
      </c>
      <c r="H1366" s="227"/>
      <c r="I1366" s="228">
        <f>ROUND(E1366*H1366,2)</f>
        <v>0</v>
      </c>
      <c r="J1366" s="227"/>
      <c r="K1366" s="228">
        <f>ROUND(E1366*J1366,2)</f>
        <v>0</v>
      </c>
      <c r="L1366" s="228">
        <v>21</v>
      </c>
      <c r="M1366" s="228">
        <f>G1366*(1+L1366/100)</f>
        <v>0</v>
      </c>
      <c r="N1366" s="228">
        <v>0</v>
      </c>
      <c r="O1366" s="228">
        <f>ROUND(E1366*N1366,2)</f>
        <v>0</v>
      </c>
      <c r="P1366" s="228">
        <v>0</v>
      </c>
      <c r="Q1366" s="228">
        <f>ROUND(E1366*P1366,2)</f>
        <v>0</v>
      </c>
      <c r="R1366" s="228"/>
      <c r="S1366" s="228" t="s">
        <v>295</v>
      </c>
      <c r="T1366" s="229" t="s">
        <v>390</v>
      </c>
      <c r="U1366" s="215">
        <v>0</v>
      </c>
      <c r="V1366" s="215">
        <f>ROUND(E1366*U1366,2)</f>
        <v>0</v>
      </c>
      <c r="W1366" s="215"/>
      <c r="X1366" s="206"/>
      <c r="Y1366" s="206"/>
      <c r="Z1366" s="206"/>
      <c r="AA1366" s="206"/>
      <c r="AB1366" s="206"/>
      <c r="AC1366" s="206"/>
      <c r="AD1366" s="206"/>
      <c r="AE1366" s="206"/>
      <c r="AF1366" s="206"/>
      <c r="AG1366" s="206" t="s">
        <v>1858</v>
      </c>
      <c r="AH1366" s="206"/>
      <c r="AI1366" s="206"/>
      <c r="AJ1366" s="206"/>
      <c r="AK1366" s="206"/>
      <c r="AL1366" s="206"/>
      <c r="AM1366" s="206"/>
      <c r="AN1366" s="206"/>
      <c r="AO1366" s="206"/>
      <c r="AP1366" s="206"/>
      <c r="AQ1366" s="206"/>
      <c r="AR1366" s="206"/>
      <c r="AS1366" s="206"/>
      <c r="AT1366" s="206"/>
      <c r="AU1366" s="206"/>
      <c r="AV1366" s="206"/>
      <c r="AW1366" s="206"/>
      <c r="AX1366" s="206"/>
      <c r="AY1366" s="206"/>
      <c r="AZ1366" s="206"/>
      <c r="BA1366" s="206"/>
      <c r="BB1366" s="206"/>
      <c r="BC1366" s="206"/>
      <c r="BD1366" s="206"/>
      <c r="BE1366" s="206"/>
      <c r="BF1366" s="206"/>
      <c r="BG1366" s="206"/>
      <c r="BH1366" s="206"/>
    </row>
    <row r="1367" spans="1:60" outlineLevel="1">
      <c r="A1367" s="213"/>
      <c r="B1367" s="214"/>
      <c r="C1367" s="254" t="s">
        <v>1859</v>
      </c>
      <c r="D1367" s="247"/>
      <c r="E1367" s="248">
        <v>20</v>
      </c>
      <c r="F1367" s="215"/>
      <c r="G1367" s="215"/>
      <c r="H1367" s="215"/>
      <c r="I1367" s="215"/>
      <c r="J1367" s="215"/>
      <c r="K1367" s="215"/>
      <c r="L1367" s="215"/>
      <c r="M1367" s="215"/>
      <c r="N1367" s="215"/>
      <c r="O1367" s="215"/>
      <c r="P1367" s="215"/>
      <c r="Q1367" s="215"/>
      <c r="R1367" s="215"/>
      <c r="S1367" s="215"/>
      <c r="T1367" s="215"/>
      <c r="U1367" s="215"/>
      <c r="V1367" s="215"/>
      <c r="W1367" s="215"/>
      <c r="X1367" s="206"/>
      <c r="Y1367" s="206"/>
      <c r="Z1367" s="206"/>
      <c r="AA1367" s="206"/>
      <c r="AB1367" s="206"/>
      <c r="AC1367" s="206"/>
      <c r="AD1367" s="206"/>
      <c r="AE1367" s="206"/>
      <c r="AF1367" s="206"/>
      <c r="AG1367" s="206" t="s">
        <v>327</v>
      </c>
      <c r="AH1367" s="206">
        <v>0</v>
      </c>
      <c r="AI1367" s="206"/>
      <c r="AJ1367" s="206"/>
      <c r="AK1367" s="206"/>
      <c r="AL1367" s="206"/>
      <c r="AM1367" s="206"/>
      <c r="AN1367" s="206"/>
      <c r="AO1367" s="206"/>
      <c r="AP1367" s="206"/>
      <c r="AQ1367" s="206"/>
      <c r="AR1367" s="206"/>
      <c r="AS1367" s="206"/>
      <c r="AT1367" s="206"/>
      <c r="AU1367" s="206"/>
      <c r="AV1367" s="206"/>
      <c r="AW1367" s="206"/>
      <c r="AX1367" s="206"/>
      <c r="AY1367" s="206"/>
      <c r="AZ1367" s="206"/>
      <c r="BA1367" s="206"/>
      <c r="BB1367" s="206"/>
      <c r="BC1367" s="206"/>
      <c r="BD1367" s="206"/>
      <c r="BE1367" s="206"/>
      <c r="BF1367" s="206"/>
      <c r="BG1367" s="206"/>
      <c r="BH1367" s="206"/>
    </row>
    <row r="1368" spans="1:60" outlineLevel="1">
      <c r="A1368" s="213"/>
      <c r="B1368" s="214"/>
      <c r="C1368" s="254" t="s">
        <v>1860</v>
      </c>
      <c r="D1368" s="247"/>
      <c r="E1368" s="248">
        <v>30</v>
      </c>
      <c r="F1368" s="215"/>
      <c r="G1368" s="215"/>
      <c r="H1368" s="215"/>
      <c r="I1368" s="215"/>
      <c r="J1368" s="215"/>
      <c r="K1368" s="215"/>
      <c r="L1368" s="215"/>
      <c r="M1368" s="215"/>
      <c r="N1368" s="215"/>
      <c r="O1368" s="215"/>
      <c r="P1368" s="215"/>
      <c r="Q1368" s="215"/>
      <c r="R1368" s="215"/>
      <c r="S1368" s="215"/>
      <c r="T1368" s="215"/>
      <c r="U1368" s="215"/>
      <c r="V1368" s="215"/>
      <c r="W1368" s="215"/>
      <c r="X1368" s="206"/>
      <c r="Y1368" s="206"/>
      <c r="Z1368" s="206"/>
      <c r="AA1368" s="206"/>
      <c r="AB1368" s="206"/>
      <c r="AC1368" s="206"/>
      <c r="AD1368" s="206"/>
      <c r="AE1368" s="206"/>
      <c r="AF1368" s="206"/>
      <c r="AG1368" s="206" t="s">
        <v>327</v>
      </c>
      <c r="AH1368" s="206">
        <v>0</v>
      </c>
      <c r="AI1368" s="206"/>
      <c r="AJ1368" s="206"/>
      <c r="AK1368" s="206"/>
      <c r="AL1368" s="206"/>
      <c r="AM1368" s="206"/>
      <c r="AN1368" s="206"/>
      <c r="AO1368" s="206"/>
      <c r="AP1368" s="206"/>
      <c r="AQ1368" s="206"/>
      <c r="AR1368" s="206"/>
      <c r="AS1368" s="206"/>
      <c r="AT1368" s="206"/>
      <c r="AU1368" s="206"/>
      <c r="AV1368" s="206"/>
      <c r="AW1368" s="206"/>
      <c r="AX1368" s="206"/>
      <c r="AY1368" s="206"/>
      <c r="AZ1368" s="206"/>
      <c r="BA1368" s="206"/>
      <c r="BB1368" s="206"/>
      <c r="BC1368" s="206"/>
      <c r="BD1368" s="206"/>
      <c r="BE1368" s="206"/>
      <c r="BF1368" s="206"/>
      <c r="BG1368" s="206"/>
      <c r="BH1368" s="206"/>
    </row>
    <row r="1369" spans="1:60" outlineLevel="1">
      <c r="A1369" s="223">
        <v>354</v>
      </c>
      <c r="B1369" s="224" t="s">
        <v>1861</v>
      </c>
      <c r="C1369" s="241" t="s">
        <v>1862</v>
      </c>
      <c r="D1369" s="225" t="s">
        <v>557</v>
      </c>
      <c r="E1369" s="226">
        <v>9.68</v>
      </c>
      <c r="F1369" s="227"/>
      <c r="G1369" s="228">
        <f>ROUND(E1369*F1369,2)</f>
        <v>0</v>
      </c>
      <c r="H1369" s="227"/>
      <c r="I1369" s="228">
        <f>ROUND(E1369*H1369,2)</f>
        <v>0</v>
      </c>
      <c r="J1369" s="227"/>
      <c r="K1369" s="228">
        <f>ROUND(E1369*J1369,2)</f>
        <v>0</v>
      </c>
      <c r="L1369" s="228">
        <v>21</v>
      </c>
      <c r="M1369" s="228">
        <f>G1369*(1+L1369/100)</f>
        <v>0</v>
      </c>
      <c r="N1369" s="228">
        <v>0</v>
      </c>
      <c r="O1369" s="228">
        <f>ROUND(E1369*N1369,2)</f>
        <v>0</v>
      </c>
      <c r="P1369" s="228">
        <v>0</v>
      </c>
      <c r="Q1369" s="228">
        <f>ROUND(E1369*P1369,2)</f>
        <v>0</v>
      </c>
      <c r="R1369" s="228"/>
      <c r="S1369" s="228" t="s">
        <v>295</v>
      </c>
      <c r="T1369" s="229" t="s">
        <v>390</v>
      </c>
      <c r="U1369" s="215">
        <v>0</v>
      </c>
      <c r="V1369" s="215">
        <f>ROUND(E1369*U1369,2)</f>
        <v>0</v>
      </c>
      <c r="W1369" s="215"/>
      <c r="X1369" s="206"/>
      <c r="Y1369" s="206"/>
      <c r="Z1369" s="206"/>
      <c r="AA1369" s="206"/>
      <c r="AB1369" s="206"/>
      <c r="AC1369" s="206"/>
      <c r="AD1369" s="206"/>
      <c r="AE1369" s="206"/>
      <c r="AF1369" s="206"/>
      <c r="AG1369" s="206" t="s">
        <v>1189</v>
      </c>
      <c r="AH1369" s="206"/>
      <c r="AI1369" s="206"/>
      <c r="AJ1369" s="206"/>
      <c r="AK1369" s="206"/>
      <c r="AL1369" s="206"/>
      <c r="AM1369" s="206"/>
      <c r="AN1369" s="206"/>
      <c r="AO1369" s="206"/>
      <c r="AP1369" s="206"/>
      <c r="AQ1369" s="206"/>
      <c r="AR1369" s="206"/>
      <c r="AS1369" s="206"/>
      <c r="AT1369" s="206"/>
      <c r="AU1369" s="206"/>
      <c r="AV1369" s="206"/>
      <c r="AW1369" s="206"/>
      <c r="AX1369" s="206"/>
      <c r="AY1369" s="206"/>
      <c r="AZ1369" s="206"/>
      <c r="BA1369" s="206"/>
      <c r="BB1369" s="206"/>
      <c r="BC1369" s="206"/>
      <c r="BD1369" s="206"/>
      <c r="BE1369" s="206"/>
      <c r="BF1369" s="206"/>
      <c r="BG1369" s="206"/>
      <c r="BH1369" s="206"/>
    </row>
    <row r="1370" spans="1:60" outlineLevel="1">
      <c r="A1370" s="213"/>
      <c r="B1370" s="214"/>
      <c r="C1370" s="254" t="s">
        <v>1863</v>
      </c>
      <c r="D1370" s="247"/>
      <c r="E1370" s="248">
        <v>1.6</v>
      </c>
      <c r="F1370" s="215"/>
      <c r="G1370" s="215"/>
      <c r="H1370" s="215"/>
      <c r="I1370" s="215"/>
      <c r="J1370" s="215"/>
      <c r="K1370" s="215"/>
      <c r="L1370" s="215"/>
      <c r="M1370" s="215"/>
      <c r="N1370" s="215"/>
      <c r="O1370" s="215"/>
      <c r="P1370" s="215"/>
      <c r="Q1370" s="215"/>
      <c r="R1370" s="215"/>
      <c r="S1370" s="215"/>
      <c r="T1370" s="215"/>
      <c r="U1370" s="215"/>
      <c r="V1370" s="215"/>
      <c r="W1370" s="215"/>
      <c r="X1370" s="206"/>
      <c r="Y1370" s="206"/>
      <c r="Z1370" s="206"/>
      <c r="AA1370" s="206"/>
      <c r="AB1370" s="206"/>
      <c r="AC1370" s="206"/>
      <c r="AD1370" s="206"/>
      <c r="AE1370" s="206"/>
      <c r="AF1370" s="206"/>
      <c r="AG1370" s="206" t="s">
        <v>327</v>
      </c>
      <c r="AH1370" s="206">
        <v>0</v>
      </c>
      <c r="AI1370" s="206"/>
      <c r="AJ1370" s="206"/>
      <c r="AK1370" s="206"/>
      <c r="AL1370" s="206"/>
      <c r="AM1370" s="206"/>
      <c r="AN1370" s="206"/>
      <c r="AO1370" s="206"/>
      <c r="AP1370" s="206"/>
      <c r="AQ1370" s="206"/>
      <c r="AR1370" s="206"/>
      <c r="AS1370" s="206"/>
      <c r="AT1370" s="206"/>
      <c r="AU1370" s="206"/>
      <c r="AV1370" s="206"/>
      <c r="AW1370" s="206"/>
      <c r="AX1370" s="206"/>
      <c r="AY1370" s="206"/>
      <c r="AZ1370" s="206"/>
      <c r="BA1370" s="206"/>
      <c r="BB1370" s="206"/>
      <c r="BC1370" s="206"/>
      <c r="BD1370" s="206"/>
      <c r="BE1370" s="206"/>
      <c r="BF1370" s="206"/>
      <c r="BG1370" s="206"/>
      <c r="BH1370" s="206"/>
    </row>
    <row r="1371" spans="1:60" outlineLevel="1">
      <c r="A1371" s="213"/>
      <c r="B1371" s="214"/>
      <c r="C1371" s="254" t="s">
        <v>1864</v>
      </c>
      <c r="D1371" s="247"/>
      <c r="E1371" s="248">
        <v>8.08</v>
      </c>
      <c r="F1371" s="215"/>
      <c r="G1371" s="215"/>
      <c r="H1371" s="215"/>
      <c r="I1371" s="215"/>
      <c r="J1371" s="215"/>
      <c r="K1371" s="215"/>
      <c r="L1371" s="215"/>
      <c r="M1371" s="215"/>
      <c r="N1371" s="215"/>
      <c r="O1371" s="215"/>
      <c r="P1371" s="215"/>
      <c r="Q1371" s="215"/>
      <c r="R1371" s="215"/>
      <c r="S1371" s="215"/>
      <c r="T1371" s="215"/>
      <c r="U1371" s="215"/>
      <c r="V1371" s="215"/>
      <c r="W1371" s="215"/>
      <c r="X1371" s="206"/>
      <c r="Y1371" s="206"/>
      <c r="Z1371" s="206"/>
      <c r="AA1371" s="206"/>
      <c r="AB1371" s="206"/>
      <c r="AC1371" s="206"/>
      <c r="AD1371" s="206"/>
      <c r="AE1371" s="206"/>
      <c r="AF1371" s="206"/>
      <c r="AG1371" s="206" t="s">
        <v>327</v>
      </c>
      <c r="AH1371" s="206">
        <v>0</v>
      </c>
      <c r="AI1371" s="206"/>
      <c r="AJ1371" s="206"/>
      <c r="AK1371" s="206"/>
      <c r="AL1371" s="206"/>
      <c r="AM1371" s="206"/>
      <c r="AN1371" s="206"/>
      <c r="AO1371" s="206"/>
      <c r="AP1371" s="206"/>
      <c r="AQ1371" s="206"/>
      <c r="AR1371" s="206"/>
      <c r="AS1371" s="206"/>
      <c r="AT1371" s="206"/>
      <c r="AU1371" s="206"/>
      <c r="AV1371" s="206"/>
      <c r="AW1371" s="206"/>
      <c r="AX1371" s="206"/>
      <c r="AY1371" s="206"/>
      <c r="AZ1371" s="206"/>
      <c r="BA1371" s="206"/>
      <c r="BB1371" s="206"/>
      <c r="BC1371" s="206"/>
      <c r="BD1371" s="206"/>
      <c r="BE1371" s="206"/>
      <c r="BF1371" s="206"/>
      <c r="BG1371" s="206"/>
      <c r="BH1371" s="206"/>
    </row>
    <row r="1372" spans="1:60" outlineLevel="1">
      <c r="A1372" s="223">
        <v>355</v>
      </c>
      <c r="B1372" s="224" t="s">
        <v>1865</v>
      </c>
      <c r="C1372" s="241" t="s">
        <v>1866</v>
      </c>
      <c r="D1372" s="225" t="s">
        <v>557</v>
      </c>
      <c r="E1372" s="226">
        <v>9.9499999999999993</v>
      </c>
      <c r="F1372" s="227"/>
      <c r="G1372" s="228">
        <f>ROUND(E1372*F1372,2)</f>
        <v>0</v>
      </c>
      <c r="H1372" s="227"/>
      <c r="I1372" s="228">
        <f>ROUND(E1372*H1372,2)</f>
        <v>0</v>
      </c>
      <c r="J1372" s="227"/>
      <c r="K1372" s="228">
        <f>ROUND(E1372*J1372,2)</f>
        <v>0</v>
      </c>
      <c r="L1372" s="228">
        <v>21</v>
      </c>
      <c r="M1372" s="228">
        <f>G1372*(1+L1372/100)</f>
        <v>0</v>
      </c>
      <c r="N1372" s="228">
        <v>0</v>
      </c>
      <c r="O1372" s="228">
        <f>ROUND(E1372*N1372,2)</f>
        <v>0</v>
      </c>
      <c r="P1372" s="228">
        <v>0</v>
      </c>
      <c r="Q1372" s="228">
        <f>ROUND(E1372*P1372,2)</f>
        <v>0</v>
      </c>
      <c r="R1372" s="228"/>
      <c r="S1372" s="228" t="s">
        <v>295</v>
      </c>
      <c r="T1372" s="229" t="s">
        <v>390</v>
      </c>
      <c r="U1372" s="215">
        <v>0</v>
      </c>
      <c r="V1372" s="215">
        <f>ROUND(E1372*U1372,2)</f>
        <v>0</v>
      </c>
      <c r="W1372" s="215"/>
      <c r="X1372" s="206"/>
      <c r="Y1372" s="206"/>
      <c r="Z1372" s="206"/>
      <c r="AA1372" s="206"/>
      <c r="AB1372" s="206"/>
      <c r="AC1372" s="206"/>
      <c r="AD1372" s="206"/>
      <c r="AE1372" s="206"/>
      <c r="AF1372" s="206"/>
      <c r="AG1372" s="206" t="s">
        <v>1189</v>
      </c>
      <c r="AH1372" s="206"/>
      <c r="AI1372" s="206"/>
      <c r="AJ1372" s="206"/>
      <c r="AK1372" s="206"/>
      <c r="AL1372" s="206"/>
      <c r="AM1372" s="206"/>
      <c r="AN1372" s="206"/>
      <c r="AO1372" s="206"/>
      <c r="AP1372" s="206"/>
      <c r="AQ1372" s="206"/>
      <c r="AR1372" s="206"/>
      <c r="AS1372" s="206"/>
      <c r="AT1372" s="206"/>
      <c r="AU1372" s="206"/>
      <c r="AV1372" s="206"/>
      <c r="AW1372" s="206"/>
      <c r="AX1372" s="206"/>
      <c r="AY1372" s="206"/>
      <c r="AZ1372" s="206"/>
      <c r="BA1372" s="206"/>
      <c r="BB1372" s="206"/>
      <c r="BC1372" s="206"/>
      <c r="BD1372" s="206"/>
      <c r="BE1372" s="206"/>
      <c r="BF1372" s="206"/>
      <c r="BG1372" s="206"/>
      <c r="BH1372" s="206"/>
    </row>
    <row r="1373" spans="1:60" outlineLevel="1">
      <c r="A1373" s="213"/>
      <c r="B1373" s="214"/>
      <c r="C1373" s="254" t="s">
        <v>1867</v>
      </c>
      <c r="D1373" s="247"/>
      <c r="E1373" s="248">
        <v>9.9499999999999993</v>
      </c>
      <c r="F1373" s="215"/>
      <c r="G1373" s="215"/>
      <c r="H1373" s="215"/>
      <c r="I1373" s="215"/>
      <c r="J1373" s="215"/>
      <c r="K1373" s="215"/>
      <c r="L1373" s="215"/>
      <c r="M1373" s="215"/>
      <c r="N1373" s="215"/>
      <c r="O1373" s="215"/>
      <c r="P1373" s="215"/>
      <c r="Q1373" s="215"/>
      <c r="R1373" s="215"/>
      <c r="S1373" s="215"/>
      <c r="T1373" s="215"/>
      <c r="U1373" s="215"/>
      <c r="V1373" s="215"/>
      <c r="W1373" s="215"/>
      <c r="X1373" s="206"/>
      <c r="Y1373" s="206"/>
      <c r="Z1373" s="206"/>
      <c r="AA1373" s="206"/>
      <c r="AB1373" s="206"/>
      <c r="AC1373" s="206"/>
      <c r="AD1373" s="206"/>
      <c r="AE1373" s="206"/>
      <c r="AF1373" s="206"/>
      <c r="AG1373" s="206" t="s">
        <v>327</v>
      </c>
      <c r="AH1373" s="206">
        <v>0</v>
      </c>
      <c r="AI1373" s="206"/>
      <c r="AJ1373" s="206"/>
      <c r="AK1373" s="206"/>
      <c r="AL1373" s="206"/>
      <c r="AM1373" s="206"/>
      <c r="AN1373" s="206"/>
      <c r="AO1373" s="206"/>
      <c r="AP1373" s="206"/>
      <c r="AQ1373" s="206"/>
      <c r="AR1373" s="206"/>
      <c r="AS1373" s="206"/>
      <c r="AT1373" s="206"/>
      <c r="AU1373" s="206"/>
      <c r="AV1373" s="206"/>
      <c r="AW1373" s="206"/>
      <c r="AX1373" s="206"/>
      <c r="AY1373" s="206"/>
      <c r="AZ1373" s="206"/>
      <c r="BA1373" s="206"/>
      <c r="BB1373" s="206"/>
      <c r="BC1373" s="206"/>
      <c r="BD1373" s="206"/>
      <c r="BE1373" s="206"/>
      <c r="BF1373" s="206"/>
      <c r="BG1373" s="206"/>
      <c r="BH1373" s="206"/>
    </row>
    <row r="1374" spans="1:60" outlineLevel="1">
      <c r="A1374" s="223">
        <v>356</v>
      </c>
      <c r="B1374" s="224" t="s">
        <v>1868</v>
      </c>
      <c r="C1374" s="241" t="s">
        <v>1869</v>
      </c>
      <c r="D1374" s="225" t="s">
        <v>368</v>
      </c>
      <c r="E1374" s="226">
        <v>0.627</v>
      </c>
      <c r="F1374" s="227"/>
      <c r="G1374" s="228">
        <f>ROUND(E1374*F1374,2)</f>
        <v>0</v>
      </c>
      <c r="H1374" s="227"/>
      <c r="I1374" s="228">
        <f>ROUND(E1374*H1374,2)</f>
        <v>0</v>
      </c>
      <c r="J1374" s="227"/>
      <c r="K1374" s="228">
        <f>ROUND(E1374*J1374,2)</f>
        <v>0</v>
      </c>
      <c r="L1374" s="228">
        <v>21</v>
      </c>
      <c r="M1374" s="228">
        <f>G1374*(1+L1374/100)</f>
        <v>0</v>
      </c>
      <c r="N1374" s="228">
        <v>0</v>
      </c>
      <c r="O1374" s="228">
        <f>ROUND(E1374*N1374,2)</f>
        <v>0</v>
      </c>
      <c r="P1374" s="228">
        <v>0</v>
      </c>
      <c r="Q1374" s="228">
        <f>ROUND(E1374*P1374,2)</f>
        <v>0</v>
      </c>
      <c r="R1374" s="228"/>
      <c r="S1374" s="228" t="s">
        <v>295</v>
      </c>
      <c r="T1374" s="229" t="s">
        <v>390</v>
      </c>
      <c r="U1374" s="215">
        <v>0</v>
      </c>
      <c r="V1374" s="215">
        <f>ROUND(E1374*U1374,2)</f>
        <v>0</v>
      </c>
      <c r="W1374" s="215"/>
      <c r="X1374" s="206"/>
      <c r="Y1374" s="206"/>
      <c r="Z1374" s="206"/>
      <c r="AA1374" s="206"/>
      <c r="AB1374" s="206"/>
      <c r="AC1374" s="206"/>
      <c r="AD1374" s="206"/>
      <c r="AE1374" s="206"/>
      <c r="AF1374" s="206"/>
      <c r="AG1374" s="206" t="s">
        <v>1189</v>
      </c>
      <c r="AH1374" s="206"/>
      <c r="AI1374" s="206"/>
      <c r="AJ1374" s="206"/>
      <c r="AK1374" s="206"/>
      <c r="AL1374" s="206"/>
      <c r="AM1374" s="206"/>
      <c r="AN1374" s="206"/>
      <c r="AO1374" s="206"/>
      <c r="AP1374" s="206"/>
      <c r="AQ1374" s="206"/>
      <c r="AR1374" s="206"/>
      <c r="AS1374" s="206"/>
      <c r="AT1374" s="206"/>
      <c r="AU1374" s="206"/>
      <c r="AV1374" s="206"/>
      <c r="AW1374" s="206"/>
      <c r="AX1374" s="206"/>
      <c r="AY1374" s="206"/>
      <c r="AZ1374" s="206"/>
      <c r="BA1374" s="206"/>
      <c r="BB1374" s="206"/>
      <c r="BC1374" s="206"/>
      <c r="BD1374" s="206"/>
      <c r="BE1374" s="206"/>
      <c r="BF1374" s="206"/>
      <c r="BG1374" s="206"/>
      <c r="BH1374" s="206"/>
    </row>
    <row r="1375" spans="1:60" outlineLevel="1">
      <c r="A1375" s="213"/>
      <c r="B1375" s="214"/>
      <c r="C1375" s="254" t="s">
        <v>1870</v>
      </c>
      <c r="D1375" s="247"/>
      <c r="E1375" s="248">
        <v>0.627</v>
      </c>
      <c r="F1375" s="215"/>
      <c r="G1375" s="215"/>
      <c r="H1375" s="215"/>
      <c r="I1375" s="215"/>
      <c r="J1375" s="215"/>
      <c r="K1375" s="215"/>
      <c r="L1375" s="215"/>
      <c r="M1375" s="215"/>
      <c r="N1375" s="215"/>
      <c r="O1375" s="215"/>
      <c r="P1375" s="215"/>
      <c r="Q1375" s="215"/>
      <c r="R1375" s="215"/>
      <c r="S1375" s="215"/>
      <c r="T1375" s="215"/>
      <c r="U1375" s="215"/>
      <c r="V1375" s="215"/>
      <c r="W1375" s="215"/>
      <c r="X1375" s="206"/>
      <c r="Y1375" s="206"/>
      <c r="Z1375" s="206"/>
      <c r="AA1375" s="206"/>
      <c r="AB1375" s="206"/>
      <c r="AC1375" s="206"/>
      <c r="AD1375" s="206"/>
      <c r="AE1375" s="206"/>
      <c r="AF1375" s="206"/>
      <c r="AG1375" s="206" t="s">
        <v>327</v>
      </c>
      <c r="AH1375" s="206">
        <v>0</v>
      </c>
      <c r="AI1375" s="206"/>
      <c r="AJ1375" s="206"/>
      <c r="AK1375" s="206"/>
      <c r="AL1375" s="206"/>
      <c r="AM1375" s="206"/>
      <c r="AN1375" s="206"/>
      <c r="AO1375" s="206"/>
      <c r="AP1375" s="206"/>
      <c r="AQ1375" s="206"/>
      <c r="AR1375" s="206"/>
      <c r="AS1375" s="206"/>
      <c r="AT1375" s="206"/>
      <c r="AU1375" s="206"/>
      <c r="AV1375" s="206"/>
      <c r="AW1375" s="206"/>
      <c r="AX1375" s="206"/>
      <c r="AY1375" s="206"/>
      <c r="AZ1375" s="206"/>
      <c r="BA1375" s="206"/>
      <c r="BB1375" s="206"/>
      <c r="BC1375" s="206"/>
      <c r="BD1375" s="206"/>
      <c r="BE1375" s="206"/>
      <c r="BF1375" s="206"/>
      <c r="BG1375" s="206"/>
      <c r="BH1375" s="206"/>
    </row>
    <row r="1376" spans="1:60">
      <c r="A1376" s="217" t="s">
        <v>280</v>
      </c>
      <c r="B1376" s="218" t="s">
        <v>157</v>
      </c>
      <c r="C1376" s="240" t="s">
        <v>158</v>
      </c>
      <c r="D1376" s="219"/>
      <c r="E1376" s="220"/>
      <c r="F1376" s="221"/>
      <c r="G1376" s="221">
        <f>SUMIF(AG1377:AG1414,"&lt;&gt;NOR",G1377:G1414)</f>
        <v>0</v>
      </c>
      <c r="H1376" s="221"/>
      <c r="I1376" s="221">
        <f>SUM(I1377:I1414)</f>
        <v>0</v>
      </c>
      <c r="J1376" s="221"/>
      <c r="K1376" s="221">
        <f>SUM(K1377:K1414)</f>
        <v>0</v>
      </c>
      <c r="L1376" s="221"/>
      <c r="M1376" s="221">
        <f>SUM(M1377:M1414)</f>
        <v>0</v>
      </c>
      <c r="N1376" s="221"/>
      <c r="O1376" s="221">
        <f>SUM(O1377:O1414)</f>
        <v>10.450000000000001</v>
      </c>
      <c r="P1376" s="221"/>
      <c r="Q1376" s="221">
        <f>SUM(Q1377:Q1414)</f>
        <v>0</v>
      </c>
      <c r="R1376" s="221"/>
      <c r="S1376" s="221"/>
      <c r="T1376" s="222"/>
      <c r="U1376" s="216"/>
      <c r="V1376" s="216">
        <f>SUM(V1377:V1414)</f>
        <v>629.85000000000014</v>
      </c>
      <c r="W1376" s="216"/>
      <c r="AG1376" t="s">
        <v>281</v>
      </c>
    </row>
    <row r="1377" spans="1:60" outlineLevel="1">
      <c r="A1377" s="223">
        <v>357</v>
      </c>
      <c r="B1377" s="224" t="s">
        <v>1871</v>
      </c>
      <c r="C1377" s="241" t="s">
        <v>1872</v>
      </c>
      <c r="D1377" s="225" t="s">
        <v>368</v>
      </c>
      <c r="E1377" s="226">
        <v>447.76119999999997</v>
      </c>
      <c r="F1377" s="227"/>
      <c r="G1377" s="228">
        <f>ROUND(E1377*F1377,2)</f>
        <v>0</v>
      </c>
      <c r="H1377" s="227"/>
      <c r="I1377" s="228">
        <f>ROUND(E1377*H1377,2)</f>
        <v>0</v>
      </c>
      <c r="J1377" s="227"/>
      <c r="K1377" s="228">
        <f>ROUND(E1377*J1377,2)</f>
        <v>0</v>
      </c>
      <c r="L1377" s="228">
        <v>21</v>
      </c>
      <c r="M1377" s="228">
        <f>G1377*(1+L1377/100)</f>
        <v>0</v>
      </c>
      <c r="N1377" s="228">
        <v>2.1000000000000001E-4</v>
      </c>
      <c r="O1377" s="228">
        <f>ROUND(E1377*N1377,2)</f>
        <v>0.09</v>
      </c>
      <c r="P1377" s="228">
        <v>0</v>
      </c>
      <c r="Q1377" s="228">
        <f>ROUND(E1377*P1377,2)</f>
        <v>0</v>
      </c>
      <c r="R1377" s="228" t="s">
        <v>1873</v>
      </c>
      <c r="S1377" s="228" t="s">
        <v>285</v>
      </c>
      <c r="T1377" s="229" t="s">
        <v>322</v>
      </c>
      <c r="U1377" s="215">
        <v>0.05</v>
      </c>
      <c r="V1377" s="215">
        <f>ROUND(E1377*U1377,2)</f>
        <v>22.39</v>
      </c>
      <c r="W1377" s="215"/>
      <c r="X1377" s="206"/>
      <c r="Y1377" s="206"/>
      <c r="Z1377" s="206"/>
      <c r="AA1377" s="206"/>
      <c r="AB1377" s="206"/>
      <c r="AC1377" s="206"/>
      <c r="AD1377" s="206"/>
      <c r="AE1377" s="206"/>
      <c r="AF1377" s="206"/>
      <c r="AG1377" s="206" t="s">
        <v>369</v>
      </c>
      <c r="AH1377" s="206"/>
      <c r="AI1377" s="206"/>
      <c r="AJ1377" s="206"/>
      <c r="AK1377" s="206"/>
      <c r="AL1377" s="206"/>
      <c r="AM1377" s="206"/>
      <c r="AN1377" s="206"/>
      <c r="AO1377" s="206"/>
      <c r="AP1377" s="206"/>
      <c r="AQ1377" s="206"/>
      <c r="AR1377" s="206"/>
      <c r="AS1377" s="206"/>
      <c r="AT1377" s="206"/>
      <c r="AU1377" s="206"/>
      <c r="AV1377" s="206"/>
      <c r="AW1377" s="206"/>
      <c r="AX1377" s="206"/>
      <c r="AY1377" s="206"/>
      <c r="AZ1377" s="206"/>
      <c r="BA1377" s="206"/>
      <c r="BB1377" s="206"/>
      <c r="BC1377" s="206"/>
      <c r="BD1377" s="206"/>
      <c r="BE1377" s="206"/>
      <c r="BF1377" s="206"/>
      <c r="BG1377" s="206"/>
      <c r="BH1377" s="206"/>
    </row>
    <row r="1378" spans="1:60" outlineLevel="1">
      <c r="A1378" s="213"/>
      <c r="B1378" s="214"/>
      <c r="C1378" s="254" t="s">
        <v>1874</v>
      </c>
      <c r="D1378" s="247"/>
      <c r="E1378" s="248">
        <v>9.875</v>
      </c>
      <c r="F1378" s="215"/>
      <c r="G1378" s="215"/>
      <c r="H1378" s="215"/>
      <c r="I1378" s="215"/>
      <c r="J1378" s="215"/>
      <c r="K1378" s="215"/>
      <c r="L1378" s="215"/>
      <c r="M1378" s="215"/>
      <c r="N1378" s="215"/>
      <c r="O1378" s="215"/>
      <c r="P1378" s="215"/>
      <c r="Q1378" s="215"/>
      <c r="R1378" s="215"/>
      <c r="S1378" s="215"/>
      <c r="T1378" s="215"/>
      <c r="U1378" s="215"/>
      <c r="V1378" s="215"/>
      <c r="W1378" s="215"/>
      <c r="X1378" s="206"/>
      <c r="Y1378" s="206"/>
      <c r="Z1378" s="206"/>
      <c r="AA1378" s="206"/>
      <c r="AB1378" s="206"/>
      <c r="AC1378" s="206"/>
      <c r="AD1378" s="206"/>
      <c r="AE1378" s="206"/>
      <c r="AF1378" s="206"/>
      <c r="AG1378" s="206" t="s">
        <v>327</v>
      </c>
      <c r="AH1378" s="206">
        <v>0</v>
      </c>
      <c r="AI1378" s="206"/>
      <c r="AJ1378" s="206"/>
      <c r="AK1378" s="206"/>
      <c r="AL1378" s="206"/>
      <c r="AM1378" s="206"/>
      <c r="AN1378" s="206"/>
      <c r="AO1378" s="206"/>
      <c r="AP1378" s="206"/>
      <c r="AQ1378" s="206"/>
      <c r="AR1378" s="206"/>
      <c r="AS1378" s="206"/>
      <c r="AT1378" s="206"/>
      <c r="AU1378" s="206"/>
      <c r="AV1378" s="206"/>
      <c r="AW1378" s="206"/>
      <c r="AX1378" s="206"/>
      <c r="AY1378" s="206"/>
      <c r="AZ1378" s="206"/>
      <c r="BA1378" s="206"/>
      <c r="BB1378" s="206"/>
      <c r="BC1378" s="206"/>
      <c r="BD1378" s="206"/>
      <c r="BE1378" s="206"/>
      <c r="BF1378" s="206"/>
      <c r="BG1378" s="206"/>
      <c r="BH1378" s="206"/>
    </row>
    <row r="1379" spans="1:60" outlineLevel="1">
      <c r="A1379" s="213"/>
      <c r="B1379" s="214"/>
      <c r="C1379" s="254" t="s">
        <v>1875</v>
      </c>
      <c r="D1379" s="247"/>
      <c r="E1379" s="248">
        <v>8.2934999999999999</v>
      </c>
      <c r="F1379" s="215"/>
      <c r="G1379" s="215"/>
      <c r="H1379" s="215"/>
      <c r="I1379" s="215"/>
      <c r="J1379" s="215"/>
      <c r="K1379" s="215"/>
      <c r="L1379" s="215"/>
      <c r="M1379" s="215"/>
      <c r="N1379" s="215"/>
      <c r="O1379" s="215"/>
      <c r="P1379" s="215"/>
      <c r="Q1379" s="215"/>
      <c r="R1379" s="215"/>
      <c r="S1379" s="215"/>
      <c r="T1379" s="215"/>
      <c r="U1379" s="215"/>
      <c r="V1379" s="215"/>
      <c r="W1379" s="215"/>
      <c r="X1379" s="206"/>
      <c r="Y1379" s="206"/>
      <c r="Z1379" s="206"/>
      <c r="AA1379" s="206"/>
      <c r="AB1379" s="206"/>
      <c r="AC1379" s="206"/>
      <c r="AD1379" s="206"/>
      <c r="AE1379" s="206"/>
      <c r="AF1379" s="206"/>
      <c r="AG1379" s="206" t="s">
        <v>327</v>
      </c>
      <c r="AH1379" s="206">
        <v>0</v>
      </c>
      <c r="AI1379" s="206"/>
      <c r="AJ1379" s="206"/>
      <c r="AK1379" s="206"/>
      <c r="AL1379" s="206"/>
      <c r="AM1379" s="206"/>
      <c r="AN1379" s="206"/>
      <c r="AO1379" s="206"/>
      <c r="AP1379" s="206"/>
      <c r="AQ1379" s="206"/>
      <c r="AR1379" s="206"/>
      <c r="AS1379" s="206"/>
      <c r="AT1379" s="206"/>
      <c r="AU1379" s="206"/>
      <c r="AV1379" s="206"/>
      <c r="AW1379" s="206"/>
      <c r="AX1379" s="206"/>
      <c r="AY1379" s="206"/>
      <c r="AZ1379" s="206"/>
      <c r="BA1379" s="206"/>
      <c r="BB1379" s="206"/>
      <c r="BC1379" s="206"/>
      <c r="BD1379" s="206"/>
      <c r="BE1379" s="206"/>
      <c r="BF1379" s="206"/>
      <c r="BG1379" s="206"/>
      <c r="BH1379" s="206"/>
    </row>
    <row r="1380" spans="1:60" outlineLevel="1">
      <c r="A1380" s="213"/>
      <c r="B1380" s="214"/>
      <c r="C1380" s="254" t="s">
        <v>1876</v>
      </c>
      <c r="D1380" s="247"/>
      <c r="E1380" s="248">
        <v>429.59269999999998</v>
      </c>
      <c r="F1380" s="215"/>
      <c r="G1380" s="215"/>
      <c r="H1380" s="215"/>
      <c r="I1380" s="215"/>
      <c r="J1380" s="215"/>
      <c r="K1380" s="215"/>
      <c r="L1380" s="215"/>
      <c r="M1380" s="215"/>
      <c r="N1380" s="215"/>
      <c r="O1380" s="215"/>
      <c r="P1380" s="215"/>
      <c r="Q1380" s="215"/>
      <c r="R1380" s="215"/>
      <c r="S1380" s="215"/>
      <c r="T1380" s="215"/>
      <c r="U1380" s="215"/>
      <c r="V1380" s="215"/>
      <c r="W1380" s="215"/>
      <c r="X1380" s="206"/>
      <c r="Y1380" s="206"/>
      <c r="Z1380" s="206"/>
      <c r="AA1380" s="206"/>
      <c r="AB1380" s="206"/>
      <c r="AC1380" s="206"/>
      <c r="AD1380" s="206"/>
      <c r="AE1380" s="206"/>
      <c r="AF1380" s="206"/>
      <c r="AG1380" s="206" t="s">
        <v>327</v>
      </c>
      <c r="AH1380" s="206">
        <v>0</v>
      </c>
      <c r="AI1380" s="206"/>
      <c r="AJ1380" s="206"/>
      <c r="AK1380" s="206"/>
      <c r="AL1380" s="206"/>
      <c r="AM1380" s="206"/>
      <c r="AN1380" s="206"/>
      <c r="AO1380" s="206"/>
      <c r="AP1380" s="206"/>
      <c r="AQ1380" s="206"/>
      <c r="AR1380" s="206"/>
      <c r="AS1380" s="206"/>
      <c r="AT1380" s="206"/>
      <c r="AU1380" s="206"/>
      <c r="AV1380" s="206"/>
      <c r="AW1380" s="206"/>
      <c r="AX1380" s="206"/>
      <c r="AY1380" s="206"/>
      <c r="AZ1380" s="206"/>
      <c r="BA1380" s="206"/>
      <c r="BB1380" s="206"/>
      <c r="BC1380" s="206"/>
      <c r="BD1380" s="206"/>
      <c r="BE1380" s="206"/>
      <c r="BF1380" s="206"/>
      <c r="BG1380" s="206"/>
      <c r="BH1380" s="206"/>
    </row>
    <row r="1381" spans="1:60" outlineLevel="1">
      <c r="A1381" s="223">
        <v>358</v>
      </c>
      <c r="B1381" s="224" t="s">
        <v>1877</v>
      </c>
      <c r="C1381" s="241" t="s">
        <v>1878</v>
      </c>
      <c r="D1381" s="225" t="s">
        <v>368</v>
      </c>
      <c r="E1381" s="226">
        <v>262.24</v>
      </c>
      <c r="F1381" s="227"/>
      <c r="G1381" s="228">
        <f>ROUND(E1381*F1381,2)</f>
        <v>0</v>
      </c>
      <c r="H1381" s="227"/>
      <c r="I1381" s="228">
        <f>ROUND(E1381*H1381,2)</f>
        <v>0</v>
      </c>
      <c r="J1381" s="227"/>
      <c r="K1381" s="228">
        <f>ROUND(E1381*J1381,2)</f>
        <v>0</v>
      </c>
      <c r="L1381" s="228">
        <v>21</v>
      </c>
      <c r="M1381" s="228">
        <f>G1381*(1+L1381/100)</f>
        <v>0</v>
      </c>
      <c r="N1381" s="228">
        <v>0</v>
      </c>
      <c r="O1381" s="228">
        <f>ROUND(E1381*N1381,2)</f>
        <v>0</v>
      </c>
      <c r="P1381" s="228">
        <v>0</v>
      </c>
      <c r="Q1381" s="228">
        <f>ROUND(E1381*P1381,2)</f>
        <v>0</v>
      </c>
      <c r="R1381" s="228" t="s">
        <v>1873</v>
      </c>
      <c r="S1381" s="228" t="s">
        <v>285</v>
      </c>
      <c r="T1381" s="229" t="s">
        <v>322</v>
      </c>
      <c r="U1381" s="215">
        <v>0.15</v>
      </c>
      <c r="V1381" s="215">
        <f>ROUND(E1381*U1381,2)</f>
        <v>39.340000000000003</v>
      </c>
      <c r="W1381" s="215"/>
      <c r="X1381" s="206"/>
      <c r="Y1381" s="206"/>
      <c r="Z1381" s="206"/>
      <c r="AA1381" s="206"/>
      <c r="AB1381" s="206"/>
      <c r="AC1381" s="206"/>
      <c r="AD1381" s="206"/>
      <c r="AE1381" s="206"/>
      <c r="AF1381" s="206"/>
      <c r="AG1381" s="206" t="s">
        <v>369</v>
      </c>
      <c r="AH1381" s="206"/>
      <c r="AI1381" s="206"/>
      <c r="AJ1381" s="206"/>
      <c r="AK1381" s="206"/>
      <c r="AL1381" s="206"/>
      <c r="AM1381" s="206"/>
      <c r="AN1381" s="206"/>
      <c r="AO1381" s="206"/>
      <c r="AP1381" s="206"/>
      <c r="AQ1381" s="206"/>
      <c r="AR1381" s="206"/>
      <c r="AS1381" s="206"/>
      <c r="AT1381" s="206"/>
      <c r="AU1381" s="206"/>
      <c r="AV1381" s="206"/>
      <c r="AW1381" s="206"/>
      <c r="AX1381" s="206"/>
      <c r="AY1381" s="206"/>
      <c r="AZ1381" s="206"/>
      <c r="BA1381" s="206"/>
      <c r="BB1381" s="206"/>
      <c r="BC1381" s="206"/>
      <c r="BD1381" s="206"/>
      <c r="BE1381" s="206"/>
      <c r="BF1381" s="206"/>
      <c r="BG1381" s="206"/>
      <c r="BH1381" s="206"/>
    </row>
    <row r="1382" spans="1:60" outlineLevel="1">
      <c r="A1382" s="213"/>
      <c r="B1382" s="214"/>
      <c r="C1382" s="254" t="s">
        <v>1879</v>
      </c>
      <c r="D1382" s="247"/>
      <c r="E1382" s="248">
        <v>16.93</v>
      </c>
      <c r="F1382" s="215"/>
      <c r="G1382" s="215"/>
      <c r="H1382" s="215"/>
      <c r="I1382" s="215"/>
      <c r="J1382" s="215"/>
      <c r="K1382" s="215"/>
      <c r="L1382" s="215"/>
      <c r="M1382" s="215"/>
      <c r="N1382" s="215"/>
      <c r="O1382" s="215"/>
      <c r="P1382" s="215"/>
      <c r="Q1382" s="215"/>
      <c r="R1382" s="215"/>
      <c r="S1382" s="215"/>
      <c r="T1382" s="215"/>
      <c r="U1382" s="215"/>
      <c r="V1382" s="215"/>
      <c r="W1382" s="215"/>
      <c r="X1382" s="206"/>
      <c r="Y1382" s="206"/>
      <c r="Z1382" s="206"/>
      <c r="AA1382" s="206"/>
      <c r="AB1382" s="206"/>
      <c r="AC1382" s="206"/>
      <c r="AD1382" s="206"/>
      <c r="AE1382" s="206"/>
      <c r="AF1382" s="206"/>
      <c r="AG1382" s="206" t="s">
        <v>327</v>
      </c>
      <c r="AH1382" s="206">
        <v>0</v>
      </c>
      <c r="AI1382" s="206"/>
      <c r="AJ1382" s="206"/>
      <c r="AK1382" s="206"/>
      <c r="AL1382" s="206"/>
      <c r="AM1382" s="206"/>
      <c r="AN1382" s="206"/>
      <c r="AO1382" s="206"/>
      <c r="AP1382" s="206"/>
      <c r="AQ1382" s="206"/>
      <c r="AR1382" s="206"/>
      <c r="AS1382" s="206"/>
      <c r="AT1382" s="206"/>
      <c r="AU1382" s="206"/>
      <c r="AV1382" s="206"/>
      <c r="AW1382" s="206"/>
      <c r="AX1382" s="206"/>
      <c r="AY1382" s="206"/>
      <c r="AZ1382" s="206"/>
      <c r="BA1382" s="206"/>
      <c r="BB1382" s="206"/>
      <c r="BC1382" s="206"/>
      <c r="BD1382" s="206"/>
      <c r="BE1382" s="206"/>
      <c r="BF1382" s="206"/>
      <c r="BG1382" s="206"/>
      <c r="BH1382" s="206"/>
    </row>
    <row r="1383" spans="1:60" outlineLevel="1">
      <c r="A1383" s="213"/>
      <c r="B1383" s="214"/>
      <c r="C1383" s="254" t="s">
        <v>1880</v>
      </c>
      <c r="D1383" s="247"/>
      <c r="E1383" s="248">
        <v>29.58</v>
      </c>
      <c r="F1383" s="215"/>
      <c r="G1383" s="215"/>
      <c r="H1383" s="215"/>
      <c r="I1383" s="215"/>
      <c r="J1383" s="215"/>
      <c r="K1383" s="215"/>
      <c r="L1383" s="215"/>
      <c r="M1383" s="215"/>
      <c r="N1383" s="215"/>
      <c r="O1383" s="215"/>
      <c r="P1383" s="215"/>
      <c r="Q1383" s="215"/>
      <c r="R1383" s="215"/>
      <c r="S1383" s="215"/>
      <c r="T1383" s="215"/>
      <c r="U1383" s="215"/>
      <c r="V1383" s="215"/>
      <c r="W1383" s="215"/>
      <c r="X1383" s="206"/>
      <c r="Y1383" s="206"/>
      <c r="Z1383" s="206"/>
      <c r="AA1383" s="206"/>
      <c r="AB1383" s="206"/>
      <c r="AC1383" s="206"/>
      <c r="AD1383" s="206"/>
      <c r="AE1383" s="206"/>
      <c r="AF1383" s="206"/>
      <c r="AG1383" s="206" t="s">
        <v>327</v>
      </c>
      <c r="AH1383" s="206">
        <v>0</v>
      </c>
      <c r="AI1383" s="206"/>
      <c r="AJ1383" s="206"/>
      <c r="AK1383" s="206"/>
      <c r="AL1383" s="206"/>
      <c r="AM1383" s="206"/>
      <c r="AN1383" s="206"/>
      <c r="AO1383" s="206"/>
      <c r="AP1383" s="206"/>
      <c r="AQ1383" s="206"/>
      <c r="AR1383" s="206"/>
      <c r="AS1383" s="206"/>
      <c r="AT1383" s="206"/>
      <c r="AU1383" s="206"/>
      <c r="AV1383" s="206"/>
      <c r="AW1383" s="206"/>
      <c r="AX1383" s="206"/>
      <c r="AY1383" s="206"/>
      <c r="AZ1383" s="206"/>
      <c r="BA1383" s="206"/>
      <c r="BB1383" s="206"/>
      <c r="BC1383" s="206"/>
      <c r="BD1383" s="206"/>
      <c r="BE1383" s="206"/>
      <c r="BF1383" s="206"/>
      <c r="BG1383" s="206"/>
      <c r="BH1383" s="206"/>
    </row>
    <row r="1384" spans="1:60" outlineLevel="1">
      <c r="A1384" s="213"/>
      <c r="B1384" s="214"/>
      <c r="C1384" s="254" t="s">
        <v>1881</v>
      </c>
      <c r="D1384" s="247"/>
      <c r="E1384" s="248">
        <v>11.57</v>
      </c>
      <c r="F1384" s="215"/>
      <c r="G1384" s="215"/>
      <c r="H1384" s="215"/>
      <c r="I1384" s="215"/>
      <c r="J1384" s="215"/>
      <c r="K1384" s="215"/>
      <c r="L1384" s="215"/>
      <c r="M1384" s="215"/>
      <c r="N1384" s="215"/>
      <c r="O1384" s="215"/>
      <c r="P1384" s="215"/>
      <c r="Q1384" s="215"/>
      <c r="R1384" s="215"/>
      <c r="S1384" s="215"/>
      <c r="T1384" s="215"/>
      <c r="U1384" s="215"/>
      <c r="V1384" s="215"/>
      <c r="W1384" s="215"/>
      <c r="X1384" s="206"/>
      <c r="Y1384" s="206"/>
      <c r="Z1384" s="206"/>
      <c r="AA1384" s="206"/>
      <c r="AB1384" s="206"/>
      <c r="AC1384" s="206"/>
      <c r="AD1384" s="206"/>
      <c r="AE1384" s="206"/>
      <c r="AF1384" s="206"/>
      <c r="AG1384" s="206" t="s">
        <v>327</v>
      </c>
      <c r="AH1384" s="206">
        <v>0</v>
      </c>
      <c r="AI1384" s="206"/>
      <c r="AJ1384" s="206"/>
      <c r="AK1384" s="206"/>
      <c r="AL1384" s="206"/>
      <c r="AM1384" s="206"/>
      <c r="AN1384" s="206"/>
      <c r="AO1384" s="206"/>
      <c r="AP1384" s="206"/>
      <c r="AQ1384" s="206"/>
      <c r="AR1384" s="206"/>
      <c r="AS1384" s="206"/>
      <c r="AT1384" s="206"/>
      <c r="AU1384" s="206"/>
      <c r="AV1384" s="206"/>
      <c r="AW1384" s="206"/>
      <c r="AX1384" s="206"/>
      <c r="AY1384" s="206"/>
      <c r="AZ1384" s="206"/>
      <c r="BA1384" s="206"/>
      <c r="BB1384" s="206"/>
      <c r="BC1384" s="206"/>
      <c r="BD1384" s="206"/>
      <c r="BE1384" s="206"/>
      <c r="BF1384" s="206"/>
      <c r="BG1384" s="206"/>
      <c r="BH1384" s="206"/>
    </row>
    <row r="1385" spans="1:60" outlineLevel="1">
      <c r="A1385" s="213"/>
      <c r="B1385" s="214"/>
      <c r="C1385" s="254" t="s">
        <v>1882</v>
      </c>
      <c r="D1385" s="247"/>
      <c r="E1385" s="248">
        <v>15.46</v>
      </c>
      <c r="F1385" s="215"/>
      <c r="G1385" s="215"/>
      <c r="H1385" s="215"/>
      <c r="I1385" s="215"/>
      <c r="J1385" s="215"/>
      <c r="K1385" s="215"/>
      <c r="L1385" s="215"/>
      <c r="M1385" s="215"/>
      <c r="N1385" s="215"/>
      <c r="O1385" s="215"/>
      <c r="P1385" s="215"/>
      <c r="Q1385" s="215"/>
      <c r="R1385" s="215"/>
      <c r="S1385" s="215"/>
      <c r="T1385" s="215"/>
      <c r="U1385" s="215"/>
      <c r="V1385" s="215"/>
      <c r="W1385" s="215"/>
      <c r="X1385" s="206"/>
      <c r="Y1385" s="206"/>
      <c r="Z1385" s="206"/>
      <c r="AA1385" s="206"/>
      <c r="AB1385" s="206"/>
      <c r="AC1385" s="206"/>
      <c r="AD1385" s="206"/>
      <c r="AE1385" s="206"/>
      <c r="AF1385" s="206"/>
      <c r="AG1385" s="206" t="s">
        <v>327</v>
      </c>
      <c r="AH1385" s="206">
        <v>0</v>
      </c>
      <c r="AI1385" s="206"/>
      <c r="AJ1385" s="206"/>
      <c r="AK1385" s="206"/>
      <c r="AL1385" s="206"/>
      <c r="AM1385" s="206"/>
      <c r="AN1385" s="206"/>
      <c r="AO1385" s="206"/>
      <c r="AP1385" s="206"/>
      <c r="AQ1385" s="206"/>
      <c r="AR1385" s="206"/>
      <c r="AS1385" s="206"/>
      <c r="AT1385" s="206"/>
      <c r="AU1385" s="206"/>
      <c r="AV1385" s="206"/>
      <c r="AW1385" s="206"/>
      <c r="AX1385" s="206"/>
      <c r="AY1385" s="206"/>
      <c r="AZ1385" s="206"/>
      <c r="BA1385" s="206"/>
      <c r="BB1385" s="206"/>
      <c r="BC1385" s="206"/>
      <c r="BD1385" s="206"/>
      <c r="BE1385" s="206"/>
      <c r="BF1385" s="206"/>
      <c r="BG1385" s="206"/>
      <c r="BH1385" s="206"/>
    </row>
    <row r="1386" spans="1:60" outlineLevel="1">
      <c r="A1386" s="213"/>
      <c r="B1386" s="214"/>
      <c r="C1386" s="254" t="s">
        <v>1883</v>
      </c>
      <c r="D1386" s="247"/>
      <c r="E1386" s="248">
        <v>28.43</v>
      </c>
      <c r="F1386" s="215"/>
      <c r="G1386" s="215"/>
      <c r="H1386" s="215"/>
      <c r="I1386" s="215"/>
      <c r="J1386" s="215"/>
      <c r="K1386" s="215"/>
      <c r="L1386" s="215"/>
      <c r="M1386" s="215"/>
      <c r="N1386" s="215"/>
      <c r="O1386" s="215"/>
      <c r="P1386" s="215"/>
      <c r="Q1386" s="215"/>
      <c r="R1386" s="215"/>
      <c r="S1386" s="215"/>
      <c r="T1386" s="215"/>
      <c r="U1386" s="215"/>
      <c r="V1386" s="215"/>
      <c r="W1386" s="215"/>
      <c r="X1386" s="206"/>
      <c r="Y1386" s="206"/>
      <c r="Z1386" s="206"/>
      <c r="AA1386" s="206"/>
      <c r="AB1386" s="206"/>
      <c r="AC1386" s="206"/>
      <c r="AD1386" s="206"/>
      <c r="AE1386" s="206"/>
      <c r="AF1386" s="206"/>
      <c r="AG1386" s="206" t="s">
        <v>327</v>
      </c>
      <c r="AH1386" s="206">
        <v>0</v>
      </c>
      <c r="AI1386" s="206"/>
      <c r="AJ1386" s="206"/>
      <c r="AK1386" s="206"/>
      <c r="AL1386" s="206"/>
      <c r="AM1386" s="206"/>
      <c r="AN1386" s="206"/>
      <c r="AO1386" s="206"/>
      <c r="AP1386" s="206"/>
      <c r="AQ1386" s="206"/>
      <c r="AR1386" s="206"/>
      <c r="AS1386" s="206"/>
      <c r="AT1386" s="206"/>
      <c r="AU1386" s="206"/>
      <c r="AV1386" s="206"/>
      <c r="AW1386" s="206"/>
      <c r="AX1386" s="206"/>
      <c r="AY1386" s="206"/>
      <c r="AZ1386" s="206"/>
      <c r="BA1386" s="206"/>
      <c r="BB1386" s="206"/>
      <c r="BC1386" s="206"/>
      <c r="BD1386" s="206"/>
      <c r="BE1386" s="206"/>
      <c r="BF1386" s="206"/>
      <c r="BG1386" s="206"/>
      <c r="BH1386" s="206"/>
    </row>
    <row r="1387" spans="1:60" outlineLevel="1">
      <c r="A1387" s="213"/>
      <c r="B1387" s="214"/>
      <c r="C1387" s="254" t="s">
        <v>1884</v>
      </c>
      <c r="D1387" s="247"/>
      <c r="E1387" s="248">
        <v>160.27000000000001</v>
      </c>
      <c r="F1387" s="215"/>
      <c r="G1387" s="215"/>
      <c r="H1387" s="215"/>
      <c r="I1387" s="215"/>
      <c r="J1387" s="215"/>
      <c r="K1387" s="215"/>
      <c r="L1387" s="215"/>
      <c r="M1387" s="215"/>
      <c r="N1387" s="215"/>
      <c r="O1387" s="215"/>
      <c r="P1387" s="215"/>
      <c r="Q1387" s="215"/>
      <c r="R1387" s="215"/>
      <c r="S1387" s="215"/>
      <c r="T1387" s="215"/>
      <c r="U1387" s="215"/>
      <c r="V1387" s="215"/>
      <c r="W1387" s="215"/>
      <c r="X1387" s="206"/>
      <c r="Y1387" s="206"/>
      <c r="Z1387" s="206"/>
      <c r="AA1387" s="206"/>
      <c r="AB1387" s="206"/>
      <c r="AC1387" s="206"/>
      <c r="AD1387" s="206"/>
      <c r="AE1387" s="206"/>
      <c r="AF1387" s="206"/>
      <c r="AG1387" s="206" t="s">
        <v>327</v>
      </c>
      <c r="AH1387" s="206">
        <v>0</v>
      </c>
      <c r="AI1387" s="206"/>
      <c r="AJ1387" s="206"/>
      <c r="AK1387" s="206"/>
      <c r="AL1387" s="206"/>
      <c r="AM1387" s="206"/>
      <c r="AN1387" s="206"/>
      <c r="AO1387" s="206"/>
      <c r="AP1387" s="206"/>
      <c r="AQ1387" s="206"/>
      <c r="AR1387" s="206"/>
      <c r="AS1387" s="206"/>
      <c r="AT1387" s="206"/>
      <c r="AU1387" s="206"/>
      <c r="AV1387" s="206"/>
      <c r="AW1387" s="206"/>
      <c r="AX1387" s="206"/>
      <c r="AY1387" s="206"/>
      <c r="AZ1387" s="206"/>
      <c r="BA1387" s="206"/>
      <c r="BB1387" s="206"/>
      <c r="BC1387" s="206"/>
      <c r="BD1387" s="206"/>
      <c r="BE1387" s="206"/>
      <c r="BF1387" s="206"/>
      <c r="BG1387" s="206"/>
      <c r="BH1387" s="206"/>
    </row>
    <row r="1388" spans="1:60" ht="22.5" outlineLevel="1">
      <c r="A1388" s="223">
        <v>359</v>
      </c>
      <c r="B1388" s="224" t="s">
        <v>1885</v>
      </c>
      <c r="C1388" s="241" t="s">
        <v>1886</v>
      </c>
      <c r="D1388" s="225" t="s">
        <v>368</v>
      </c>
      <c r="E1388" s="226">
        <v>429.59269999999998</v>
      </c>
      <c r="F1388" s="227"/>
      <c r="G1388" s="228">
        <f>ROUND(E1388*F1388,2)</f>
        <v>0</v>
      </c>
      <c r="H1388" s="227"/>
      <c r="I1388" s="228">
        <f>ROUND(E1388*H1388,2)</f>
        <v>0</v>
      </c>
      <c r="J1388" s="227"/>
      <c r="K1388" s="228">
        <f>ROUND(E1388*J1388,2)</f>
        <v>0</v>
      </c>
      <c r="L1388" s="228">
        <v>21</v>
      </c>
      <c r="M1388" s="228">
        <f>G1388*(1+L1388/100)</f>
        <v>0</v>
      </c>
      <c r="N1388" s="228">
        <v>2.7499999999999998E-3</v>
      </c>
      <c r="O1388" s="228">
        <f>ROUND(E1388*N1388,2)</f>
        <v>1.18</v>
      </c>
      <c r="P1388" s="228">
        <v>0</v>
      </c>
      <c r="Q1388" s="228">
        <f>ROUND(E1388*P1388,2)</f>
        <v>0</v>
      </c>
      <c r="R1388" s="228"/>
      <c r="S1388" s="228" t="s">
        <v>295</v>
      </c>
      <c r="T1388" s="229" t="s">
        <v>286</v>
      </c>
      <c r="U1388" s="215">
        <v>1.24119</v>
      </c>
      <c r="V1388" s="215">
        <f>ROUND(E1388*U1388,2)</f>
        <v>533.21</v>
      </c>
      <c r="W1388" s="215"/>
      <c r="X1388" s="206"/>
      <c r="Y1388" s="206"/>
      <c r="Z1388" s="206"/>
      <c r="AA1388" s="206"/>
      <c r="AB1388" s="206"/>
      <c r="AC1388" s="206"/>
      <c r="AD1388" s="206"/>
      <c r="AE1388" s="206"/>
      <c r="AF1388" s="206"/>
      <c r="AG1388" s="206" t="s">
        <v>369</v>
      </c>
      <c r="AH1388" s="206"/>
      <c r="AI1388" s="206"/>
      <c r="AJ1388" s="206"/>
      <c r="AK1388" s="206"/>
      <c r="AL1388" s="206"/>
      <c r="AM1388" s="206"/>
      <c r="AN1388" s="206"/>
      <c r="AO1388" s="206"/>
      <c r="AP1388" s="206"/>
      <c r="AQ1388" s="206"/>
      <c r="AR1388" s="206"/>
      <c r="AS1388" s="206"/>
      <c r="AT1388" s="206"/>
      <c r="AU1388" s="206"/>
      <c r="AV1388" s="206"/>
      <c r="AW1388" s="206"/>
      <c r="AX1388" s="206"/>
      <c r="AY1388" s="206"/>
      <c r="AZ1388" s="206"/>
      <c r="BA1388" s="206"/>
      <c r="BB1388" s="206"/>
      <c r="BC1388" s="206"/>
      <c r="BD1388" s="206"/>
      <c r="BE1388" s="206"/>
      <c r="BF1388" s="206"/>
      <c r="BG1388" s="206"/>
      <c r="BH1388" s="206"/>
    </row>
    <row r="1389" spans="1:60" outlineLevel="1">
      <c r="A1389" s="213"/>
      <c r="B1389" s="214"/>
      <c r="C1389" s="254" t="s">
        <v>912</v>
      </c>
      <c r="D1389" s="247"/>
      <c r="E1389" s="248">
        <v>115.03</v>
      </c>
      <c r="F1389" s="215"/>
      <c r="G1389" s="215"/>
      <c r="H1389" s="215"/>
      <c r="I1389" s="215"/>
      <c r="J1389" s="215"/>
      <c r="K1389" s="215"/>
      <c r="L1389" s="215"/>
      <c r="M1389" s="215"/>
      <c r="N1389" s="215"/>
      <c r="O1389" s="215"/>
      <c r="P1389" s="215"/>
      <c r="Q1389" s="215"/>
      <c r="R1389" s="215"/>
      <c r="S1389" s="215"/>
      <c r="T1389" s="215"/>
      <c r="U1389" s="215"/>
      <c r="V1389" s="215"/>
      <c r="W1389" s="215"/>
      <c r="X1389" s="206"/>
      <c r="Y1389" s="206"/>
      <c r="Z1389" s="206"/>
      <c r="AA1389" s="206"/>
      <c r="AB1389" s="206"/>
      <c r="AC1389" s="206"/>
      <c r="AD1389" s="206"/>
      <c r="AE1389" s="206"/>
      <c r="AF1389" s="206"/>
      <c r="AG1389" s="206" t="s">
        <v>327</v>
      </c>
      <c r="AH1389" s="206">
        <v>0</v>
      </c>
      <c r="AI1389" s="206"/>
      <c r="AJ1389" s="206"/>
      <c r="AK1389" s="206"/>
      <c r="AL1389" s="206"/>
      <c r="AM1389" s="206"/>
      <c r="AN1389" s="206"/>
      <c r="AO1389" s="206"/>
      <c r="AP1389" s="206"/>
      <c r="AQ1389" s="206"/>
      <c r="AR1389" s="206"/>
      <c r="AS1389" s="206"/>
      <c r="AT1389" s="206"/>
      <c r="AU1389" s="206"/>
      <c r="AV1389" s="206"/>
      <c r="AW1389" s="206"/>
      <c r="AX1389" s="206"/>
      <c r="AY1389" s="206"/>
      <c r="AZ1389" s="206"/>
      <c r="BA1389" s="206"/>
      <c r="BB1389" s="206"/>
      <c r="BC1389" s="206"/>
      <c r="BD1389" s="206"/>
      <c r="BE1389" s="206"/>
      <c r="BF1389" s="206"/>
      <c r="BG1389" s="206"/>
      <c r="BH1389" s="206"/>
    </row>
    <row r="1390" spans="1:60" outlineLevel="1">
      <c r="A1390" s="213"/>
      <c r="B1390" s="214"/>
      <c r="C1390" s="254" t="s">
        <v>913</v>
      </c>
      <c r="D1390" s="247"/>
      <c r="E1390" s="248">
        <v>247.35</v>
      </c>
      <c r="F1390" s="215"/>
      <c r="G1390" s="215"/>
      <c r="H1390" s="215"/>
      <c r="I1390" s="215"/>
      <c r="J1390" s="215"/>
      <c r="K1390" s="215"/>
      <c r="L1390" s="215"/>
      <c r="M1390" s="215"/>
      <c r="N1390" s="215"/>
      <c r="O1390" s="215"/>
      <c r="P1390" s="215"/>
      <c r="Q1390" s="215"/>
      <c r="R1390" s="215"/>
      <c r="S1390" s="215"/>
      <c r="T1390" s="215"/>
      <c r="U1390" s="215"/>
      <c r="V1390" s="215"/>
      <c r="W1390" s="215"/>
      <c r="X1390" s="206"/>
      <c r="Y1390" s="206"/>
      <c r="Z1390" s="206"/>
      <c r="AA1390" s="206"/>
      <c r="AB1390" s="206"/>
      <c r="AC1390" s="206"/>
      <c r="AD1390" s="206"/>
      <c r="AE1390" s="206"/>
      <c r="AF1390" s="206"/>
      <c r="AG1390" s="206" t="s">
        <v>327</v>
      </c>
      <c r="AH1390" s="206">
        <v>0</v>
      </c>
      <c r="AI1390" s="206"/>
      <c r="AJ1390" s="206"/>
      <c r="AK1390" s="206"/>
      <c r="AL1390" s="206"/>
      <c r="AM1390" s="206"/>
      <c r="AN1390" s="206"/>
      <c r="AO1390" s="206"/>
      <c r="AP1390" s="206"/>
      <c r="AQ1390" s="206"/>
      <c r="AR1390" s="206"/>
      <c r="AS1390" s="206"/>
      <c r="AT1390" s="206"/>
      <c r="AU1390" s="206"/>
      <c r="AV1390" s="206"/>
      <c r="AW1390" s="206"/>
      <c r="AX1390" s="206"/>
      <c r="AY1390" s="206"/>
      <c r="AZ1390" s="206"/>
      <c r="BA1390" s="206"/>
      <c r="BB1390" s="206"/>
      <c r="BC1390" s="206"/>
      <c r="BD1390" s="206"/>
      <c r="BE1390" s="206"/>
      <c r="BF1390" s="206"/>
      <c r="BG1390" s="206"/>
      <c r="BH1390" s="206"/>
    </row>
    <row r="1391" spans="1:60" outlineLevel="1">
      <c r="A1391" s="213"/>
      <c r="B1391" s="214"/>
      <c r="C1391" s="254" t="s">
        <v>1887</v>
      </c>
      <c r="D1391" s="247"/>
      <c r="E1391" s="248">
        <v>10.447699999999999</v>
      </c>
      <c r="F1391" s="215"/>
      <c r="G1391" s="215"/>
      <c r="H1391" s="215"/>
      <c r="I1391" s="215"/>
      <c r="J1391" s="215"/>
      <c r="K1391" s="215"/>
      <c r="L1391" s="215"/>
      <c r="M1391" s="215"/>
      <c r="N1391" s="215"/>
      <c r="O1391" s="215"/>
      <c r="P1391" s="215"/>
      <c r="Q1391" s="215"/>
      <c r="R1391" s="215"/>
      <c r="S1391" s="215"/>
      <c r="T1391" s="215"/>
      <c r="U1391" s="215"/>
      <c r="V1391" s="215"/>
      <c r="W1391" s="215"/>
      <c r="X1391" s="206"/>
      <c r="Y1391" s="206"/>
      <c r="Z1391" s="206"/>
      <c r="AA1391" s="206"/>
      <c r="AB1391" s="206"/>
      <c r="AC1391" s="206"/>
      <c r="AD1391" s="206"/>
      <c r="AE1391" s="206"/>
      <c r="AF1391" s="206"/>
      <c r="AG1391" s="206" t="s">
        <v>327</v>
      </c>
      <c r="AH1391" s="206">
        <v>0</v>
      </c>
      <c r="AI1391" s="206"/>
      <c r="AJ1391" s="206"/>
      <c r="AK1391" s="206"/>
      <c r="AL1391" s="206"/>
      <c r="AM1391" s="206"/>
      <c r="AN1391" s="206"/>
      <c r="AO1391" s="206"/>
      <c r="AP1391" s="206"/>
      <c r="AQ1391" s="206"/>
      <c r="AR1391" s="206"/>
      <c r="AS1391" s="206"/>
      <c r="AT1391" s="206"/>
      <c r="AU1391" s="206"/>
      <c r="AV1391" s="206"/>
      <c r="AW1391" s="206"/>
      <c r="AX1391" s="206"/>
      <c r="AY1391" s="206"/>
      <c r="AZ1391" s="206"/>
      <c r="BA1391" s="206"/>
      <c r="BB1391" s="206"/>
      <c r="BC1391" s="206"/>
      <c r="BD1391" s="206"/>
      <c r="BE1391" s="206"/>
      <c r="BF1391" s="206"/>
      <c r="BG1391" s="206"/>
      <c r="BH1391" s="206"/>
    </row>
    <row r="1392" spans="1:60" outlineLevel="1">
      <c r="A1392" s="213"/>
      <c r="B1392" s="214"/>
      <c r="C1392" s="254" t="s">
        <v>914</v>
      </c>
      <c r="D1392" s="247"/>
      <c r="E1392" s="248">
        <v>45.18</v>
      </c>
      <c r="F1392" s="215"/>
      <c r="G1392" s="215"/>
      <c r="H1392" s="215"/>
      <c r="I1392" s="215"/>
      <c r="J1392" s="215"/>
      <c r="K1392" s="215"/>
      <c r="L1392" s="215"/>
      <c r="M1392" s="215"/>
      <c r="N1392" s="215"/>
      <c r="O1392" s="215"/>
      <c r="P1392" s="215"/>
      <c r="Q1392" s="215"/>
      <c r="R1392" s="215"/>
      <c r="S1392" s="215"/>
      <c r="T1392" s="215"/>
      <c r="U1392" s="215"/>
      <c r="V1392" s="215"/>
      <c r="W1392" s="215"/>
      <c r="X1392" s="206"/>
      <c r="Y1392" s="206"/>
      <c r="Z1392" s="206"/>
      <c r="AA1392" s="206"/>
      <c r="AB1392" s="206"/>
      <c r="AC1392" s="206"/>
      <c r="AD1392" s="206"/>
      <c r="AE1392" s="206"/>
      <c r="AF1392" s="206"/>
      <c r="AG1392" s="206" t="s">
        <v>327</v>
      </c>
      <c r="AH1392" s="206">
        <v>0</v>
      </c>
      <c r="AI1392" s="206"/>
      <c r="AJ1392" s="206"/>
      <c r="AK1392" s="206"/>
      <c r="AL1392" s="206"/>
      <c r="AM1392" s="206"/>
      <c r="AN1392" s="206"/>
      <c r="AO1392" s="206"/>
      <c r="AP1392" s="206"/>
      <c r="AQ1392" s="206"/>
      <c r="AR1392" s="206"/>
      <c r="AS1392" s="206"/>
      <c r="AT1392" s="206"/>
      <c r="AU1392" s="206"/>
      <c r="AV1392" s="206"/>
      <c r="AW1392" s="206"/>
      <c r="AX1392" s="206"/>
      <c r="AY1392" s="206"/>
      <c r="AZ1392" s="206"/>
      <c r="BA1392" s="206"/>
      <c r="BB1392" s="206"/>
      <c r="BC1392" s="206"/>
      <c r="BD1392" s="206"/>
      <c r="BE1392" s="206"/>
      <c r="BF1392" s="206"/>
      <c r="BG1392" s="206"/>
      <c r="BH1392" s="206"/>
    </row>
    <row r="1393" spans="1:60" outlineLevel="1">
      <c r="A1393" s="213"/>
      <c r="B1393" s="214"/>
      <c r="C1393" s="254" t="s">
        <v>915</v>
      </c>
      <c r="D1393" s="247"/>
      <c r="E1393" s="248">
        <v>0.28499999999999998</v>
      </c>
      <c r="F1393" s="215"/>
      <c r="G1393" s="215"/>
      <c r="H1393" s="215"/>
      <c r="I1393" s="215"/>
      <c r="J1393" s="215"/>
      <c r="K1393" s="215"/>
      <c r="L1393" s="215"/>
      <c r="M1393" s="215"/>
      <c r="N1393" s="215"/>
      <c r="O1393" s="215"/>
      <c r="P1393" s="215"/>
      <c r="Q1393" s="215"/>
      <c r="R1393" s="215"/>
      <c r="S1393" s="215"/>
      <c r="T1393" s="215"/>
      <c r="U1393" s="215"/>
      <c r="V1393" s="215"/>
      <c r="W1393" s="215"/>
      <c r="X1393" s="206"/>
      <c r="Y1393" s="206"/>
      <c r="Z1393" s="206"/>
      <c r="AA1393" s="206"/>
      <c r="AB1393" s="206"/>
      <c r="AC1393" s="206"/>
      <c r="AD1393" s="206"/>
      <c r="AE1393" s="206"/>
      <c r="AF1393" s="206"/>
      <c r="AG1393" s="206" t="s">
        <v>327</v>
      </c>
      <c r="AH1393" s="206">
        <v>0</v>
      </c>
      <c r="AI1393" s="206"/>
      <c r="AJ1393" s="206"/>
      <c r="AK1393" s="206"/>
      <c r="AL1393" s="206"/>
      <c r="AM1393" s="206"/>
      <c r="AN1393" s="206"/>
      <c r="AO1393" s="206"/>
      <c r="AP1393" s="206"/>
      <c r="AQ1393" s="206"/>
      <c r="AR1393" s="206"/>
      <c r="AS1393" s="206"/>
      <c r="AT1393" s="206"/>
      <c r="AU1393" s="206"/>
      <c r="AV1393" s="206"/>
      <c r="AW1393" s="206"/>
      <c r="AX1393" s="206"/>
      <c r="AY1393" s="206"/>
      <c r="AZ1393" s="206"/>
      <c r="BA1393" s="206"/>
      <c r="BB1393" s="206"/>
      <c r="BC1393" s="206"/>
      <c r="BD1393" s="206"/>
      <c r="BE1393" s="206"/>
      <c r="BF1393" s="206"/>
      <c r="BG1393" s="206"/>
      <c r="BH1393" s="206"/>
    </row>
    <row r="1394" spans="1:60" outlineLevel="1">
      <c r="A1394" s="213"/>
      <c r="B1394" s="214"/>
      <c r="C1394" s="254" t="s">
        <v>1888</v>
      </c>
      <c r="D1394" s="247"/>
      <c r="E1394" s="248">
        <v>11.3</v>
      </c>
      <c r="F1394" s="215"/>
      <c r="G1394" s="215"/>
      <c r="H1394" s="215"/>
      <c r="I1394" s="215"/>
      <c r="J1394" s="215"/>
      <c r="K1394" s="215"/>
      <c r="L1394" s="215"/>
      <c r="M1394" s="215"/>
      <c r="N1394" s="215"/>
      <c r="O1394" s="215"/>
      <c r="P1394" s="215"/>
      <c r="Q1394" s="215"/>
      <c r="R1394" s="215"/>
      <c r="S1394" s="215"/>
      <c r="T1394" s="215"/>
      <c r="U1394" s="215"/>
      <c r="V1394" s="215"/>
      <c r="W1394" s="215"/>
      <c r="X1394" s="206"/>
      <c r="Y1394" s="206"/>
      <c r="Z1394" s="206"/>
      <c r="AA1394" s="206"/>
      <c r="AB1394" s="206"/>
      <c r="AC1394" s="206"/>
      <c r="AD1394" s="206"/>
      <c r="AE1394" s="206"/>
      <c r="AF1394" s="206"/>
      <c r="AG1394" s="206" t="s">
        <v>327</v>
      </c>
      <c r="AH1394" s="206">
        <v>0</v>
      </c>
      <c r="AI1394" s="206"/>
      <c r="AJ1394" s="206"/>
      <c r="AK1394" s="206"/>
      <c r="AL1394" s="206"/>
      <c r="AM1394" s="206"/>
      <c r="AN1394" s="206"/>
      <c r="AO1394" s="206"/>
      <c r="AP1394" s="206"/>
      <c r="AQ1394" s="206"/>
      <c r="AR1394" s="206"/>
      <c r="AS1394" s="206"/>
      <c r="AT1394" s="206"/>
      <c r="AU1394" s="206"/>
      <c r="AV1394" s="206"/>
      <c r="AW1394" s="206"/>
      <c r="AX1394" s="206"/>
      <c r="AY1394" s="206"/>
      <c r="AZ1394" s="206"/>
      <c r="BA1394" s="206"/>
      <c r="BB1394" s="206"/>
      <c r="BC1394" s="206"/>
      <c r="BD1394" s="206"/>
      <c r="BE1394" s="206"/>
      <c r="BF1394" s="206"/>
      <c r="BG1394" s="206"/>
      <c r="BH1394" s="206"/>
    </row>
    <row r="1395" spans="1:60" ht="22.5" outlineLevel="1">
      <c r="A1395" s="223">
        <v>360</v>
      </c>
      <c r="B1395" s="224" t="s">
        <v>1889</v>
      </c>
      <c r="C1395" s="241" t="s">
        <v>1890</v>
      </c>
      <c r="D1395" s="225" t="s">
        <v>368</v>
      </c>
      <c r="E1395" s="226">
        <v>9.8874999999999993</v>
      </c>
      <c r="F1395" s="227"/>
      <c r="G1395" s="228">
        <f>ROUND(E1395*F1395,2)</f>
        <v>0</v>
      </c>
      <c r="H1395" s="227"/>
      <c r="I1395" s="228">
        <f>ROUND(E1395*H1395,2)</f>
        <v>0</v>
      </c>
      <c r="J1395" s="227"/>
      <c r="K1395" s="228">
        <f>ROUND(E1395*J1395,2)</f>
        <v>0</v>
      </c>
      <c r="L1395" s="228">
        <v>21</v>
      </c>
      <c r="M1395" s="228">
        <f>G1395*(1+L1395/100)</f>
        <v>0</v>
      </c>
      <c r="N1395" s="228">
        <v>4.5500000000000002E-3</v>
      </c>
      <c r="O1395" s="228">
        <f>ROUND(E1395*N1395,2)</f>
        <v>0.04</v>
      </c>
      <c r="P1395" s="228">
        <v>0</v>
      </c>
      <c r="Q1395" s="228">
        <f>ROUND(E1395*P1395,2)</f>
        <v>0</v>
      </c>
      <c r="R1395" s="228"/>
      <c r="S1395" s="228" t="s">
        <v>295</v>
      </c>
      <c r="T1395" s="229" t="s">
        <v>322</v>
      </c>
      <c r="U1395" s="215">
        <v>0.97</v>
      </c>
      <c r="V1395" s="215">
        <f>ROUND(E1395*U1395,2)</f>
        <v>9.59</v>
      </c>
      <c r="W1395" s="215"/>
      <c r="X1395" s="206"/>
      <c r="Y1395" s="206"/>
      <c r="Z1395" s="206"/>
      <c r="AA1395" s="206"/>
      <c r="AB1395" s="206"/>
      <c r="AC1395" s="206"/>
      <c r="AD1395" s="206"/>
      <c r="AE1395" s="206"/>
      <c r="AF1395" s="206"/>
      <c r="AG1395" s="206" t="s">
        <v>1202</v>
      </c>
      <c r="AH1395" s="206"/>
      <c r="AI1395" s="206"/>
      <c r="AJ1395" s="206"/>
      <c r="AK1395" s="206"/>
      <c r="AL1395" s="206"/>
      <c r="AM1395" s="206"/>
      <c r="AN1395" s="206"/>
      <c r="AO1395" s="206"/>
      <c r="AP1395" s="206"/>
      <c r="AQ1395" s="206"/>
      <c r="AR1395" s="206"/>
      <c r="AS1395" s="206"/>
      <c r="AT1395" s="206"/>
      <c r="AU1395" s="206"/>
      <c r="AV1395" s="206"/>
      <c r="AW1395" s="206"/>
      <c r="AX1395" s="206"/>
      <c r="AY1395" s="206"/>
      <c r="AZ1395" s="206"/>
      <c r="BA1395" s="206"/>
      <c r="BB1395" s="206"/>
      <c r="BC1395" s="206"/>
      <c r="BD1395" s="206"/>
      <c r="BE1395" s="206"/>
      <c r="BF1395" s="206"/>
      <c r="BG1395" s="206"/>
      <c r="BH1395" s="206"/>
    </row>
    <row r="1396" spans="1:60" outlineLevel="1">
      <c r="A1396" s="213"/>
      <c r="B1396" s="214"/>
      <c r="C1396" s="254" t="s">
        <v>888</v>
      </c>
      <c r="D1396" s="247"/>
      <c r="E1396" s="248"/>
      <c r="F1396" s="215"/>
      <c r="G1396" s="215"/>
      <c r="H1396" s="215"/>
      <c r="I1396" s="215"/>
      <c r="J1396" s="215"/>
      <c r="K1396" s="215"/>
      <c r="L1396" s="215"/>
      <c r="M1396" s="215"/>
      <c r="N1396" s="215"/>
      <c r="O1396" s="215"/>
      <c r="P1396" s="215"/>
      <c r="Q1396" s="215"/>
      <c r="R1396" s="215"/>
      <c r="S1396" s="215"/>
      <c r="T1396" s="215"/>
      <c r="U1396" s="215"/>
      <c r="V1396" s="215"/>
      <c r="W1396" s="215"/>
      <c r="X1396" s="206"/>
      <c r="Y1396" s="206"/>
      <c r="Z1396" s="206"/>
      <c r="AA1396" s="206"/>
      <c r="AB1396" s="206"/>
      <c r="AC1396" s="206"/>
      <c r="AD1396" s="206"/>
      <c r="AE1396" s="206"/>
      <c r="AF1396" s="206"/>
      <c r="AG1396" s="206" t="s">
        <v>327</v>
      </c>
      <c r="AH1396" s="206">
        <v>0</v>
      </c>
      <c r="AI1396" s="206"/>
      <c r="AJ1396" s="206"/>
      <c r="AK1396" s="206"/>
      <c r="AL1396" s="206"/>
      <c r="AM1396" s="206"/>
      <c r="AN1396" s="206"/>
      <c r="AO1396" s="206"/>
      <c r="AP1396" s="206"/>
      <c r="AQ1396" s="206"/>
      <c r="AR1396" s="206"/>
      <c r="AS1396" s="206"/>
      <c r="AT1396" s="206"/>
      <c r="AU1396" s="206"/>
      <c r="AV1396" s="206"/>
      <c r="AW1396" s="206"/>
      <c r="AX1396" s="206"/>
      <c r="AY1396" s="206"/>
      <c r="AZ1396" s="206"/>
      <c r="BA1396" s="206"/>
      <c r="BB1396" s="206"/>
      <c r="BC1396" s="206"/>
      <c r="BD1396" s="206"/>
      <c r="BE1396" s="206"/>
      <c r="BF1396" s="206"/>
      <c r="BG1396" s="206"/>
      <c r="BH1396" s="206"/>
    </row>
    <row r="1397" spans="1:60" outlineLevel="1">
      <c r="A1397" s="213"/>
      <c r="B1397" s="214"/>
      <c r="C1397" s="254" t="s">
        <v>1891</v>
      </c>
      <c r="D1397" s="247"/>
      <c r="E1397" s="248">
        <v>7.6</v>
      </c>
      <c r="F1397" s="215"/>
      <c r="G1397" s="215"/>
      <c r="H1397" s="215"/>
      <c r="I1397" s="215"/>
      <c r="J1397" s="215"/>
      <c r="K1397" s="215"/>
      <c r="L1397" s="215"/>
      <c r="M1397" s="215"/>
      <c r="N1397" s="215"/>
      <c r="O1397" s="215"/>
      <c r="P1397" s="215"/>
      <c r="Q1397" s="215"/>
      <c r="R1397" s="215"/>
      <c r="S1397" s="215"/>
      <c r="T1397" s="215"/>
      <c r="U1397" s="215"/>
      <c r="V1397" s="215"/>
      <c r="W1397" s="215"/>
      <c r="X1397" s="206"/>
      <c r="Y1397" s="206"/>
      <c r="Z1397" s="206"/>
      <c r="AA1397" s="206"/>
      <c r="AB1397" s="206"/>
      <c r="AC1397" s="206"/>
      <c r="AD1397" s="206"/>
      <c r="AE1397" s="206"/>
      <c r="AF1397" s="206"/>
      <c r="AG1397" s="206" t="s">
        <v>327</v>
      </c>
      <c r="AH1397" s="206">
        <v>0</v>
      </c>
      <c r="AI1397" s="206"/>
      <c r="AJ1397" s="206"/>
      <c r="AK1397" s="206"/>
      <c r="AL1397" s="206"/>
      <c r="AM1397" s="206"/>
      <c r="AN1397" s="206"/>
      <c r="AO1397" s="206"/>
      <c r="AP1397" s="206"/>
      <c r="AQ1397" s="206"/>
      <c r="AR1397" s="206"/>
      <c r="AS1397" s="206"/>
      <c r="AT1397" s="206"/>
      <c r="AU1397" s="206"/>
      <c r="AV1397" s="206"/>
      <c r="AW1397" s="206"/>
      <c r="AX1397" s="206"/>
      <c r="AY1397" s="206"/>
      <c r="AZ1397" s="206"/>
      <c r="BA1397" s="206"/>
      <c r="BB1397" s="206"/>
      <c r="BC1397" s="206"/>
      <c r="BD1397" s="206"/>
      <c r="BE1397" s="206"/>
      <c r="BF1397" s="206"/>
      <c r="BG1397" s="206"/>
      <c r="BH1397" s="206"/>
    </row>
    <row r="1398" spans="1:60" outlineLevel="1">
      <c r="A1398" s="213"/>
      <c r="B1398" s="214"/>
      <c r="C1398" s="254" t="s">
        <v>890</v>
      </c>
      <c r="D1398" s="247"/>
      <c r="E1398" s="248">
        <v>2.2875000000000001</v>
      </c>
      <c r="F1398" s="215"/>
      <c r="G1398" s="215"/>
      <c r="H1398" s="215"/>
      <c r="I1398" s="215"/>
      <c r="J1398" s="215"/>
      <c r="K1398" s="215"/>
      <c r="L1398" s="215"/>
      <c r="M1398" s="215"/>
      <c r="N1398" s="215"/>
      <c r="O1398" s="215"/>
      <c r="P1398" s="215"/>
      <c r="Q1398" s="215"/>
      <c r="R1398" s="215"/>
      <c r="S1398" s="215"/>
      <c r="T1398" s="215"/>
      <c r="U1398" s="215"/>
      <c r="V1398" s="215"/>
      <c r="W1398" s="215"/>
      <c r="X1398" s="206"/>
      <c r="Y1398" s="206"/>
      <c r="Z1398" s="206"/>
      <c r="AA1398" s="206"/>
      <c r="AB1398" s="206"/>
      <c r="AC1398" s="206"/>
      <c r="AD1398" s="206"/>
      <c r="AE1398" s="206"/>
      <c r="AF1398" s="206"/>
      <c r="AG1398" s="206" t="s">
        <v>327</v>
      </c>
      <c r="AH1398" s="206">
        <v>0</v>
      </c>
      <c r="AI1398" s="206"/>
      <c r="AJ1398" s="206"/>
      <c r="AK1398" s="206"/>
      <c r="AL1398" s="206"/>
      <c r="AM1398" s="206"/>
      <c r="AN1398" s="206"/>
      <c r="AO1398" s="206"/>
      <c r="AP1398" s="206"/>
      <c r="AQ1398" s="206"/>
      <c r="AR1398" s="206"/>
      <c r="AS1398" s="206"/>
      <c r="AT1398" s="206"/>
      <c r="AU1398" s="206"/>
      <c r="AV1398" s="206"/>
      <c r="AW1398" s="206"/>
      <c r="AX1398" s="206"/>
      <c r="AY1398" s="206"/>
      <c r="AZ1398" s="206"/>
      <c r="BA1398" s="206"/>
      <c r="BB1398" s="206"/>
      <c r="BC1398" s="206"/>
      <c r="BD1398" s="206"/>
      <c r="BE1398" s="206"/>
      <c r="BF1398" s="206"/>
      <c r="BG1398" s="206"/>
      <c r="BH1398" s="206"/>
    </row>
    <row r="1399" spans="1:60" outlineLevel="1">
      <c r="A1399" s="223">
        <v>361</v>
      </c>
      <c r="B1399" s="224" t="s">
        <v>1892</v>
      </c>
      <c r="C1399" s="241" t="s">
        <v>1893</v>
      </c>
      <c r="D1399" s="225" t="s">
        <v>557</v>
      </c>
      <c r="E1399" s="226">
        <v>41.35</v>
      </c>
      <c r="F1399" s="227"/>
      <c r="G1399" s="228">
        <f>ROUND(E1399*F1399,2)</f>
        <v>0</v>
      </c>
      <c r="H1399" s="227"/>
      <c r="I1399" s="228">
        <f>ROUND(E1399*H1399,2)</f>
        <v>0</v>
      </c>
      <c r="J1399" s="227"/>
      <c r="K1399" s="228">
        <f>ROUND(E1399*J1399,2)</f>
        <v>0</v>
      </c>
      <c r="L1399" s="228">
        <v>21</v>
      </c>
      <c r="M1399" s="228">
        <f>G1399*(1+L1399/100)</f>
        <v>0</v>
      </c>
      <c r="N1399" s="228">
        <v>2.3000000000000001E-4</v>
      </c>
      <c r="O1399" s="228">
        <f>ROUND(E1399*N1399,2)</f>
        <v>0.01</v>
      </c>
      <c r="P1399" s="228">
        <v>0</v>
      </c>
      <c r="Q1399" s="228">
        <f>ROUND(E1399*P1399,2)</f>
        <v>0</v>
      </c>
      <c r="R1399" s="228"/>
      <c r="S1399" s="228" t="s">
        <v>295</v>
      </c>
      <c r="T1399" s="229" t="s">
        <v>286</v>
      </c>
      <c r="U1399" s="215">
        <v>0.20805000000000001</v>
      </c>
      <c r="V1399" s="215">
        <f>ROUND(E1399*U1399,2)</f>
        <v>8.6</v>
      </c>
      <c r="W1399" s="215"/>
      <c r="X1399" s="206"/>
      <c r="Y1399" s="206"/>
      <c r="Z1399" s="206"/>
      <c r="AA1399" s="206"/>
      <c r="AB1399" s="206"/>
      <c r="AC1399" s="206"/>
      <c r="AD1399" s="206"/>
      <c r="AE1399" s="206"/>
      <c r="AF1399" s="206"/>
      <c r="AG1399" s="206" t="s">
        <v>1202</v>
      </c>
      <c r="AH1399" s="206"/>
      <c r="AI1399" s="206"/>
      <c r="AJ1399" s="206"/>
      <c r="AK1399" s="206"/>
      <c r="AL1399" s="206"/>
      <c r="AM1399" s="206"/>
      <c r="AN1399" s="206"/>
      <c r="AO1399" s="206"/>
      <c r="AP1399" s="206"/>
      <c r="AQ1399" s="206"/>
      <c r="AR1399" s="206"/>
      <c r="AS1399" s="206"/>
      <c r="AT1399" s="206"/>
      <c r="AU1399" s="206"/>
      <c r="AV1399" s="206"/>
      <c r="AW1399" s="206"/>
      <c r="AX1399" s="206"/>
      <c r="AY1399" s="206"/>
      <c r="AZ1399" s="206"/>
      <c r="BA1399" s="206"/>
      <c r="BB1399" s="206"/>
      <c r="BC1399" s="206"/>
      <c r="BD1399" s="206"/>
      <c r="BE1399" s="206"/>
      <c r="BF1399" s="206"/>
      <c r="BG1399" s="206"/>
      <c r="BH1399" s="206"/>
    </row>
    <row r="1400" spans="1:60" outlineLevel="1">
      <c r="A1400" s="213"/>
      <c r="B1400" s="214"/>
      <c r="C1400" s="254" t="s">
        <v>1894</v>
      </c>
      <c r="D1400" s="247"/>
      <c r="E1400" s="248">
        <v>23.6</v>
      </c>
      <c r="F1400" s="215"/>
      <c r="G1400" s="215"/>
      <c r="H1400" s="215"/>
      <c r="I1400" s="215"/>
      <c r="J1400" s="215"/>
      <c r="K1400" s="215"/>
      <c r="L1400" s="215"/>
      <c r="M1400" s="215"/>
      <c r="N1400" s="215"/>
      <c r="O1400" s="215"/>
      <c r="P1400" s="215"/>
      <c r="Q1400" s="215"/>
      <c r="R1400" s="215"/>
      <c r="S1400" s="215"/>
      <c r="T1400" s="215"/>
      <c r="U1400" s="215"/>
      <c r="V1400" s="215"/>
      <c r="W1400" s="215"/>
      <c r="X1400" s="206"/>
      <c r="Y1400" s="206"/>
      <c r="Z1400" s="206"/>
      <c r="AA1400" s="206"/>
      <c r="AB1400" s="206"/>
      <c r="AC1400" s="206"/>
      <c r="AD1400" s="206"/>
      <c r="AE1400" s="206"/>
      <c r="AF1400" s="206"/>
      <c r="AG1400" s="206" t="s">
        <v>327</v>
      </c>
      <c r="AH1400" s="206">
        <v>0</v>
      </c>
      <c r="AI1400" s="206"/>
      <c r="AJ1400" s="206"/>
      <c r="AK1400" s="206"/>
      <c r="AL1400" s="206"/>
      <c r="AM1400" s="206"/>
      <c r="AN1400" s="206"/>
      <c r="AO1400" s="206"/>
      <c r="AP1400" s="206"/>
      <c r="AQ1400" s="206"/>
      <c r="AR1400" s="206"/>
      <c r="AS1400" s="206"/>
      <c r="AT1400" s="206"/>
      <c r="AU1400" s="206"/>
      <c r="AV1400" s="206"/>
      <c r="AW1400" s="206"/>
      <c r="AX1400" s="206"/>
      <c r="AY1400" s="206"/>
      <c r="AZ1400" s="206"/>
      <c r="BA1400" s="206"/>
      <c r="BB1400" s="206"/>
      <c r="BC1400" s="206"/>
      <c r="BD1400" s="206"/>
      <c r="BE1400" s="206"/>
      <c r="BF1400" s="206"/>
      <c r="BG1400" s="206"/>
      <c r="BH1400" s="206"/>
    </row>
    <row r="1401" spans="1:60" outlineLevel="1">
      <c r="A1401" s="213"/>
      <c r="B1401" s="214"/>
      <c r="C1401" s="254" t="s">
        <v>1895</v>
      </c>
      <c r="D1401" s="247"/>
      <c r="E1401" s="248">
        <v>17.75</v>
      </c>
      <c r="F1401" s="215"/>
      <c r="G1401" s="215"/>
      <c r="H1401" s="215"/>
      <c r="I1401" s="215"/>
      <c r="J1401" s="215"/>
      <c r="K1401" s="215"/>
      <c r="L1401" s="215"/>
      <c r="M1401" s="215"/>
      <c r="N1401" s="215"/>
      <c r="O1401" s="215"/>
      <c r="P1401" s="215"/>
      <c r="Q1401" s="215"/>
      <c r="R1401" s="215"/>
      <c r="S1401" s="215"/>
      <c r="T1401" s="215"/>
      <c r="U1401" s="215"/>
      <c r="V1401" s="215"/>
      <c r="W1401" s="215"/>
      <c r="X1401" s="206"/>
      <c r="Y1401" s="206"/>
      <c r="Z1401" s="206"/>
      <c r="AA1401" s="206"/>
      <c r="AB1401" s="206"/>
      <c r="AC1401" s="206"/>
      <c r="AD1401" s="206"/>
      <c r="AE1401" s="206"/>
      <c r="AF1401" s="206"/>
      <c r="AG1401" s="206" t="s">
        <v>327</v>
      </c>
      <c r="AH1401" s="206">
        <v>0</v>
      </c>
      <c r="AI1401" s="206"/>
      <c r="AJ1401" s="206"/>
      <c r="AK1401" s="206"/>
      <c r="AL1401" s="206"/>
      <c r="AM1401" s="206"/>
      <c r="AN1401" s="206"/>
      <c r="AO1401" s="206"/>
      <c r="AP1401" s="206"/>
      <c r="AQ1401" s="206"/>
      <c r="AR1401" s="206"/>
      <c r="AS1401" s="206"/>
      <c r="AT1401" s="206"/>
      <c r="AU1401" s="206"/>
      <c r="AV1401" s="206"/>
      <c r="AW1401" s="206"/>
      <c r="AX1401" s="206"/>
      <c r="AY1401" s="206"/>
      <c r="AZ1401" s="206"/>
      <c r="BA1401" s="206"/>
      <c r="BB1401" s="206"/>
      <c r="BC1401" s="206"/>
      <c r="BD1401" s="206"/>
      <c r="BE1401" s="206"/>
      <c r="BF1401" s="206"/>
      <c r="BG1401" s="206"/>
      <c r="BH1401" s="206"/>
    </row>
    <row r="1402" spans="1:60" outlineLevel="1">
      <c r="A1402" s="223">
        <v>362</v>
      </c>
      <c r="B1402" s="224" t="s">
        <v>1896</v>
      </c>
      <c r="C1402" s="241" t="s">
        <v>1897</v>
      </c>
      <c r="D1402" s="225" t="s">
        <v>557</v>
      </c>
      <c r="E1402" s="226">
        <v>18.43</v>
      </c>
      <c r="F1402" s="227"/>
      <c r="G1402" s="228">
        <f>ROUND(E1402*F1402,2)</f>
        <v>0</v>
      </c>
      <c r="H1402" s="227"/>
      <c r="I1402" s="228">
        <f>ROUND(E1402*H1402,2)</f>
        <v>0</v>
      </c>
      <c r="J1402" s="227"/>
      <c r="K1402" s="228">
        <f>ROUND(E1402*J1402,2)</f>
        <v>0</v>
      </c>
      <c r="L1402" s="228">
        <v>21</v>
      </c>
      <c r="M1402" s="228">
        <f>G1402*(1+L1402/100)</f>
        <v>0</v>
      </c>
      <c r="N1402" s="228">
        <v>0</v>
      </c>
      <c r="O1402" s="228">
        <f>ROUND(E1402*N1402,2)</f>
        <v>0</v>
      </c>
      <c r="P1402" s="228">
        <v>0</v>
      </c>
      <c r="Q1402" s="228">
        <f>ROUND(E1402*P1402,2)</f>
        <v>0</v>
      </c>
      <c r="R1402" s="228"/>
      <c r="S1402" s="228" t="s">
        <v>295</v>
      </c>
      <c r="T1402" s="229" t="s">
        <v>286</v>
      </c>
      <c r="U1402" s="215">
        <v>0</v>
      </c>
      <c r="V1402" s="215">
        <f>ROUND(E1402*U1402,2)</f>
        <v>0</v>
      </c>
      <c r="W1402" s="215"/>
      <c r="X1402" s="206"/>
      <c r="Y1402" s="206"/>
      <c r="Z1402" s="206"/>
      <c r="AA1402" s="206"/>
      <c r="AB1402" s="206"/>
      <c r="AC1402" s="206"/>
      <c r="AD1402" s="206"/>
      <c r="AE1402" s="206"/>
      <c r="AF1402" s="206"/>
      <c r="AG1402" s="206" t="s">
        <v>1858</v>
      </c>
      <c r="AH1402" s="206"/>
      <c r="AI1402" s="206"/>
      <c r="AJ1402" s="206"/>
      <c r="AK1402" s="206"/>
      <c r="AL1402" s="206"/>
      <c r="AM1402" s="206"/>
      <c r="AN1402" s="206"/>
      <c r="AO1402" s="206"/>
      <c r="AP1402" s="206"/>
      <c r="AQ1402" s="206"/>
      <c r="AR1402" s="206"/>
      <c r="AS1402" s="206"/>
      <c r="AT1402" s="206"/>
      <c r="AU1402" s="206"/>
      <c r="AV1402" s="206"/>
      <c r="AW1402" s="206"/>
      <c r="AX1402" s="206"/>
      <c r="AY1402" s="206"/>
      <c r="AZ1402" s="206"/>
      <c r="BA1402" s="206"/>
      <c r="BB1402" s="206"/>
      <c r="BC1402" s="206"/>
      <c r="BD1402" s="206"/>
      <c r="BE1402" s="206"/>
      <c r="BF1402" s="206"/>
      <c r="BG1402" s="206"/>
      <c r="BH1402" s="206"/>
    </row>
    <row r="1403" spans="1:60" outlineLevel="1">
      <c r="A1403" s="213"/>
      <c r="B1403" s="214"/>
      <c r="C1403" s="254" t="s">
        <v>1898</v>
      </c>
      <c r="D1403" s="247"/>
      <c r="E1403" s="248">
        <v>14.4</v>
      </c>
      <c r="F1403" s="215"/>
      <c r="G1403" s="215"/>
      <c r="H1403" s="215"/>
      <c r="I1403" s="215"/>
      <c r="J1403" s="215"/>
      <c r="K1403" s="215"/>
      <c r="L1403" s="215"/>
      <c r="M1403" s="215"/>
      <c r="N1403" s="215"/>
      <c r="O1403" s="215"/>
      <c r="P1403" s="215"/>
      <c r="Q1403" s="215"/>
      <c r="R1403" s="215"/>
      <c r="S1403" s="215"/>
      <c r="T1403" s="215"/>
      <c r="U1403" s="215"/>
      <c r="V1403" s="215"/>
      <c r="W1403" s="215"/>
      <c r="X1403" s="206"/>
      <c r="Y1403" s="206"/>
      <c r="Z1403" s="206"/>
      <c r="AA1403" s="206"/>
      <c r="AB1403" s="206"/>
      <c r="AC1403" s="206"/>
      <c r="AD1403" s="206"/>
      <c r="AE1403" s="206"/>
      <c r="AF1403" s="206"/>
      <c r="AG1403" s="206" t="s">
        <v>327</v>
      </c>
      <c r="AH1403" s="206">
        <v>0</v>
      </c>
      <c r="AI1403" s="206"/>
      <c r="AJ1403" s="206"/>
      <c r="AK1403" s="206"/>
      <c r="AL1403" s="206"/>
      <c r="AM1403" s="206"/>
      <c r="AN1403" s="206"/>
      <c r="AO1403" s="206"/>
      <c r="AP1403" s="206"/>
      <c r="AQ1403" s="206"/>
      <c r="AR1403" s="206"/>
      <c r="AS1403" s="206"/>
      <c r="AT1403" s="206"/>
      <c r="AU1403" s="206"/>
      <c r="AV1403" s="206"/>
      <c r="AW1403" s="206"/>
      <c r="AX1403" s="206"/>
      <c r="AY1403" s="206"/>
      <c r="AZ1403" s="206"/>
      <c r="BA1403" s="206"/>
      <c r="BB1403" s="206"/>
      <c r="BC1403" s="206"/>
      <c r="BD1403" s="206"/>
      <c r="BE1403" s="206"/>
      <c r="BF1403" s="206"/>
      <c r="BG1403" s="206"/>
      <c r="BH1403" s="206"/>
    </row>
    <row r="1404" spans="1:60" outlineLevel="1">
      <c r="A1404" s="213"/>
      <c r="B1404" s="214"/>
      <c r="C1404" s="254" t="s">
        <v>706</v>
      </c>
      <c r="D1404" s="247"/>
      <c r="E1404" s="248">
        <v>1.98</v>
      </c>
      <c r="F1404" s="215"/>
      <c r="G1404" s="215"/>
      <c r="H1404" s="215"/>
      <c r="I1404" s="215"/>
      <c r="J1404" s="215"/>
      <c r="K1404" s="215"/>
      <c r="L1404" s="215"/>
      <c r="M1404" s="215"/>
      <c r="N1404" s="215"/>
      <c r="O1404" s="215"/>
      <c r="P1404" s="215"/>
      <c r="Q1404" s="215"/>
      <c r="R1404" s="215"/>
      <c r="S1404" s="215"/>
      <c r="T1404" s="215"/>
      <c r="U1404" s="215"/>
      <c r="V1404" s="215"/>
      <c r="W1404" s="215"/>
      <c r="X1404" s="206"/>
      <c r="Y1404" s="206"/>
      <c r="Z1404" s="206"/>
      <c r="AA1404" s="206"/>
      <c r="AB1404" s="206"/>
      <c r="AC1404" s="206"/>
      <c r="AD1404" s="206"/>
      <c r="AE1404" s="206"/>
      <c r="AF1404" s="206"/>
      <c r="AG1404" s="206" t="s">
        <v>327</v>
      </c>
      <c r="AH1404" s="206">
        <v>0</v>
      </c>
      <c r="AI1404" s="206"/>
      <c r="AJ1404" s="206"/>
      <c r="AK1404" s="206"/>
      <c r="AL1404" s="206"/>
      <c r="AM1404" s="206"/>
      <c r="AN1404" s="206"/>
      <c r="AO1404" s="206"/>
      <c r="AP1404" s="206"/>
      <c r="AQ1404" s="206"/>
      <c r="AR1404" s="206"/>
      <c r="AS1404" s="206"/>
      <c r="AT1404" s="206"/>
      <c r="AU1404" s="206"/>
      <c r="AV1404" s="206"/>
      <c r="AW1404" s="206"/>
      <c r="AX1404" s="206"/>
      <c r="AY1404" s="206"/>
      <c r="AZ1404" s="206"/>
      <c r="BA1404" s="206"/>
      <c r="BB1404" s="206"/>
      <c r="BC1404" s="206"/>
      <c r="BD1404" s="206"/>
      <c r="BE1404" s="206"/>
      <c r="BF1404" s="206"/>
      <c r="BG1404" s="206"/>
      <c r="BH1404" s="206"/>
    </row>
    <row r="1405" spans="1:60" outlineLevel="1">
      <c r="A1405" s="213"/>
      <c r="B1405" s="214"/>
      <c r="C1405" s="254" t="s">
        <v>1899</v>
      </c>
      <c r="D1405" s="247"/>
      <c r="E1405" s="248">
        <v>2.0499999999999998</v>
      </c>
      <c r="F1405" s="215"/>
      <c r="G1405" s="215"/>
      <c r="H1405" s="215"/>
      <c r="I1405" s="215"/>
      <c r="J1405" s="215"/>
      <c r="K1405" s="215"/>
      <c r="L1405" s="215"/>
      <c r="M1405" s="215"/>
      <c r="N1405" s="215"/>
      <c r="O1405" s="215"/>
      <c r="P1405" s="215"/>
      <c r="Q1405" s="215"/>
      <c r="R1405" s="215"/>
      <c r="S1405" s="215"/>
      <c r="T1405" s="215"/>
      <c r="U1405" s="215"/>
      <c r="V1405" s="215"/>
      <c r="W1405" s="215"/>
      <c r="X1405" s="206"/>
      <c r="Y1405" s="206"/>
      <c r="Z1405" s="206"/>
      <c r="AA1405" s="206"/>
      <c r="AB1405" s="206"/>
      <c r="AC1405" s="206"/>
      <c r="AD1405" s="206"/>
      <c r="AE1405" s="206"/>
      <c r="AF1405" s="206"/>
      <c r="AG1405" s="206" t="s">
        <v>327</v>
      </c>
      <c r="AH1405" s="206">
        <v>0</v>
      </c>
      <c r="AI1405" s="206"/>
      <c r="AJ1405" s="206"/>
      <c r="AK1405" s="206"/>
      <c r="AL1405" s="206"/>
      <c r="AM1405" s="206"/>
      <c r="AN1405" s="206"/>
      <c r="AO1405" s="206"/>
      <c r="AP1405" s="206"/>
      <c r="AQ1405" s="206"/>
      <c r="AR1405" s="206"/>
      <c r="AS1405" s="206"/>
      <c r="AT1405" s="206"/>
      <c r="AU1405" s="206"/>
      <c r="AV1405" s="206"/>
      <c r="AW1405" s="206"/>
      <c r="AX1405" s="206"/>
      <c r="AY1405" s="206"/>
      <c r="AZ1405" s="206"/>
      <c r="BA1405" s="206"/>
      <c r="BB1405" s="206"/>
      <c r="BC1405" s="206"/>
      <c r="BD1405" s="206"/>
      <c r="BE1405" s="206"/>
      <c r="BF1405" s="206"/>
      <c r="BG1405" s="206"/>
      <c r="BH1405" s="206"/>
    </row>
    <row r="1406" spans="1:60" outlineLevel="1">
      <c r="A1406" s="223">
        <v>363</v>
      </c>
      <c r="B1406" s="224" t="s">
        <v>1900</v>
      </c>
      <c r="C1406" s="241" t="s">
        <v>1901</v>
      </c>
      <c r="D1406" s="225" t="s">
        <v>368</v>
      </c>
      <c r="E1406" s="226">
        <v>10.3819</v>
      </c>
      <c r="F1406" s="227"/>
      <c r="G1406" s="228">
        <f>ROUND(E1406*F1406,2)</f>
        <v>0</v>
      </c>
      <c r="H1406" s="227"/>
      <c r="I1406" s="228">
        <f>ROUND(E1406*H1406,2)</f>
        <v>0</v>
      </c>
      <c r="J1406" s="227"/>
      <c r="K1406" s="228">
        <f>ROUND(E1406*J1406,2)</f>
        <v>0</v>
      </c>
      <c r="L1406" s="228">
        <v>21</v>
      </c>
      <c r="M1406" s="228">
        <f>G1406*(1+L1406/100)</f>
        <v>0</v>
      </c>
      <c r="N1406" s="228">
        <v>5.3999999999999999E-2</v>
      </c>
      <c r="O1406" s="228">
        <f>ROUND(E1406*N1406,2)</f>
        <v>0.56000000000000005</v>
      </c>
      <c r="P1406" s="228">
        <v>0</v>
      </c>
      <c r="Q1406" s="228">
        <f>ROUND(E1406*P1406,2)</f>
        <v>0</v>
      </c>
      <c r="R1406" s="228"/>
      <c r="S1406" s="228" t="s">
        <v>295</v>
      </c>
      <c r="T1406" s="229" t="s">
        <v>286</v>
      </c>
      <c r="U1406" s="215">
        <v>0</v>
      </c>
      <c r="V1406" s="215">
        <f>ROUND(E1406*U1406,2)</f>
        <v>0</v>
      </c>
      <c r="W1406" s="215"/>
      <c r="X1406" s="206"/>
      <c r="Y1406" s="206"/>
      <c r="Z1406" s="206"/>
      <c r="AA1406" s="206"/>
      <c r="AB1406" s="206"/>
      <c r="AC1406" s="206"/>
      <c r="AD1406" s="206"/>
      <c r="AE1406" s="206"/>
      <c r="AF1406" s="206"/>
      <c r="AG1406" s="206" t="s">
        <v>1189</v>
      </c>
      <c r="AH1406" s="206"/>
      <c r="AI1406" s="206"/>
      <c r="AJ1406" s="206"/>
      <c r="AK1406" s="206"/>
      <c r="AL1406" s="206"/>
      <c r="AM1406" s="206"/>
      <c r="AN1406" s="206"/>
      <c r="AO1406" s="206"/>
      <c r="AP1406" s="206"/>
      <c r="AQ1406" s="206"/>
      <c r="AR1406" s="206"/>
      <c r="AS1406" s="206"/>
      <c r="AT1406" s="206"/>
      <c r="AU1406" s="206"/>
      <c r="AV1406" s="206"/>
      <c r="AW1406" s="206"/>
      <c r="AX1406" s="206"/>
      <c r="AY1406" s="206"/>
      <c r="AZ1406" s="206"/>
      <c r="BA1406" s="206"/>
      <c r="BB1406" s="206"/>
      <c r="BC1406" s="206"/>
      <c r="BD1406" s="206"/>
      <c r="BE1406" s="206"/>
      <c r="BF1406" s="206"/>
      <c r="BG1406" s="206"/>
      <c r="BH1406" s="206"/>
    </row>
    <row r="1407" spans="1:60" outlineLevel="1">
      <c r="A1407" s="213"/>
      <c r="B1407" s="214"/>
      <c r="C1407" s="254" t="s">
        <v>1902</v>
      </c>
      <c r="D1407" s="247"/>
      <c r="E1407" s="248">
        <v>10.381880000000001</v>
      </c>
      <c r="F1407" s="215"/>
      <c r="G1407" s="215"/>
      <c r="H1407" s="215"/>
      <c r="I1407" s="215"/>
      <c r="J1407" s="215"/>
      <c r="K1407" s="215"/>
      <c r="L1407" s="215"/>
      <c r="M1407" s="215"/>
      <c r="N1407" s="215"/>
      <c r="O1407" s="215"/>
      <c r="P1407" s="215"/>
      <c r="Q1407" s="215"/>
      <c r="R1407" s="215"/>
      <c r="S1407" s="215"/>
      <c r="T1407" s="215"/>
      <c r="U1407" s="215"/>
      <c r="V1407" s="215"/>
      <c r="W1407" s="215"/>
      <c r="X1407" s="206"/>
      <c r="Y1407" s="206"/>
      <c r="Z1407" s="206"/>
      <c r="AA1407" s="206"/>
      <c r="AB1407" s="206"/>
      <c r="AC1407" s="206"/>
      <c r="AD1407" s="206"/>
      <c r="AE1407" s="206"/>
      <c r="AF1407" s="206"/>
      <c r="AG1407" s="206" t="s">
        <v>327</v>
      </c>
      <c r="AH1407" s="206">
        <v>0</v>
      </c>
      <c r="AI1407" s="206"/>
      <c r="AJ1407" s="206"/>
      <c r="AK1407" s="206"/>
      <c r="AL1407" s="206"/>
      <c r="AM1407" s="206"/>
      <c r="AN1407" s="206"/>
      <c r="AO1407" s="206"/>
      <c r="AP1407" s="206"/>
      <c r="AQ1407" s="206"/>
      <c r="AR1407" s="206"/>
      <c r="AS1407" s="206"/>
      <c r="AT1407" s="206"/>
      <c r="AU1407" s="206"/>
      <c r="AV1407" s="206"/>
      <c r="AW1407" s="206"/>
      <c r="AX1407" s="206"/>
      <c r="AY1407" s="206"/>
      <c r="AZ1407" s="206"/>
      <c r="BA1407" s="206"/>
      <c r="BB1407" s="206"/>
      <c r="BC1407" s="206"/>
      <c r="BD1407" s="206"/>
      <c r="BE1407" s="206"/>
      <c r="BF1407" s="206"/>
      <c r="BG1407" s="206"/>
      <c r="BH1407" s="206"/>
    </row>
    <row r="1408" spans="1:60" outlineLevel="1">
      <c r="A1408" s="223">
        <v>364</v>
      </c>
      <c r="B1408" s="224" t="s">
        <v>1903</v>
      </c>
      <c r="C1408" s="241" t="s">
        <v>1904</v>
      </c>
      <c r="D1408" s="225" t="s">
        <v>368</v>
      </c>
      <c r="E1408" s="226">
        <v>451.07234</v>
      </c>
      <c r="F1408" s="227"/>
      <c r="G1408" s="228">
        <f>ROUND(E1408*F1408,2)</f>
        <v>0</v>
      </c>
      <c r="H1408" s="227"/>
      <c r="I1408" s="228">
        <f>ROUND(E1408*H1408,2)</f>
        <v>0</v>
      </c>
      <c r="J1408" s="227"/>
      <c r="K1408" s="228">
        <f>ROUND(E1408*J1408,2)</f>
        <v>0</v>
      </c>
      <c r="L1408" s="228">
        <v>21</v>
      </c>
      <c r="M1408" s="228">
        <f>G1408*(1+L1408/100)</f>
        <v>0</v>
      </c>
      <c r="N1408" s="228">
        <v>1.9E-2</v>
      </c>
      <c r="O1408" s="228">
        <f>ROUND(E1408*N1408,2)</f>
        <v>8.57</v>
      </c>
      <c r="P1408" s="228">
        <v>0</v>
      </c>
      <c r="Q1408" s="228">
        <f>ROUND(E1408*P1408,2)</f>
        <v>0</v>
      </c>
      <c r="R1408" s="228"/>
      <c r="S1408" s="228" t="s">
        <v>295</v>
      </c>
      <c r="T1408" s="229" t="s">
        <v>286</v>
      </c>
      <c r="U1408" s="215">
        <v>0</v>
      </c>
      <c r="V1408" s="215">
        <f>ROUND(E1408*U1408,2)</f>
        <v>0</v>
      </c>
      <c r="W1408" s="215"/>
      <c r="X1408" s="206"/>
      <c r="Y1408" s="206"/>
      <c r="Z1408" s="206"/>
      <c r="AA1408" s="206"/>
      <c r="AB1408" s="206"/>
      <c r="AC1408" s="206"/>
      <c r="AD1408" s="206"/>
      <c r="AE1408" s="206"/>
      <c r="AF1408" s="206"/>
      <c r="AG1408" s="206" t="s">
        <v>1189</v>
      </c>
      <c r="AH1408" s="206"/>
      <c r="AI1408" s="206"/>
      <c r="AJ1408" s="206"/>
      <c r="AK1408" s="206"/>
      <c r="AL1408" s="206"/>
      <c r="AM1408" s="206"/>
      <c r="AN1408" s="206"/>
      <c r="AO1408" s="206"/>
      <c r="AP1408" s="206"/>
      <c r="AQ1408" s="206"/>
      <c r="AR1408" s="206"/>
      <c r="AS1408" s="206"/>
      <c r="AT1408" s="206"/>
      <c r="AU1408" s="206"/>
      <c r="AV1408" s="206"/>
      <c r="AW1408" s="206"/>
      <c r="AX1408" s="206"/>
      <c r="AY1408" s="206"/>
      <c r="AZ1408" s="206"/>
      <c r="BA1408" s="206"/>
      <c r="BB1408" s="206"/>
      <c r="BC1408" s="206"/>
      <c r="BD1408" s="206"/>
      <c r="BE1408" s="206"/>
      <c r="BF1408" s="206"/>
      <c r="BG1408" s="206"/>
      <c r="BH1408" s="206"/>
    </row>
    <row r="1409" spans="1:60" outlineLevel="1">
      <c r="A1409" s="213"/>
      <c r="B1409" s="214"/>
      <c r="C1409" s="254" t="s">
        <v>1905</v>
      </c>
      <c r="D1409" s="247"/>
      <c r="E1409" s="248">
        <v>451.07234</v>
      </c>
      <c r="F1409" s="215"/>
      <c r="G1409" s="215"/>
      <c r="H1409" s="215"/>
      <c r="I1409" s="215"/>
      <c r="J1409" s="215"/>
      <c r="K1409" s="215"/>
      <c r="L1409" s="215"/>
      <c r="M1409" s="215"/>
      <c r="N1409" s="215"/>
      <c r="O1409" s="215"/>
      <c r="P1409" s="215"/>
      <c r="Q1409" s="215"/>
      <c r="R1409" s="215"/>
      <c r="S1409" s="215"/>
      <c r="T1409" s="215"/>
      <c r="U1409" s="215"/>
      <c r="V1409" s="215"/>
      <c r="W1409" s="215"/>
      <c r="X1409" s="206"/>
      <c r="Y1409" s="206"/>
      <c r="Z1409" s="206"/>
      <c r="AA1409" s="206"/>
      <c r="AB1409" s="206"/>
      <c r="AC1409" s="206"/>
      <c r="AD1409" s="206"/>
      <c r="AE1409" s="206"/>
      <c r="AF1409" s="206"/>
      <c r="AG1409" s="206" t="s">
        <v>327</v>
      </c>
      <c r="AH1409" s="206">
        <v>0</v>
      </c>
      <c r="AI1409" s="206"/>
      <c r="AJ1409" s="206"/>
      <c r="AK1409" s="206"/>
      <c r="AL1409" s="206"/>
      <c r="AM1409" s="206"/>
      <c r="AN1409" s="206"/>
      <c r="AO1409" s="206"/>
      <c r="AP1409" s="206"/>
      <c r="AQ1409" s="206"/>
      <c r="AR1409" s="206"/>
      <c r="AS1409" s="206"/>
      <c r="AT1409" s="206"/>
      <c r="AU1409" s="206"/>
      <c r="AV1409" s="206"/>
      <c r="AW1409" s="206"/>
      <c r="AX1409" s="206"/>
      <c r="AY1409" s="206"/>
      <c r="AZ1409" s="206"/>
      <c r="BA1409" s="206"/>
      <c r="BB1409" s="206"/>
      <c r="BC1409" s="206"/>
      <c r="BD1409" s="206"/>
      <c r="BE1409" s="206"/>
      <c r="BF1409" s="206"/>
      <c r="BG1409" s="206"/>
      <c r="BH1409" s="206"/>
    </row>
    <row r="1410" spans="1:60" outlineLevel="1">
      <c r="A1410" s="223">
        <v>365</v>
      </c>
      <c r="B1410" s="224" t="s">
        <v>1906</v>
      </c>
      <c r="C1410" s="241" t="s">
        <v>1907</v>
      </c>
      <c r="D1410" s="225" t="s">
        <v>389</v>
      </c>
      <c r="E1410" s="226">
        <v>10.46091</v>
      </c>
      <c r="F1410" s="227"/>
      <c r="G1410" s="228">
        <f>ROUND(E1410*F1410,2)</f>
        <v>0</v>
      </c>
      <c r="H1410" s="227"/>
      <c r="I1410" s="228">
        <f>ROUND(E1410*H1410,2)</f>
        <v>0</v>
      </c>
      <c r="J1410" s="227"/>
      <c r="K1410" s="228">
        <f>ROUND(E1410*J1410,2)</f>
        <v>0</v>
      </c>
      <c r="L1410" s="228">
        <v>21</v>
      </c>
      <c r="M1410" s="228">
        <f>G1410*(1+L1410/100)</f>
        <v>0</v>
      </c>
      <c r="N1410" s="228">
        <v>0</v>
      </c>
      <c r="O1410" s="228">
        <f>ROUND(E1410*N1410,2)</f>
        <v>0</v>
      </c>
      <c r="P1410" s="228">
        <v>0</v>
      </c>
      <c r="Q1410" s="228">
        <f>ROUND(E1410*P1410,2)</f>
        <v>0</v>
      </c>
      <c r="R1410" s="228" t="s">
        <v>1873</v>
      </c>
      <c r="S1410" s="228" t="s">
        <v>285</v>
      </c>
      <c r="T1410" s="229" t="s">
        <v>322</v>
      </c>
      <c r="U1410" s="215">
        <v>1.5980000000000001</v>
      </c>
      <c r="V1410" s="215">
        <f>ROUND(E1410*U1410,2)</f>
        <v>16.72</v>
      </c>
      <c r="W1410" s="215"/>
      <c r="X1410" s="206"/>
      <c r="Y1410" s="206"/>
      <c r="Z1410" s="206"/>
      <c r="AA1410" s="206"/>
      <c r="AB1410" s="206"/>
      <c r="AC1410" s="206"/>
      <c r="AD1410" s="206"/>
      <c r="AE1410" s="206"/>
      <c r="AF1410" s="206"/>
      <c r="AG1410" s="206" t="s">
        <v>1192</v>
      </c>
      <c r="AH1410" s="206"/>
      <c r="AI1410" s="206"/>
      <c r="AJ1410" s="206"/>
      <c r="AK1410" s="206"/>
      <c r="AL1410" s="206"/>
      <c r="AM1410" s="206"/>
      <c r="AN1410" s="206"/>
      <c r="AO1410" s="206"/>
      <c r="AP1410" s="206"/>
      <c r="AQ1410" s="206"/>
      <c r="AR1410" s="206"/>
      <c r="AS1410" s="206"/>
      <c r="AT1410" s="206"/>
      <c r="AU1410" s="206"/>
      <c r="AV1410" s="206"/>
      <c r="AW1410" s="206"/>
      <c r="AX1410" s="206"/>
      <c r="AY1410" s="206"/>
      <c r="AZ1410" s="206"/>
      <c r="BA1410" s="206"/>
      <c r="BB1410" s="206"/>
      <c r="BC1410" s="206"/>
      <c r="BD1410" s="206"/>
      <c r="BE1410" s="206"/>
      <c r="BF1410" s="206"/>
      <c r="BG1410" s="206"/>
      <c r="BH1410" s="206"/>
    </row>
    <row r="1411" spans="1:60" outlineLevel="1">
      <c r="A1411" s="213"/>
      <c r="B1411" s="214"/>
      <c r="C1411" s="253" t="s">
        <v>1337</v>
      </c>
      <c r="D1411" s="251"/>
      <c r="E1411" s="251"/>
      <c r="F1411" s="251"/>
      <c r="G1411" s="251"/>
      <c r="H1411" s="215"/>
      <c r="I1411" s="215"/>
      <c r="J1411" s="215"/>
      <c r="K1411" s="215"/>
      <c r="L1411" s="215"/>
      <c r="M1411" s="215"/>
      <c r="N1411" s="215"/>
      <c r="O1411" s="215"/>
      <c r="P1411" s="215"/>
      <c r="Q1411" s="215"/>
      <c r="R1411" s="215"/>
      <c r="S1411" s="215"/>
      <c r="T1411" s="215"/>
      <c r="U1411" s="215"/>
      <c r="V1411" s="215"/>
      <c r="W1411" s="215"/>
      <c r="X1411" s="206"/>
      <c r="Y1411" s="206"/>
      <c r="Z1411" s="206"/>
      <c r="AA1411" s="206"/>
      <c r="AB1411" s="206"/>
      <c r="AC1411" s="206"/>
      <c r="AD1411" s="206"/>
      <c r="AE1411" s="206"/>
      <c r="AF1411" s="206"/>
      <c r="AG1411" s="206" t="s">
        <v>325</v>
      </c>
      <c r="AH1411" s="206"/>
      <c r="AI1411" s="206"/>
      <c r="AJ1411" s="206"/>
      <c r="AK1411" s="206"/>
      <c r="AL1411" s="206"/>
      <c r="AM1411" s="206"/>
      <c r="AN1411" s="206"/>
      <c r="AO1411" s="206"/>
      <c r="AP1411" s="206"/>
      <c r="AQ1411" s="206"/>
      <c r="AR1411" s="206"/>
      <c r="AS1411" s="206"/>
      <c r="AT1411" s="206"/>
      <c r="AU1411" s="206"/>
      <c r="AV1411" s="206"/>
      <c r="AW1411" s="206"/>
      <c r="AX1411" s="206"/>
      <c r="AY1411" s="206"/>
      <c r="AZ1411" s="206"/>
      <c r="BA1411" s="206"/>
      <c r="BB1411" s="206"/>
      <c r="BC1411" s="206"/>
      <c r="BD1411" s="206"/>
      <c r="BE1411" s="206"/>
      <c r="BF1411" s="206"/>
      <c r="BG1411" s="206"/>
      <c r="BH1411" s="206"/>
    </row>
    <row r="1412" spans="1:60" outlineLevel="1">
      <c r="A1412" s="213"/>
      <c r="B1412" s="214"/>
      <c r="C1412" s="254" t="s">
        <v>1194</v>
      </c>
      <c r="D1412" s="247"/>
      <c r="E1412" s="248"/>
      <c r="F1412" s="215"/>
      <c r="G1412" s="215"/>
      <c r="H1412" s="215"/>
      <c r="I1412" s="215"/>
      <c r="J1412" s="215"/>
      <c r="K1412" s="215"/>
      <c r="L1412" s="215"/>
      <c r="M1412" s="215"/>
      <c r="N1412" s="215"/>
      <c r="O1412" s="215"/>
      <c r="P1412" s="215"/>
      <c r="Q1412" s="215"/>
      <c r="R1412" s="215"/>
      <c r="S1412" s="215"/>
      <c r="T1412" s="215"/>
      <c r="U1412" s="215"/>
      <c r="V1412" s="215"/>
      <c r="W1412" s="215"/>
      <c r="X1412" s="206"/>
      <c r="Y1412" s="206"/>
      <c r="Z1412" s="206"/>
      <c r="AA1412" s="206"/>
      <c r="AB1412" s="206"/>
      <c r="AC1412" s="206"/>
      <c r="AD1412" s="206"/>
      <c r="AE1412" s="206"/>
      <c r="AF1412" s="206"/>
      <c r="AG1412" s="206" t="s">
        <v>327</v>
      </c>
      <c r="AH1412" s="206">
        <v>0</v>
      </c>
      <c r="AI1412" s="206"/>
      <c r="AJ1412" s="206"/>
      <c r="AK1412" s="206"/>
      <c r="AL1412" s="206"/>
      <c r="AM1412" s="206"/>
      <c r="AN1412" s="206"/>
      <c r="AO1412" s="206"/>
      <c r="AP1412" s="206"/>
      <c r="AQ1412" s="206"/>
      <c r="AR1412" s="206"/>
      <c r="AS1412" s="206"/>
      <c r="AT1412" s="206"/>
      <c r="AU1412" s="206"/>
      <c r="AV1412" s="206"/>
      <c r="AW1412" s="206"/>
      <c r="AX1412" s="206"/>
      <c r="AY1412" s="206"/>
      <c r="AZ1412" s="206"/>
      <c r="BA1412" s="206"/>
      <c r="BB1412" s="206"/>
      <c r="BC1412" s="206"/>
      <c r="BD1412" s="206"/>
      <c r="BE1412" s="206"/>
      <c r="BF1412" s="206"/>
      <c r="BG1412" s="206"/>
      <c r="BH1412" s="206"/>
    </row>
    <row r="1413" spans="1:60" outlineLevel="1">
      <c r="A1413" s="213"/>
      <c r="B1413" s="214"/>
      <c r="C1413" s="254" t="s">
        <v>1908</v>
      </c>
      <c r="D1413" s="247"/>
      <c r="E1413" s="248"/>
      <c r="F1413" s="215"/>
      <c r="G1413" s="215"/>
      <c r="H1413" s="215"/>
      <c r="I1413" s="215"/>
      <c r="J1413" s="215"/>
      <c r="K1413" s="215"/>
      <c r="L1413" s="215"/>
      <c r="M1413" s="215"/>
      <c r="N1413" s="215"/>
      <c r="O1413" s="215"/>
      <c r="P1413" s="215"/>
      <c r="Q1413" s="215"/>
      <c r="R1413" s="215"/>
      <c r="S1413" s="215"/>
      <c r="T1413" s="215"/>
      <c r="U1413" s="215"/>
      <c r="V1413" s="215"/>
      <c r="W1413" s="215"/>
      <c r="X1413" s="206"/>
      <c r="Y1413" s="206"/>
      <c r="Z1413" s="206"/>
      <c r="AA1413" s="206"/>
      <c r="AB1413" s="206"/>
      <c r="AC1413" s="206"/>
      <c r="AD1413" s="206"/>
      <c r="AE1413" s="206"/>
      <c r="AF1413" s="206"/>
      <c r="AG1413" s="206" t="s">
        <v>327</v>
      </c>
      <c r="AH1413" s="206">
        <v>0</v>
      </c>
      <c r="AI1413" s="206"/>
      <c r="AJ1413" s="206"/>
      <c r="AK1413" s="206"/>
      <c r="AL1413" s="206"/>
      <c r="AM1413" s="206"/>
      <c r="AN1413" s="206"/>
      <c r="AO1413" s="206"/>
      <c r="AP1413" s="206"/>
      <c r="AQ1413" s="206"/>
      <c r="AR1413" s="206"/>
      <c r="AS1413" s="206"/>
      <c r="AT1413" s="206"/>
      <c r="AU1413" s="206"/>
      <c r="AV1413" s="206"/>
      <c r="AW1413" s="206"/>
      <c r="AX1413" s="206"/>
      <c r="AY1413" s="206"/>
      <c r="AZ1413" s="206"/>
      <c r="BA1413" s="206"/>
      <c r="BB1413" s="206"/>
      <c r="BC1413" s="206"/>
      <c r="BD1413" s="206"/>
      <c r="BE1413" s="206"/>
      <c r="BF1413" s="206"/>
      <c r="BG1413" s="206"/>
      <c r="BH1413" s="206"/>
    </row>
    <row r="1414" spans="1:60" outlineLevel="1">
      <c r="A1414" s="213"/>
      <c r="B1414" s="214"/>
      <c r="C1414" s="254" t="s">
        <v>1909</v>
      </c>
      <c r="D1414" s="247"/>
      <c r="E1414" s="248">
        <v>10.46091</v>
      </c>
      <c r="F1414" s="215"/>
      <c r="G1414" s="215"/>
      <c r="H1414" s="215"/>
      <c r="I1414" s="215"/>
      <c r="J1414" s="215"/>
      <c r="K1414" s="215"/>
      <c r="L1414" s="215"/>
      <c r="M1414" s="215"/>
      <c r="N1414" s="215"/>
      <c r="O1414" s="215"/>
      <c r="P1414" s="215"/>
      <c r="Q1414" s="215"/>
      <c r="R1414" s="215"/>
      <c r="S1414" s="215"/>
      <c r="T1414" s="215"/>
      <c r="U1414" s="215"/>
      <c r="V1414" s="215"/>
      <c r="W1414" s="215"/>
      <c r="X1414" s="206"/>
      <c r="Y1414" s="206"/>
      <c r="Z1414" s="206"/>
      <c r="AA1414" s="206"/>
      <c r="AB1414" s="206"/>
      <c r="AC1414" s="206"/>
      <c r="AD1414" s="206"/>
      <c r="AE1414" s="206"/>
      <c r="AF1414" s="206"/>
      <c r="AG1414" s="206" t="s">
        <v>327</v>
      </c>
      <c r="AH1414" s="206">
        <v>0</v>
      </c>
      <c r="AI1414" s="206"/>
      <c r="AJ1414" s="206"/>
      <c r="AK1414" s="206"/>
      <c r="AL1414" s="206"/>
      <c r="AM1414" s="206"/>
      <c r="AN1414" s="206"/>
      <c r="AO1414" s="206"/>
      <c r="AP1414" s="206"/>
      <c r="AQ1414" s="206"/>
      <c r="AR1414" s="206"/>
      <c r="AS1414" s="206"/>
      <c r="AT1414" s="206"/>
      <c r="AU1414" s="206"/>
      <c r="AV1414" s="206"/>
      <c r="AW1414" s="206"/>
      <c r="AX1414" s="206"/>
      <c r="AY1414" s="206"/>
      <c r="AZ1414" s="206"/>
      <c r="BA1414" s="206"/>
      <c r="BB1414" s="206"/>
      <c r="BC1414" s="206"/>
      <c r="BD1414" s="206"/>
      <c r="BE1414" s="206"/>
      <c r="BF1414" s="206"/>
      <c r="BG1414" s="206"/>
      <c r="BH1414" s="206"/>
    </row>
    <row r="1415" spans="1:60">
      <c r="A1415" s="217" t="s">
        <v>280</v>
      </c>
      <c r="B1415" s="218" t="s">
        <v>159</v>
      </c>
      <c r="C1415" s="240" t="s">
        <v>160</v>
      </c>
      <c r="D1415" s="219"/>
      <c r="E1415" s="220"/>
      <c r="F1415" s="221"/>
      <c r="G1415" s="221">
        <f>SUMIF(AG1416:AG1419,"&lt;&gt;NOR",G1416:G1419)</f>
        <v>0</v>
      </c>
      <c r="H1415" s="221"/>
      <c r="I1415" s="221">
        <f>SUM(I1416:I1419)</f>
        <v>0</v>
      </c>
      <c r="J1415" s="221"/>
      <c r="K1415" s="221">
        <f>SUM(K1416:K1419)</f>
        <v>0</v>
      </c>
      <c r="L1415" s="221"/>
      <c r="M1415" s="221">
        <f>SUM(M1416:M1419)</f>
        <v>0</v>
      </c>
      <c r="N1415" s="221"/>
      <c r="O1415" s="221">
        <f>SUM(O1416:O1419)</f>
        <v>0</v>
      </c>
      <c r="P1415" s="221"/>
      <c r="Q1415" s="221">
        <f>SUM(Q1416:Q1419)</f>
        <v>0</v>
      </c>
      <c r="R1415" s="221"/>
      <c r="S1415" s="221"/>
      <c r="T1415" s="222"/>
      <c r="U1415" s="216"/>
      <c r="V1415" s="216">
        <f>SUM(V1416:V1419)</f>
        <v>0</v>
      </c>
      <c r="W1415" s="216"/>
      <c r="AG1415" t="s">
        <v>281</v>
      </c>
    </row>
    <row r="1416" spans="1:60" ht="22.5" outlineLevel="1">
      <c r="A1416" s="223">
        <v>366</v>
      </c>
      <c r="B1416" s="224" t="s">
        <v>1910</v>
      </c>
      <c r="C1416" s="241" t="s">
        <v>1911</v>
      </c>
      <c r="D1416" s="225" t="s">
        <v>368</v>
      </c>
      <c r="E1416" s="226">
        <v>237.5455</v>
      </c>
      <c r="F1416" s="227"/>
      <c r="G1416" s="228">
        <f>ROUND(E1416*F1416,2)</f>
        <v>0</v>
      </c>
      <c r="H1416" s="227"/>
      <c r="I1416" s="228">
        <f>ROUND(E1416*H1416,2)</f>
        <v>0</v>
      </c>
      <c r="J1416" s="227"/>
      <c r="K1416" s="228">
        <f>ROUND(E1416*J1416,2)</f>
        <v>0</v>
      </c>
      <c r="L1416" s="228">
        <v>21</v>
      </c>
      <c r="M1416" s="228">
        <f>G1416*(1+L1416/100)</f>
        <v>0</v>
      </c>
      <c r="N1416" s="228">
        <v>0</v>
      </c>
      <c r="O1416" s="228">
        <f>ROUND(E1416*N1416,2)</f>
        <v>0</v>
      </c>
      <c r="P1416" s="228">
        <v>0</v>
      </c>
      <c r="Q1416" s="228">
        <f>ROUND(E1416*P1416,2)</f>
        <v>0</v>
      </c>
      <c r="R1416" s="228"/>
      <c r="S1416" s="228" t="s">
        <v>295</v>
      </c>
      <c r="T1416" s="229" t="s">
        <v>286</v>
      </c>
      <c r="U1416" s="215">
        <v>0</v>
      </c>
      <c r="V1416" s="215">
        <f>ROUND(E1416*U1416,2)</f>
        <v>0</v>
      </c>
      <c r="W1416" s="215"/>
      <c r="X1416" s="206"/>
      <c r="Y1416" s="206"/>
      <c r="Z1416" s="206"/>
      <c r="AA1416" s="206"/>
      <c r="AB1416" s="206"/>
      <c r="AC1416" s="206"/>
      <c r="AD1416" s="206"/>
      <c r="AE1416" s="206"/>
      <c r="AF1416" s="206"/>
      <c r="AG1416" s="206" t="s">
        <v>1858</v>
      </c>
      <c r="AH1416" s="206"/>
      <c r="AI1416" s="206"/>
      <c r="AJ1416" s="206"/>
      <c r="AK1416" s="206"/>
      <c r="AL1416" s="206"/>
      <c r="AM1416" s="206"/>
      <c r="AN1416" s="206"/>
      <c r="AO1416" s="206"/>
      <c r="AP1416" s="206"/>
      <c r="AQ1416" s="206"/>
      <c r="AR1416" s="206"/>
      <c r="AS1416" s="206"/>
      <c r="AT1416" s="206"/>
      <c r="AU1416" s="206"/>
      <c r="AV1416" s="206"/>
      <c r="AW1416" s="206"/>
      <c r="AX1416" s="206"/>
      <c r="AY1416" s="206"/>
      <c r="AZ1416" s="206"/>
      <c r="BA1416" s="206"/>
      <c r="BB1416" s="206"/>
      <c r="BC1416" s="206"/>
      <c r="BD1416" s="206"/>
      <c r="BE1416" s="206"/>
      <c r="BF1416" s="206"/>
      <c r="BG1416" s="206"/>
      <c r="BH1416" s="206"/>
    </row>
    <row r="1417" spans="1:60" outlineLevel="1">
      <c r="A1417" s="213"/>
      <c r="B1417" s="214"/>
      <c r="C1417" s="254" t="s">
        <v>1912</v>
      </c>
      <c r="D1417" s="247"/>
      <c r="E1417" s="248"/>
      <c r="F1417" s="215"/>
      <c r="G1417" s="215"/>
      <c r="H1417" s="215"/>
      <c r="I1417" s="215"/>
      <c r="J1417" s="215"/>
      <c r="K1417" s="215"/>
      <c r="L1417" s="215"/>
      <c r="M1417" s="215"/>
      <c r="N1417" s="215"/>
      <c r="O1417" s="215"/>
      <c r="P1417" s="215"/>
      <c r="Q1417" s="215"/>
      <c r="R1417" s="215"/>
      <c r="S1417" s="215"/>
      <c r="T1417" s="215"/>
      <c r="U1417" s="215"/>
      <c r="V1417" s="215"/>
      <c r="W1417" s="215"/>
      <c r="X1417" s="206"/>
      <c r="Y1417" s="206"/>
      <c r="Z1417" s="206"/>
      <c r="AA1417" s="206"/>
      <c r="AB1417" s="206"/>
      <c r="AC1417" s="206"/>
      <c r="AD1417" s="206"/>
      <c r="AE1417" s="206"/>
      <c r="AF1417" s="206"/>
      <c r="AG1417" s="206" t="s">
        <v>327</v>
      </c>
      <c r="AH1417" s="206">
        <v>0</v>
      </c>
      <c r="AI1417" s="206"/>
      <c r="AJ1417" s="206"/>
      <c r="AK1417" s="206"/>
      <c r="AL1417" s="206"/>
      <c r="AM1417" s="206"/>
      <c r="AN1417" s="206"/>
      <c r="AO1417" s="206"/>
      <c r="AP1417" s="206"/>
      <c r="AQ1417" s="206"/>
      <c r="AR1417" s="206"/>
      <c r="AS1417" s="206"/>
      <c r="AT1417" s="206"/>
      <c r="AU1417" s="206"/>
      <c r="AV1417" s="206"/>
      <c r="AW1417" s="206"/>
      <c r="AX1417" s="206"/>
      <c r="AY1417" s="206"/>
      <c r="AZ1417" s="206"/>
      <c r="BA1417" s="206"/>
      <c r="BB1417" s="206"/>
      <c r="BC1417" s="206"/>
      <c r="BD1417" s="206"/>
      <c r="BE1417" s="206"/>
      <c r="BF1417" s="206"/>
      <c r="BG1417" s="206"/>
      <c r="BH1417" s="206"/>
    </row>
    <row r="1418" spans="1:60" outlineLevel="1">
      <c r="A1418" s="213"/>
      <c r="B1418" s="214"/>
      <c r="C1418" s="254" t="s">
        <v>1240</v>
      </c>
      <c r="D1418" s="247"/>
      <c r="E1418" s="248">
        <v>175.0455</v>
      </c>
      <c r="F1418" s="215"/>
      <c r="G1418" s="215"/>
      <c r="H1418" s="215"/>
      <c r="I1418" s="215"/>
      <c r="J1418" s="215"/>
      <c r="K1418" s="215"/>
      <c r="L1418" s="215"/>
      <c r="M1418" s="215"/>
      <c r="N1418" s="215"/>
      <c r="O1418" s="215"/>
      <c r="P1418" s="215"/>
      <c r="Q1418" s="215"/>
      <c r="R1418" s="215"/>
      <c r="S1418" s="215"/>
      <c r="T1418" s="215"/>
      <c r="U1418" s="215"/>
      <c r="V1418" s="215"/>
      <c r="W1418" s="215"/>
      <c r="X1418" s="206"/>
      <c r="Y1418" s="206"/>
      <c r="Z1418" s="206"/>
      <c r="AA1418" s="206"/>
      <c r="AB1418" s="206"/>
      <c r="AC1418" s="206"/>
      <c r="AD1418" s="206"/>
      <c r="AE1418" s="206"/>
      <c r="AF1418" s="206"/>
      <c r="AG1418" s="206" t="s">
        <v>327</v>
      </c>
      <c r="AH1418" s="206">
        <v>0</v>
      </c>
      <c r="AI1418" s="206"/>
      <c r="AJ1418" s="206"/>
      <c r="AK1418" s="206"/>
      <c r="AL1418" s="206"/>
      <c r="AM1418" s="206"/>
      <c r="AN1418" s="206"/>
      <c r="AO1418" s="206"/>
      <c r="AP1418" s="206"/>
      <c r="AQ1418" s="206"/>
      <c r="AR1418" s="206"/>
      <c r="AS1418" s="206"/>
      <c r="AT1418" s="206"/>
      <c r="AU1418" s="206"/>
      <c r="AV1418" s="206"/>
      <c r="AW1418" s="206"/>
      <c r="AX1418" s="206"/>
      <c r="AY1418" s="206"/>
      <c r="AZ1418" s="206"/>
      <c r="BA1418" s="206"/>
      <c r="BB1418" s="206"/>
      <c r="BC1418" s="206"/>
      <c r="BD1418" s="206"/>
      <c r="BE1418" s="206"/>
      <c r="BF1418" s="206"/>
      <c r="BG1418" s="206"/>
      <c r="BH1418" s="206"/>
    </row>
    <row r="1419" spans="1:60" outlineLevel="1">
      <c r="A1419" s="213"/>
      <c r="B1419" s="214"/>
      <c r="C1419" s="254" t="s">
        <v>1913</v>
      </c>
      <c r="D1419" s="247"/>
      <c r="E1419" s="248">
        <v>62.5</v>
      </c>
      <c r="F1419" s="215"/>
      <c r="G1419" s="215"/>
      <c r="H1419" s="215"/>
      <c r="I1419" s="215"/>
      <c r="J1419" s="215"/>
      <c r="K1419" s="215"/>
      <c r="L1419" s="215"/>
      <c r="M1419" s="215"/>
      <c r="N1419" s="215"/>
      <c r="O1419" s="215"/>
      <c r="P1419" s="215"/>
      <c r="Q1419" s="215"/>
      <c r="R1419" s="215"/>
      <c r="S1419" s="215"/>
      <c r="T1419" s="215"/>
      <c r="U1419" s="215"/>
      <c r="V1419" s="215"/>
      <c r="W1419" s="215"/>
      <c r="X1419" s="206"/>
      <c r="Y1419" s="206"/>
      <c r="Z1419" s="206"/>
      <c r="AA1419" s="206"/>
      <c r="AB1419" s="206"/>
      <c r="AC1419" s="206"/>
      <c r="AD1419" s="206"/>
      <c r="AE1419" s="206"/>
      <c r="AF1419" s="206"/>
      <c r="AG1419" s="206" t="s">
        <v>327</v>
      </c>
      <c r="AH1419" s="206">
        <v>0</v>
      </c>
      <c r="AI1419" s="206"/>
      <c r="AJ1419" s="206"/>
      <c r="AK1419" s="206"/>
      <c r="AL1419" s="206"/>
      <c r="AM1419" s="206"/>
      <c r="AN1419" s="206"/>
      <c r="AO1419" s="206"/>
      <c r="AP1419" s="206"/>
      <c r="AQ1419" s="206"/>
      <c r="AR1419" s="206"/>
      <c r="AS1419" s="206"/>
      <c r="AT1419" s="206"/>
      <c r="AU1419" s="206"/>
      <c r="AV1419" s="206"/>
      <c r="AW1419" s="206"/>
      <c r="AX1419" s="206"/>
      <c r="AY1419" s="206"/>
      <c r="AZ1419" s="206"/>
      <c r="BA1419" s="206"/>
      <c r="BB1419" s="206"/>
      <c r="BC1419" s="206"/>
      <c r="BD1419" s="206"/>
      <c r="BE1419" s="206"/>
      <c r="BF1419" s="206"/>
      <c r="BG1419" s="206"/>
      <c r="BH1419" s="206"/>
    </row>
    <row r="1420" spans="1:60">
      <c r="A1420" s="217" t="s">
        <v>280</v>
      </c>
      <c r="B1420" s="218" t="s">
        <v>161</v>
      </c>
      <c r="C1420" s="240" t="s">
        <v>162</v>
      </c>
      <c r="D1420" s="219"/>
      <c r="E1420" s="220"/>
      <c r="F1420" s="221"/>
      <c r="G1420" s="221">
        <f>SUMIF(AG1421:AG1446,"&lt;&gt;NOR",G1421:G1446)</f>
        <v>0</v>
      </c>
      <c r="H1420" s="221"/>
      <c r="I1420" s="221">
        <f>SUM(I1421:I1446)</f>
        <v>0</v>
      </c>
      <c r="J1420" s="221"/>
      <c r="K1420" s="221">
        <f>SUM(K1421:K1446)</f>
        <v>0</v>
      </c>
      <c r="L1420" s="221"/>
      <c r="M1420" s="221">
        <f>SUM(M1421:M1446)</f>
        <v>0</v>
      </c>
      <c r="N1420" s="221"/>
      <c r="O1420" s="221">
        <f>SUM(O1421:O1446)</f>
        <v>2.19</v>
      </c>
      <c r="P1420" s="221"/>
      <c r="Q1420" s="221">
        <f>SUM(Q1421:Q1446)</f>
        <v>0</v>
      </c>
      <c r="R1420" s="221"/>
      <c r="S1420" s="221"/>
      <c r="T1420" s="222"/>
      <c r="U1420" s="216"/>
      <c r="V1420" s="216">
        <f>SUM(V1421:V1446)</f>
        <v>14.54</v>
      </c>
      <c r="W1420" s="216"/>
      <c r="AG1420" t="s">
        <v>281</v>
      </c>
    </row>
    <row r="1421" spans="1:60" outlineLevel="1">
      <c r="A1421" s="223">
        <v>367</v>
      </c>
      <c r="B1421" s="224" t="s">
        <v>1914</v>
      </c>
      <c r="C1421" s="241" t="s">
        <v>1915</v>
      </c>
      <c r="D1421" s="225" t="s">
        <v>437</v>
      </c>
      <c r="E1421" s="226">
        <v>78</v>
      </c>
      <c r="F1421" s="227"/>
      <c r="G1421" s="228">
        <f>ROUND(E1421*F1421,2)</f>
        <v>0</v>
      </c>
      <c r="H1421" s="227"/>
      <c r="I1421" s="228">
        <f>ROUND(E1421*H1421,2)</f>
        <v>0</v>
      </c>
      <c r="J1421" s="227"/>
      <c r="K1421" s="228">
        <f>ROUND(E1421*J1421,2)</f>
        <v>0</v>
      </c>
      <c r="L1421" s="228">
        <v>21</v>
      </c>
      <c r="M1421" s="228">
        <f>G1421*(1+L1421/100)</f>
        <v>0</v>
      </c>
      <c r="N1421" s="228">
        <v>1.39E-3</v>
      </c>
      <c r="O1421" s="228">
        <f>ROUND(E1421*N1421,2)</f>
        <v>0.11</v>
      </c>
      <c r="P1421" s="228">
        <v>0</v>
      </c>
      <c r="Q1421" s="228">
        <f>ROUND(E1421*P1421,2)</f>
        <v>0</v>
      </c>
      <c r="R1421" s="228" t="s">
        <v>1873</v>
      </c>
      <c r="S1421" s="228" t="s">
        <v>285</v>
      </c>
      <c r="T1421" s="229" t="s">
        <v>322</v>
      </c>
      <c r="U1421" s="215">
        <v>0.15</v>
      </c>
      <c r="V1421" s="215">
        <f>ROUND(E1421*U1421,2)</f>
        <v>11.7</v>
      </c>
      <c r="W1421" s="215"/>
      <c r="X1421" s="206"/>
      <c r="Y1421" s="206"/>
      <c r="Z1421" s="206"/>
      <c r="AA1421" s="206"/>
      <c r="AB1421" s="206"/>
      <c r="AC1421" s="206"/>
      <c r="AD1421" s="206"/>
      <c r="AE1421" s="206"/>
      <c r="AF1421" s="206"/>
      <c r="AG1421" s="206" t="s">
        <v>369</v>
      </c>
      <c r="AH1421" s="206"/>
      <c r="AI1421" s="206"/>
      <c r="AJ1421" s="206"/>
      <c r="AK1421" s="206"/>
      <c r="AL1421" s="206"/>
      <c r="AM1421" s="206"/>
      <c r="AN1421" s="206"/>
      <c r="AO1421" s="206"/>
      <c r="AP1421" s="206"/>
      <c r="AQ1421" s="206"/>
      <c r="AR1421" s="206"/>
      <c r="AS1421" s="206"/>
      <c r="AT1421" s="206"/>
      <c r="AU1421" s="206"/>
      <c r="AV1421" s="206"/>
      <c r="AW1421" s="206"/>
      <c r="AX1421" s="206"/>
      <c r="AY1421" s="206"/>
      <c r="AZ1421" s="206"/>
      <c r="BA1421" s="206"/>
      <c r="BB1421" s="206"/>
      <c r="BC1421" s="206"/>
      <c r="BD1421" s="206"/>
      <c r="BE1421" s="206"/>
      <c r="BF1421" s="206"/>
      <c r="BG1421" s="206"/>
      <c r="BH1421" s="206"/>
    </row>
    <row r="1422" spans="1:60" outlineLevel="1">
      <c r="A1422" s="213"/>
      <c r="B1422" s="214"/>
      <c r="C1422" s="254" t="s">
        <v>1916</v>
      </c>
      <c r="D1422" s="247"/>
      <c r="E1422" s="248">
        <v>78</v>
      </c>
      <c r="F1422" s="215"/>
      <c r="G1422" s="215"/>
      <c r="H1422" s="215"/>
      <c r="I1422" s="215"/>
      <c r="J1422" s="215"/>
      <c r="K1422" s="215"/>
      <c r="L1422" s="215"/>
      <c r="M1422" s="215"/>
      <c r="N1422" s="215"/>
      <c r="O1422" s="215"/>
      <c r="P1422" s="215"/>
      <c r="Q1422" s="215"/>
      <c r="R1422" s="215"/>
      <c r="S1422" s="215"/>
      <c r="T1422" s="215"/>
      <c r="U1422" s="215"/>
      <c r="V1422" s="215"/>
      <c r="W1422" s="215"/>
      <c r="X1422" s="206"/>
      <c r="Y1422" s="206"/>
      <c r="Z1422" s="206"/>
      <c r="AA1422" s="206"/>
      <c r="AB1422" s="206"/>
      <c r="AC1422" s="206"/>
      <c r="AD1422" s="206"/>
      <c r="AE1422" s="206"/>
      <c r="AF1422" s="206"/>
      <c r="AG1422" s="206" t="s">
        <v>327</v>
      </c>
      <c r="AH1422" s="206">
        <v>0</v>
      </c>
      <c r="AI1422" s="206"/>
      <c r="AJ1422" s="206"/>
      <c r="AK1422" s="206"/>
      <c r="AL1422" s="206"/>
      <c r="AM1422" s="206"/>
      <c r="AN1422" s="206"/>
      <c r="AO1422" s="206"/>
      <c r="AP1422" s="206"/>
      <c r="AQ1422" s="206"/>
      <c r="AR1422" s="206"/>
      <c r="AS1422" s="206"/>
      <c r="AT1422" s="206"/>
      <c r="AU1422" s="206"/>
      <c r="AV1422" s="206"/>
      <c r="AW1422" s="206"/>
      <c r="AX1422" s="206"/>
      <c r="AY1422" s="206"/>
      <c r="AZ1422" s="206"/>
      <c r="BA1422" s="206"/>
      <c r="BB1422" s="206"/>
      <c r="BC1422" s="206"/>
      <c r="BD1422" s="206"/>
      <c r="BE1422" s="206"/>
      <c r="BF1422" s="206"/>
      <c r="BG1422" s="206"/>
      <c r="BH1422" s="206"/>
    </row>
    <row r="1423" spans="1:60" ht="22.5" outlineLevel="1">
      <c r="A1423" s="223">
        <v>368</v>
      </c>
      <c r="B1423" s="224" t="s">
        <v>1917</v>
      </c>
      <c r="C1423" s="241" t="s">
        <v>1918</v>
      </c>
      <c r="D1423" s="225" t="s">
        <v>368</v>
      </c>
      <c r="E1423" s="226">
        <v>130.08699999999999</v>
      </c>
      <c r="F1423" s="227"/>
      <c r="G1423" s="228">
        <f>ROUND(E1423*F1423,2)</f>
        <v>0</v>
      </c>
      <c r="H1423" s="227"/>
      <c r="I1423" s="228">
        <f>ROUND(E1423*H1423,2)</f>
        <v>0</v>
      </c>
      <c r="J1423" s="227"/>
      <c r="K1423" s="228">
        <f>ROUND(E1423*J1423,2)</f>
        <v>0</v>
      </c>
      <c r="L1423" s="228">
        <v>21</v>
      </c>
      <c r="M1423" s="228">
        <f>G1423*(1+L1423/100)</f>
        <v>0</v>
      </c>
      <c r="N1423" s="228">
        <v>3.1900000000000001E-3</v>
      </c>
      <c r="O1423" s="228">
        <f>ROUND(E1423*N1423,2)</f>
        <v>0.41</v>
      </c>
      <c r="P1423" s="228">
        <v>0</v>
      </c>
      <c r="Q1423" s="228">
        <f>ROUND(E1423*P1423,2)</f>
        <v>0</v>
      </c>
      <c r="R1423" s="228"/>
      <c r="S1423" s="228" t="s">
        <v>295</v>
      </c>
      <c r="T1423" s="229" t="s">
        <v>286</v>
      </c>
      <c r="U1423" s="215">
        <v>0</v>
      </c>
      <c r="V1423" s="215">
        <f>ROUND(E1423*U1423,2)</f>
        <v>0</v>
      </c>
      <c r="W1423" s="215"/>
      <c r="X1423" s="206"/>
      <c r="Y1423" s="206"/>
      <c r="Z1423" s="206"/>
      <c r="AA1423" s="206"/>
      <c r="AB1423" s="206"/>
      <c r="AC1423" s="206"/>
      <c r="AD1423" s="206"/>
      <c r="AE1423" s="206"/>
      <c r="AF1423" s="206"/>
      <c r="AG1423" s="206" t="s">
        <v>1858</v>
      </c>
      <c r="AH1423" s="206"/>
      <c r="AI1423" s="206"/>
      <c r="AJ1423" s="206"/>
      <c r="AK1423" s="206"/>
      <c r="AL1423" s="206"/>
      <c r="AM1423" s="206"/>
      <c r="AN1423" s="206"/>
      <c r="AO1423" s="206"/>
      <c r="AP1423" s="206"/>
      <c r="AQ1423" s="206"/>
      <c r="AR1423" s="206"/>
      <c r="AS1423" s="206"/>
      <c r="AT1423" s="206"/>
      <c r="AU1423" s="206"/>
      <c r="AV1423" s="206"/>
      <c r="AW1423" s="206"/>
      <c r="AX1423" s="206"/>
      <c r="AY1423" s="206"/>
      <c r="AZ1423" s="206"/>
      <c r="BA1423" s="206"/>
      <c r="BB1423" s="206"/>
      <c r="BC1423" s="206"/>
      <c r="BD1423" s="206"/>
      <c r="BE1423" s="206"/>
      <c r="BF1423" s="206"/>
      <c r="BG1423" s="206"/>
      <c r="BH1423" s="206"/>
    </row>
    <row r="1424" spans="1:60" ht="22.5" outlineLevel="1">
      <c r="A1424" s="213"/>
      <c r="B1424" s="214"/>
      <c r="C1424" s="254" t="s">
        <v>1919</v>
      </c>
      <c r="D1424" s="247"/>
      <c r="E1424" s="248"/>
      <c r="F1424" s="215"/>
      <c r="G1424" s="215"/>
      <c r="H1424" s="215"/>
      <c r="I1424" s="215"/>
      <c r="J1424" s="215"/>
      <c r="K1424" s="215"/>
      <c r="L1424" s="215"/>
      <c r="M1424" s="215"/>
      <c r="N1424" s="215"/>
      <c r="O1424" s="215"/>
      <c r="P1424" s="215"/>
      <c r="Q1424" s="215"/>
      <c r="R1424" s="215"/>
      <c r="S1424" s="215"/>
      <c r="T1424" s="215"/>
      <c r="U1424" s="215"/>
      <c r="V1424" s="215"/>
      <c r="W1424" s="215"/>
      <c r="X1424" s="206"/>
      <c r="Y1424" s="206"/>
      <c r="Z1424" s="206"/>
      <c r="AA1424" s="206"/>
      <c r="AB1424" s="206"/>
      <c r="AC1424" s="206"/>
      <c r="AD1424" s="206"/>
      <c r="AE1424" s="206"/>
      <c r="AF1424" s="206"/>
      <c r="AG1424" s="206" t="s">
        <v>327</v>
      </c>
      <c r="AH1424" s="206">
        <v>0</v>
      </c>
      <c r="AI1424" s="206"/>
      <c r="AJ1424" s="206"/>
      <c r="AK1424" s="206"/>
      <c r="AL1424" s="206"/>
      <c r="AM1424" s="206"/>
      <c r="AN1424" s="206"/>
      <c r="AO1424" s="206"/>
      <c r="AP1424" s="206"/>
      <c r="AQ1424" s="206"/>
      <c r="AR1424" s="206"/>
      <c r="AS1424" s="206"/>
      <c r="AT1424" s="206"/>
      <c r="AU1424" s="206"/>
      <c r="AV1424" s="206"/>
      <c r="AW1424" s="206"/>
      <c r="AX1424" s="206"/>
      <c r="AY1424" s="206"/>
      <c r="AZ1424" s="206"/>
      <c r="BA1424" s="206"/>
      <c r="BB1424" s="206"/>
      <c r="BC1424" s="206"/>
      <c r="BD1424" s="206"/>
      <c r="BE1424" s="206"/>
      <c r="BF1424" s="206"/>
      <c r="BG1424" s="206"/>
      <c r="BH1424" s="206"/>
    </row>
    <row r="1425" spans="1:60" outlineLevel="1">
      <c r="A1425" s="213"/>
      <c r="B1425" s="214"/>
      <c r="C1425" s="254" t="s">
        <v>1920</v>
      </c>
      <c r="D1425" s="247"/>
      <c r="E1425" s="248">
        <v>17.850000000000001</v>
      </c>
      <c r="F1425" s="215"/>
      <c r="G1425" s="215"/>
      <c r="H1425" s="215"/>
      <c r="I1425" s="215"/>
      <c r="J1425" s="215"/>
      <c r="K1425" s="215"/>
      <c r="L1425" s="215"/>
      <c r="M1425" s="215"/>
      <c r="N1425" s="215"/>
      <c r="O1425" s="215"/>
      <c r="P1425" s="215"/>
      <c r="Q1425" s="215"/>
      <c r="R1425" s="215"/>
      <c r="S1425" s="215"/>
      <c r="T1425" s="215"/>
      <c r="U1425" s="215"/>
      <c r="V1425" s="215"/>
      <c r="W1425" s="215"/>
      <c r="X1425" s="206"/>
      <c r="Y1425" s="206"/>
      <c r="Z1425" s="206"/>
      <c r="AA1425" s="206"/>
      <c r="AB1425" s="206"/>
      <c r="AC1425" s="206"/>
      <c r="AD1425" s="206"/>
      <c r="AE1425" s="206"/>
      <c r="AF1425" s="206"/>
      <c r="AG1425" s="206" t="s">
        <v>327</v>
      </c>
      <c r="AH1425" s="206">
        <v>0</v>
      </c>
      <c r="AI1425" s="206"/>
      <c r="AJ1425" s="206"/>
      <c r="AK1425" s="206"/>
      <c r="AL1425" s="206"/>
      <c r="AM1425" s="206"/>
      <c r="AN1425" s="206"/>
      <c r="AO1425" s="206"/>
      <c r="AP1425" s="206"/>
      <c r="AQ1425" s="206"/>
      <c r="AR1425" s="206"/>
      <c r="AS1425" s="206"/>
      <c r="AT1425" s="206"/>
      <c r="AU1425" s="206"/>
      <c r="AV1425" s="206"/>
      <c r="AW1425" s="206"/>
      <c r="AX1425" s="206"/>
      <c r="AY1425" s="206"/>
      <c r="AZ1425" s="206"/>
      <c r="BA1425" s="206"/>
      <c r="BB1425" s="206"/>
      <c r="BC1425" s="206"/>
      <c r="BD1425" s="206"/>
      <c r="BE1425" s="206"/>
      <c r="BF1425" s="206"/>
      <c r="BG1425" s="206"/>
      <c r="BH1425" s="206"/>
    </row>
    <row r="1426" spans="1:60" outlineLevel="1">
      <c r="A1426" s="213"/>
      <c r="B1426" s="214"/>
      <c r="C1426" s="254" t="s">
        <v>752</v>
      </c>
      <c r="D1426" s="247"/>
      <c r="E1426" s="248">
        <v>-1.7729999999999999</v>
      </c>
      <c r="F1426" s="215"/>
      <c r="G1426" s="215"/>
      <c r="H1426" s="215"/>
      <c r="I1426" s="215"/>
      <c r="J1426" s="215"/>
      <c r="K1426" s="215"/>
      <c r="L1426" s="215"/>
      <c r="M1426" s="215"/>
      <c r="N1426" s="215"/>
      <c r="O1426" s="215"/>
      <c r="P1426" s="215"/>
      <c r="Q1426" s="215"/>
      <c r="R1426" s="215"/>
      <c r="S1426" s="215"/>
      <c r="T1426" s="215"/>
      <c r="U1426" s="215"/>
      <c r="V1426" s="215"/>
      <c r="W1426" s="215"/>
      <c r="X1426" s="206"/>
      <c r="Y1426" s="206"/>
      <c r="Z1426" s="206"/>
      <c r="AA1426" s="206"/>
      <c r="AB1426" s="206"/>
      <c r="AC1426" s="206"/>
      <c r="AD1426" s="206"/>
      <c r="AE1426" s="206"/>
      <c r="AF1426" s="206"/>
      <c r="AG1426" s="206" t="s">
        <v>327</v>
      </c>
      <c r="AH1426" s="206">
        <v>0</v>
      </c>
      <c r="AI1426" s="206"/>
      <c r="AJ1426" s="206"/>
      <c r="AK1426" s="206"/>
      <c r="AL1426" s="206"/>
      <c r="AM1426" s="206"/>
      <c r="AN1426" s="206"/>
      <c r="AO1426" s="206"/>
      <c r="AP1426" s="206"/>
      <c r="AQ1426" s="206"/>
      <c r="AR1426" s="206"/>
      <c r="AS1426" s="206"/>
      <c r="AT1426" s="206"/>
      <c r="AU1426" s="206"/>
      <c r="AV1426" s="206"/>
      <c r="AW1426" s="206"/>
      <c r="AX1426" s="206"/>
      <c r="AY1426" s="206"/>
      <c r="AZ1426" s="206"/>
      <c r="BA1426" s="206"/>
      <c r="BB1426" s="206"/>
      <c r="BC1426" s="206"/>
      <c r="BD1426" s="206"/>
      <c r="BE1426" s="206"/>
      <c r="BF1426" s="206"/>
      <c r="BG1426" s="206"/>
      <c r="BH1426" s="206"/>
    </row>
    <row r="1427" spans="1:60" outlineLevel="1">
      <c r="A1427" s="213"/>
      <c r="B1427" s="214"/>
      <c r="C1427" s="254" t="s">
        <v>1921</v>
      </c>
      <c r="D1427" s="247"/>
      <c r="E1427" s="248">
        <v>13.272</v>
      </c>
      <c r="F1427" s="215"/>
      <c r="G1427" s="215"/>
      <c r="H1427" s="215"/>
      <c r="I1427" s="215"/>
      <c r="J1427" s="215"/>
      <c r="K1427" s="215"/>
      <c r="L1427" s="215"/>
      <c r="M1427" s="215"/>
      <c r="N1427" s="215"/>
      <c r="O1427" s="215"/>
      <c r="P1427" s="215"/>
      <c r="Q1427" s="215"/>
      <c r="R1427" s="215"/>
      <c r="S1427" s="215"/>
      <c r="T1427" s="215"/>
      <c r="U1427" s="215"/>
      <c r="V1427" s="215"/>
      <c r="W1427" s="215"/>
      <c r="X1427" s="206"/>
      <c r="Y1427" s="206"/>
      <c r="Z1427" s="206"/>
      <c r="AA1427" s="206"/>
      <c r="AB1427" s="206"/>
      <c r="AC1427" s="206"/>
      <c r="AD1427" s="206"/>
      <c r="AE1427" s="206"/>
      <c r="AF1427" s="206"/>
      <c r="AG1427" s="206" t="s">
        <v>327</v>
      </c>
      <c r="AH1427" s="206">
        <v>0</v>
      </c>
      <c r="AI1427" s="206"/>
      <c r="AJ1427" s="206"/>
      <c r="AK1427" s="206"/>
      <c r="AL1427" s="206"/>
      <c r="AM1427" s="206"/>
      <c r="AN1427" s="206"/>
      <c r="AO1427" s="206"/>
      <c r="AP1427" s="206"/>
      <c r="AQ1427" s="206"/>
      <c r="AR1427" s="206"/>
      <c r="AS1427" s="206"/>
      <c r="AT1427" s="206"/>
      <c r="AU1427" s="206"/>
      <c r="AV1427" s="206"/>
      <c r="AW1427" s="206"/>
      <c r="AX1427" s="206"/>
      <c r="AY1427" s="206"/>
      <c r="AZ1427" s="206"/>
      <c r="BA1427" s="206"/>
      <c r="BB1427" s="206"/>
      <c r="BC1427" s="206"/>
      <c r="BD1427" s="206"/>
      <c r="BE1427" s="206"/>
      <c r="BF1427" s="206"/>
      <c r="BG1427" s="206"/>
      <c r="BH1427" s="206"/>
    </row>
    <row r="1428" spans="1:60" outlineLevel="1">
      <c r="A1428" s="213"/>
      <c r="B1428" s="214"/>
      <c r="C1428" s="254" t="s">
        <v>755</v>
      </c>
      <c r="D1428" s="247"/>
      <c r="E1428" s="248">
        <v>-1.379</v>
      </c>
      <c r="F1428" s="215"/>
      <c r="G1428" s="215"/>
      <c r="H1428" s="215"/>
      <c r="I1428" s="215"/>
      <c r="J1428" s="215"/>
      <c r="K1428" s="215"/>
      <c r="L1428" s="215"/>
      <c r="M1428" s="215"/>
      <c r="N1428" s="215"/>
      <c r="O1428" s="215"/>
      <c r="P1428" s="215"/>
      <c r="Q1428" s="215"/>
      <c r="R1428" s="215"/>
      <c r="S1428" s="215"/>
      <c r="T1428" s="215"/>
      <c r="U1428" s="215"/>
      <c r="V1428" s="215"/>
      <c r="W1428" s="215"/>
      <c r="X1428" s="206"/>
      <c r="Y1428" s="206"/>
      <c r="Z1428" s="206"/>
      <c r="AA1428" s="206"/>
      <c r="AB1428" s="206"/>
      <c r="AC1428" s="206"/>
      <c r="AD1428" s="206"/>
      <c r="AE1428" s="206"/>
      <c r="AF1428" s="206"/>
      <c r="AG1428" s="206" t="s">
        <v>327</v>
      </c>
      <c r="AH1428" s="206">
        <v>0</v>
      </c>
      <c r="AI1428" s="206"/>
      <c r="AJ1428" s="206"/>
      <c r="AK1428" s="206"/>
      <c r="AL1428" s="206"/>
      <c r="AM1428" s="206"/>
      <c r="AN1428" s="206"/>
      <c r="AO1428" s="206"/>
      <c r="AP1428" s="206"/>
      <c r="AQ1428" s="206"/>
      <c r="AR1428" s="206"/>
      <c r="AS1428" s="206"/>
      <c r="AT1428" s="206"/>
      <c r="AU1428" s="206"/>
      <c r="AV1428" s="206"/>
      <c r="AW1428" s="206"/>
      <c r="AX1428" s="206"/>
      <c r="AY1428" s="206"/>
      <c r="AZ1428" s="206"/>
      <c r="BA1428" s="206"/>
      <c r="BB1428" s="206"/>
      <c r="BC1428" s="206"/>
      <c r="BD1428" s="206"/>
      <c r="BE1428" s="206"/>
      <c r="BF1428" s="206"/>
      <c r="BG1428" s="206"/>
      <c r="BH1428" s="206"/>
    </row>
    <row r="1429" spans="1:60" outlineLevel="1">
      <c r="A1429" s="213"/>
      <c r="B1429" s="214"/>
      <c r="C1429" s="254" t="s">
        <v>756</v>
      </c>
      <c r="D1429" s="247"/>
      <c r="E1429" s="248">
        <v>21.713999999999999</v>
      </c>
      <c r="F1429" s="215"/>
      <c r="G1429" s="215"/>
      <c r="H1429" s="215"/>
      <c r="I1429" s="215"/>
      <c r="J1429" s="215"/>
      <c r="K1429" s="215"/>
      <c r="L1429" s="215"/>
      <c r="M1429" s="215"/>
      <c r="N1429" s="215"/>
      <c r="O1429" s="215"/>
      <c r="P1429" s="215"/>
      <c r="Q1429" s="215"/>
      <c r="R1429" s="215"/>
      <c r="S1429" s="215"/>
      <c r="T1429" s="215"/>
      <c r="U1429" s="215"/>
      <c r="V1429" s="215"/>
      <c r="W1429" s="215"/>
      <c r="X1429" s="206"/>
      <c r="Y1429" s="206"/>
      <c r="Z1429" s="206"/>
      <c r="AA1429" s="206"/>
      <c r="AB1429" s="206"/>
      <c r="AC1429" s="206"/>
      <c r="AD1429" s="206"/>
      <c r="AE1429" s="206"/>
      <c r="AF1429" s="206"/>
      <c r="AG1429" s="206" t="s">
        <v>327</v>
      </c>
      <c r="AH1429" s="206">
        <v>0</v>
      </c>
      <c r="AI1429" s="206"/>
      <c r="AJ1429" s="206"/>
      <c r="AK1429" s="206"/>
      <c r="AL1429" s="206"/>
      <c r="AM1429" s="206"/>
      <c r="AN1429" s="206"/>
      <c r="AO1429" s="206"/>
      <c r="AP1429" s="206"/>
      <c r="AQ1429" s="206"/>
      <c r="AR1429" s="206"/>
      <c r="AS1429" s="206"/>
      <c r="AT1429" s="206"/>
      <c r="AU1429" s="206"/>
      <c r="AV1429" s="206"/>
      <c r="AW1429" s="206"/>
      <c r="AX1429" s="206"/>
      <c r="AY1429" s="206"/>
      <c r="AZ1429" s="206"/>
      <c r="BA1429" s="206"/>
      <c r="BB1429" s="206"/>
      <c r="BC1429" s="206"/>
      <c r="BD1429" s="206"/>
      <c r="BE1429" s="206"/>
      <c r="BF1429" s="206"/>
      <c r="BG1429" s="206"/>
      <c r="BH1429" s="206"/>
    </row>
    <row r="1430" spans="1:60" outlineLevel="1">
      <c r="A1430" s="213"/>
      <c r="B1430" s="214"/>
      <c r="C1430" s="254" t="s">
        <v>1922</v>
      </c>
      <c r="D1430" s="247"/>
      <c r="E1430" s="248">
        <v>19.152000000000001</v>
      </c>
      <c r="F1430" s="215"/>
      <c r="G1430" s="215"/>
      <c r="H1430" s="215"/>
      <c r="I1430" s="215"/>
      <c r="J1430" s="215"/>
      <c r="K1430" s="215"/>
      <c r="L1430" s="215"/>
      <c r="M1430" s="215"/>
      <c r="N1430" s="215"/>
      <c r="O1430" s="215"/>
      <c r="P1430" s="215"/>
      <c r="Q1430" s="215"/>
      <c r="R1430" s="215"/>
      <c r="S1430" s="215"/>
      <c r="T1430" s="215"/>
      <c r="U1430" s="215"/>
      <c r="V1430" s="215"/>
      <c r="W1430" s="215"/>
      <c r="X1430" s="206"/>
      <c r="Y1430" s="206"/>
      <c r="Z1430" s="206"/>
      <c r="AA1430" s="206"/>
      <c r="AB1430" s="206"/>
      <c r="AC1430" s="206"/>
      <c r="AD1430" s="206"/>
      <c r="AE1430" s="206"/>
      <c r="AF1430" s="206"/>
      <c r="AG1430" s="206" t="s">
        <v>327</v>
      </c>
      <c r="AH1430" s="206">
        <v>0</v>
      </c>
      <c r="AI1430" s="206"/>
      <c r="AJ1430" s="206"/>
      <c r="AK1430" s="206"/>
      <c r="AL1430" s="206"/>
      <c r="AM1430" s="206"/>
      <c r="AN1430" s="206"/>
      <c r="AO1430" s="206"/>
      <c r="AP1430" s="206"/>
      <c r="AQ1430" s="206"/>
      <c r="AR1430" s="206"/>
      <c r="AS1430" s="206"/>
      <c r="AT1430" s="206"/>
      <c r="AU1430" s="206"/>
      <c r="AV1430" s="206"/>
      <c r="AW1430" s="206"/>
      <c r="AX1430" s="206"/>
      <c r="AY1430" s="206"/>
      <c r="AZ1430" s="206"/>
      <c r="BA1430" s="206"/>
      <c r="BB1430" s="206"/>
      <c r="BC1430" s="206"/>
      <c r="BD1430" s="206"/>
      <c r="BE1430" s="206"/>
      <c r="BF1430" s="206"/>
      <c r="BG1430" s="206"/>
      <c r="BH1430" s="206"/>
    </row>
    <row r="1431" spans="1:60" outlineLevel="1">
      <c r="A1431" s="213"/>
      <c r="B1431" s="214"/>
      <c r="C1431" s="254" t="s">
        <v>1923</v>
      </c>
      <c r="D1431" s="247"/>
      <c r="E1431" s="248">
        <v>13.692</v>
      </c>
      <c r="F1431" s="215"/>
      <c r="G1431" s="215"/>
      <c r="H1431" s="215"/>
      <c r="I1431" s="215"/>
      <c r="J1431" s="215"/>
      <c r="K1431" s="215"/>
      <c r="L1431" s="215"/>
      <c r="M1431" s="215"/>
      <c r="N1431" s="215"/>
      <c r="O1431" s="215"/>
      <c r="P1431" s="215"/>
      <c r="Q1431" s="215"/>
      <c r="R1431" s="215"/>
      <c r="S1431" s="215"/>
      <c r="T1431" s="215"/>
      <c r="U1431" s="215"/>
      <c r="V1431" s="215"/>
      <c r="W1431" s="215"/>
      <c r="X1431" s="206"/>
      <c r="Y1431" s="206"/>
      <c r="Z1431" s="206"/>
      <c r="AA1431" s="206"/>
      <c r="AB1431" s="206"/>
      <c r="AC1431" s="206"/>
      <c r="AD1431" s="206"/>
      <c r="AE1431" s="206"/>
      <c r="AF1431" s="206"/>
      <c r="AG1431" s="206" t="s">
        <v>327</v>
      </c>
      <c r="AH1431" s="206">
        <v>0</v>
      </c>
      <c r="AI1431" s="206"/>
      <c r="AJ1431" s="206"/>
      <c r="AK1431" s="206"/>
      <c r="AL1431" s="206"/>
      <c r="AM1431" s="206"/>
      <c r="AN1431" s="206"/>
      <c r="AO1431" s="206"/>
      <c r="AP1431" s="206"/>
      <c r="AQ1431" s="206"/>
      <c r="AR1431" s="206"/>
      <c r="AS1431" s="206"/>
      <c r="AT1431" s="206"/>
      <c r="AU1431" s="206"/>
      <c r="AV1431" s="206"/>
      <c r="AW1431" s="206"/>
      <c r="AX1431" s="206"/>
      <c r="AY1431" s="206"/>
      <c r="AZ1431" s="206"/>
      <c r="BA1431" s="206"/>
      <c r="BB1431" s="206"/>
      <c r="BC1431" s="206"/>
      <c r="BD1431" s="206"/>
      <c r="BE1431" s="206"/>
      <c r="BF1431" s="206"/>
      <c r="BG1431" s="206"/>
      <c r="BH1431" s="206"/>
    </row>
    <row r="1432" spans="1:60" outlineLevel="1">
      <c r="A1432" s="213"/>
      <c r="B1432" s="214"/>
      <c r="C1432" s="254" t="s">
        <v>760</v>
      </c>
      <c r="D1432" s="247"/>
      <c r="E1432" s="248">
        <v>-5.516</v>
      </c>
      <c r="F1432" s="215"/>
      <c r="G1432" s="215"/>
      <c r="H1432" s="215"/>
      <c r="I1432" s="215"/>
      <c r="J1432" s="215"/>
      <c r="K1432" s="215"/>
      <c r="L1432" s="215"/>
      <c r="M1432" s="215"/>
      <c r="N1432" s="215"/>
      <c r="O1432" s="215"/>
      <c r="P1432" s="215"/>
      <c r="Q1432" s="215"/>
      <c r="R1432" s="215"/>
      <c r="S1432" s="215"/>
      <c r="T1432" s="215"/>
      <c r="U1432" s="215"/>
      <c r="V1432" s="215"/>
      <c r="W1432" s="215"/>
      <c r="X1432" s="206"/>
      <c r="Y1432" s="206"/>
      <c r="Z1432" s="206"/>
      <c r="AA1432" s="206"/>
      <c r="AB1432" s="206"/>
      <c r="AC1432" s="206"/>
      <c r="AD1432" s="206"/>
      <c r="AE1432" s="206"/>
      <c r="AF1432" s="206"/>
      <c r="AG1432" s="206" t="s">
        <v>327</v>
      </c>
      <c r="AH1432" s="206">
        <v>0</v>
      </c>
      <c r="AI1432" s="206"/>
      <c r="AJ1432" s="206"/>
      <c r="AK1432" s="206"/>
      <c r="AL1432" s="206"/>
      <c r="AM1432" s="206"/>
      <c r="AN1432" s="206"/>
      <c r="AO1432" s="206"/>
      <c r="AP1432" s="206"/>
      <c r="AQ1432" s="206"/>
      <c r="AR1432" s="206"/>
      <c r="AS1432" s="206"/>
      <c r="AT1432" s="206"/>
      <c r="AU1432" s="206"/>
      <c r="AV1432" s="206"/>
      <c r="AW1432" s="206"/>
      <c r="AX1432" s="206"/>
      <c r="AY1432" s="206"/>
      <c r="AZ1432" s="206"/>
      <c r="BA1432" s="206"/>
      <c r="BB1432" s="206"/>
      <c r="BC1432" s="206"/>
      <c r="BD1432" s="206"/>
      <c r="BE1432" s="206"/>
      <c r="BF1432" s="206"/>
      <c r="BG1432" s="206"/>
      <c r="BH1432" s="206"/>
    </row>
    <row r="1433" spans="1:60" outlineLevel="1">
      <c r="A1433" s="213"/>
      <c r="B1433" s="214"/>
      <c r="C1433" s="254" t="s">
        <v>759</v>
      </c>
      <c r="D1433" s="247"/>
      <c r="E1433" s="248">
        <v>-1.5760000000000001</v>
      </c>
      <c r="F1433" s="215"/>
      <c r="G1433" s="215"/>
      <c r="H1433" s="215"/>
      <c r="I1433" s="215"/>
      <c r="J1433" s="215"/>
      <c r="K1433" s="215"/>
      <c r="L1433" s="215"/>
      <c r="M1433" s="215"/>
      <c r="N1433" s="215"/>
      <c r="O1433" s="215"/>
      <c r="P1433" s="215"/>
      <c r="Q1433" s="215"/>
      <c r="R1433" s="215"/>
      <c r="S1433" s="215"/>
      <c r="T1433" s="215"/>
      <c r="U1433" s="215"/>
      <c r="V1433" s="215"/>
      <c r="W1433" s="215"/>
      <c r="X1433" s="206"/>
      <c r="Y1433" s="206"/>
      <c r="Z1433" s="206"/>
      <c r="AA1433" s="206"/>
      <c r="AB1433" s="206"/>
      <c r="AC1433" s="206"/>
      <c r="AD1433" s="206"/>
      <c r="AE1433" s="206"/>
      <c r="AF1433" s="206"/>
      <c r="AG1433" s="206" t="s">
        <v>327</v>
      </c>
      <c r="AH1433" s="206">
        <v>0</v>
      </c>
      <c r="AI1433" s="206"/>
      <c r="AJ1433" s="206"/>
      <c r="AK1433" s="206"/>
      <c r="AL1433" s="206"/>
      <c r="AM1433" s="206"/>
      <c r="AN1433" s="206"/>
      <c r="AO1433" s="206"/>
      <c r="AP1433" s="206"/>
      <c r="AQ1433" s="206"/>
      <c r="AR1433" s="206"/>
      <c r="AS1433" s="206"/>
      <c r="AT1433" s="206"/>
      <c r="AU1433" s="206"/>
      <c r="AV1433" s="206"/>
      <c r="AW1433" s="206"/>
      <c r="AX1433" s="206"/>
      <c r="AY1433" s="206"/>
      <c r="AZ1433" s="206"/>
      <c r="BA1433" s="206"/>
      <c r="BB1433" s="206"/>
      <c r="BC1433" s="206"/>
      <c r="BD1433" s="206"/>
      <c r="BE1433" s="206"/>
      <c r="BF1433" s="206"/>
      <c r="BG1433" s="206"/>
      <c r="BH1433" s="206"/>
    </row>
    <row r="1434" spans="1:60" outlineLevel="1">
      <c r="A1434" s="213"/>
      <c r="B1434" s="214"/>
      <c r="C1434" s="254" t="s">
        <v>1924</v>
      </c>
      <c r="D1434" s="247"/>
      <c r="E1434" s="248">
        <v>36.792000000000002</v>
      </c>
      <c r="F1434" s="215"/>
      <c r="G1434" s="215"/>
      <c r="H1434" s="215"/>
      <c r="I1434" s="215"/>
      <c r="J1434" s="215"/>
      <c r="K1434" s="215"/>
      <c r="L1434" s="215"/>
      <c r="M1434" s="215"/>
      <c r="N1434" s="215"/>
      <c r="O1434" s="215"/>
      <c r="P1434" s="215"/>
      <c r="Q1434" s="215"/>
      <c r="R1434" s="215"/>
      <c r="S1434" s="215"/>
      <c r="T1434" s="215"/>
      <c r="U1434" s="215"/>
      <c r="V1434" s="215"/>
      <c r="W1434" s="215"/>
      <c r="X1434" s="206"/>
      <c r="Y1434" s="206"/>
      <c r="Z1434" s="206"/>
      <c r="AA1434" s="206"/>
      <c r="AB1434" s="206"/>
      <c r="AC1434" s="206"/>
      <c r="AD1434" s="206"/>
      <c r="AE1434" s="206"/>
      <c r="AF1434" s="206"/>
      <c r="AG1434" s="206" t="s">
        <v>327</v>
      </c>
      <c r="AH1434" s="206">
        <v>0</v>
      </c>
      <c r="AI1434" s="206"/>
      <c r="AJ1434" s="206"/>
      <c r="AK1434" s="206"/>
      <c r="AL1434" s="206"/>
      <c r="AM1434" s="206"/>
      <c r="AN1434" s="206"/>
      <c r="AO1434" s="206"/>
      <c r="AP1434" s="206"/>
      <c r="AQ1434" s="206"/>
      <c r="AR1434" s="206"/>
      <c r="AS1434" s="206"/>
      <c r="AT1434" s="206"/>
      <c r="AU1434" s="206"/>
      <c r="AV1434" s="206"/>
      <c r="AW1434" s="206"/>
      <c r="AX1434" s="206"/>
      <c r="AY1434" s="206"/>
      <c r="AZ1434" s="206"/>
      <c r="BA1434" s="206"/>
      <c r="BB1434" s="206"/>
      <c r="BC1434" s="206"/>
      <c r="BD1434" s="206"/>
      <c r="BE1434" s="206"/>
      <c r="BF1434" s="206"/>
      <c r="BG1434" s="206"/>
      <c r="BH1434" s="206"/>
    </row>
    <row r="1435" spans="1:60" outlineLevel="1">
      <c r="A1435" s="213"/>
      <c r="B1435" s="214"/>
      <c r="C1435" s="254" t="s">
        <v>1925</v>
      </c>
      <c r="D1435" s="247"/>
      <c r="E1435" s="248">
        <v>10.752000000000001</v>
      </c>
      <c r="F1435" s="215"/>
      <c r="G1435" s="215"/>
      <c r="H1435" s="215"/>
      <c r="I1435" s="215"/>
      <c r="J1435" s="215"/>
      <c r="K1435" s="215"/>
      <c r="L1435" s="215"/>
      <c r="M1435" s="215"/>
      <c r="N1435" s="215"/>
      <c r="O1435" s="215"/>
      <c r="P1435" s="215"/>
      <c r="Q1435" s="215"/>
      <c r="R1435" s="215"/>
      <c r="S1435" s="215"/>
      <c r="T1435" s="215"/>
      <c r="U1435" s="215"/>
      <c r="V1435" s="215"/>
      <c r="W1435" s="215"/>
      <c r="X1435" s="206"/>
      <c r="Y1435" s="206"/>
      <c r="Z1435" s="206"/>
      <c r="AA1435" s="206"/>
      <c r="AB1435" s="206"/>
      <c r="AC1435" s="206"/>
      <c r="AD1435" s="206"/>
      <c r="AE1435" s="206"/>
      <c r="AF1435" s="206"/>
      <c r="AG1435" s="206" t="s">
        <v>327</v>
      </c>
      <c r="AH1435" s="206">
        <v>0</v>
      </c>
      <c r="AI1435" s="206"/>
      <c r="AJ1435" s="206"/>
      <c r="AK1435" s="206"/>
      <c r="AL1435" s="206"/>
      <c r="AM1435" s="206"/>
      <c r="AN1435" s="206"/>
      <c r="AO1435" s="206"/>
      <c r="AP1435" s="206"/>
      <c r="AQ1435" s="206"/>
      <c r="AR1435" s="206"/>
      <c r="AS1435" s="206"/>
      <c r="AT1435" s="206"/>
      <c r="AU1435" s="206"/>
      <c r="AV1435" s="206"/>
      <c r="AW1435" s="206"/>
      <c r="AX1435" s="206"/>
      <c r="AY1435" s="206"/>
      <c r="AZ1435" s="206"/>
      <c r="BA1435" s="206"/>
      <c r="BB1435" s="206"/>
      <c r="BC1435" s="206"/>
      <c r="BD1435" s="206"/>
      <c r="BE1435" s="206"/>
      <c r="BF1435" s="206"/>
      <c r="BG1435" s="206"/>
      <c r="BH1435" s="206"/>
    </row>
    <row r="1436" spans="1:60" outlineLevel="1">
      <c r="A1436" s="213"/>
      <c r="B1436" s="214"/>
      <c r="C1436" s="254" t="s">
        <v>1926</v>
      </c>
      <c r="D1436" s="247"/>
      <c r="E1436" s="248">
        <v>-1.1234</v>
      </c>
      <c r="F1436" s="215"/>
      <c r="G1436" s="215"/>
      <c r="H1436" s="215"/>
      <c r="I1436" s="215"/>
      <c r="J1436" s="215"/>
      <c r="K1436" s="215"/>
      <c r="L1436" s="215"/>
      <c r="M1436" s="215"/>
      <c r="N1436" s="215"/>
      <c r="O1436" s="215"/>
      <c r="P1436" s="215"/>
      <c r="Q1436" s="215"/>
      <c r="R1436" s="215"/>
      <c r="S1436" s="215"/>
      <c r="T1436" s="215"/>
      <c r="U1436" s="215"/>
      <c r="V1436" s="215"/>
      <c r="W1436" s="215"/>
      <c r="X1436" s="206"/>
      <c r="Y1436" s="206"/>
      <c r="Z1436" s="206"/>
      <c r="AA1436" s="206"/>
      <c r="AB1436" s="206"/>
      <c r="AC1436" s="206"/>
      <c r="AD1436" s="206"/>
      <c r="AE1436" s="206"/>
      <c r="AF1436" s="206"/>
      <c r="AG1436" s="206" t="s">
        <v>327</v>
      </c>
      <c r="AH1436" s="206">
        <v>0</v>
      </c>
      <c r="AI1436" s="206"/>
      <c r="AJ1436" s="206"/>
      <c r="AK1436" s="206"/>
      <c r="AL1436" s="206"/>
      <c r="AM1436" s="206"/>
      <c r="AN1436" s="206"/>
      <c r="AO1436" s="206"/>
      <c r="AP1436" s="206"/>
      <c r="AQ1436" s="206"/>
      <c r="AR1436" s="206"/>
      <c r="AS1436" s="206"/>
      <c r="AT1436" s="206"/>
      <c r="AU1436" s="206"/>
      <c r="AV1436" s="206"/>
      <c r="AW1436" s="206"/>
      <c r="AX1436" s="206"/>
      <c r="AY1436" s="206"/>
      <c r="AZ1436" s="206"/>
      <c r="BA1436" s="206"/>
      <c r="BB1436" s="206"/>
      <c r="BC1436" s="206"/>
      <c r="BD1436" s="206"/>
      <c r="BE1436" s="206"/>
      <c r="BF1436" s="206"/>
      <c r="BG1436" s="206"/>
      <c r="BH1436" s="206"/>
    </row>
    <row r="1437" spans="1:60" outlineLevel="1">
      <c r="A1437" s="213"/>
      <c r="B1437" s="214"/>
      <c r="C1437" s="254" t="s">
        <v>759</v>
      </c>
      <c r="D1437" s="247"/>
      <c r="E1437" s="248">
        <v>-1.5760000000000001</v>
      </c>
      <c r="F1437" s="215"/>
      <c r="G1437" s="215"/>
      <c r="H1437" s="215"/>
      <c r="I1437" s="215"/>
      <c r="J1437" s="215"/>
      <c r="K1437" s="215"/>
      <c r="L1437" s="215"/>
      <c r="M1437" s="215"/>
      <c r="N1437" s="215"/>
      <c r="O1437" s="215"/>
      <c r="P1437" s="215"/>
      <c r="Q1437" s="215"/>
      <c r="R1437" s="215"/>
      <c r="S1437" s="215"/>
      <c r="T1437" s="215"/>
      <c r="U1437" s="215"/>
      <c r="V1437" s="215"/>
      <c r="W1437" s="215"/>
      <c r="X1437" s="206"/>
      <c r="Y1437" s="206"/>
      <c r="Z1437" s="206"/>
      <c r="AA1437" s="206"/>
      <c r="AB1437" s="206"/>
      <c r="AC1437" s="206"/>
      <c r="AD1437" s="206"/>
      <c r="AE1437" s="206"/>
      <c r="AF1437" s="206"/>
      <c r="AG1437" s="206" t="s">
        <v>327</v>
      </c>
      <c r="AH1437" s="206">
        <v>0</v>
      </c>
      <c r="AI1437" s="206"/>
      <c r="AJ1437" s="206"/>
      <c r="AK1437" s="206"/>
      <c r="AL1437" s="206"/>
      <c r="AM1437" s="206"/>
      <c r="AN1437" s="206"/>
      <c r="AO1437" s="206"/>
      <c r="AP1437" s="206"/>
      <c r="AQ1437" s="206"/>
      <c r="AR1437" s="206"/>
      <c r="AS1437" s="206"/>
      <c r="AT1437" s="206"/>
      <c r="AU1437" s="206"/>
      <c r="AV1437" s="206"/>
      <c r="AW1437" s="206"/>
      <c r="AX1437" s="206"/>
      <c r="AY1437" s="206"/>
      <c r="AZ1437" s="206"/>
      <c r="BA1437" s="206"/>
      <c r="BB1437" s="206"/>
      <c r="BC1437" s="206"/>
      <c r="BD1437" s="206"/>
      <c r="BE1437" s="206"/>
      <c r="BF1437" s="206"/>
      <c r="BG1437" s="206"/>
      <c r="BH1437" s="206"/>
    </row>
    <row r="1438" spans="1:60" outlineLevel="1">
      <c r="A1438" s="213"/>
      <c r="B1438" s="214"/>
      <c r="C1438" s="254" t="s">
        <v>1927</v>
      </c>
      <c r="D1438" s="247"/>
      <c r="E1438" s="248">
        <v>5.04</v>
      </c>
      <c r="F1438" s="215"/>
      <c r="G1438" s="215"/>
      <c r="H1438" s="215"/>
      <c r="I1438" s="215"/>
      <c r="J1438" s="215"/>
      <c r="K1438" s="215"/>
      <c r="L1438" s="215"/>
      <c r="M1438" s="215"/>
      <c r="N1438" s="215"/>
      <c r="O1438" s="215"/>
      <c r="P1438" s="215"/>
      <c r="Q1438" s="215"/>
      <c r="R1438" s="215"/>
      <c r="S1438" s="215"/>
      <c r="T1438" s="215"/>
      <c r="U1438" s="215"/>
      <c r="V1438" s="215"/>
      <c r="W1438" s="215"/>
      <c r="X1438" s="206"/>
      <c r="Y1438" s="206"/>
      <c r="Z1438" s="206"/>
      <c r="AA1438" s="206"/>
      <c r="AB1438" s="206"/>
      <c r="AC1438" s="206"/>
      <c r="AD1438" s="206"/>
      <c r="AE1438" s="206"/>
      <c r="AF1438" s="206"/>
      <c r="AG1438" s="206" t="s">
        <v>327</v>
      </c>
      <c r="AH1438" s="206">
        <v>0</v>
      </c>
      <c r="AI1438" s="206"/>
      <c r="AJ1438" s="206"/>
      <c r="AK1438" s="206"/>
      <c r="AL1438" s="206"/>
      <c r="AM1438" s="206"/>
      <c r="AN1438" s="206"/>
      <c r="AO1438" s="206"/>
      <c r="AP1438" s="206"/>
      <c r="AQ1438" s="206"/>
      <c r="AR1438" s="206"/>
      <c r="AS1438" s="206"/>
      <c r="AT1438" s="206"/>
      <c r="AU1438" s="206"/>
      <c r="AV1438" s="206"/>
      <c r="AW1438" s="206"/>
      <c r="AX1438" s="206"/>
      <c r="AY1438" s="206"/>
      <c r="AZ1438" s="206"/>
      <c r="BA1438" s="206"/>
      <c r="BB1438" s="206"/>
      <c r="BC1438" s="206"/>
      <c r="BD1438" s="206"/>
      <c r="BE1438" s="206"/>
      <c r="BF1438" s="206"/>
      <c r="BG1438" s="206"/>
      <c r="BH1438" s="206"/>
    </row>
    <row r="1439" spans="1:60" outlineLevel="1">
      <c r="A1439" s="213"/>
      <c r="B1439" s="214"/>
      <c r="C1439" s="254" t="s">
        <v>1928</v>
      </c>
      <c r="D1439" s="247"/>
      <c r="E1439" s="248">
        <v>2.16</v>
      </c>
      <c r="F1439" s="215"/>
      <c r="G1439" s="215"/>
      <c r="H1439" s="215"/>
      <c r="I1439" s="215"/>
      <c r="J1439" s="215"/>
      <c r="K1439" s="215"/>
      <c r="L1439" s="215"/>
      <c r="M1439" s="215"/>
      <c r="N1439" s="215"/>
      <c r="O1439" s="215"/>
      <c r="P1439" s="215"/>
      <c r="Q1439" s="215"/>
      <c r="R1439" s="215"/>
      <c r="S1439" s="215"/>
      <c r="T1439" s="215"/>
      <c r="U1439" s="215"/>
      <c r="V1439" s="215"/>
      <c r="W1439" s="215"/>
      <c r="X1439" s="206"/>
      <c r="Y1439" s="206"/>
      <c r="Z1439" s="206"/>
      <c r="AA1439" s="206"/>
      <c r="AB1439" s="206"/>
      <c r="AC1439" s="206"/>
      <c r="AD1439" s="206"/>
      <c r="AE1439" s="206"/>
      <c r="AF1439" s="206"/>
      <c r="AG1439" s="206" t="s">
        <v>327</v>
      </c>
      <c r="AH1439" s="206">
        <v>0</v>
      </c>
      <c r="AI1439" s="206"/>
      <c r="AJ1439" s="206"/>
      <c r="AK1439" s="206"/>
      <c r="AL1439" s="206"/>
      <c r="AM1439" s="206"/>
      <c r="AN1439" s="206"/>
      <c r="AO1439" s="206"/>
      <c r="AP1439" s="206"/>
      <c r="AQ1439" s="206"/>
      <c r="AR1439" s="206"/>
      <c r="AS1439" s="206"/>
      <c r="AT1439" s="206"/>
      <c r="AU1439" s="206"/>
      <c r="AV1439" s="206"/>
      <c r="AW1439" s="206"/>
      <c r="AX1439" s="206"/>
      <c r="AY1439" s="206"/>
      <c r="AZ1439" s="206"/>
      <c r="BA1439" s="206"/>
      <c r="BB1439" s="206"/>
      <c r="BC1439" s="206"/>
      <c r="BD1439" s="206"/>
      <c r="BE1439" s="206"/>
      <c r="BF1439" s="206"/>
      <c r="BG1439" s="206"/>
      <c r="BH1439" s="206"/>
    </row>
    <row r="1440" spans="1:60" outlineLevel="1">
      <c r="A1440" s="213"/>
      <c r="B1440" s="214"/>
      <c r="C1440" s="254" t="s">
        <v>1929</v>
      </c>
      <c r="D1440" s="247"/>
      <c r="E1440" s="248">
        <v>2.6063999999999998</v>
      </c>
      <c r="F1440" s="215"/>
      <c r="G1440" s="215"/>
      <c r="H1440" s="215"/>
      <c r="I1440" s="215"/>
      <c r="J1440" s="215"/>
      <c r="K1440" s="215"/>
      <c r="L1440" s="215"/>
      <c r="M1440" s="215"/>
      <c r="N1440" s="215"/>
      <c r="O1440" s="215"/>
      <c r="P1440" s="215"/>
      <c r="Q1440" s="215"/>
      <c r="R1440" s="215"/>
      <c r="S1440" s="215"/>
      <c r="T1440" s="215"/>
      <c r="U1440" s="215"/>
      <c r="V1440" s="215"/>
      <c r="W1440" s="215"/>
      <c r="X1440" s="206"/>
      <c r="Y1440" s="206"/>
      <c r="Z1440" s="206"/>
      <c r="AA1440" s="206"/>
      <c r="AB1440" s="206"/>
      <c r="AC1440" s="206"/>
      <c r="AD1440" s="206"/>
      <c r="AE1440" s="206"/>
      <c r="AF1440" s="206"/>
      <c r="AG1440" s="206" t="s">
        <v>327</v>
      </c>
      <c r="AH1440" s="206">
        <v>0</v>
      </c>
      <c r="AI1440" s="206"/>
      <c r="AJ1440" s="206"/>
      <c r="AK1440" s="206"/>
      <c r="AL1440" s="206"/>
      <c r="AM1440" s="206"/>
      <c r="AN1440" s="206"/>
      <c r="AO1440" s="206"/>
      <c r="AP1440" s="206"/>
      <c r="AQ1440" s="206"/>
      <c r="AR1440" s="206"/>
      <c r="AS1440" s="206"/>
      <c r="AT1440" s="206"/>
      <c r="AU1440" s="206"/>
      <c r="AV1440" s="206"/>
      <c r="AW1440" s="206"/>
      <c r="AX1440" s="206"/>
      <c r="AY1440" s="206"/>
      <c r="AZ1440" s="206"/>
      <c r="BA1440" s="206"/>
      <c r="BB1440" s="206"/>
      <c r="BC1440" s="206"/>
      <c r="BD1440" s="206"/>
      <c r="BE1440" s="206"/>
      <c r="BF1440" s="206"/>
      <c r="BG1440" s="206"/>
      <c r="BH1440" s="206"/>
    </row>
    <row r="1441" spans="1:60" outlineLevel="1">
      <c r="A1441" s="223">
        <v>369</v>
      </c>
      <c r="B1441" s="224" t="s">
        <v>1930</v>
      </c>
      <c r="C1441" s="241" t="s">
        <v>1931</v>
      </c>
      <c r="D1441" s="225" t="s">
        <v>368</v>
      </c>
      <c r="E1441" s="226">
        <v>136.59139999999999</v>
      </c>
      <c r="F1441" s="227"/>
      <c r="G1441" s="228">
        <f>ROUND(E1441*F1441,2)</f>
        <v>0</v>
      </c>
      <c r="H1441" s="227"/>
      <c r="I1441" s="228">
        <f>ROUND(E1441*H1441,2)</f>
        <v>0</v>
      </c>
      <c r="J1441" s="227"/>
      <c r="K1441" s="228">
        <f>ROUND(E1441*J1441,2)</f>
        <v>0</v>
      </c>
      <c r="L1441" s="228">
        <v>21</v>
      </c>
      <c r="M1441" s="228">
        <f>G1441*(1+L1441/100)</f>
        <v>0</v>
      </c>
      <c r="N1441" s="228">
        <v>1.2200000000000001E-2</v>
      </c>
      <c r="O1441" s="228">
        <f>ROUND(E1441*N1441,2)</f>
        <v>1.67</v>
      </c>
      <c r="P1441" s="228">
        <v>0</v>
      </c>
      <c r="Q1441" s="228">
        <f>ROUND(E1441*P1441,2)</f>
        <v>0</v>
      </c>
      <c r="R1441" s="228"/>
      <c r="S1441" s="228" t="s">
        <v>295</v>
      </c>
      <c r="T1441" s="229" t="s">
        <v>286</v>
      </c>
      <c r="U1441" s="215">
        <v>0</v>
      </c>
      <c r="V1441" s="215">
        <f>ROUND(E1441*U1441,2)</f>
        <v>0</v>
      </c>
      <c r="W1441" s="215"/>
      <c r="X1441" s="206"/>
      <c r="Y1441" s="206"/>
      <c r="Z1441" s="206"/>
      <c r="AA1441" s="206"/>
      <c r="AB1441" s="206"/>
      <c r="AC1441" s="206"/>
      <c r="AD1441" s="206"/>
      <c r="AE1441" s="206"/>
      <c r="AF1441" s="206"/>
      <c r="AG1441" s="206" t="s">
        <v>1184</v>
      </c>
      <c r="AH1441" s="206"/>
      <c r="AI1441" s="206"/>
      <c r="AJ1441" s="206"/>
      <c r="AK1441" s="206"/>
      <c r="AL1441" s="206"/>
      <c r="AM1441" s="206"/>
      <c r="AN1441" s="206"/>
      <c r="AO1441" s="206"/>
      <c r="AP1441" s="206"/>
      <c r="AQ1441" s="206"/>
      <c r="AR1441" s="206"/>
      <c r="AS1441" s="206"/>
      <c r="AT1441" s="206"/>
      <c r="AU1441" s="206"/>
      <c r="AV1441" s="206"/>
      <c r="AW1441" s="206"/>
      <c r="AX1441" s="206"/>
      <c r="AY1441" s="206"/>
      <c r="AZ1441" s="206"/>
      <c r="BA1441" s="206"/>
      <c r="BB1441" s="206"/>
      <c r="BC1441" s="206"/>
      <c r="BD1441" s="206"/>
      <c r="BE1441" s="206"/>
      <c r="BF1441" s="206"/>
      <c r="BG1441" s="206"/>
      <c r="BH1441" s="206"/>
    </row>
    <row r="1442" spans="1:60" outlineLevel="1">
      <c r="A1442" s="213"/>
      <c r="B1442" s="214"/>
      <c r="C1442" s="254" t="s">
        <v>1932</v>
      </c>
      <c r="D1442" s="247"/>
      <c r="E1442" s="248">
        <v>136.59135000000001</v>
      </c>
      <c r="F1442" s="215"/>
      <c r="G1442" s="215"/>
      <c r="H1442" s="215"/>
      <c r="I1442" s="215"/>
      <c r="J1442" s="215"/>
      <c r="K1442" s="215"/>
      <c r="L1442" s="215"/>
      <c r="M1442" s="215"/>
      <c r="N1442" s="215"/>
      <c r="O1442" s="215"/>
      <c r="P1442" s="215"/>
      <c r="Q1442" s="215"/>
      <c r="R1442" s="215"/>
      <c r="S1442" s="215"/>
      <c r="T1442" s="215"/>
      <c r="U1442" s="215"/>
      <c r="V1442" s="215"/>
      <c r="W1442" s="215"/>
      <c r="X1442" s="206"/>
      <c r="Y1442" s="206"/>
      <c r="Z1442" s="206"/>
      <c r="AA1442" s="206"/>
      <c r="AB1442" s="206"/>
      <c r="AC1442" s="206"/>
      <c r="AD1442" s="206"/>
      <c r="AE1442" s="206"/>
      <c r="AF1442" s="206"/>
      <c r="AG1442" s="206" t="s">
        <v>327</v>
      </c>
      <c r="AH1442" s="206">
        <v>0</v>
      </c>
      <c r="AI1442" s="206"/>
      <c r="AJ1442" s="206"/>
      <c r="AK1442" s="206"/>
      <c r="AL1442" s="206"/>
      <c r="AM1442" s="206"/>
      <c r="AN1442" s="206"/>
      <c r="AO1442" s="206"/>
      <c r="AP1442" s="206"/>
      <c r="AQ1442" s="206"/>
      <c r="AR1442" s="206"/>
      <c r="AS1442" s="206"/>
      <c r="AT1442" s="206"/>
      <c r="AU1442" s="206"/>
      <c r="AV1442" s="206"/>
      <c r="AW1442" s="206"/>
      <c r="AX1442" s="206"/>
      <c r="AY1442" s="206"/>
      <c r="AZ1442" s="206"/>
      <c r="BA1442" s="206"/>
      <c r="BB1442" s="206"/>
      <c r="BC1442" s="206"/>
      <c r="BD1442" s="206"/>
      <c r="BE1442" s="206"/>
      <c r="BF1442" s="206"/>
      <c r="BG1442" s="206"/>
      <c r="BH1442" s="206"/>
    </row>
    <row r="1443" spans="1:60" outlineLevel="1">
      <c r="A1443" s="223">
        <v>370</v>
      </c>
      <c r="B1443" s="224" t="s">
        <v>1933</v>
      </c>
      <c r="C1443" s="241" t="s">
        <v>1934</v>
      </c>
      <c r="D1443" s="225" t="s">
        <v>389</v>
      </c>
      <c r="E1443" s="226">
        <v>1.77484</v>
      </c>
      <c r="F1443" s="227"/>
      <c r="G1443" s="228">
        <f>ROUND(E1443*F1443,2)</f>
        <v>0</v>
      </c>
      <c r="H1443" s="227"/>
      <c r="I1443" s="228">
        <f>ROUND(E1443*H1443,2)</f>
        <v>0</v>
      </c>
      <c r="J1443" s="227"/>
      <c r="K1443" s="228">
        <f>ROUND(E1443*J1443,2)</f>
        <v>0</v>
      </c>
      <c r="L1443" s="228">
        <v>21</v>
      </c>
      <c r="M1443" s="228">
        <f>G1443*(1+L1443/100)</f>
        <v>0</v>
      </c>
      <c r="N1443" s="228">
        <v>0</v>
      </c>
      <c r="O1443" s="228">
        <f>ROUND(E1443*N1443,2)</f>
        <v>0</v>
      </c>
      <c r="P1443" s="228">
        <v>0</v>
      </c>
      <c r="Q1443" s="228">
        <f>ROUND(E1443*P1443,2)</f>
        <v>0</v>
      </c>
      <c r="R1443" s="228" t="s">
        <v>1873</v>
      </c>
      <c r="S1443" s="228" t="s">
        <v>285</v>
      </c>
      <c r="T1443" s="229" t="s">
        <v>322</v>
      </c>
      <c r="U1443" s="215">
        <v>1.5980000000000001</v>
      </c>
      <c r="V1443" s="215">
        <f>ROUND(E1443*U1443,2)</f>
        <v>2.84</v>
      </c>
      <c r="W1443" s="215"/>
      <c r="X1443" s="206"/>
      <c r="Y1443" s="206"/>
      <c r="Z1443" s="206"/>
      <c r="AA1443" s="206"/>
      <c r="AB1443" s="206"/>
      <c r="AC1443" s="206"/>
      <c r="AD1443" s="206"/>
      <c r="AE1443" s="206"/>
      <c r="AF1443" s="206"/>
      <c r="AG1443" s="206" t="s">
        <v>1192</v>
      </c>
      <c r="AH1443" s="206"/>
      <c r="AI1443" s="206"/>
      <c r="AJ1443" s="206"/>
      <c r="AK1443" s="206"/>
      <c r="AL1443" s="206"/>
      <c r="AM1443" s="206"/>
      <c r="AN1443" s="206"/>
      <c r="AO1443" s="206"/>
      <c r="AP1443" s="206"/>
      <c r="AQ1443" s="206"/>
      <c r="AR1443" s="206"/>
      <c r="AS1443" s="206"/>
      <c r="AT1443" s="206"/>
      <c r="AU1443" s="206"/>
      <c r="AV1443" s="206"/>
      <c r="AW1443" s="206"/>
      <c r="AX1443" s="206"/>
      <c r="AY1443" s="206"/>
      <c r="AZ1443" s="206"/>
      <c r="BA1443" s="206"/>
      <c r="BB1443" s="206"/>
      <c r="BC1443" s="206"/>
      <c r="BD1443" s="206"/>
      <c r="BE1443" s="206"/>
      <c r="BF1443" s="206"/>
      <c r="BG1443" s="206"/>
      <c r="BH1443" s="206"/>
    </row>
    <row r="1444" spans="1:60" outlineLevel="1">
      <c r="A1444" s="213"/>
      <c r="B1444" s="214"/>
      <c r="C1444" s="254" t="s">
        <v>1194</v>
      </c>
      <c r="D1444" s="247"/>
      <c r="E1444" s="248"/>
      <c r="F1444" s="215"/>
      <c r="G1444" s="215"/>
      <c r="H1444" s="215"/>
      <c r="I1444" s="215"/>
      <c r="J1444" s="215"/>
      <c r="K1444" s="215"/>
      <c r="L1444" s="215"/>
      <c r="M1444" s="215"/>
      <c r="N1444" s="215"/>
      <c r="O1444" s="215"/>
      <c r="P1444" s="215"/>
      <c r="Q1444" s="215"/>
      <c r="R1444" s="215"/>
      <c r="S1444" s="215"/>
      <c r="T1444" s="215"/>
      <c r="U1444" s="215"/>
      <c r="V1444" s="215"/>
      <c r="W1444" s="215"/>
      <c r="X1444" s="206"/>
      <c r="Y1444" s="206"/>
      <c r="Z1444" s="206"/>
      <c r="AA1444" s="206"/>
      <c r="AB1444" s="206"/>
      <c r="AC1444" s="206"/>
      <c r="AD1444" s="206"/>
      <c r="AE1444" s="206"/>
      <c r="AF1444" s="206"/>
      <c r="AG1444" s="206" t="s">
        <v>327</v>
      </c>
      <c r="AH1444" s="206">
        <v>0</v>
      </c>
      <c r="AI1444" s="206"/>
      <c r="AJ1444" s="206"/>
      <c r="AK1444" s="206"/>
      <c r="AL1444" s="206"/>
      <c r="AM1444" s="206"/>
      <c r="AN1444" s="206"/>
      <c r="AO1444" s="206"/>
      <c r="AP1444" s="206"/>
      <c r="AQ1444" s="206"/>
      <c r="AR1444" s="206"/>
      <c r="AS1444" s="206"/>
      <c r="AT1444" s="206"/>
      <c r="AU1444" s="206"/>
      <c r="AV1444" s="206"/>
      <c r="AW1444" s="206"/>
      <c r="AX1444" s="206"/>
      <c r="AY1444" s="206"/>
      <c r="AZ1444" s="206"/>
      <c r="BA1444" s="206"/>
      <c r="BB1444" s="206"/>
      <c r="BC1444" s="206"/>
      <c r="BD1444" s="206"/>
      <c r="BE1444" s="206"/>
      <c r="BF1444" s="206"/>
      <c r="BG1444" s="206"/>
      <c r="BH1444" s="206"/>
    </row>
    <row r="1445" spans="1:60" outlineLevel="1">
      <c r="A1445" s="213"/>
      <c r="B1445" s="214"/>
      <c r="C1445" s="254" t="s">
        <v>1935</v>
      </c>
      <c r="D1445" s="247"/>
      <c r="E1445" s="248"/>
      <c r="F1445" s="215"/>
      <c r="G1445" s="215"/>
      <c r="H1445" s="215"/>
      <c r="I1445" s="215"/>
      <c r="J1445" s="215"/>
      <c r="K1445" s="215"/>
      <c r="L1445" s="215"/>
      <c r="M1445" s="215"/>
      <c r="N1445" s="215"/>
      <c r="O1445" s="215"/>
      <c r="P1445" s="215"/>
      <c r="Q1445" s="215"/>
      <c r="R1445" s="215"/>
      <c r="S1445" s="215"/>
      <c r="T1445" s="215"/>
      <c r="U1445" s="215"/>
      <c r="V1445" s="215"/>
      <c r="W1445" s="215"/>
      <c r="X1445" s="206"/>
      <c r="Y1445" s="206"/>
      <c r="Z1445" s="206"/>
      <c r="AA1445" s="206"/>
      <c r="AB1445" s="206"/>
      <c r="AC1445" s="206"/>
      <c r="AD1445" s="206"/>
      <c r="AE1445" s="206"/>
      <c r="AF1445" s="206"/>
      <c r="AG1445" s="206" t="s">
        <v>327</v>
      </c>
      <c r="AH1445" s="206">
        <v>0</v>
      </c>
      <c r="AI1445" s="206"/>
      <c r="AJ1445" s="206"/>
      <c r="AK1445" s="206"/>
      <c r="AL1445" s="206"/>
      <c r="AM1445" s="206"/>
      <c r="AN1445" s="206"/>
      <c r="AO1445" s="206"/>
      <c r="AP1445" s="206"/>
      <c r="AQ1445" s="206"/>
      <c r="AR1445" s="206"/>
      <c r="AS1445" s="206"/>
      <c r="AT1445" s="206"/>
      <c r="AU1445" s="206"/>
      <c r="AV1445" s="206"/>
      <c r="AW1445" s="206"/>
      <c r="AX1445" s="206"/>
      <c r="AY1445" s="206"/>
      <c r="AZ1445" s="206"/>
      <c r="BA1445" s="206"/>
      <c r="BB1445" s="206"/>
      <c r="BC1445" s="206"/>
      <c r="BD1445" s="206"/>
      <c r="BE1445" s="206"/>
      <c r="BF1445" s="206"/>
      <c r="BG1445" s="206"/>
      <c r="BH1445" s="206"/>
    </row>
    <row r="1446" spans="1:60" outlineLevel="1">
      <c r="A1446" s="213"/>
      <c r="B1446" s="214"/>
      <c r="C1446" s="254" t="s">
        <v>1936</v>
      </c>
      <c r="D1446" s="247"/>
      <c r="E1446" s="248">
        <v>1.77484</v>
      </c>
      <c r="F1446" s="215"/>
      <c r="G1446" s="215"/>
      <c r="H1446" s="215"/>
      <c r="I1446" s="215"/>
      <c r="J1446" s="215"/>
      <c r="K1446" s="215"/>
      <c r="L1446" s="215"/>
      <c r="M1446" s="215"/>
      <c r="N1446" s="215"/>
      <c r="O1446" s="215"/>
      <c r="P1446" s="215"/>
      <c r="Q1446" s="215"/>
      <c r="R1446" s="215"/>
      <c r="S1446" s="215"/>
      <c r="T1446" s="215"/>
      <c r="U1446" s="215"/>
      <c r="V1446" s="215"/>
      <c r="W1446" s="215"/>
      <c r="X1446" s="206"/>
      <c r="Y1446" s="206"/>
      <c r="Z1446" s="206"/>
      <c r="AA1446" s="206"/>
      <c r="AB1446" s="206"/>
      <c r="AC1446" s="206"/>
      <c r="AD1446" s="206"/>
      <c r="AE1446" s="206"/>
      <c r="AF1446" s="206"/>
      <c r="AG1446" s="206" t="s">
        <v>327</v>
      </c>
      <c r="AH1446" s="206">
        <v>0</v>
      </c>
      <c r="AI1446" s="206"/>
      <c r="AJ1446" s="206"/>
      <c r="AK1446" s="206"/>
      <c r="AL1446" s="206"/>
      <c r="AM1446" s="206"/>
      <c r="AN1446" s="206"/>
      <c r="AO1446" s="206"/>
      <c r="AP1446" s="206"/>
      <c r="AQ1446" s="206"/>
      <c r="AR1446" s="206"/>
      <c r="AS1446" s="206"/>
      <c r="AT1446" s="206"/>
      <c r="AU1446" s="206"/>
      <c r="AV1446" s="206"/>
      <c r="AW1446" s="206"/>
      <c r="AX1446" s="206"/>
      <c r="AY1446" s="206"/>
      <c r="AZ1446" s="206"/>
      <c r="BA1446" s="206"/>
      <c r="BB1446" s="206"/>
      <c r="BC1446" s="206"/>
      <c r="BD1446" s="206"/>
      <c r="BE1446" s="206"/>
      <c r="BF1446" s="206"/>
      <c r="BG1446" s="206"/>
      <c r="BH1446" s="206"/>
    </row>
    <row r="1447" spans="1:60">
      <c r="A1447" s="217" t="s">
        <v>280</v>
      </c>
      <c r="B1447" s="218" t="s">
        <v>163</v>
      </c>
      <c r="C1447" s="240" t="s">
        <v>164</v>
      </c>
      <c r="D1447" s="219"/>
      <c r="E1447" s="220"/>
      <c r="F1447" s="221"/>
      <c r="G1447" s="221">
        <f>SUMIF(AG1448:AG1492,"&lt;&gt;NOR",G1448:G1492)</f>
        <v>0</v>
      </c>
      <c r="H1447" s="221"/>
      <c r="I1447" s="221">
        <f>SUM(I1448:I1492)</f>
        <v>0</v>
      </c>
      <c r="J1447" s="221"/>
      <c r="K1447" s="221">
        <f>SUM(K1448:K1492)</f>
        <v>0</v>
      </c>
      <c r="L1447" s="221"/>
      <c r="M1447" s="221">
        <f>SUM(M1448:M1492)</f>
        <v>0</v>
      </c>
      <c r="N1447" s="221"/>
      <c r="O1447" s="221">
        <f>SUM(O1448:O1492)</f>
        <v>0.01</v>
      </c>
      <c r="P1447" s="221"/>
      <c r="Q1447" s="221">
        <f>SUM(Q1448:Q1492)</f>
        <v>0</v>
      </c>
      <c r="R1447" s="221"/>
      <c r="S1447" s="221"/>
      <c r="T1447" s="222"/>
      <c r="U1447" s="216"/>
      <c r="V1447" s="216">
        <f>SUM(V1448:V1492)</f>
        <v>8.8800000000000008</v>
      </c>
      <c r="W1447" s="216"/>
      <c r="AG1447" t="s">
        <v>281</v>
      </c>
    </row>
    <row r="1448" spans="1:60" ht="22.5" outlineLevel="1">
      <c r="A1448" s="223">
        <v>371</v>
      </c>
      <c r="B1448" s="224" t="s">
        <v>1937</v>
      </c>
      <c r="C1448" s="241" t="s">
        <v>1938</v>
      </c>
      <c r="D1448" s="225" t="s">
        <v>557</v>
      </c>
      <c r="E1448" s="226">
        <v>76.5</v>
      </c>
      <c r="F1448" s="227"/>
      <c r="G1448" s="228">
        <f>ROUND(E1448*F1448,2)</f>
        <v>0</v>
      </c>
      <c r="H1448" s="227"/>
      <c r="I1448" s="228">
        <f>ROUND(E1448*H1448,2)</f>
        <v>0</v>
      </c>
      <c r="J1448" s="227"/>
      <c r="K1448" s="228">
        <f>ROUND(E1448*J1448,2)</f>
        <v>0</v>
      </c>
      <c r="L1448" s="228">
        <v>21</v>
      </c>
      <c r="M1448" s="228">
        <f>G1448*(1+L1448/100)</f>
        <v>0</v>
      </c>
      <c r="N1448" s="228">
        <v>6.9999999999999994E-5</v>
      </c>
      <c r="O1448" s="228">
        <f>ROUND(E1448*N1448,2)</f>
        <v>0.01</v>
      </c>
      <c r="P1448" s="228">
        <v>0</v>
      </c>
      <c r="Q1448" s="228">
        <f>ROUND(E1448*P1448,2)</f>
        <v>0</v>
      </c>
      <c r="R1448" s="228" t="s">
        <v>1939</v>
      </c>
      <c r="S1448" s="228" t="s">
        <v>285</v>
      </c>
      <c r="T1448" s="229" t="s">
        <v>322</v>
      </c>
      <c r="U1448" s="215">
        <v>8.6999999999999994E-2</v>
      </c>
      <c r="V1448" s="215">
        <f>ROUND(E1448*U1448,2)</f>
        <v>6.66</v>
      </c>
      <c r="W1448" s="215"/>
      <c r="X1448" s="206"/>
      <c r="Y1448" s="206"/>
      <c r="Z1448" s="206"/>
      <c r="AA1448" s="206"/>
      <c r="AB1448" s="206"/>
      <c r="AC1448" s="206"/>
      <c r="AD1448" s="206"/>
      <c r="AE1448" s="206"/>
      <c r="AF1448" s="206"/>
      <c r="AG1448" s="206" t="s">
        <v>1202</v>
      </c>
      <c r="AH1448" s="206"/>
      <c r="AI1448" s="206"/>
      <c r="AJ1448" s="206"/>
      <c r="AK1448" s="206"/>
      <c r="AL1448" s="206"/>
      <c r="AM1448" s="206"/>
      <c r="AN1448" s="206"/>
      <c r="AO1448" s="206"/>
      <c r="AP1448" s="206"/>
      <c r="AQ1448" s="206"/>
      <c r="AR1448" s="206"/>
      <c r="AS1448" s="206"/>
      <c r="AT1448" s="206"/>
      <c r="AU1448" s="206"/>
      <c r="AV1448" s="206"/>
      <c r="AW1448" s="206"/>
      <c r="AX1448" s="206"/>
      <c r="AY1448" s="206"/>
      <c r="AZ1448" s="206"/>
      <c r="BA1448" s="206"/>
      <c r="BB1448" s="206"/>
      <c r="BC1448" s="206"/>
      <c r="BD1448" s="206"/>
      <c r="BE1448" s="206"/>
      <c r="BF1448" s="206"/>
      <c r="BG1448" s="206"/>
      <c r="BH1448" s="206"/>
    </row>
    <row r="1449" spans="1:60" outlineLevel="1">
      <c r="A1449" s="213"/>
      <c r="B1449" s="214"/>
      <c r="C1449" s="253" t="s">
        <v>1940</v>
      </c>
      <c r="D1449" s="251"/>
      <c r="E1449" s="251"/>
      <c r="F1449" s="251"/>
      <c r="G1449" s="251"/>
      <c r="H1449" s="215"/>
      <c r="I1449" s="215"/>
      <c r="J1449" s="215"/>
      <c r="K1449" s="215"/>
      <c r="L1449" s="215"/>
      <c r="M1449" s="215"/>
      <c r="N1449" s="215"/>
      <c r="O1449" s="215"/>
      <c r="P1449" s="215"/>
      <c r="Q1449" s="215"/>
      <c r="R1449" s="215"/>
      <c r="S1449" s="215"/>
      <c r="T1449" s="215"/>
      <c r="U1449" s="215"/>
      <c r="V1449" s="215"/>
      <c r="W1449" s="215"/>
      <c r="X1449" s="206"/>
      <c r="Y1449" s="206"/>
      <c r="Z1449" s="206"/>
      <c r="AA1449" s="206"/>
      <c r="AB1449" s="206"/>
      <c r="AC1449" s="206"/>
      <c r="AD1449" s="206"/>
      <c r="AE1449" s="206"/>
      <c r="AF1449" s="206"/>
      <c r="AG1449" s="206" t="s">
        <v>325</v>
      </c>
      <c r="AH1449" s="206"/>
      <c r="AI1449" s="206"/>
      <c r="AJ1449" s="206"/>
      <c r="AK1449" s="206"/>
      <c r="AL1449" s="206"/>
      <c r="AM1449" s="206"/>
      <c r="AN1449" s="206"/>
      <c r="AO1449" s="206"/>
      <c r="AP1449" s="206"/>
      <c r="AQ1449" s="206"/>
      <c r="AR1449" s="206"/>
      <c r="AS1449" s="206"/>
      <c r="AT1449" s="206"/>
      <c r="AU1449" s="206"/>
      <c r="AV1449" s="206"/>
      <c r="AW1449" s="206"/>
      <c r="AX1449" s="206"/>
      <c r="AY1449" s="206"/>
      <c r="AZ1449" s="206"/>
      <c r="BA1449" s="206"/>
      <c r="BB1449" s="206"/>
      <c r="BC1449" s="206"/>
      <c r="BD1449" s="206"/>
      <c r="BE1449" s="206"/>
      <c r="BF1449" s="206"/>
      <c r="BG1449" s="206"/>
      <c r="BH1449" s="206"/>
    </row>
    <row r="1450" spans="1:60" outlineLevel="1">
      <c r="A1450" s="213"/>
      <c r="B1450" s="214"/>
      <c r="C1450" s="254" t="s">
        <v>1941</v>
      </c>
      <c r="D1450" s="247"/>
      <c r="E1450" s="248">
        <v>49</v>
      </c>
      <c r="F1450" s="215"/>
      <c r="G1450" s="215"/>
      <c r="H1450" s="215"/>
      <c r="I1450" s="215"/>
      <c r="J1450" s="215"/>
      <c r="K1450" s="215"/>
      <c r="L1450" s="215"/>
      <c r="M1450" s="215"/>
      <c r="N1450" s="215"/>
      <c r="O1450" s="215"/>
      <c r="P1450" s="215"/>
      <c r="Q1450" s="215"/>
      <c r="R1450" s="215"/>
      <c r="S1450" s="215"/>
      <c r="T1450" s="215"/>
      <c r="U1450" s="215"/>
      <c r="V1450" s="215"/>
      <c r="W1450" s="215"/>
      <c r="X1450" s="206"/>
      <c r="Y1450" s="206"/>
      <c r="Z1450" s="206"/>
      <c r="AA1450" s="206"/>
      <c r="AB1450" s="206"/>
      <c r="AC1450" s="206"/>
      <c r="AD1450" s="206"/>
      <c r="AE1450" s="206"/>
      <c r="AF1450" s="206"/>
      <c r="AG1450" s="206" t="s">
        <v>327</v>
      </c>
      <c r="AH1450" s="206">
        <v>0</v>
      </c>
      <c r="AI1450" s="206"/>
      <c r="AJ1450" s="206"/>
      <c r="AK1450" s="206"/>
      <c r="AL1450" s="206"/>
      <c r="AM1450" s="206"/>
      <c r="AN1450" s="206"/>
      <c r="AO1450" s="206"/>
      <c r="AP1450" s="206"/>
      <c r="AQ1450" s="206"/>
      <c r="AR1450" s="206"/>
      <c r="AS1450" s="206"/>
      <c r="AT1450" s="206"/>
      <c r="AU1450" s="206"/>
      <c r="AV1450" s="206"/>
      <c r="AW1450" s="206"/>
      <c r="AX1450" s="206"/>
      <c r="AY1450" s="206"/>
      <c r="AZ1450" s="206"/>
      <c r="BA1450" s="206"/>
      <c r="BB1450" s="206"/>
      <c r="BC1450" s="206"/>
      <c r="BD1450" s="206"/>
      <c r="BE1450" s="206"/>
      <c r="BF1450" s="206"/>
      <c r="BG1450" s="206"/>
      <c r="BH1450" s="206"/>
    </row>
    <row r="1451" spans="1:60" outlineLevel="1">
      <c r="A1451" s="213"/>
      <c r="B1451" s="214"/>
      <c r="C1451" s="254" t="s">
        <v>1942</v>
      </c>
      <c r="D1451" s="247"/>
      <c r="E1451" s="248">
        <v>27.5</v>
      </c>
      <c r="F1451" s="215"/>
      <c r="G1451" s="215"/>
      <c r="H1451" s="215"/>
      <c r="I1451" s="215"/>
      <c r="J1451" s="215"/>
      <c r="K1451" s="215"/>
      <c r="L1451" s="215"/>
      <c r="M1451" s="215"/>
      <c r="N1451" s="215"/>
      <c r="O1451" s="215"/>
      <c r="P1451" s="215"/>
      <c r="Q1451" s="215"/>
      <c r="R1451" s="215"/>
      <c r="S1451" s="215"/>
      <c r="T1451" s="215"/>
      <c r="U1451" s="215"/>
      <c r="V1451" s="215"/>
      <c r="W1451" s="215"/>
      <c r="X1451" s="206"/>
      <c r="Y1451" s="206"/>
      <c r="Z1451" s="206"/>
      <c r="AA1451" s="206"/>
      <c r="AB1451" s="206"/>
      <c r="AC1451" s="206"/>
      <c r="AD1451" s="206"/>
      <c r="AE1451" s="206"/>
      <c r="AF1451" s="206"/>
      <c r="AG1451" s="206" t="s">
        <v>327</v>
      </c>
      <c r="AH1451" s="206">
        <v>0</v>
      </c>
      <c r="AI1451" s="206"/>
      <c r="AJ1451" s="206"/>
      <c r="AK1451" s="206"/>
      <c r="AL1451" s="206"/>
      <c r="AM1451" s="206"/>
      <c r="AN1451" s="206"/>
      <c r="AO1451" s="206"/>
      <c r="AP1451" s="206"/>
      <c r="AQ1451" s="206"/>
      <c r="AR1451" s="206"/>
      <c r="AS1451" s="206"/>
      <c r="AT1451" s="206"/>
      <c r="AU1451" s="206"/>
      <c r="AV1451" s="206"/>
      <c r="AW1451" s="206"/>
      <c r="AX1451" s="206"/>
      <c r="AY1451" s="206"/>
      <c r="AZ1451" s="206"/>
      <c r="BA1451" s="206"/>
      <c r="BB1451" s="206"/>
      <c r="BC1451" s="206"/>
      <c r="BD1451" s="206"/>
      <c r="BE1451" s="206"/>
      <c r="BF1451" s="206"/>
      <c r="BG1451" s="206"/>
      <c r="BH1451" s="206"/>
    </row>
    <row r="1452" spans="1:60" outlineLevel="1">
      <c r="A1452" s="223">
        <v>372</v>
      </c>
      <c r="B1452" s="224" t="s">
        <v>1943</v>
      </c>
      <c r="C1452" s="241" t="s">
        <v>1944</v>
      </c>
      <c r="D1452" s="225" t="s">
        <v>557</v>
      </c>
      <c r="E1452" s="226">
        <v>76.5</v>
      </c>
      <c r="F1452" s="227"/>
      <c r="G1452" s="228">
        <f>ROUND(E1452*F1452,2)</f>
        <v>0</v>
      </c>
      <c r="H1452" s="227"/>
      <c r="I1452" s="228">
        <f>ROUND(E1452*H1452,2)</f>
        <v>0</v>
      </c>
      <c r="J1452" s="227"/>
      <c r="K1452" s="228">
        <f>ROUND(E1452*J1452,2)</f>
        <v>0</v>
      </c>
      <c r="L1452" s="228">
        <v>21</v>
      </c>
      <c r="M1452" s="228">
        <f>G1452*(1+L1452/100)</f>
        <v>0</v>
      </c>
      <c r="N1452" s="228">
        <v>3.0000000000000001E-5</v>
      </c>
      <c r="O1452" s="228">
        <f>ROUND(E1452*N1452,2)</f>
        <v>0</v>
      </c>
      <c r="P1452" s="228">
        <v>0</v>
      </c>
      <c r="Q1452" s="228">
        <f>ROUND(E1452*P1452,2)</f>
        <v>0</v>
      </c>
      <c r="R1452" s="228" t="s">
        <v>1939</v>
      </c>
      <c r="S1452" s="228" t="s">
        <v>285</v>
      </c>
      <c r="T1452" s="229" t="s">
        <v>322</v>
      </c>
      <c r="U1452" s="215">
        <v>2.9000000000000001E-2</v>
      </c>
      <c r="V1452" s="215">
        <f>ROUND(E1452*U1452,2)</f>
        <v>2.2200000000000002</v>
      </c>
      <c r="W1452" s="215"/>
      <c r="X1452" s="206"/>
      <c r="Y1452" s="206"/>
      <c r="Z1452" s="206"/>
      <c r="AA1452" s="206"/>
      <c r="AB1452" s="206"/>
      <c r="AC1452" s="206"/>
      <c r="AD1452" s="206"/>
      <c r="AE1452" s="206"/>
      <c r="AF1452" s="206"/>
      <c r="AG1452" s="206" t="s">
        <v>1202</v>
      </c>
      <c r="AH1452" s="206"/>
      <c r="AI1452" s="206"/>
      <c r="AJ1452" s="206"/>
      <c r="AK1452" s="206"/>
      <c r="AL1452" s="206"/>
      <c r="AM1452" s="206"/>
      <c r="AN1452" s="206"/>
      <c r="AO1452" s="206"/>
      <c r="AP1452" s="206"/>
      <c r="AQ1452" s="206"/>
      <c r="AR1452" s="206"/>
      <c r="AS1452" s="206"/>
      <c r="AT1452" s="206"/>
      <c r="AU1452" s="206"/>
      <c r="AV1452" s="206"/>
      <c r="AW1452" s="206"/>
      <c r="AX1452" s="206"/>
      <c r="AY1452" s="206"/>
      <c r="AZ1452" s="206"/>
      <c r="BA1452" s="206"/>
      <c r="BB1452" s="206"/>
      <c r="BC1452" s="206"/>
      <c r="BD1452" s="206"/>
      <c r="BE1452" s="206"/>
      <c r="BF1452" s="206"/>
      <c r="BG1452" s="206"/>
      <c r="BH1452" s="206"/>
    </row>
    <row r="1453" spans="1:60" outlineLevel="1">
      <c r="A1453" s="213"/>
      <c r="B1453" s="214"/>
      <c r="C1453" s="253" t="s">
        <v>1940</v>
      </c>
      <c r="D1453" s="251"/>
      <c r="E1453" s="251"/>
      <c r="F1453" s="251"/>
      <c r="G1453" s="251"/>
      <c r="H1453" s="215"/>
      <c r="I1453" s="215"/>
      <c r="J1453" s="215"/>
      <c r="K1453" s="215"/>
      <c r="L1453" s="215"/>
      <c r="M1453" s="215"/>
      <c r="N1453" s="215"/>
      <c r="O1453" s="215"/>
      <c r="P1453" s="215"/>
      <c r="Q1453" s="215"/>
      <c r="R1453" s="215"/>
      <c r="S1453" s="215"/>
      <c r="T1453" s="215"/>
      <c r="U1453" s="215"/>
      <c r="V1453" s="215"/>
      <c r="W1453" s="215"/>
      <c r="X1453" s="206"/>
      <c r="Y1453" s="206"/>
      <c r="Z1453" s="206"/>
      <c r="AA1453" s="206"/>
      <c r="AB1453" s="206"/>
      <c r="AC1453" s="206"/>
      <c r="AD1453" s="206"/>
      <c r="AE1453" s="206"/>
      <c r="AF1453" s="206"/>
      <c r="AG1453" s="206" t="s">
        <v>325</v>
      </c>
      <c r="AH1453" s="206"/>
      <c r="AI1453" s="206"/>
      <c r="AJ1453" s="206"/>
      <c r="AK1453" s="206"/>
      <c r="AL1453" s="206"/>
      <c r="AM1453" s="206"/>
      <c r="AN1453" s="206"/>
      <c r="AO1453" s="206"/>
      <c r="AP1453" s="206"/>
      <c r="AQ1453" s="206"/>
      <c r="AR1453" s="206"/>
      <c r="AS1453" s="206"/>
      <c r="AT1453" s="206"/>
      <c r="AU1453" s="206"/>
      <c r="AV1453" s="206"/>
      <c r="AW1453" s="206"/>
      <c r="AX1453" s="206"/>
      <c r="AY1453" s="206"/>
      <c r="AZ1453" s="206"/>
      <c r="BA1453" s="206"/>
      <c r="BB1453" s="206"/>
      <c r="BC1453" s="206"/>
      <c r="BD1453" s="206"/>
      <c r="BE1453" s="206"/>
      <c r="BF1453" s="206"/>
      <c r="BG1453" s="206"/>
      <c r="BH1453" s="206"/>
    </row>
    <row r="1454" spans="1:60" outlineLevel="1">
      <c r="A1454" s="213"/>
      <c r="B1454" s="214"/>
      <c r="C1454" s="254" t="s">
        <v>1941</v>
      </c>
      <c r="D1454" s="247"/>
      <c r="E1454" s="248">
        <v>49</v>
      </c>
      <c r="F1454" s="215"/>
      <c r="G1454" s="215"/>
      <c r="H1454" s="215"/>
      <c r="I1454" s="215"/>
      <c r="J1454" s="215"/>
      <c r="K1454" s="215"/>
      <c r="L1454" s="215"/>
      <c r="M1454" s="215"/>
      <c r="N1454" s="215"/>
      <c r="O1454" s="215"/>
      <c r="P1454" s="215"/>
      <c r="Q1454" s="215"/>
      <c r="R1454" s="215"/>
      <c r="S1454" s="215"/>
      <c r="T1454" s="215"/>
      <c r="U1454" s="215"/>
      <c r="V1454" s="215"/>
      <c r="W1454" s="215"/>
      <c r="X1454" s="206"/>
      <c r="Y1454" s="206"/>
      <c r="Z1454" s="206"/>
      <c r="AA1454" s="206"/>
      <c r="AB1454" s="206"/>
      <c r="AC1454" s="206"/>
      <c r="AD1454" s="206"/>
      <c r="AE1454" s="206"/>
      <c r="AF1454" s="206"/>
      <c r="AG1454" s="206" t="s">
        <v>327</v>
      </c>
      <c r="AH1454" s="206">
        <v>0</v>
      </c>
      <c r="AI1454" s="206"/>
      <c r="AJ1454" s="206"/>
      <c r="AK1454" s="206"/>
      <c r="AL1454" s="206"/>
      <c r="AM1454" s="206"/>
      <c r="AN1454" s="206"/>
      <c r="AO1454" s="206"/>
      <c r="AP1454" s="206"/>
      <c r="AQ1454" s="206"/>
      <c r="AR1454" s="206"/>
      <c r="AS1454" s="206"/>
      <c r="AT1454" s="206"/>
      <c r="AU1454" s="206"/>
      <c r="AV1454" s="206"/>
      <c r="AW1454" s="206"/>
      <c r="AX1454" s="206"/>
      <c r="AY1454" s="206"/>
      <c r="AZ1454" s="206"/>
      <c r="BA1454" s="206"/>
      <c r="BB1454" s="206"/>
      <c r="BC1454" s="206"/>
      <c r="BD1454" s="206"/>
      <c r="BE1454" s="206"/>
      <c r="BF1454" s="206"/>
      <c r="BG1454" s="206"/>
      <c r="BH1454" s="206"/>
    </row>
    <row r="1455" spans="1:60" outlineLevel="1">
      <c r="A1455" s="213"/>
      <c r="B1455" s="214"/>
      <c r="C1455" s="254" t="s">
        <v>1942</v>
      </c>
      <c r="D1455" s="247"/>
      <c r="E1455" s="248">
        <v>27.5</v>
      </c>
      <c r="F1455" s="215"/>
      <c r="G1455" s="215"/>
      <c r="H1455" s="215"/>
      <c r="I1455" s="215"/>
      <c r="J1455" s="215"/>
      <c r="K1455" s="215"/>
      <c r="L1455" s="215"/>
      <c r="M1455" s="215"/>
      <c r="N1455" s="215"/>
      <c r="O1455" s="215"/>
      <c r="P1455" s="215"/>
      <c r="Q1455" s="215"/>
      <c r="R1455" s="215"/>
      <c r="S1455" s="215"/>
      <c r="T1455" s="215"/>
      <c r="U1455" s="215"/>
      <c r="V1455" s="215"/>
      <c r="W1455" s="215"/>
      <c r="X1455" s="206"/>
      <c r="Y1455" s="206"/>
      <c r="Z1455" s="206"/>
      <c r="AA1455" s="206"/>
      <c r="AB1455" s="206"/>
      <c r="AC1455" s="206"/>
      <c r="AD1455" s="206"/>
      <c r="AE1455" s="206"/>
      <c r="AF1455" s="206"/>
      <c r="AG1455" s="206" t="s">
        <v>327</v>
      </c>
      <c r="AH1455" s="206">
        <v>0</v>
      </c>
      <c r="AI1455" s="206"/>
      <c r="AJ1455" s="206"/>
      <c r="AK1455" s="206"/>
      <c r="AL1455" s="206"/>
      <c r="AM1455" s="206"/>
      <c r="AN1455" s="206"/>
      <c r="AO1455" s="206"/>
      <c r="AP1455" s="206"/>
      <c r="AQ1455" s="206"/>
      <c r="AR1455" s="206"/>
      <c r="AS1455" s="206"/>
      <c r="AT1455" s="206"/>
      <c r="AU1455" s="206"/>
      <c r="AV1455" s="206"/>
      <c r="AW1455" s="206"/>
      <c r="AX1455" s="206"/>
      <c r="AY1455" s="206"/>
      <c r="AZ1455" s="206"/>
      <c r="BA1455" s="206"/>
      <c r="BB1455" s="206"/>
      <c r="BC1455" s="206"/>
      <c r="BD1455" s="206"/>
      <c r="BE1455" s="206"/>
      <c r="BF1455" s="206"/>
      <c r="BG1455" s="206"/>
      <c r="BH1455" s="206"/>
    </row>
    <row r="1456" spans="1:60" outlineLevel="1">
      <c r="A1456" s="223">
        <v>373</v>
      </c>
      <c r="B1456" s="224" t="s">
        <v>1945</v>
      </c>
      <c r="C1456" s="241" t="s">
        <v>1946</v>
      </c>
      <c r="D1456" s="225" t="s">
        <v>557</v>
      </c>
      <c r="E1456" s="226">
        <v>329.59</v>
      </c>
      <c r="F1456" s="227"/>
      <c r="G1456" s="228">
        <f>ROUND(E1456*F1456,2)</f>
        <v>0</v>
      </c>
      <c r="H1456" s="227"/>
      <c r="I1456" s="228">
        <f>ROUND(E1456*H1456,2)</f>
        <v>0</v>
      </c>
      <c r="J1456" s="227"/>
      <c r="K1456" s="228">
        <f>ROUND(E1456*J1456,2)</f>
        <v>0</v>
      </c>
      <c r="L1456" s="228">
        <v>21</v>
      </c>
      <c r="M1456" s="228">
        <f>G1456*(1+L1456/100)</f>
        <v>0</v>
      </c>
      <c r="N1456" s="228">
        <v>0</v>
      </c>
      <c r="O1456" s="228">
        <f>ROUND(E1456*N1456,2)</f>
        <v>0</v>
      </c>
      <c r="P1456" s="228">
        <v>0</v>
      </c>
      <c r="Q1456" s="228">
        <f>ROUND(E1456*P1456,2)</f>
        <v>0</v>
      </c>
      <c r="R1456" s="228"/>
      <c r="S1456" s="228" t="s">
        <v>295</v>
      </c>
      <c r="T1456" s="229" t="s">
        <v>286</v>
      </c>
      <c r="U1456" s="215">
        <v>0</v>
      </c>
      <c r="V1456" s="215">
        <f>ROUND(E1456*U1456,2)</f>
        <v>0</v>
      </c>
      <c r="W1456" s="215"/>
      <c r="X1456" s="206"/>
      <c r="Y1456" s="206"/>
      <c r="Z1456" s="206"/>
      <c r="AA1456" s="206"/>
      <c r="AB1456" s="206"/>
      <c r="AC1456" s="206"/>
      <c r="AD1456" s="206"/>
      <c r="AE1456" s="206"/>
      <c r="AF1456" s="206"/>
      <c r="AG1456" s="206" t="s">
        <v>369</v>
      </c>
      <c r="AH1456" s="206"/>
      <c r="AI1456" s="206"/>
      <c r="AJ1456" s="206"/>
      <c r="AK1456" s="206"/>
      <c r="AL1456" s="206"/>
      <c r="AM1456" s="206"/>
      <c r="AN1456" s="206"/>
      <c r="AO1456" s="206"/>
      <c r="AP1456" s="206"/>
      <c r="AQ1456" s="206"/>
      <c r="AR1456" s="206"/>
      <c r="AS1456" s="206"/>
      <c r="AT1456" s="206"/>
      <c r="AU1456" s="206"/>
      <c r="AV1456" s="206"/>
      <c r="AW1456" s="206"/>
      <c r="AX1456" s="206"/>
      <c r="AY1456" s="206"/>
      <c r="AZ1456" s="206"/>
      <c r="BA1456" s="206"/>
      <c r="BB1456" s="206"/>
      <c r="BC1456" s="206"/>
      <c r="BD1456" s="206"/>
      <c r="BE1456" s="206"/>
      <c r="BF1456" s="206"/>
      <c r="BG1456" s="206"/>
      <c r="BH1456" s="206"/>
    </row>
    <row r="1457" spans="1:60" outlineLevel="1">
      <c r="A1457" s="213"/>
      <c r="B1457" s="214"/>
      <c r="C1457" s="254" t="s">
        <v>1265</v>
      </c>
      <c r="D1457" s="247"/>
      <c r="E1457" s="248">
        <v>50.4</v>
      </c>
      <c r="F1457" s="215"/>
      <c r="G1457" s="215"/>
      <c r="H1457" s="215"/>
      <c r="I1457" s="215"/>
      <c r="J1457" s="215"/>
      <c r="K1457" s="215"/>
      <c r="L1457" s="215"/>
      <c r="M1457" s="215"/>
      <c r="N1457" s="215"/>
      <c r="O1457" s="215"/>
      <c r="P1457" s="215"/>
      <c r="Q1457" s="215"/>
      <c r="R1457" s="215"/>
      <c r="S1457" s="215"/>
      <c r="T1457" s="215"/>
      <c r="U1457" s="215"/>
      <c r="V1457" s="215"/>
      <c r="W1457" s="215"/>
      <c r="X1457" s="206"/>
      <c r="Y1457" s="206"/>
      <c r="Z1457" s="206"/>
      <c r="AA1457" s="206"/>
      <c r="AB1457" s="206"/>
      <c r="AC1457" s="206"/>
      <c r="AD1457" s="206"/>
      <c r="AE1457" s="206"/>
      <c r="AF1457" s="206"/>
      <c r="AG1457" s="206" t="s">
        <v>327</v>
      </c>
      <c r="AH1457" s="206">
        <v>0</v>
      </c>
      <c r="AI1457" s="206"/>
      <c r="AJ1457" s="206"/>
      <c r="AK1457" s="206"/>
      <c r="AL1457" s="206"/>
      <c r="AM1457" s="206"/>
      <c r="AN1457" s="206"/>
      <c r="AO1457" s="206"/>
      <c r="AP1457" s="206"/>
      <c r="AQ1457" s="206"/>
      <c r="AR1457" s="206"/>
      <c r="AS1457" s="206"/>
      <c r="AT1457" s="206"/>
      <c r="AU1457" s="206"/>
      <c r="AV1457" s="206"/>
      <c r="AW1457" s="206"/>
      <c r="AX1457" s="206"/>
      <c r="AY1457" s="206"/>
      <c r="AZ1457" s="206"/>
      <c r="BA1457" s="206"/>
      <c r="BB1457" s="206"/>
      <c r="BC1457" s="206"/>
      <c r="BD1457" s="206"/>
      <c r="BE1457" s="206"/>
      <c r="BF1457" s="206"/>
      <c r="BG1457" s="206"/>
      <c r="BH1457" s="206"/>
    </row>
    <row r="1458" spans="1:60" outlineLevel="1">
      <c r="A1458" s="213"/>
      <c r="B1458" s="214"/>
      <c r="C1458" s="254" t="s">
        <v>1266</v>
      </c>
      <c r="D1458" s="247"/>
      <c r="E1458" s="248">
        <v>10.56</v>
      </c>
      <c r="F1458" s="215"/>
      <c r="G1458" s="215"/>
      <c r="H1458" s="215"/>
      <c r="I1458" s="215"/>
      <c r="J1458" s="215"/>
      <c r="K1458" s="215"/>
      <c r="L1458" s="215"/>
      <c r="M1458" s="215"/>
      <c r="N1458" s="215"/>
      <c r="O1458" s="215"/>
      <c r="P1458" s="215"/>
      <c r="Q1458" s="215"/>
      <c r="R1458" s="215"/>
      <c r="S1458" s="215"/>
      <c r="T1458" s="215"/>
      <c r="U1458" s="215"/>
      <c r="V1458" s="215"/>
      <c r="W1458" s="215"/>
      <c r="X1458" s="206"/>
      <c r="Y1458" s="206"/>
      <c r="Z1458" s="206"/>
      <c r="AA1458" s="206"/>
      <c r="AB1458" s="206"/>
      <c r="AC1458" s="206"/>
      <c r="AD1458" s="206"/>
      <c r="AE1458" s="206"/>
      <c r="AF1458" s="206"/>
      <c r="AG1458" s="206" t="s">
        <v>327</v>
      </c>
      <c r="AH1458" s="206">
        <v>0</v>
      </c>
      <c r="AI1458" s="206"/>
      <c r="AJ1458" s="206"/>
      <c r="AK1458" s="206"/>
      <c r="AL1458" s="206"/>
      <c r="AM1458" s="206"/>
      <c r="AN1458" s="206"/>
      <c r="AO1458" s="206"/>
      <c r="AP1458" s="206"/>
      <c r="AQ1458" s="206"/>
      <c r="AR1458" s="206"/>
      <c r="AS1458" s="206"/>
      <c r="AT1458" s="206"/>
      <c r="AU1458" s="206"/>
      <c r="AV1458" s="206"/>
      <c r="AW1458" s="206"/>
      <c r="AX1458" s="206"/>
      <c r="AY1458" s="206"/>
      <c r="AZ1458" s="206"/>
      <c r="BA1458" s="206"/>
      <c r="BB1458" s="206"/>
      <c r="BC1458" s="206"/>
      <c r="BD1458" s="206"/>
      <c r="BE1458" s="206"/>
      <c r="BF1458" s="206"/>
      <c r="BG1458" s="206"/>
      <c r="BH1458" s="206"/>
    </row>
    <row r="1459" spans="1:60" outlineLevel="1">
      <c r="A1459" s="213"/>
      <c r="B1459" s="214"/>
      <c r="C1459" s="254" t="s">
        <v>1267</v>
      </c>
      <c r="D1459" s="247"/>
      <c r="E1459" s="248">
        <v>-0.88</v>
      </c>
      <c r="F1459" s="215"/>
      <c r="G1459" s="215"/>
      <c r="H1459" s="215"/>
      <c r="I1459" s="215"/>
      <c r="J1459" s="215"/>
      <c r="K1459" s="215"/>
      <c r="L1459" s="215"/>
      <c r="M1459" s="215"/>
      <c r="N1459" s="215"/>
      <c r="O1459" s="215"/>
      <c r="P1459" s="215"/>
      <c r="Q1459" s="215"/>
      <c r="R1459" s="215"/>
      <c r="S1459" s="215"/>
      <c r="T1459" s="215"/>
      <c r="U1459" s="215"/>
      <c r="V1459" s="215"/>
      <c r="W1459" s="215"/>
      <c r="X1459" s="206"/>
      <c r="Y1459" s="206"/>
      <c r="Z1459" s="206"/>
      <c r="AA1459" s="206"/>
      <c r="AB1459" s="206"/>
      <c r="AC1459" s="206"/>
      <c r="AD1459" s="206"/>
      <c r="AE1459" s="206"/>
      <c r="AF1459" s="206"/>
      <c r="AG1459" s="206" t="s">
        <v>327</v>
      </c>
      <c r="AH1459" s="206">
        <v>0</v>
      </c>
      <c r="AI1459" s="206"/>
      <c r="AJ1459" s="206"/>
      <c r="AK1459" s="206"/>
      <c r="AL1459" s="206"/>
      <c r="AM1459" s="206"/>
      <c r="AN1459" s="206"/>
      <c r="AO1459" s="206"/>
      <c r="AP1459" s="206"/>
      <c r="AQ1459" s="206"/>
      <c r="AR1459" s="206"/>
      <c r="AS1459" s="206"/>
      <c r="AT1459" s="206"/>
      <c r="AU1459" s="206"/>
      <c r="AV1459" s="206"/>
      <c r="AW1459" s="206"/>
      <c r="AX1459" s="206"/>
      <c r="AY1459" s="206"/>
      <c r="AZ1459" s="206"/>
      <c r="BA1459" s="206"/>
      <c r="BB1459" s="206"/>
      <c r="BC1459" s="206"/>
      <c r="BD1459" s="206"/>
      <c r="BE1459" s="206"/>
      <c r="BF1459" s="206"/>
      <c r="BG1459" s="206"/>
      <c r="BH1459" s="206"/>
    </row>
    <row r="1460" spans="1:60" outlineLevel="1">
      <c r="A1460" s="213"/>
      <c r="B1460" s="214"/>
      <c r="C1460" s="254" t="s">
        <v>1268</v>
      </c>
      <c r="D1460" s="247"/>
      <c r="E1460" s="248">
        <v>18.440000000000001</v>
      </c>
      <c r="F1460" s="215"/>
      <c r="G1460" s="215"/>
      <c r="H1460" s="215"/>
      <c r="I1460" s="215"/>
      <c r="J1460" s="215"/>
      <c r="K1460" s="215"/>
      <c r="L1460" s="215"/>
      <c r="M1460" s="215"/>
      <c r="N1460" s="215"/>
      <c r="O1460" s="215"/>
      <c r="P1460" s="215"/>
      <c r="Q1460" s="215"/>
      <c r="R1460" s="215"/>
      <c r="S1460" s="215"/>
      <c r="T1460" s="215"/>
      <c r="U1460" s="215"/>
      <c r="V1460" s="215"/>
      <c r="W1460" s="215"/>
      <c r="X1460" s="206"/>
      <c r="Y1460" s="206"/>
      <c r="Z1460" s="206"/>
      <c r="AA1460" s="206"/>
      <c r="AB1460" s="206"/>
      <c r="AC1460" s="206"/>
      <c r="AD1460" s="206"/>
      <c r="AE1460" s="206"/>
      <c r="AF1460" s="206"/>
      <c r="AG1460" s="206" t="s">
        <v>327</v>
      </c>
      <c r="AH1460" s="206">
        <v>0</v>
      </c>
      <c r="AI1460" s="206"/>
      <c r="AJ1460" s="206"/>
      <c r="AK1460" s="206"/>
      <c r="AL1460" s="206"/>
      <c r="AM1460" s="206"/>
      <c r="AN1460" s="206"/>
      <c r="AO1460" s="206"/>
      <c r="AP1460" s="206"/>
      <c r="AQ1460" s="206"/>
      <c r="AR1460" s="206"/>
      <c r="AS1460" s="206"/>
      <c r="AT1460" s="206"/>
      <c r="AU1460" s="206"/>
      <c r="AV1460" s="206"/>
      <c r="AW1460" s="206"/>
      <c r="AX1460" s="206"/>
      <c r="AY1460" s="206"/>
      <c r="AZ1460" s="206"/>
      <c r="BA1460" s="206"/>
      <c r="BB1460" s="206"/>
      <c r="BC1460" s="206"/>
      <c r="BD1460" s="206"/>
      <c r="BE1460" s="206"/>
      <c r="BF1460" s="206"/>
      <c r="BG1460" s="206"/>
      <c r="BH1460" s="206"/>
    </row>
    <row r="1461" spans="1:60" outlineLevel="1">
      <c r="A1461" s="213"/>
      <c r="B1461" s="214"/>
      <c r="C1461" s="254" t="s">
        <v>1269</v>
      </c>
      <c r="D1461" s="247"/>
      <c r="E1461" s="248">
        <v>-0.8</v>
      </c>
      <c r="F1461" s="215"/>
      <c r="G1461" s="215"/>
      <c r="H1461" s="215"/>
      <c r="I1461" s="215"/>
      <c r="J1461" s="215"/>
      <c r="K1461" s="215"/>
      <c r="L1461" s="215"/>
      <c r="M1461" s="215"/>
      <c r="N1461" s="215"/>
      <c r="O1461" s="215"/>
      <c r="P1461" s="215"/>
      <c r="Q1461" s="215"/>
      <c r="R1461" s="215"/>
      <c r="S1461" s="215"/>
      <c r="T1461" s="215"/>
      <c r="U1461" s="215"/>
      <c r="V1461" s="215"/>
      <c r="W1461" s="215"/>
      <c r="X1461" s="206"/>
      <c r="Y1461" s="206"/>
      <c r="Z1461" s="206"/>
      <c r="AA1461" s="206"/>
      <c r="AB1461" s="206"/>
      <c r="AC1461" s="206"/>
      <c r="AD1461" s="206"/>
      <c r="AE1461" s="206"/>
      <c r="AF1461" s="206"/>
      <c r="AG1461" s="206" t="s">
        <v>327</v>
      </c>
      <c r="AH1461" s="206">
        <v>0</v>
      </c>
      <c r="AI1461" s="206"/>
      <c r="AJ1461" s="206"/>
      <c r="AK1461" s="206"/>
      <c r="AL1461" s="206"/>
      <c r="AM1461" s="206"/>
      <c r="AN1461" s="206"/>
      <c r="AO1461" s="206"/>
      <c r="AP1461" s="206"/>
      <c r="AQ1461" s="206"/>
      <c r="AR1461" s="206"/>
      <c r="AS1461" s="206"/>
      <c r="AT1461" s="206"/>
      <c r="AU1461" s="206"/>
      <c r="AV1461" s="206"/>
      <c r="AW1461" s="206"/>
      <c r="AX1461" s="206"/>
      <c r="AY1461" s="206"/>
      <c r="AZ1461" s="206"/>
      <c r="BA1461" s="206"/>
      <c r="BB1461" s="206"/>
      <c r="BC1461" s="206"/>
      <c r="BD1461" s="206"/>
      <c r="BE1461" s="206"/>
      <c r="BF1461" s="206"/>
      <c r="BG1461" s="206"/>
      <c r="BH1461" s="206"/>
    </row>
    <row r="1462" spans="1:60" outlineLevel="1">
      <c r="A1462" s="213"/>
      <c r="B1462" s="214"/>
      <c r="C1462" s="254" t="s">
        <v>1270</v>
      </c>
      <c r="D1462" s="247"/>
      <c r="E1462" s="248">
        <v>12.1</v>
      </c>
      <c r="F1462" s="215"/>
      <c r="G1462" s="215"/>
      <c r="H1462" s="215"/>
      <c r="I1462" s="215"/>
      <c r="J1462" s="215"/>
      <c r="K1462" s="215"/>
      <c r="L1462" s="215"/>
      <c r="M1462" s="215"/>
      <c r="N1462" s="215"/>
      <c r="O1462" s="215"/>
      <c r="P1462" s="215"/>
      <c r="Q1462" s="215"/>
      <c r="R1462" s="215"/>
      <c r="S1462" s="215"/>
      <c r="T1462" s="215"/>
      <c r="U1462" s="215"/>
      <c r="V1462" s="215"/>
      <c r="W1462" s="215"/>
      <c r="X1462" s="206"/>
      <c r="Y1462" s="206"/>
      <c r="Z1462" s="206"/>
      <c r="AA1462" s="206"/>
      <c r="AB1462" s="206"/>
      <c r="AC1462" s="206"/>
      <c r="AD1462" s="206"/>
      <c r="AE1462" s="206"/>
      <c r="AF1462" s="206"/>
      <c r="AG1462" s="206" t="s">
        <v>327</v>
      </c>
      <c r="AH1462" s="206">
        <v>0</v>
      </c>
      <c r="AI1462" s="206"/>
      <c r="AJ1462" s="206"/>
      <c r="AK1462" s="206"/>
      <c r="AL1462" s="206"/>
      <c r="AM1462" s="206"/>
      <c r="AN1462" s="206"/>
      <c r="AO1462" s="206"/>
      <c r="AP1462" s="206"/>
      <c r="AQ1462" s="206"/>
      <c r="AR1462" s="206"/>
      <c r="AS1462" s="206"/>
      <c r="AT1462" s="206"/>
      <c r="AU1462" s="206"/>
      <c r="AV1462" s="206"/>
      <c r="AW1462" s="206"/>
      <c r="AX1462" s="206"/>
      <c r="AY1462" s="206"/>
      <c r="AZ1462" s="206"/>
      <c r="BA1462" s="206"/>
      <c r="BB1462" s="206"/>
      <c r="BC1462" s="206"/>
      <c r="BD1462" s="206"/>
      <c r="BE1462" s="206"/>
      <c r="BF1462" s="206"/>
      <c r="BG1462" s="206"/>
      <c r="BH1462" s="206"/>
    </row>
    <row r="1463" spans="1:60" outlineLevel="1">
      <c r="A1463" s="213"/>
      <c r="B1463" s="214"/>
      <c r="C1463" s="254" t="s">
        <v>1269</v>
      </c>
      <c r="D1463" s="247"/>
      <c r="E1463" s="248">
        <v>-0.8</v>
      </c>
      <c r="F1463" s="215"/>
      <c r="G1463" s="215"/>
      <c r="H1463" s="215"/>
      <c r="I1463" s="215"/>
      <c r="J1463" s="215"/>
      <c r="K1463" s="215"/>
      <c r="L1463" s="215"/>
      <c r="M1463" s="215"/>
      <c r="N1463" s="215"/>
      <c r="O1463" s="215"/>
      <c r="P1463" s="215"/>
      <c r="Q1463" s="215"/>
      <c r="R1463" s="215"/>
      <c r="S1463" s="215"/>
      <c r="T1463" s="215"/>
      <c r="U1463" s="215"/>
      <c r="V1463" s="215"/>
      <c r="W1463" s="215"/>
      <c r="X1463" s="206"/>
      <c r="Y1463" s="206"/>
      <c r="Z1463" s="206"/>
      <c r="AA1463" s="206"/>
      <c r="AB1463" s="206"/>
      <c r="AC1463" s="206"/>
      <c r="AD1463" s="206"/>
      <c r="AE1463" s="206"/>
      <c r="AF1463" s="206"/>
      <c r="AG1463" s="206" t="s">
        <v>327</v>
      </c>
      <c r="AH1463" s="206">
        <v>0</v>
      </c>
      <c r="AI1463" s="206"/>
      <c r="AJ1463" s="206"/>
      <c r="AK1463" s="206"/>
      <c r="AL1463" s="206"/>
      <c r="AM1463" s="206"/>
      <c r="AN1463" s="206"/>
      <c r="AO1463" s="206"/>
      <c r="AP1463" s="206"/>
      <c r="AQ1463" s="206"/>
      <c r="AR1463" s="206"/>
      <c r="AS1463" s="206"/>
      <c r="AT1463" s="206"/>
      <c r="AU1463" s="206"/>
      <c r="AV1463" s="206"/>
      <c r="AW1463" s="206"/>
      <c r="AX1463" s="206"/>
      <c r="AY1463" s="206"/>
      <c r="AZ1463" s="206"/>
      <c r="BA1463" s="206"/>
      <c r="BB1463" s="206"/>
      <c r="BC1463" s="206"/>
      <c r="BD1463" s="206"/>
      <c r="BE1463" s="206"/>
      <c r="BF1463" s="206"/>
      <c r="BG1463" s="206"/>
      <c r="BH1463" s="206"/>
    </row>
    <row r="1464" spans="1:60" outlineLevel="1">
      <c r="A1464" s="213"/>
      <c r="B1464" s="214"/>
      <c r="C1464" s="254" t="s">
        <v>1271</v>
      </c>
      <c r="D1464" s="247"/>
      <c r="E1464" s="248">
        <v>14.68</v>
      </c>
      <c r="F1464" s="215"/>
      <c r="G1464" s="215"/>
      <c r="H1464" s="215"/>
      <c r="I1464" s="215"/>
      <c r="J1464" s="215"/>
      <c r="K1464" s="215"/>
      <c r="L1464" s="215"/>
      <c r="M1464" s="215"/>
      <c r="N1464" s="215"/>
      <c r="O1464" s="215"/>
      <c r="P1464" s="215"/>
      <c r="Q1464" s="215"/>
      <c r="R1464" s="215"/>
      <c r="S1464" s="215"/>
      <c r="T1464" s="215"/>
      <c r="U1464" s="215"/>
      <c r="V1464" s="215"/>
      <c r="W1464" s="215"/>
      <c r="X1464" s="206"/>
      <c r="Y1464" s="206"/>
      <c r="Z1464" s="206"/>
      <c r="AA1464" s="206"/>
      <c r="AB1464" s="206"/>
      <c r="AC1464" s="206"/>
      <c r="AD1464" s="206"/>
      <c r="AE1464" s="206"/>
      <c r="AF1464" s="206"/>
      <c r="AG1464" s="206" t="s">
        <v>327</v>
      </c>
      <c r="AH1464" s="206">
        <v>0</v>
      </c>
      <c r="AI1464" s="206"/>
      <c r="AJ1464" s="206"/>
      <c r="AK1464" s="206"/>
      <c r="AL1464" s="206"/>
      <c r="AM1464" s="206"/>
      <c r="AN1464" s="206"/>
      <c r="AO1464" s="206"/>
      <c r="AP1464" s="206"/>
      <c r="AQ1464" s="206"/>
      <c r="AR1464" s="206"/>
      <c r="AS1464" s="206"/>
      <c r="AT1464" s="206"/>
      <c r="AU1464" s="206"/>
      <c r="AV1464" s="206"/>
      <c r="AW1464" s="206"/>
      <c r="AX1464" s="206"/>
      <c r="AY1464" s="206"/>
      <c r="AZ1464" s="206"/>
      <c r="BA1464" s="206"/>
      <c r="BB1464" s="206"/>
      <c r="BC1464" s="206"/>
      <c r="BD1464" s="206"/>
      <c r="BE1464" s="206"/>
      <c r="BF1464" s="206"/>
      <c r="BG1464" s="206"/>
      <c r="BH1464" s="206"/>
    </row>
    <row r="1465" spans="1:60" outlineLevel="1">
      <c r="A1465" s="213"/>
      <c r="B1465" s="214"/>
      <c r="C1465" s="254" t="s">
        <v>1272</v>
      </c>
      <c r="D1465" s="247"/>
      <c r="E1465" s="248">
        <v>-2.5</v>
      </c>
      <c r="F1465" s="215"/>
      <c r="G1465" s="215"/>
      <c r="H1465" s="215"/>
      <c r="I1465" s="215"/>
      <c r="J1465" s="215"/>
      <c r="K1465" s="215"/>
      <c r="L1465" s="215"/>
      <c r="M1465" s="215"/>
      <c r="N1465" s="215"/>
      <c r="O1465" s="215"/>
      <c r="P1465" s="215"/>
      <c r="Q1465" s="215"/>
      <c r="R1465" s="215"/>
      <c r="S1465" s="215"/>
      <c r="T1465" s="215"/>
      <c r="U1465" s="215"/>
      <c r="V1465" s="215"/>
      <c r="W1465" s="215"/>
      <c r="X1465" s="206"/>
      <c r="Y1465" s="206"/>
      <c r="Z1465" s="206"/>
      <c r="AA1465" s="206"/>
      <c r="AB1465" s="206"/>
      <c r="AC1465" s="206"/>
      <c r="AD1465" s="206"/>
      <c r="AE1465" s="206"/>
      <c r="AF1465" s="206"/>
      <c r="AG1465" s="206" t="s">
        <v>327</v>
      </c>
      <c r="AH1465" s="206">
        <v>0</v>
      </c>
      <c r="AI1465" s="206"/>
      <c r="AJ1465" s="206"/>
      <c r="AK1465" s="206"/>
      <c r="AL1465" s="206"/>
      <c r="AM1465" s="206"/>
      <c r="AN1465" s="206"/>
      <c r="AO1465" s="206"/>
      <c r="AP1465" s="206"/>
      <c r="AQ1465" s="206"/>
      <c r="AR1465" s="206"/>
      <c r="AS1465" s="206"/>
      <c r="AT1465" s="206"/>
      <c r="AU1465" s="206"/>
      <c r="AV1465" s="206"/>
      <c r="AW1465" s="206"/>
      <c r="AX1465" s="206"/>
      <c r="AY1465" s="206"/>
      <c r="AZ1465" s="206"/>
      <c r="BA1465" s="206"/>
      <c r="BB1465" s="206"/>
      <c r="BC1465" s="206"/>
      <c r="BD1465" s="206"/>
      <c r="BE1465" s="206"/>
      <c r="BF1465" s="206"/>
      <c r="BG1465" s="206"/>
      <c r="BH1465" s="206"/>
    </row>
    <row r="1466" spans="1:60" outlineLevel="1">
      <c r="A1466" s="213"/>
      <c r="B1466" s="214"/>
      <c r="C1466" s="254" t="s">
        <v>1273</v>
      </c>
      <c r="D1466" s="247"/>
      <c r="E1466" s="248">
        <v>34.299999999999997</v>
      </c>
      <c r="F1466" s="215"/>
      <c r="G1466" s="215"/>
      <c r="H1466" s="215"/>
      <c r="I1466" s="215"/>
      <c r="J1466" s="215"/>
      <c r="K1466" s="215"/>
      <c r="L1466" s="215"/>
      <c r="M1466" s="215"/>
      <c r="N1466" s="215"/>
      <c r="O1466" s="215"/>
      <c r="P1466" s="215"/>
      <c r="Q1466" s="215"/>
      <c r="R1466" s="215"/>
      <c r="S1466" s="215"/>
      <c r="T1466" s="215"/>
      <c r="U1466" s="215"/>
      <c r="V1466" s="215"/>
      <c r="W1466" s="215"/>
      <c r="X1466" s="206"/>
      <c r="Y1466" s="206"/>
      <c r="Z1466" s="206"/>
      <c r="AA1466" s="206"/>
      <c r="AB1466" s="206"/>
      <c r="AC1466" s="206"/>
      <c r="AD1466" s="206"/>
      <c r="AE1466" s="206"/>
      <c r="AF1466" s="206"/>
      <c r="AG1466" s="206" t="s">
        <v>327</v>
      </c>
      <c r="AH1466" s="206">
        <v>0</v>
      </c>
      <c r="AI1466" s="206"/>
      <c r="AJ1466" s="206"/>
      <c r="AK1466" s="206"/>
      <c r="AL1466" s="206"/>
      <c r="AM1466" s="206"/>
      <c r="AN1466" s="206"/>
      <c r="AO1466" s="206"/>
      <c r="AP1466" s="206"/>
      <c r="AQ1466" s="206"/>
      <c r="AR1466" s="206"/>
      <c r="AS1466" s="206"/>
      <c r="AT1466" s="206"/>
      <c r="AU1466" s="206"/>
      <c r="AV1466" s="206"/>
      <c r="AW1466" s="206"/>
      <c r="AX1466" s="206"/>
      <c r="AY1466" s="206"/>
      <c r="AZ1466" s="206"/>
      <c r="BA1466" s="206"/>
      <c r="BB1466" s="206"/>
      <c r="BC1466" s="206"/>
      <c r="BD1466" s="206"/>
      <c r="BE1466" s="206"/>
      <c r="BF1466" s="206"/>
      <c r="BG1466" s="206"/>
      <c r="BH1466" s="206"/>
    </row>
    <row r="1467" spans="1:60" outlineLevel="1">
      <c r="A1467" s="213"/>
      <c r="B1467" s="214"/>
      <c r="C1467" s="254" t="s">
        <v>1274</v>
      </c>
      <c r="D1467" s="247"/>
      <c r="E1467" s="248">
        <v>5.4</v>
      </c>
      <c r="F1467" s="215"/>
      <c r="G1467" s="215"/>
      <c r="H1467" s="215"/>
      <c r="I1467" s="215"/>
      <c r="J1467" s="215"/>
      <c r="K1467" s="215"/>
      <c r="L1467" s="215"/>
      <c r="M1467" s="215"/>
      <c r="N1467" s="215"/>
      <c r="O1467" s="215"/>
      <c r="P1467" s="215"/>
      <c r="Q1467" s="215"/>
      <c r="R1467" s="215"/>
      <c r="S1467" s="215"/>
      <c r="T1467" s="215"/>
      <c r="U1467" s="215"/>
      <c r="V1467" s="215"/>
      <c r="W1467" s="215"/>
      <c r="X1467" s="206"/>
      <c r="Y1467" s="206"/>
      <c r="Z1467" s="206"/>
      <c r="AA1467" s="206"/>
      <c r="AB1467" s="206"/>
      <c r="AC1467" s="206"/>
      <c r="AD1467" s="206"/>
      <c r="AE1467" s="206"/>
      <c r="AF1467" s="206"/>
      <c r="AG1467" s="206" t="s">
        <v>327</v>
      </c>
      <c r="AH1467" s="206">
        <v>0</v>
      </c>
      <c r="AI1467" s="206"/>
      <c r="AJ1467" s="206"/>
      <c r="AK1467" s="206"/>
      <c r="AL1467" s="206"/>
      <c r="AM1467" s="206"/>
      <c r="AN1467" s="206"/>
      <c r="AO1467" s="206"/>
      <c r="AP1467" s="206"/>
      <c r="AQ1467" s="206"/>
      <c r="AR1467" s="206"/>
      <c r="AS1467" s="206"/>
      <c r="AT1467" s="206"/>
      <c r="AU1467" s="206"/>
      <c r="AV1467" s="206"/>
      <c r="AW1467" s="206"/>
      <c r="AX1467" s="206"/>
      <c r="AY1467" s="206"/>
      <c r="AZ1467" s="206"/>
      <c r="BA1467" s="206"/>
      <c r="BB1467" s="206"/>
      <c r="BC1467" s="206"/>
      <c r="BD1467" s="206"/>
      <c r="BE1467" s="206"/>
      <c r="BF1467" s="206"/>
      <c r="BG1467" s="206"/>
      <c r="BH1467" s="206"/>
    </row>
    <row r="1468" spans="1:60" outlineLevel="1">
      <c r="A1468" s="213"/>
      <c r="B1468" s="214"/>
      <c r="C1468" s="254" t="s">
        <v>1275</v>
      </c>
      <c r="D1468" s="247"/>
      <c r="E1468" s="248">
        <v>-3.4</v>
      </c>
      <c r="F1468" s="215"/>
      <c r="G1468" s="215"/>
      <c r="H1468" s="215"/>
      <c r="I1468" s="215"/>
      <c r="J1468" s="215"/>
      <c r="K1468" s="215"/>
      <c r="L1468" s="215"/>
      <c r="M1468" s="215"/>
      <c r="N1468" s="215"/>
      <c r="O1468" s="215"/>
      <c r="P1468" s="215"/>
      <c r="Q1468" s="215"/>
      <c r="R1468" s="215"/>
      <c r="S1468" s="215"/>
      <c r="T1468" s="215"/>
      <c r="U1468" s="215"/>
      <c r="V1468" s="215"/>
      <c r="W1468" s="215"/>
      <c r="X1468" s="206"/>
      <c r="Y1468" s="206"/>
      <c r="Z1468" s="206"/>
      <c r="AA1468" s="206"/>
      <c r="AB1468" s="206"/>
      <c r="AC1468" s="206"/>
      <c r="AD1468" s="206"/>
      <c r="AE1468" s="206"/>
      <c r="AF1468" s="206"/>
      <c r="AG1468" s="206" t="s">
        <v>327</v>
      </c>
      <c r="AH1468" s="206">
        <v>0</v>
      </c>
      <c r="AI1468" s="206"/>
      <c r="AJ1468" s="206"/>
      <c r="AK1468" s="206"/>
      <c r="AL1468" s="206"/>
      <c r="AM1468" s="206"/>
      <c r="AN1468" s="206"/>
      <c r="AO1468" s="206"/>
      <c r="AP1468" s="206"/>
      <c r="AQ1468" s="206"/>
      <c r="AR1468" s="206"/>
      <c r="AS1468" s="206"/>
      <c r="AT1468" s="206"/>
      <c r="AU1468" s="206"/>
      <c r="AV1468" s="206"/>
      <c r="AW1468" s="206"/>
      <c r="AX1468" s="206"/>
      <c r="AY1468" s="206"/>
      <c r="AZ1468" s="206"/>
      <c r="BA1468" s="206"/>
      <c r="BB1468" s="206"/>
      <c r="BC1468" s="206"/>
      <c r="BD1468" s="206"/>
      <c r="BE1468" s="206"/>
      <c r="BF1468" s="206"/>
      <c r="BG1468" s="206"/>
      <c r="BH1468" s="206"/>
    </row>
    <row r="1469" spans="1:60" outlineLevel="1">
      <c r="A1469" s="213"/>
      <c r="B1469" s="214"/>
      <c r="C1469" s="254" t="s">
        <v>1276</v>
      </c>
      <c r="D1469" s="247"/>
      <c r="E1469" s="248">
        <v>17.920000000000002</v>
      </c>
      <c r="F1469" s="215"/>
      <c r="G1469" s="215"/>
      <c r="H1469" s="215"/>
      <c r="I1469" s="215"/>
      <c r="J1469" s="215"/>
      <c r="K1469" s="215"/>
      <c r="L1469" s="215"/>
      <c r="M1469" s="215"/>
      <c r="N1469" s="215"/>
      <c r="O1469" s="215"/>
      <c r="P1469" s="215"/>
      <c r="Q1469" s="215"/>
      <c r="R1469" s="215"/>
      <c r="S1469" s="215"/>
      <c r="T1469" s="215"/>
      <c r="U1469" s="215"/>
      <c r="V1469" s="215"/>
      <c r="W1469" s="215"/>
      <c r="X1469" s="206"/>
      <c r="Y1469" s="206"/>
      <c r="Z1469" s="206"/>
      <c r="AA1469" s="206"/>
      <c r="AB1469" s="206"/>
      <c r="AC1469" s="206"/>
      <c r="AD1469" s="206"/>
      <c r="AE1469" s="206"/>
      <c r="AF1469" s="206"/>
      <c r="AG1469" s="206" t="s">
        <v>327</v>
      </c>
      <c r="AH1469" s="206">
        <v>0</v>
      </c>
      <c r="AI1469" s="206"/>
      <c r="AJ1469" s="206"/>
      <c r="AK1469" s="206"/>
      <c r="AL1469" s="206"/>
      <c r="AM1469" s="206"/>
      <c r="AN1469" s="206"/>
      <c r="AO1469" s="206"/>
      <c r="AP1469" s="206"/>
      <c r="AQ1469" s="206"/>
      <c r="AR1469" s="206"/>
      <c r="AS1469" s="206"/>
      <c r="AT1469" s="206"/>
      <c r="AU1469" s="206"/>
      <c r="AV1469" s="206"/>
      <c r="AW1469" s="206"/>
      <c r="AX1469" s="206"/>
      <c r="AY1469" s="206"/>
      <c r="AZ1469" s="206"/>
      <c r="BA1469" s="206"/>
      <c r="BB1469" s="206"/>
      <c r="BC1469" s="206"/>
      <c r="BD1469" s="206"/>
      <c r="BE1469" s="206"/>
      <c r="BF1469" s="206"/>
      <c r="BG1469" s="206"/>
      <c r="BH1469" s="206"/>
    </row>
    <row r="1470" spans="1:60" outlineLevel="1">
      <c r="A1470" s="213"/>
      <c r="B1470" s="214"/>
      <c r="C1470" s="254" t="s">
        <v>1277</v>
      </c>
      <c r="D1470" s="247"/>
      <c r="E1470" s="248">
        <v>-7</v>
      </c>
      <c r="F1470" s="215"/>
      <c r="G1470" s="215"/>
      <c r="H1470" s="215"/>
      <c r="I1470" s="215"/>
      <c r="J1470" s="215"/>
      <c r="K1470" s="215"/>
      <c r="L1470" s="215"/>
      <c r="M1470" s="215"/>
      <c r="N1470" s="215"/>
      <c r="O1470" s="215"/>
      <c r="P1470" s="215"/>
      <c r="Q1470" s="215"/>
      <c r="R1470" s="215"/>
      <c r="S1470" s="215"/>
      <c r="T1470" s="215"/>
      <c r="U1470" s="215"/>
      <c r="V1470" s="215"/>
      <c r="W1470" s="215"/>
      <c r="X1470" s="206"/>
      <c r="Y1470" s="206"/>
      <c r="Z1470" s="206"/>
      <c r="AA1470" s="206"/>
      <c r="AB1470" s="206"/>
      <c r="AC1470" s="206"/>
      <c r="AD1470" s="206"/>
      <c r="AE1470" s="206"/>
      <c r="AF1470" s="206"/>
      <c r="AG1470" s="206" t="s">
        <v>327</v>
      </c>
      <c r="AH1470" s="206">
        <v>0</v>
      </c>
      <c r="AI1470" s="206"/>
      <c r="AJ1470" s="206"/>
      <c r="AK1470" s="206"/>
      <c r="AL1470" s="206"/>
      <c r="AM1470" s="206"/>
      <c r="AN1470" s="206"/>
      <c r="AO1470" s="206"/>
      <c r="AP1470" s="206"/>
      <c r="AQ1470" s="206"/>
      <c r="AR1470" s="206"/>
      <c r="AS1470" s="206"/>
      <c r="AT1470" s="206"/>
      <c r="AU1470" s="206"/>
      <c r="AV1470" s="206"/>
      <c r="AW1470" s="206"/>
      <c r="AX1470" s="206"/>
      <c r="AY1470" s="206"/>
      <c r="AZ1470" s="206"/>
      <c r="BA1470" s="206"/>
      <c r="BB1470" s="206"/>
      <c r="BC1470" s="206"/>
      <c r="BD1470" s="206"/>
      <c r="BE1470" s="206"/>
      <c r="BF1470" s="206"/>
      <c r="BG1470" s="206"/>
      <c r="BH1470" s="206"/>
    </row>
    <row r="1471" spans="1:60" outlineLevel="1">
      <c r="A1471" s="213"/>
      <c r="B1471" s="214"/>
      <c r="C1471" s="254" t="s">
        <v>1282</v>
      </c>
      <c r="D1471" s="247"/>
      <c r="E1471" s="248">
        <v>11.82</v>
      </c>
      <c r="F1471" s="215"/>
      <c r="G1471" s="215"/>
      <c r="H1471" s="215"/>
      <c r="I1471" s="215"/>
      <c r="J1471" s="215"/>
      <c r="K1471" s="215"/>
      <c r="L1471" s="215"/>
      <c r="M1471" s="215"/>
      <c r="N1471" s="215"/>
      <c r="O1471" s="215"/>
      <c r="P1471" s="215"/>
      <c r="Q1471" s="215"/>
      <c r="R1471" s="215"/>
      <c r="S1471" s="215"/>
      <c r="T1471" s="215"/>
      <c r="U1471" s="215"/>
      <c r="V1471" s="215"/>
      <c r="W1471" s="215"/>
      <c r="X1471" s="206"/>
      <c r="Y1471" s="206"/>
      <c r="Z1471" s="206"/>
      <c r="AA1471" s="206"/>
      <c r="AB1471" s="206"/>
      <c r="AC1471" s="206"/>
      <c r="AD1471" s="206"/>
      <c r="AE1471" s="206"/>
      <c r="AF1471" s="206"/>
      <c r="AG1471" s="206" t="s">
        <v>327</v>
      </c>
      <c r="AH1471" s="206">
        <v>0</v>
      </c>
      <c r="AI1471" s="206"/>
      <c r="AJ1471" s="206"/>
      <c r="AK1471" s="206"/>
      <c r="AL1471" s="206"/>
      <c r="AM1471" s="206"/>
      <c r="AN1471" s="206"/>
      <c r="AO1471" s="206"/>
      <c r="AP1471" s="206"/>
      <c r="AQ1471" s="206"/>
      <c r="AR1471" s="206"/>
      <c r="AS1471" s="206"/>
      <c r="AT1471" s="206"/>
      <c r="AU1471" s="206"/>
      <c r="AV1471" s="206"/>
      <c r="AW1471" s="206"/>
      <c r="AX1471" s="206"/>
      <c r="AY1471" s="206"/>
      <c r="AZ1471" s="206"/>
      <c r="BA1471" s="206"/>
      <c r="BB1471" s="206"/>
      <c r="BC1471" s="206"/>
      <c r="BD1471" s="206"/>
      <c r="BE1471" s="206"/>
      <c r="BF1471" s="206"/>
      <c r="BG1471" s="206"/>
      <c r="BH1471" s="206"/>
    </row>
    <row r="1472" spans="1:60" outlineLevel="1">
      <c r="A1472" s="213"/>
      <c r="B1472" s="214"/>
      <c r="C1472" s="254" t="s">
        <v>1283</v>
      </c>
      <c r="D1472" s="247"/>
      <c r="E1472" s="248">
        <v>-1.6</v>
      </c>
      <c r="F1472" s="215"/>
      <c r="G1472" s="215"/>
      <c r="H1472" s="215"/>
      <c r="I1472" s="215"/>
      <c r="J1472" s="215"/>
      <c r="K1472" s="215"/>
      <c r="L1472" s="215"/>
      <c r="M1472" s="215"/>
      <c r="N1472" s="215"/>
      <c r="O1472" s="215"/>
      <c r="P1472" s="215"/>
      <c r="Q1472" s="215"/>
      <c r="R1472" s="215"/>
      <c r="S1472" s="215"/>
      <c r="T1472" s="215"/>
      <c r="U1472" s="215"/>
      <c r="V1472" s="215"/>
      <c r="W1472" s="215"/>
      <c r="X1472" s="206"/>
      <c r="Y1472" s="206"/>
      <c r="Z1472" s="206"/>
      <c r="AA1472" s="206"/>
      <c r="AB1472" s="206"/>
      <c r="AC1472" s="206"/>
      <c r="AD1472" s="206"/>
      <c r="AE1472" s="206"/>
      <c r="AF1472" s="206"/>
      <c r="AG1472" s="206" t="s">
        <v>327</v>
      </c>
      <c r="AH1472" s="206">
        <v>0</v>
      </c>
      <c r="AI1472" s="206"/>
      <c r="AJ1472" s="206"/>
      <c r="AK1472" s="206"/>
      <c r="AL1472" s="206"/>
      <c r="AM1472" s="206"/>
      <c r="AN1472" s="206"/>
      <c r="AO1472" s="206"/>
      <c r="AP1472" s="206"/>
      <c r="AQ1472" s="206"/>
      <c r="AR1472" s="206"/>
      <c r="AS1472" s="206"/>
      <c r="AT1472" s="206"/>
      <c r="AU1472" s="206"/>
      <c r="AV1472" s="206"/>
      <c r="AW1472" s="206"/>
      <c r="AX1472" s="206"/>
      <c r="AY1472" s="206"/>
      <c r="AZ1472" s="206"/>
      <c r="BA1472" s="206"/>
      <c r="BB1472" s="206"/>
      <c r="BC1472" s="206"/>
      <c r="BD1472" s="206"/>
      <c r="BE1472" s="206"/>
      <c r="BF1472" s="206"/>
      <c r="BG1472" s="206"/>
      <c r="BH1472" s="206"/>
    </row>
    <row r="1473" spans="1:60" outlineLevel="1">
      <c r="A1473" s="213"/>
      <c r="B1473" s="214"/>
      <c r="C1473" s="254" t="s">
        <v>1281</v>
      </c>
      <c r="D1473" s="247"/>
      <c r="E1473" s="248">
        <v>-0.7</v>
      </c>
      <c r="F1473" s="215"/>
      <c r="G1473" s="215"/>
      <c r="H1473" s="215"/>
      <c r="I1473" s="215"/>
      <c r="J1473" s="215"/>
      <c r="K1473" s="215"/>
      <c r="L1473" s="215"/>
      <c r="M1473" s="215"/>
      <c r="N1473" s="215"/>
      <c r="O1473" s="215"/>
      <c r="P1473" s="215"/>
      <c r="Q1473" s="215"/>
      <c r="R1473" s="215"/>
      <c r="S1473" s="215"/>
      <c r="T1473" s="215"/>
      <c r="U1473" s="215"/>
      <c r="V1473" s="215"/>
      <c r="W1473" s="215"/>
      <c r="X1473" s="206"/>
      <c r="Y1473" s="206"/>
      <c r="Z1473" s="206"/>
      <c r="AA1473" s="206"/>
      <c r="AB1473" s="206"/>
      <c r="AC1473" s="206"/>
      <c r="AD1473" s="206"/>
      <c r="AE1473" s="206"/>
      <c r="AF1473" s="206"/>
      <c r="AG1473" s="206" t="s">
        <v>327</v>
      </c>
      <c r="AH1473" s="206">
        <v>0</v>
      </c>
      <c r="AI1473" s="206"/>
      <c r="AJ1473" s="206"/>
      <c r="AK1473" s="206"/>
      <c r="AL1473" s="206"/>
      <c r="AM1473" s="206"/>
      <c r="AN1473" s="206"/>
      <c r="AO1473" s="206"/>
      <c r="AP1473" s="206"/>
      <c r="AQ1473" s="206"/>
      <c r="AR1473" s="206"/>
      <c r="AS1473" s="206"/>
      <c r="AT1473" s="206"/>
      <c r="AU1473" s="206"/>
      <c r="AV1473" s="206"/>
      <c r="AW1473" s="206"/>
      <c r="AX1473" s="206"/>
      <c r="AY1473" s="206"/>
      <c r="AZ1473" s="206"/>
      <c r="BA1473" s="206"/>
      <c r="BB1473" s="206"/>
      <c r="BC1473" s="206"/>
      <c r="BD1473" s="206"/>
      <c r="BE1473" s="206"/>
      <c r="BF1473" s="206"/>
      <c r="BG1473" s="206"/>
      <c r="BH1473" s="206"/>
    </row>
    <row r="1474" spans="1:60" outlineLevel="1">
      <c r="A1474" s="213"/>
      <c r="B1474" s="214"/>
      <c r="C1474" s="254" t="s">
        <v>1292</v>
      </c>
      <c r="D1474" s="247"/>
      <c r="E1474" s="248">
        <v>74.540000000000006</v>
      </c>
      <c r="F1474" s="215"/>
      <c r="G1474" s="215"/>
      <c r="H1474" s="215"/>
      <c r="I1474" s="215"/>
      <c r="J1474" s="215"/>
      <c r="K1474" s="215"/>
      <c r="L1474" s="215"/>
      <c r="M1474" s="215"/>
      <c r="N1474" s="215"/>
      <c r="O1474" s="215"/>
      <c r="P1474" s="215"/>
      <c r="Q1474" s="215"/>
      <c r="R1474" s="215"/>
      <c r="S1474" s="215"/>
      <c r="T1474" s="215"/>
      <c r="U1474" s="215"/>
      <c r="V1474" s="215"/>
      <c r="W1474" s="215"/>
      <c r="X1474" s="206"/>
      <c r="Y1474" s="206"/>
      <c r="Z1474" s="206"/>
      <c r="AA1474" s="206"/>
      <c r="AB1474" s="206"/>
      <c r="AC1474" s="206"/>
      <c r="AD1474" s="206"/>
      <c r="AE1474" s="206"/>
      <c r="AF1474" s="206"/>
      <c r="AG1474" s="206" t="s">
        <v>327</v>
      </c>
      <c r="AH1474" s="206">
        <v>0</v>
      </c>
      <c r="AI1474" s="206"/>
      <c r="AJ1474" s="206"/>
      <c r="AK1474" s="206"/>
      <c r="AL1474" s="206"/>
      <c r="AM1474" s="206"/>
      <c r="AN1474" s="206"/>
      <c r="AO1474" s="206"/>
      <c r="AP1474" s="206"/>
      <c r="AQ1474" s="206"/>
      <c r="AR1474" s="206"/>
      <c r="AS1474" s="206"/>
      <c r="AT1474" s="206"/>
      <c r="AU1474" s="206"/>
      <c r="AV1474" s="206"/>
      <c r="AW1474" s="206"/>
      <c r="AX1474" s="206"/>
      <c r="AY1474" s="206"/>
      <c r="AZ1474" s="206"/>
      <c r="BA1474" s="206"/>
      <c r="BB1474" s="206"/>
      <c r="BC1474" s="206"/>
      <c r="BD1474" s="206"/>
      <c r="BE1474" s="206"/>
      <c r="BF1474" s="206"/>
      <c r="BG1474" s="206"/>
      <c r="BH1474" s="206"/>
    </row>
    <row r="1475" spans="1:60" outlineLevel="1">
      <c r="A1475" s="213"/>
      <c r="B1475" s="214"/>
      <c r="C1475" s="254" t="s">
        <v>1293</v>
      </c>
      <c r="D1475" s="247"/>
      <c r="E1475" s="248">
        <v>1.8</v>
      </c>
      <c r="F1475" s="215"/>
      <c r="G1475" s="215"/>
      <c r="H1475" s="215"/>
      <c r="I1475" s="215"/>
      <c r="J1475" s="215"/>
      <c r="K1475" s="215"/>
      <c r="L1475" s="215"/>
      <c r="M1475" s="215"/>
      <c r="N1475" s="215"/>
      <c r="O1475" s="215"/>
      <c r="P1475" s="215"/>
      <c r="Q1475" s="215"/>
      <c r="R1475" s="215"/>
      <c r="S1475" s="215"/>
      <c r="T1475" s="215"/>
      <c r="U1475" s="215"/>
      <c r="V1475" s="215"/>
      <c r="W1475" s="215"/>
      <c r="X1475" s="206"/>
      <c r="Y1475" s="206"/>
      <c r="Z1475" s="206"/>
      <c r="AA1475" s="206"/>
      <c r="AB1475" s="206"/>
      <c r="AC1475" s="206"/>
      <c r="AD1475" s="206"/>
      <c r="AE1475" s="206"/>
      <c r="AF1475" s="206"/>
      <c r="AG1475" s="206" t="s">
        <v>327</v>
      </c>
      <c r="AH1475" s="206">
        <v>0</v>
      </c>
      <c r="AI1475" s="206"/>
      <c r="AJ1475" s="206"/>
      <c r="AK1475" s="206"/>
      <c r="AL1475" s="206"/>
      <c r="AM1475" s="206"/>
      <c r="AN1475" s="206"/>
      <c r="AO1475" s="206"/>
      <c r="AP1475" s="206"/>
      <c r="AQ1475" s="206"/>
      <c r="AR1475" s="206"/>
      <c r="AS1475" s="206"/>
      <c r="AT1475" s="206"/>
      <c r="AU1475" s="206"/>
      <c r="AV1475" s="206"/>
      <c r="AW1475" s="206"/>
      <c r="AX1475" s="206"/>
      <c r="AY1475" s="206"/>
      <c r="AZ1475" s="206"/>
      <c r="BA1475" s="206"/>
      <c r="BB1475" s="206"/>
      <c r="BC1475" s="206"/>
      <c r="BD1475" s="206"/>
      <c r="BE1475" s="206"/>
      <c r="BF1475" s="206"/>
      <c r="BG1475" s="206"/>
      <c r="BH1475" s="206"/>
    </row>
    <row r="1476" spans="1:60" outlineLevel="1">
      <c r="A1476" s="213"/>
      <c r="B1476" s="214"/>
      <c r="C1476" s="254" t="s">
        <v>1294</v>
      </c>
      <c r="D1476" s="247"/>
      <c r="E1476" s="248">
        <v>-5.6</v>
      </c>
      <c r="F1476" s="215"/>
      <c r="G1476" s="215"/>
      <c r="H1476" s="215"/>
      <c r="I1476" s="215"/>
      <c r="J1476" s="215"/>
      <c r="K1476" s="215"/>
      <c r="L1476" s="215"/>
      <c r="M1476" s="215"/>
      <c r="N1476" s="215"/>
      <c r="O1476" s="215"/>
      <c r="P1476" s="215"/>
      <c r="Q1476" s="215"/>
      <c r="R1476" s="215"/>
      <c r="S1476" s="215"/>
      <c r="T1476" s="215"/>
      <c r="U1476" s="215"/>
      <c r="V1476" s="215"/>
      <c r="W1476" s="215"/>
      <c r="X1476" s="206"/>
      <c r="Y1476" s="206"/>
      <c r="Z1476" s="206"/>
      <c r="AA1476" s="206"/>
      <c r="AB1476" s="206"/>
      <c r="AC1476" s="206"/>
      <c r="AD1476" s="206"/>
      <c r="AE1476" s="206"/>
      <c r="AF1476" s="206"/>
      <c r="AG1476" s="206" t="s">
        <v>327</v>
      </c>
      <c r="AH1476" s="206">
        <v>0</v>
      </c>
      <c r="AI1476" s="206"/>
      <c r="AJ1476" s="206"/>
      <c r="AK1476" s="206"/>
      <c r="AL1476" s="206"/>
      <c r="AM1476" s="206"/>
      <c r="AN1476" s="206"/>
      <c r="AO1476" s="206"/>
      <c r="AP1476" s="206"/>
      <c r="AQ1476" s="206"/>
      <c r="AR1476" s="206"/>
      <c r="AS1476" s="206"/>
      <c r="AT1476" s="206"/>
      <c r="AU1476" s="206"/>
      <c r="AV1476" s="206"/>
      <c r="AW1476" s="206"/>
      <c r="AX1476" s="206"/>
      <c r="AY1476" s="206"/>
      <c r="AZ1476" s="206"/>
      <c r="BA1476" s="206"/>
      <c r="BB1476" s="206"/>
      <c r="BC1476" s="206"/>
      <c r="BD1476" s="206"/>
      <c r="BE1476" s="206"/>
      <c r="BF1476" s="206"/>
      <c r="BG1476" s="206"/>
      <c r="BH1476" s="206"/>
    </row>
    <row r="1477" spans="1:60" outlineLevel="1">
      <c r="A1477" s="213"/>
      <c r="B1477" s="214"/>
      <c r="C1477" s="254" t="s">
        <v>1295</v>
      </c>
      <c r="D1477" s="247"/>
      <c r="E1477" s="248">
        <v>-3.8</v>
      </c>
      <c r="F1477" s="215"/>
      <c r="G1477" s="215"/>
      <c r="H1477" s="215"/>
      <c r="I1477" s="215"/>
      <c r="J1477" s="215"/>
      <c r="K1477" s="215"/>
      <c r="L1477" s="215"/>
      <c r="M1477" s="215"/>
      <c r="N1477" s="215"/>
      <c r="O1477" s="215"/>
      <c r="P1477" s="215"/>
      <c r="Q1477" s="215"/>
      <c r="R1477" s="215"/>
      <c r="S1477" s="215"/>
      <c r="T1477" s="215"/>
      <c r="U1477" s="215"/>
      <c r="V1477" s="215"/>
      <c r="W1477" s="215"/>
      <c r="X1477" s="206"/>
      <c r="Y1477" s="206"/>
      <c r="Z1477" s="206"/>
      <c r="AA1477" s="206"/>
      <c r="AB1477" s="206"/>
      <c r="AC1477" s="206"/>
      <c r="AD1477" s="206"/>
      <c r="AE1477" s="206"/>
      <c r="AF1477" s="206"/>
      <c r="AG1477" s="206" t="s">
        <v>327</v>
      </c>
      <c r="AH1477" s="206">
        <v>0</v>
      </c>
      <c r="AI1477" s="206"/>
      <c r="AJ1477" s="206"/>
      <c r="AK1477" s="206"/>
      <c r="AL1477" s="206"/>
      <c r="AM1477" s="206"/>
      <c r="AN1477" s="206"/>
      <c r="AO1477" s="206"/>
      <c r="AP1477" s="206"/>
      <c r="AQ1477" s="206"/>
      <c r="AR1477" s="206"/>
      <c r="AS1477" s="206"/>
      <c r="AT1477" s="206"/>
      <c r="AU1477" s="206"/>
      <c r="AV1477" s="206"/>
      <c r="AW1477" s="206"/>
      <c r="AX1477" s="206"/>
      <c r="AY1477" s="206"/>
      <c r="AZ1477" s="206"/>
      <c r="BA1477" s="206"/>
      <c r="BB1477" s="206"/>
      <c r="BC1477" s="206"/>
      <c r="BD1477" s="206"/>
      <c r="BE1477" s="206"/>
      <c r="BF1477" s="206"/>
      <c r="BG1477" s="206"/>
      <c r="BH1477" s="206"/>
    </row>
    <row r="1478" spans="1:60" outlineLevel="1">
      <c r="A1478" s="213"/>
      <c r="B1478" s="214"/>
      <c r="C1478" s="254" t="s">
        <v>1296</v>
      </c>
      <c r="D1478" s="247"/>
      <c r="E1478" s="248">
        <v>52.48</v>
      </c>
      <c r="F1478" s="215"/>
      <c r="G1478" s="215"/>
      <c r="H1478" s="215"/>
      <c r="I1478" s="215"/>
      <c r="J1478" s="215"/>
      <c r="K1478" s="215"/>
      <c r="L1478" s="215"/>
      <c r="M1478" s="215"/>
      <c r="N1478" s="215"/>
      <c r="O1478" s="215"/>
      <c r="P1478" s="215"/>
      <c r="Q1478" s="215"/>
      <c r="R1478" s="215"/>
      <c r="S1478" s="215"/>
      <c r="T1478" s="215"/>
      <c r="U1478" s="215"/>
      <c r="V1478" s="215"/>
      <c r="W1478" s="215"/>
      <c r="X1478" s="206"/>
      <c r="Y1478" s="206"/>
      <c r="Z1478" s="206"/>
      <c r="AA1478" s="206"/>
      <c r="AB1478" s="206"/>
      <c r="AC1478" s="206"/>
      <c r="AD1478" s="206"/>
      <c r="AE1478" s="206"/>
      <c r="AF1478" s="206"/>
      <c r="AG1478" s="206" t="s">
        <v>327</v>
      </c>
      <c r="AH1478" s="206">
        <v>0</v>
      </c>
      <c r="AI1478" s="206"/>
      <c r="AJ1478" s="206"/>
      <c r="AK1478" s="206"/>
      <c r="AL1478" s="206"/>
      <c r="AM1478" s="206"/>
      <c r="AN1478" s="206"/>
      <c r="AO1478" s="206"/>
      <c r="AP1478" s="206"/>
      <c r="AQ1478" s="206"/>
      <c r="AR1478" s="206"/>
      <c r="AS1478" s="206"/>
      <c r="AT1478" s="206"/>
      <c r="AU1478" s="206"/>
      <c r="AV1478" s="206"/>
      <c r="AW1478" s="206"/>
      <c r="AX1478" s="206"/>
      <c r="AY1478" s="206"/>
      <c r="AZ1478" s="206"/>
      <c r="BA1478" s="206"/>
      <c r="BB1478" s="206"/>
      <c r="BC1478" s="206"/>
      <c r="BD1478" s="206"/>
      <c r="BE1478" s="206"/>
      <c r="BF1478" s="206"/>
      <c r="BG1478" s="206"/>
      <c r="BH1478" s="206"/>
    </row>
    <row r="1479" spans="1:60" outlineLevel="1">
      <c r="A1479" s="213"/>
      <c r="B1479" s="214"/>
      <c r="C1479" s="254" t="s">
        <v>1297</v>
      </c>
      <c r="D1479" s="247"/>
      <c r="E1479" s="248">
        <v>1.46</v>
      </c>
      <c r="F1479" s="215"/>
      <c r="G1479" s="215"/>
      <c r="H1479" s="215"/>
      <c r="I1479" s="215"/>
      <c r="J1479" s="215"/>
      <c r="K1479" s="215"/>
      <c r="L1479" s="215"/>
      <c r="M1479" s="215"/>
      <c r="N1479" s="215"/>
      <c r="O1479" s="215"/>
      <c r="P1479" s="215"/>
      <c r="Q1479" s="215"/>
      <c r="R1479" s="215"/>
      <c r="S1479" s="215"/>
      <c r="T1479" s="215"/>
      <c r="U1479" s="215"/>
      <c r="V1479" s="215"/>
      <c r="W1479" s="215"/>
      <c r="X1479" s="206"/>
      <c r="Y1479" s="206"/>
      <c r="Z1479" s="206"/>
      <c r="AA1479" s="206"/>
      <c r="AB1479" s="206"/>
      <c r="AC1479" s="206"/>
      <c r="AD1479" s="206"/>
      <c r="AE1479" s="206"/>
      <c r="AF1479" s="206"/>
      <c r="AG1479" s="206" t="s">
        <v>327</v>
      </c>
      <c r="AH1479" s="206">
        <v>0</v>
      </c>
      <c r="AI1479" s="206"/>
      <c r="AJ1479" s="206"/>
      <c r="AK1479" s="206"/>
      <c r="AL1479" s="206"/>
      <c r="AM1479" s="206"/>
      <c r="AN1479" s="206"/>
      <c r="AO1479" s="206"/>
      <c r="AP1479" s="206"/>
      <c r="AQ1479" s="206"/>
      <c r="AR1479" s="206"/>
      <c r="AS1479" s="206"/>
      <c r="AT1479" s="206"/>
      <c r="AU1479" s="206"/>
      <c r="AV1479" s="206"/>
      <c r="AW1479" s="206"/>
      <c r="AX1479" s="206"/>
      <c r="AY1479" s="206"/>
      <c r="AZ1479" s="206"/>
      <c r="BA1479" s="206"/>
      <c r="BB1479" s="206"/>
      <c r="BC1479" s="206"/>
      <c r="BD1479" s="206"/>
      <c r="BE1479" s="206"/>
      <c r="BF1479" s="206"/>
      <c r="BG1479" s="206"/>
      <c r="BH1479" s="206"/>
    </row>
    <row r="1480" spans="1:60" outlineLevel="1">
      <c r="A1480" s="213"/>
      <c r="B1480" s="214"/>
      <c r="C1480" s="254" t="s">
        <v>1298</v>
      </c>
      <c r="D1480" s="247"/>
      <c r="E1480" s="248">
        <v>3.2</v>
      </c>
      <c r="F1480" s="215"/>
      <c r="G1480" s="215"/>
      <c r="H1480" s="215"/>
      <c r="I1480" s="215"/>
      <c r="J1480" s="215"/>
      <c r="K1480" s="215"/>
      <c r="L1480" s="215"/>
      <c r="M1480" s="215"/>
      <c r="N1480" s="215"/>
      <c r="O1480" s="215"/>
      <c r="P1480" s="215"/>
      <c r="Q1480" s="215"/>
      <c r="R1480" s="215"/>
      <c r="S1480" s="215"/>
      <c r="T1480" s="215"/>
      <c r="U1480" s="215"/>
      <c r="V1480" s="215"/>
      <c r="W1480" s="215"/>
      <c r="X1480" s="206"/>
      <c r="Y1480" s="206"/>
      <c r="Z1480" s="206"/>
      <c r="AA1480" s="206"/>
      <c r="AB1480" s="206"/>
      <c r="AC1480" s="206"/>
      <c r="AD1480" s="206"/>
      <c r="AE1480" s="206"/>
      <c r="AF1480" s="206"/>
      <c r="AG1480" s="206" t="s">
        <v>327</v>
      </c>
      <c r="AH1480" s="206">
        <v>0</v>
      </c>
      <c r="AI1480" s="206"/>
      <c r="AJ1480" s="206"/>
      <c r="AK1480" s="206"/>
      <c r="AL1480" s="206"/>
      <c r="AM1480" s="206"/>
      <c r="AN1480" s="206"/>
      <c r="AO1480" s="206"/>
      <c r="AP1480" s="206"/>
      <c r="AQ1480" s="206"/>
      <c r="AR1480" s="206"/>
      <c r="AS1480" s="206"/>
      <c r="AT1480" s="206"/>
      <c r="AU1480" s="206"/>
      <c r="AV1480" s="206"/>
      <c r="AW1480" s="206"/>
      <c r="AX1480" s="206"/>
      <c r="AY1480" s="206"/>
      <c r="AZ1480" s="206"/>
      <c r="BA1480" s="206"/>
      <c r="BB1480" s="206"/>
      <c r="BC1480" s="206"/>
      <c r="BD1480" s="206"/>
      <c r="BE1480" s="206"/>
      <c r="BF1480" s="206"/>
      <c r="BG1480" s="206"/>
      <c r="BH1480" s="206"/>
    </row>
    <row r="1481" spans="1:60" outlineLevel="1">
      <c r="A1481" s="213"/>
      <c r="B1481" s="214"/>
      <c r="C1481" s="254" t="s">
        <v>1299</v>
      </c>
      <c r="D1481" s="247"/>
      <c r="E1481" s="248">
        <v>5.2</v>
      </c>
      <c r="F1481" s="215"/>
      <c r="G1481" s="215"/>
      <c r="H1481" s="215"/>
      <c r="I1481" s="215"/>
      <c r="J1481" s="215"/>
      <c r="K1481" s="215"/>
      <c r="L1481" s="215"/>
      <c r="M1481" s="215"/>
      <c r="N1481" s="215"/>
      <c r="O1481" s="215"/>
      <c r="P1481" s="215"/>
      <c r="Q1481" s="215"/>
      <c r="R1481" s="215"/>
      <c r="S1481" s="215"/>
      <c r="T1481" s="215"/>
      <c r="U1481" s="215"/>
      <c r="V1481" s="215"/>
      <c r="W1481" s="215"/>
      <c r="X1481" s="206"/>
      <c r="Y1481" s="206"/>
      <c r="Z1481" s="206"/>
      <c r="AA1481" s="206"/>
      <c r="AB1481" s="206"/>
      <c r="AC1481" s="206"/>
      <c r="AD1481" s="206"/>
      <c r="AE1481" s="206"/>
      <c r="AF1481" s="206"/>
      <c r="AG1481" s="206" t="s">
        <v>327</v>
      </c>
      <c r="AH1481" s="206">
        <v>0</v>
      </c>
      <c r="AI1481" s="206"/>
      <c r="AJ1481" s="206"/>
      <c r="AK1481" s="206"/>
      <c r="AL1481" s="206"/>
      <c r="AM1481" s="206"/>
      <c r="AN1481" s="206"/>
      <c r="AO1481" s="206"/>
      <c r="AP1481" s="206"/>
      <c r="AQ1481" s="206"/>
      <c r="AR1481" s="206"/>
      <c r="AS1481" s="206"/>
      <c r="AT1481" s="206"/>
      <c r="AU1481" s="206"/>
      <c r="AV1481" s="206"/>
      <c r="AW1481" s="206"/>
      <c r="AX1481" s="206"/>
      <c r="AY1481" s="206"/>
      <c r="AZ1481" s="206"/>
      <c r="BA1481" s="206"/>
      <c r="BB1481" s="206"/>
      <c r="BC1481" s="206"/>
      <c r="BD1481" s="206"/>
      <c r="BE1481" s="206"/>
      <c r="BF1481" s="206"/>
      <c r="BG1481" s="206"/>
      <c r="BH1481" s="206"/>
    </row>
    <row r="1482" spans="1:60" outlineLevel="1">
      <c r="A1482" s="213"/>
      <c r="B1482" s="214"/>
      <c r="C1482" s="254" t="s">
        <v>1300</v>
      </c>
      <c r="D1482" s="247"/>
      <c r="E1482" s="248">
        <v>-1.8</v>
      </c>
      <c r="F1482" s="215"/>
      <c r="G1482" s="215"/>
      <c r="H1482" s="215"/>
      <c r="I1482" s="215"/>
      <c r="J1482" s="215"/>
      <c r="K1482" s="215"/>
      <c r="L1482" s="215"/>
      <c r="M1482" s="215"/>
      <c r="N1482" s="215"/>
      <c r="O1482" s="215"/>
      <c r="P1482" s="215"/>
      <c r="Q1482" s="215"/>
      <c r="R1482" s="215"/>
      <c r="S1482" s="215"/>
      <c r="T1482" s="215"/>
      <c r="U1482" s="215"/>
      <c r="V1482" s="215"/>
      <c r="W1482" s="215"/>
      <c r="X1482" s="206"/>
      <c r="Y1482" s="206"/>
      <c r="Z1482" s="206"/>
      <c r="AA1482" s="206"/>
      <c r="AB1482" s="206"/>
      <c r="AC1482" s="206"/>
      <c r="AD1482" s="206"/>
      <c r="AE1482" s="206"/>
      <c r="AF1482" s="206"/>
      <c r="AG1482" s="206" t="s">
        <v>327</v>
      </c>
      <c r="AH1482" s="206">
        <v>0</v>
      </c>
      <c r="AI1482" s="206"/>
      <c r="AJ1482" s="206"/>
      <c r="AK1482" s="206"/>
      <c r="AL1482" s="206"/>
      <c r="AM1482" s="206"/>
      <c r="AN1482" s="206"/>
      <c r="AO1482" s="206"/>
      <c r="AP1482" s="206"/>
      <c r="AQ1482" s="206"/>
      <c r="AR1482" s="206"/>
      <c r="AS1482" s="206"/>
      <c r="AT1482" s="206"/>
      <c r="AU1482" s="206"/>
      <c r="AV1482" s="206"/>
      <c r="AW1482" s="206"/>
      <c r="AX1482" s="206"/>
      <c r="AY1482" s="206"/>
      <c r="AZ1482" s="206"/>
      <c r="BA1482" s="206"/>
      <c r="BB1482" s="206"/>
      <c r="BC1482" s="206"/>
      <c r="BD1482" s="206"/>
      <c r="BE1482" s="206"/>
      <c r="BF1482" s="206"/>
      <c r="BG1482" s="206"/>
      <c r="BH1482" s="206"/>
    </row>
    <row r="1483" spans="1:60" outlineLevel="1">
      <c r="A1483" s="213"/>
      <c r="B1483" s="214"/>
      <c r="C1483" s="254" t="s">
        <v>1301</v>
      </c>
      <c r="D1483" s="247"/>
      <c r="E1483" s="248">
        <v>-2.8</v>
      </c>
      <c r="F1483" s="215"/>
      <c r="G1483" s="215"/>
      <c r="H1483" s="215"/>
      <c r="I1483" s="215"/>
      <c r="J1483" s="215"/>
      <c r="K1483" s="215"/>
      <c r="L1483" s="215"/>
      <c r="M1483" s="215"/>
      <c r="N1483" s="215"/>
      <c r="O1483" s="215"/>
      <c r="P1483" s="215"/>
      <c r="Q1483" s="215"/>
      <c r="R1483" s="215"/>
      <c r="S1483" s="215"/>
      <c r="T1483" s="215"/>
      <c r="U1483" s="215"/>
      <c r="V1483" s="215"/>
      <c r="W1483" s="215"/>
      <c r="X1483" s="206"/>
      <c r="Y1483" s="206"/>
      <c r="Z1483" s="206"/>
      <c r="AA1483" s="206"/>
      <c r="AB1483" s="206"/>
      <c r="AC1483" s="206"/>
      <c r="AD1483" s="206"/>
      <c r="AE1483" s="206"/>
      <c r="AF1483" s="206"/>
      <c r="AG1483" s="206" t="s">
        <v>327</v>
      </c>
      <c r="AH1483" s="206">
        <v>0</v>
      </c>
      <c r="AI1483" s="206"/>
      <c r="AJ1483" s="206"/>
      <c r="AK1483" s="206"/>
      <c r="AL1483" s="206"/>
      <c r="AM1483" s="206"/>
      <c r="AN1483" s="206"/>
      <c r="AO1483" s="206"/>
      <c r="AP1483" s="206"/>
      <c r="AQ1483" s="206"/>
      <c r="AR1483" s="206"/>
      <c r="AS1483" s="206"/>
      <c r="AT1483" s="206"/>
      <c r="AU1483" s="206"/>
      <c r="AV1483" s="206"/>
      <c r="AW1483" s="206"/>
      <c r="AX1483" s="206"/>
      <c r="AY1483" s="206"/>
      <c r="AZ1483" s="206"/>
      <c r="BA1483" s="206"/>
      <c r="BB1483" s="206"/>
      <c r="BC1483" s="206"/>
      <c r="BD1483" s="206"/>
      <c r="BE1483" s="206"/>
      <c r="BF1483" s="206"/>
      <c r="BG1483" s="206"/>
      <c r="BH1483" s="206"/>
    </row>
    <row r="1484" spans="1:60" outlineLevel="1">
      <c r="A1484" s="213"/>
      <c r="B1484" s="214"/>
      <c r="C1484" s="254" t="s">
        <v>1279</v>
      </c>
      <c r="D1484" s="247"/>
      <c r="E1484" s="248">
        <v>-0.9</v>
      </c>
      <c r="F1484" s="215"/>
      <c r="G1484" s="215"/>
      <c r="H1484" s="215"/>
      <c r="I1484" s="215"/>
      <c r="J1484" s="215"/>
      <c r="K1484" s="215"/>
      <c r="L1484" s="215"/>
      <c r="M1484" s="215"/>
      <c r="N1484" s="215"/>
      <c r="O1484" s="215"/>
      <c r="P1484" s="215"/>
      <c r="Q1484" s="215"/>
      <c r="R1484" s="215"/>
      <c r="S1484" s="215"/>
      <c r="T1484" s="215"/>
      <c r="U1484" s="215"/>
      <c r="V1484" s="215"/>
      <c r="W1484" s="215"/>
      <c r="X1484" s="206"/>
      <c r="Y1484" s="206"/>
      <c r="Z1484" s="206"/>
      <c r="AA1484" s="206"/>
      <c r="AB1484" s="206"/>
      <c r="AC1484" s="206"/>
      <c r="AD1484" s="206"/>
      <c r="AE1484" s="206"/>
      <c r="AF1484" s="206"/>
      <c r="AG1484" s="206" t="s">
        <v>327</v>
      </c>
      <c r="AH1484" s="206">
        <v>0</v>
      </c>
      <c r="AI1484" s="206"/>
      <c r="AJ1484" s="206"/>
      <c r="AK1484" s="206"/>
      <c r="AL1484" s="206"/>
      <c r="AM1484" s="206"/>
      <c r="AN1484" s="206"/>
      <c r="AO1484" s="206"/>
      <c r="AP1484" s="206"/>
      <c r="AQ1484" s="206"/>
      <c r="AR1484" s="206"/>
      <c r="AS1484" s="206"/>
      <c r="AT1484" s="206"/>
      <c r="AU1484" s="206"/>
      <c r="AV1484" s="206"/>
      <c r="AW1484" s="206"/>
      <c r="AX1484" s="206"/>
      <c r="AY1484" s="206"/>
      <c r="AZ1484" s="206"/>
      <c r="BA1484" s="206"/>
      <c r="BB1484" s="206"/>
      <c r="BC1484" s="206"/>
      <c r="BD1484" s="206"/>
      <c r="BE1484" s="206"/>
      <c r="BF1484" s="206"/>
      <c r="BG1484" s="206"/>
      <c r="BH1484" s="206"/>
    </row>
    <row r="1485" spans="1:60" outlineLevel="1">
      <c r="A1485" s="213"/>
      <c r="B1485" s="214"/>
      <c r="C1485" s="254" t="s">
        <v>1302</v>
      </c>
      <c r="D1485" s="247"/>
      <c r="E1485" s="248">
        <v>10.69</v>
      </c>
      <c r="F1485" s="215"/>
      <c r="G1485" s="215"/>
      <c r="H1485" s="215"/>
      <c r="I1485" s="215"/>
      <c r="J1485" s="215"/>
      <c r="K1485" s="215"/>
      <c r="L1485" s="215"/>
      <c r="M1485" s="215"/>
      <c r="N1485" s="215"/>
      <c r="O1485" s="215"/>
      <c r="P1485" s="215"/>
      <c r="Q1485" s="215"/>
      <c r="R1485" s="215"/>
      <c r="S1485" s="215"/>
      <c r="T1485" s="215"/>
      <c r="U1485" s="215"/>
      <c r="V1485" s="215"/>
      <c r="W1485" s="215"/>
      <c r="X1485" s="206"/>
      <c r="Y1485" s="206"/>
      <c r="Z1485" s="206"/>
      <c r="AA1485" s="206"/>
      <c r="AB1485" s="206"/>
      <c r="AC1485" s="206"/>
      <c r="AD1485" s="206"/>
      <c r="AE1485" s="206"/>
      <c r="AF1485" s="206"/>
      <c r="AG1485" s="206" t="s">
        <v>327</v>
      </c>
      <c r="AH1485" s="206">
        <v>0</v>
      </c>
      <c r="AI1485" s="206"/>
      <c r="AJ1485" s="206"/>
      <c r="AK1485" s="206"/>
      <c r="AL1485" s="206"/>
      <c r="AM1485" s="206"/>
      <c r="AN1485" s="206"/>
      <c r="AO1485" s="206"/>
      <c r="AP1485" s="206"/>
      <c r="AQ1485" s="206"/>
      <c r="AR1485" s="206"/>
      <c r="AS1485" s="206"/>
      <c r="AT1485" s="206"/>
      <c r="AU1485" s="206"/>
      <c r="AV1485" s="206"/>
      <c r="AW1485" s="206"/>
      <c r="AX1485" s="206"/>
      <c r="AY1485" s="206"/>
      <c r="AZ1485" s="206"/>
      <c r="BA1485" s="206"/>
      <c r="BB1485" s="206"/>
      <c r="BC1485" s="206"/>
      <c r="BD1485" s="206"/>
      <c r="BE1485" s="206"/>
      <c r="BF1485" s="206"/>
      <c r="BG1485" s="206"/>
      <c r="BH1485" s="206"/>
    </row>
    <row r="1486" spans="1:60" outlineLevel="1">
      <c r="A1486" s="213"/>
      <c r="B1486" s="214"/>
      <c r="C1486" s="254" t="s">
        <v>1303</v>
      </c>
      <c r="D1486" s="247"/>
      <c r="E1486" s="248">
        <v>-2.2000000000000002</v>
      </c>
      <c r="F1486" s="215"/>
      <c r="G1486" s="215"/>
      <c r="H1486" s="215"/>
      <c r="I1486" s="215"/>
      <c r="J1486" s="215"/>
      <c r="K1486" s="215"/>
      <c r="L1486" s="215"/>
      <c r="M1486" s="215"/>
      <c r="N1486" s="215"/>
      <c r="O1486" s="215"/>
      <c r="P1486" s="215"/>
      <c r="Q1486" s="215"/>
      <c r="R1486" s="215"/>
      <c r="S1486" s="215"/>
      <c r="T1486" s="215"/>
      <c r="U1486" s="215"/>
      <c r="V1486" s="215"/>
      <c r="W1486" s="215"/>
      <c r="X1486" s="206"/>
      <c r="Y1486" s="206"/>
      <c r="Z1486" s="206"/>
      <c r="AA1486" s="206"/>
      <c r="AB1486" s="206"/>
      <c r="AC1486" s="206"/>
      <c r="AD1486" s="206"/>
      <c r="AE1486" s="206"/>
      <c r="AF1486" s="206"/>
      <c r="AG1486" s="206" t="s">
        <v>327</v>
      </c>
      <c r="AH1486" s="206">
        <v>0</v>
      </c>
      <c r="AI1486" s="206"/>
      <c r="AJ1486" s="206"/>
      <c r="AK1486" s="206"/>
      <c r="AL1486" s="206"/>
      <c r="AM1486" s="206"/>
      <c r="AN1486" s="206"/>
      <c r="AO1486" s="206"/>
      <c r="AP1486" s="206"/>
      <c r="AQ1486" s="206"/>
      <c r="AR1486" s="206"/>
      <c r="AS1486" s="206"/>
      <c r="AT1486" s="206"/>
      <c r="AU1486" s="206"/>
      <c r="AV1486" s="206"/>
      <c r="AW1486" s="206"/>
      <c r="AX1486" s="206"/>
      <c r="AY1486" s="206"/>
      <c r="AZ1486" s="206"/>
      <c r="BA1486" s="206"/>
      <c r="BB1486" s="206"/>
      <c r="BC1486" s="206"/>
      <c r="BD1486" s="206"/>
      <c r="BE1486" s="206"/>
      <c r="BF1486" s="206"/>
      <c r="BG1486" s="206"/>
      <c r="BH1486" s="206"/>
    </row>
    <row r="1487" spans="1:60" outlineLevel="1">
      <c r="A1487" s="213"/>
      <c r="B1487" s="214"/>
      <c r="C1487" s="254" t="s">
        <v>1304</v>
      </c>
      <c r="D1487" s="247"/>
      <c r="E1487" s="248">
        <v>0.3</v>
      </c>
      <c r="F1487" s="215"/>
      <c r="G1487" s="215"/>
      <c r="H1487" s="215"/>
      <c r="I1487" s="215"/>
      <c r="J1487" s="215"/>
      <c r="K1487" s="215"/>
      <c r="L1487" s="215"/>
      <c r="M1487" s="215"/>
      <c r="N1487" s="215"/>
      <c r="O1487" s="215"/>
      <c r="P1487" s="215"/>
      <c r="Q1487" s="215"/>
      <c r="R1487" s="215"/>
      <c r="S1487" s="215"/>
      <c r="T1487" s="215"/>
      <c r="U1487" s="215"/>
      <c r="V1487" s="215"/>
      <c r="W1487" s="215"/>
      <c r="X1487" s="206"/>
      <c r="Y1487" s="206"/>
      <c r="Z1487" s="206"/>
      <c r="AA1487" s="206"/>
      <c r="AB1487" s="206"/>
      <c r="AC1487" s="206"/>
      <c r="AD1487" s="206"/>
      <c r="AE1487" s="206"/>
      <c r="AF1487" s="206"/>
      <c r="AG1487" s="206" t="s">
        <v>327</v>
      </c>
      <c r="AH1487" s="206">
        <v>0</v>
      </c>
      <c r="AI1487" s="206"/>
      <c r="AJ1487" s="206"/>
      <c r="AK1487" s="206"/>
      <c r="AL1487" s="206"/>
      <c r="AM1487" s="206"/>
      <c r="AN1487" s="206"/>
      <c r="AO1487" s="206"/>
      <c r="AP1487" s="206"/>
      <c r="AQ1487" s="206"/>
      <c r="AR1487" s="206"/>
      <c r="AS1487" s="206"/>
      <c r="AT1487" s="206"/>
      <c r="AU1487" s="206"/>
      <c r="AV1487" s="206"/>
      <c r="AW1487" s="206"/>
      <c r="AX1487" s="206"/>
      <c r="AY1487" s="206"/>
      <c r="AZ1487" s="206"/>
      <c r="BA1487" s="206"/>
      <c r="BB1487" s="206"/>
      <c r="BC1487" s="206"/>
      <c r="BD1487" s="206"/>
      <c r="BE1487" s="206"/>
      <c r="BF1487" s="206"/>
      <c r="BG1487" s="206"/>
      <c r="BH1487" s="206"/>
    </row>
    <row r="1488" spans="1:60" outlineLevel="1">
      <c r="A1488" s="213"/>
      <c r="B1488" s="214"/>
      <c r="C1488" s="254" t="s">
        <v>1305</v>
      </c>
      <c r="D1488" s="247"/>
      <c r="E1488" s="248">
        <v>23.26</v>
      </c>
      <c r="F1488" s="215"/>
      <c r="G1488" s="215"/>
      <c r="H1488" s="215"/>
      <c r="I1488" s="215"/>
      <c r="J1488" s="215"/>
      <c r="K1488" s="215"/>
      <c r="L1488" s="215"/>
      <c r="M1488" s="215"/>
      <c r="N1488" s="215"/>
      <c r="O1488" s="215"/>
      <c r="P1488" s="215"/>
      <c r="Q1488" s="215"/>
      <c r="R1488" s="215"/>
      <c r="S1488" s="215"/>
      <c r="T1488" s="215"/>
      <c r="U1488" s="215"/>
      <c r="V1488" s="215"/>
      <c r="W1488" s="215"/>
      <c r="X1488" s="206"/>
      <c r="Y1488" s="206"/>
      <c r="Z1488" s="206"/>
      <c r="AA1488" s="206"/>
      <c r="AB1488" s="206"/>
      <c r="AC1488" s="206"/>
      <c r="AD1488" s="206"/>
      <c r="AE1488" s="206"/>
      <c r="AF1488" s="206"/>
      <c r="AG1488" s="206" t="s">
        <v>327</v>
      </c>
      <c r="AH1488" s="206">
        <v>0</v>
      </c>
      <c r="AI1488" s="206"/>
      <c r="AJ1488" s="206"/>
      <c r="AK1488" s="206"/>
      <c r="AL1488" s="206"/>
      <c r="AM1488" s="206"/>
      <c r="AN1488" s="206"/>
      <c r="AO1488" s="206"/>
      <c r="AP1488" s="206"/>
      <c r="AQ1488" s="206"/>
      <c r="AR1488" s="206"/>
      <c r="AS1488" s="206"/>
      <c r="AT1488" s="206"/>
      <c r="AU1488" s="206"/>
      <c r="AV1488" s="206"/>
      <c r="AW1488" s="206"/>
      <c r="AX1488" s="206"/>
      <c r="AY1488" s="206"/>
      <c r="AZ1488" s="206"/>
      <c r="BA1488" s="206"/>
      <c r="BB1488" s="206"/>
      <c r="BC1488" s="206"/>
      <c r="BD1488" s="206"/>
      <c r="BE1488" s="206"/>
      <c r="BF1488" s="206"/>
      <c r="BG1488" s="206"/>
      <c r="BH1488" s="206"/>
    </row>
    <row r="1489" spans="1:60" outlineLevel="1">
      <c r="A1489" s="213"/>
      <c r="B1489" s="214"/>
      <c r="C1489" s="254" t="s">
        <v>1306</v>
      </c>
      <c r="D1489" s="247"/>
      <c r="E1489" s="248">
        <v>0.7</v>
      </c>
      <c r="F1489" s="215"/>
      <c r="G1489" s="215"/>
      <c r="H1489" s="215"/>
      <c r="I1489" s="215"/>
      <c r="J1489" s="215"/>
      <c r="K1489" s="215"/>
      <c r="L1489" s="215"/>
      <c r="M1489" s="215"/>
      <c r="N1489" s="215"/>
      <c r="O1489" s="215"/>
      <c r="P1489" s="215"/>
      <c r="Q1489" s="215"/>
      <c r="R1489" s="215"/>
      <c r="S1489" s="215"/>
      <c r="T1489" s="215"/>
      <c r="U1489" s="215"/>
      <c r="V1489" s="215"/>
      <c r="W1489" s="215"/>
      <c r="X1489" s="206"/>
      <c r="Y1489" s="206"/>
      <c r="Z1489" s="206"/>
      <c r="AA1489" s="206"/>
      <c r="AB1489" s="206"/>
      <c r="AC1489" s="206"/>
      <c r="AD1489" s="206"/>
      <c r="AE1489" s="206"/>
      <c r="AF1489" s="206"/>
      <c r="AG1489" s="206" t="s">
        <v>327</v>
      </c>
      <c r="AH1489" s="206">
        <v>0</v>
      </c>
      <c r="AI1489" s="206"/>
      <c r="AJ1489" s="206"/>
      <c r="AK1489" s="206"/>
      <c r="AL1489" s="206"/>
      <c r="AM1489" s="206"/>
      <c r="AN1489" s="206"/>
      <c r="AO1489" s="206"/>
      <c r="AP1489" s="206"/>
      <c r="AQ1489" s="206"/>
      <c r="AR1489" s="206"/>
      <c r="AS1489" s="206"/>
      <c r="AT1489" s="206"/>
      <c r="AU1489" s="206"/>
      <c r="AV1489" s="206"/>
      <c r="AW1489" s="206"/>
      <c r="AX1489" s="206"/>
      <c r="AY1489" s="206"/>
      <c r="AZ1489" s="206"/>
      <c r="BA1489" s="206"/>
      <c r="BB1489" s="206"/>
      <c r="BC1489" s="206"/>
      <c r="BD1489" s="206"/>
      <c r="BE1489" s="206"/>
      <c r="BF1489" s="206"/>
      <c r="BG1489" s="206"/>
      <c r="BH1489" s="206"/>
    </row>
    <row r="1490" spans="1:60" outlineLevel="1">
      <c r="A1490" s="213"/>
      <c r="B1490" s="214"/>
      <c r="C1490" s="254" t="s">
        <v>1307</v>
      </c>
      <c r="D1490" s="247"/>
      <c r="E1490" s="248">
        <v>-3.9</v>
      </c>
      <c r="F1490" s="215"/>
      <c r="G1490" s="215"/>
      <c r="H1490" s="215"/>
      <c r="I1490" s="215"/>
      <c r="J1490" s="215"/>
      <c r="K1490" s="215"/>
      <c r="L1490" s="215"/>
      <c r="M1490" s="215"/>
      <c r="N1490" s="215"/>
      <c r="O1490" s="215"/>
      <c r="P1490" s="215"/>
      <c r="Q1490" s="215"/>
      <c r="R1490" s="215"/>
      <c r="S1490" s="215"/>
      <c r="T1490" s="215"/>
      <c r="U1490" s="215"/>
      <c r="V1490" s="215"/>
      <c r="W1490" s="215"/>
      <c r="X1490" s="206"/>
      <c r="Y1490" s="206"/>
      <c r="Z1490" s="206"/>
      <c r="AA1490" s="206"/>
      <c r="AB1490" s="206"/>
      <c r="AC1490" s="206"/>
      <c r="AD1490" s="206"/>
      <c r="AE1490" s="206"/>
      <c r="AF1490" s="206"/>
      <c r="AG1490" s="206" t="s">
        <v>327</v>
      </c>
      <c r="AH1490" s="206">
        <v>0</v>
      </c>
      <c r="AI1490" s="206"/>
      <c r="AJ1490" s="206"/>
      <c r="AK1490" s="206"/>
      <c r="AL1490" s="206"/>
      <c r="AM1490" s="206"/>
      <c r="AN1490" s="206"/>
      <c r="AO1490" s="206"/>
      <c r="AP1490" s="206"/>
      <c r="AQ1490" s="206"/>
      <c r="AR1490" s="206"/>
      <c r="AS1490" s="206"/>
      <c r="AT1490" s="206"/>
      <c r="AU1490" s="206"/>
      <c r="AV1490" s="206"/>
      <c r="AW1490" s="206"/>
      <c r="AX1490" s="206"/>
      <c r="AY1490" s="206"/>
      <c r="AZ1490" s="206"/>
      <c r="BA1490" s="206"/>
      <c r="BB1490" s="206"/>
      <c r="BC1490" s="206"/>
      <c r="BD1490" s="206"/>
      <c r="BE1490" s="206"/>
      <c r="BF1490" s="206"/>
      <c r="BG1490" s="206"/>
      <c r="BH1490" s="206"/>
    </row>
    <row r="1491" spans="1:60" outlineLevel="1">
      <c r="A1491" s="213"/>
      <c r="B1491" s="214"/>
      <c r="C1491" s="254" t="s">
        <v>1308</v>
      </c>
      <c r="D1491" s="247"/>
      <c r="E1491" s="248">
        <v>19.82</v>
      </c>
      <c r="F1491" s="215"/>
      <c r="G1491" s="215"/>
      <c r="H1491" s="215"/>
      <c r="I1491" s="215"/>
      <c r="J1491" s="215"/>
      <c r="K1491" s="215"/>
      <c r="L1491" s="215"/>
      <c r="M1491" s="215"/>
      <c r="N1491" s="215"/>
      <c r="O1491" s="215"/>
      <c r="P1491" s="215"/>
      <c r="Q1491" s="215"/>
      <c r="R1491" s="215"/>
      <c r="S1491" s="215"/>
      <c r="T1491" s="215"/>
      <c r="U1491" s="215"/>
      <c r="V1491" s="215"/>
      <c r="W1491" s="215"/>
      <c r="X1491" s="206"/>
      <c r="Y1491" s="206"/>
      <c r="Z1491" s="206"/>
      <c r="AA1491" s="206"/>
      <c r="AB1491" s="206"/>
      <c r="AC1491" s="206"/>
      <c r="AD1491" s="206"/>
      <c r="AE1491" s="206"/>
      <c r="AF1491" s="206"/>
      <c r="AG1491" s="206" t="s">
        <v>327</v>
      </c>
      <c r="AH1491" s="206">
        <v>0</v>
      </c>
      <c r="AI1491" s="206"/>
      <c r="AJ1491" s="206"/>
      <c r="AK1491" s="206"/>
      <c r="AL1491" s="206"/>
      <c r="AM1491" s="206"/>
      <c r="AN1491" s="206"/>
      <c r="AO1491" s="206"/>
      <c r="AP1491" s="206"/>
      <c r="AQ1491" s="206"/>
      <c r="AR1491" s="206"/>
      <c r="AS1491" s="206"/>
      <c r="AT1491" s="206"/>
      <c r="AU1491" s="206"/>
      <c r="AV1491" s="206"/>
      <c r="AW1491" s="206"/>
      <c r="AX1491" s="206"/>
      <c r="AY1491" s="206"/>
      <c r="AZ1491" s="206"/>
      <c r="BA1491" s="206"/>
      <c r="BB1491" s="206"/>
      <c r="BC1491" s="206"/>
      <c r="BD1491" s="206"/>
      <c r="BE1491" s="206"/>
      <c r="BF1491" s="206"/>
      <c r="BG1491" s="206"/>
      <c r="BH1491" s="206"/>
    </row>
    <row r="1492" spans="1:60" outlineLevel="1">
      <c r="A1492" s="213"/>
      <c r="B1492" s="214"/>
      <c r="C1492" s="254" t="s">
        <v>1269</v>
      </c>
      <c r="D1492" s="247"/>
      <c r="E1492" s="248">
        <v>-0.8</v>
      </c>
      <c r="F1492" s="215"/>
      <c r="G1492" s="215"/>
      <c r="H1492" s="215"/>
      <c r="I1492" s="215"/>
      <c r="J1492" s="215"/>
      <c r="K1492" s="215"/>
      <c r="L1492" s="215"/>
      <c r="M1492" s="215"/>
      <c r="N1492" s="215"/>
      <c r="O1492" s="215"/>
      <c r="P1492" s="215"/>
      <c r="Q1492" s="215"/>
      <c r="R1492" s="215"/>
      <c r="S1492" s="215"/>
      <c r="T1492" s="215"/>
      <c r="U1492" s="215"/>
      <c r="V1492" s="215"/>
      <c r="W1492" s="215"/>
      <c r="X1492" s="206"/>
      <c r="Y1492" s="206"/>
      <c r="Z1492" s="206"/>
      <c r="AA1492" s="206"/>
      <c r="AB1492" s="206"/>
      <c r="AC1492" s="206"/>
      <c r="AD1492" s="206"/>
      <c r="AE1492" s="206"/>
      <c r="AF1492" s="206"/>
      <c r="AG1492" s="206" t="s">
        <v>327</v>
      </c>
      <c r="AH1492" s="206">
        <v>0</v>
      </c>
      <c r="AI1492" s="206"/>
      <c r="AJ1492" s="206"/>
      <c r="AK1492" s="206"/>
      <c r="AL1492" s="206"/>
      <c r="AM1492" s="206"/>
      <c r="AN1492" s="206"/>
      <c r="AO1492" s="206"/>
      <c r="AP1492" s="206"/>
      <c r="AQ1492" s="206"/>
      <c r="AR1492" s="206"/>
      <c r="AS1492" s="206"/>
      <c r="AT1492" s="206"/>
      <c r="AU1492" s="206"/>
      <c r="AV1492" s="206"/>
      <c r="AW1492" s="206"/>
      <c r="AX1492" s="206"/>
      <c r="AY1492" s="206"/>
      <c r="AZ1492" s="206"/>
      <c r="BA1492" s="206"/>
      <c r="BB1492" s="206"/>
      <c r="BC1492" s="206"/>
      <c r="BD1492" s="206"/>
      <c r="BE1492" s="206"/>
      <c r="BF1492" s="206"/>
      <c r="BG1492" s="206"/>
      <c r="BH1492" s="206"/>
    </row>
    <row r="1493" spans="1:60">
      <c r="A1493" s="217" t="s">
        <v>280</v>
      </c>
      <c r="B1493" s="218" t="s">
        <v>165</v>
      </c>
      <c r="C1493" s="240" t="s">
        <v>166</v>
      </c>
      <c r="D1493" s="219"/>
      <c r="E1493" s="220"/>
      <c r="F1493" s="221"/>
      <c r="G1493" s="221">
        <f>SUMIF(AG1494:AG1502,"&lt;&gt;NOR",G1494:G1502)</f>
        <v>0</v>
      </c>
      <c r="H1493" s="221"/>
      <c r="I1493" s="221">
        <f>SUM(I1494:I1502)</f>
        <v>0</v>
      </c>
      <c r="J1493" s="221"/>
      <c r="K1493" s="221">
        <f>SUM(K1494:K1502)</f>
        <v>0</v>
      </c>
      <c r="L1493" s="221"/>
      <c r="M1493" s="221">
        <f>SUM(M1494:M1502)</f>
        <v>0</v>
      </c>
      <c r="N1493" s="221"/>
      <c r="O1493" s="221">
        <f>SUM(O1494:O1502)</f>
        <v>0.81</v>
      </c>
      <c r="P1493" s="221"/>
      <c r="Q1493" s="221">
        <f>SUM(Q1494:Q1502)</f>
        <v>1.22</v>
      </c>
      <c r="R1493" s="221"/>
      <c r="S1493" s="221"/>
      <c r="T1493" s="222"/>
      <c r="U1493" s="216"/>
      <c r="V1493" s="216">
        <f>SUM(V1494:V1502)</f>
        <v>336.78</v>
      </c>
      <c r="W1493" s="216"/>
      <c r="AG1493" t="s">
        <v>281</v>
      </c>
    </row>
    <row r="1494" spans="1:60" outlineLevel="1">
      <c r="A1494" s="223">
        <v>374</v>
      </c>
      <c r="B1494" s="224" t="s">
        <v>1947</v>
      </c>
      <c r="C1494" s="241" t="s">
        <v>1948</v>
      </c>
      <c r="D1494" s="225" t="s">
        <v>368</v>
      </c>
      <c r="E1494" s="226">
        <v>1218.2965999999999</v>
      </c>
      <c r="F1494" s="227"/>
      <c r="G1494" s="228">
        <f>ROUND(E1494*F1494,2)</f>
        <v>0</v>
      </c>
      <c r="H1494" s="227"/>
      <c r="I1494" s="228">
        <f>ROUND(E1494*H1494,2)</f>
        <v>0</v>
      </c>
      <c r="J1494" s="227"/>
      <c r="K1494" s="228">
        <f>ROUND(E1494*J1494,2)</f>
        <v>0</v>
      </c>
      <c r="L1494" s="228">
        <v>21</v>
      </c>
      <c r="M1494" s="228">
        <f>G1494*(1+L1494/100)</f>
        <v>0</v>
      </c>
      <c r="N1494" s="228">
        <v>0</v>
      </c>
      <c r="O1494" s="228">
        <f>ROUND(E1494*N1494,2)</f>
        <v>0</v>
      </c>
      <c r="P1494" s="228">
        <v>1E-3</v>
      </c>
      <c r="Q1494" s="228">
        <f>ROUND(E1494*P1494,2)</f>
        <v>1.22</v>
      </c>
      <c r="R1494" s="228"/>
      <c r="S1494" s="228" t="s">
        <v>295</v>
      </c>
      <c r="T1494" s="229" t="s">
        <v>390</v>
      </c>
      <c r="U1494" s="215">
        <v>0</v>
      </c>
      <c r="V1494" s="215">
        <f>ROUND(E1494*U1494,2)</f>
        <v>0</v>
      </c>
      <c r="W1494" s="215"/>
      <c r="X1494" s="206"/>
      <c r="Y1494" s="206"/>
      <c r="Z1494" s="206"/>
      <c r="AA1494" s="206"/>
      <c r="AB1494" s="206"/>
      <c r="AC1494" s="206"/>
      <c r="AD1494" s="206"/>
      <c r="AE1494" s="206"/>
      <c r="AF1494" s="206"/>
      <c r="AG1494" s="206" t="s">
        <v>1202</v>
      </c>
      <c r="AH1494" s="206"/>
      <c r="AI1494" s="206"/>
      <c r="AJ1494" s="206"/>
      <c r="AK1494" s="206"/>
      <c r="AL1494" s="206"/>
      <c r="AM1494" s="206"/>
      <c r="AN1494" s="206"/>
      <c r="AO1494" s="206"/>
      <c r="AP1494" s="206"/>
      <c r="AQ1494" s="206"/>
      <c r="AR1494" s="206"/>
      <c r="AS1494" s="206"/>
      <c r="AT1494" s="206"/>
      <c r="AU1494" s="206"/>
      <c r="AV1494" s="206"/>
      <c r="AW1494" s="206"/>
      <c r="AX1494" s="206"/>
      <c r="AY1494" s="206"/>
      <c r="AZ1494" s="206"/>
      <c r="BA1494" s="206"/>
      <c r="BB1494" s="206"/>
      <c r="BC1494" s="206"/>
      <c r="BD1494" s="206"/>
      <c r="BE1494" s="206"/>
      <c r="BF1494" s="206"/>
      <c r="BG1494" s="206"/>
      <c r="BH1494" s="206"/>
    </row>
    <row r="1495" spans="1:60" outlineLevel="1">
      <c r="A1495" s="213"/>
      <c r="B1495" s="214"/>
      <c r="C1495" s="254" t="s">
        <v>1949</v>
      </c>
      <c r="D1495" s="247"/>
      <c r="E1495" s="248">
        <v>1007.3748000000001</v>
      </c>
      <c r="F1495" s="215"/>
      <c r="G1495" s="215"/>
      <c r="H1495" s="215"/>
      <c r="I1495" s="215"/>
      <c r="J1495" s="215"/>
      <c r="K1495" s="215"/>
      <c r="L1495" s="215"/>
      <c r="M1495" s="215"/>
      <c r="N1495" s="215"/>
      <c r="O1495" s="215"/>
      <c r="P1495" s="215"/>
      <c r="Q1495" s="215"/>
      <c r="R1495" s="215"/>
      <c r="S1495" s="215"/>
      <c r="T1495" s="215"/>
      <c r="U1495" s="215"/>
      <c r="V1495" s="215"/>
      <c r="W1495" s="215"/>
      <c r="X1495" s="206"/>
      <c r="Y1495" s="206"/>
      <c r="Z1495" s="206"/>
      <c r="AA1495" s="206"/>
      <c r="AB1495" s="206"/>
      <c r="AC1495" s="206"/>
      <c r="AD1495" s="206"/>
      <c r="AE1495" s="206"/>
      <c r="AF1495" s="206"/>
      <c r="AG1495" s="206" t="s">
        <v>327</v>
      </c>
      <c r="AH1495" s="206">
        <v>0</v>
      </c>
      <c r="AI1495" s="206"/>
      <c r="AJ1495" s="206"/>
      <c r="AK1495" s="206"/>
      <c r="AL1495" s="206"/>
      <c r="AM1495" s="206"/>
      <c r="AN1495" s="206"/>
      <c r="AO1495" s="206"/>
      <c r="AP1495" s="206"/>
      <c r="AQ1495" s="206"/>
      <c r="AR1495" s="206"/>
      <c r="AS1495" s="206"/>
      <c r="AT1495" s="206"/>
      <c r="AU1495" s="206"/>
      <c r="AV1495" s="206"/>
      <c r="AW1495" s="206"/>
      <c r="AX1495" s="206"/>
      <c r="AY1495" s="206"/>
      <c r="AZ1495" s="206"/>
      <c r="BA1495" s="206"/>
      <c r="BB1495" s="206"/>
      <c r="BC1495" s="206"/>
      <c r="BD1495" s="206"/>
      <c r="BE1495" s="206"/>
      <c r="BF1495" s="206"/>
      <c r="BG1495" s="206"/>
      <c r="BH1495" s="206"/>
    </row>
    <row r="1496" spans="1:60" outlineLevel="1">
      <c r="A1496" s="213"/>
      <c r="B1496" s="214"/>
      <c r="C1496" s="254" t="s">
        <v>1950</v>
      </c>
      <c r="D1496" s="247"/>
      <c r="E1496" s="248">
        <v>462.87540000000001</v>
      </c>
      <c r="F1496" s="215"/>
      <c r="G1496" s="215"/>
      <c r="H1496" s="215"/>
      <c r="I1496" s="215"/>
      <c r="J1496" s="215"/>
      <c r="K1496" s="215"/>
      <c r="L1496" s="215"/>
      <c r="M1496" s="215"/>
      <c r="N1496" s="215"/>
      <c r="O1496" s="215"/>
      <c r="P1496" s="215"/>
      <c r="Q1496" s="215"/>
      <c r="R1496" s="215"/>
      <c r="S1496" s="215"/>
      <c r="T1496" s="215"/>
      <c r="U1496" s="215"/>
      <c r="V1496" s="215"/>
      <c r="W1496" s="215"/>
      <c r="X1496" s="206"/>
      <c r="Y1496" s="206"/>
      <c r="Z1496" s="206"/>
      <c r="AA1496" s="206"/>
      <c r="AB1496" s="206"/>
      <c r="AC1496" s="206"/>
      <c r="AD1496" s="206"/>
      <c r="AE1496" s="206"/>
      <c r="AF1496" s="206"/>
      <c r="AG1496" s="206" t="s">
        <v>327</v>
      </c>
      <c r="AH1496" s="206">
        <v>0</v>
      </c>
      <c r="AI1496" s="206"/>
      <c r="AJ1496" s="206"/>
      <c r="AK1496" s="206"/>
      <c r="AL1496" s="206"/>
      <c r="AM1496" s="206"/>
      <c r="AN1496" s="206"/>
      <c r="AO1496" s="206"/>
      <c r="AP1496" s="206"/>
      <c r="AQ1496" s="206"/>
      <c r="AR1496" s="206"/>
      <c r="AS1496" s="206"/>
      <c r="AT1496" s="206"/>
      <c r="AU1496" s="206"/>
      <c r="AV1496" s="206"/>
      <c r="AW1496" s="206"/>
      <c r="AX1496" s="206"/>
      <c r="AY1496" s="206"/>
      <c r="AZ1496" s="206"/>
      <c r="BA1496" s="206"/>
      <c r="BB1496" s="206"/>
      <c r="BC1496" s="206"/>
      <c r="BD1496" s="206"/>
      <c r="BE1496" s="206"/>
      <c r="BF1496" s="206"/>
      <c r="BG1496" s="206"/>
      <c r="BH1496" s="206"/>
    </row>
    <row r="1497" spans="1:60" outlineLevel="1">
      <c r="A1497" s="213"/>
      <c r="B1497" s="214"/>
      <c r="C1497" s="254" t="s">
        <v>1951</v>
      </c>
      <c r="D1497" s="247"/>
      <c r="E1497" s="248">
        <v>-251.95359999999999</v>
      </c>
      <c r="F1497" s="215"/>
      <c r="G1497" s="215"/>
      <c r="H1497" s="215"/>
      <c r="I1497" s="215"/>
      <c r="J1497" s="215"/>
      <c r="K1497" s="215"/>
      <c r="L1497" s="215"/>
      <c r="M1497" s="215"/>
      <c r="N1497" s="215"/>
      <c r="O1497" s="215"/>
      <c r="P1497" s="215"/>
      <c r="Q1497" s="215"/>
      <c r="R1497" s="215"/>
      <c r="S1497" s="215"/>
      <c r="T1497" s="215"/>
      <c r="U1497" s="215"/>
      <c r="V1497" s="215"/>
      <c r="W1497" s="215"/>
      <c r="X1497" s="206"/>
      <c r="Y1497" s="206"/>
      <c r="Z1497" s="206"/>
      <c r="AA1497" s="206"/>
      <c r="AB1497" s="206"/>
      <c r="AC1497" s="206"/>
      <c r="AD1497" s="206"/>
      <c r="AE1497" s="206"/>
      <c r="AF1497" s="206"/>
      <c r="AG1497" s="206" t="s">
        <v>327</v>
      </c>
      <c r="AH1497" s="206">
        <v>0</v>
      </c>
      <c r="AI1497" s="206"/>
      <c r="AJ1497" s="206"/>
      <c r="AK1497" s="206"/>
      <c r="AL1497" s="206"/>
      <c r="AM1497" s="206"/>
      <c r="AN1497" s="206"/>
      <c r="AO1497" s="206"/>
      <c r="AP1497" s="206"/>
      <c r="AQ1497" s="206"/>
      <c r="AR1497" s="206"/>
      <c r="AS1497" s="206"/>
      <c r="AT1497" s="206"/>
      <c r="AU1497" s="206"/>
      <c r="AV1497" s="206"/>
      <c r="AW1497" s="206"/>
      <c r="AX1497" s="206"/>
      <c r="AY1497" s="206"/>
      <c r="AZ1497" s="206"/>
      <c r="BA1497" s="206"/>
      <c r="BB1497" s="206"/>
      <c r="BC1497" s="206"/>
      <c r="BD1497" s="206"/>
      <c r="BE1497" s="206"/>
      <c r="BF1497" s="206"/>
      <c r="BG1497" s="206"/>
      <c r="BH1497" s="206"/>
    </row>
    <row r="1498" spans="1:60" ht="22.5" outlineLevel="1">
      <c r="A1498" s="223">
        <v>375</v>
      </c>
      <c r="B1498" s="224" t="s">
        <v>1952</v>
      </c>
      <c r="C1498" s="241" t="s">
        <v>1953</v>
      </c>
      <c r="D1498" s="225" t="s">
        <v>368</v>
      </c>
      <c r="E1498" s="226">
        <v>2380.0542799999998</v>
      </c>
      <c r="F1498" s="227"/>
      <c r="G1498" s="228">
        <f>ROUND(E1498*F1498,2)</f>
        <v>0</v>
      </c>
      <c r="H1498" s="227"/>
      <c r="I1498" s="228">
        <f>ROUND(E1498*H1498,2)</f>
        <v>0</v>
      </c>
      <c r="J1498" s="227"/>
      <c r="K1498" s="228">
        <f>ROUND(E1498*J1498,2)</f>
        <v>0</v>
      </c>
      <c r="L1498" s="228">
        <v>21</v>
      </c>
      <c r="M1498" s="228">
        <f>G1498*(1+L1498/100)</f>
        <v>0</v>
      </c>
      <c r="N1498" s="228">
        <v>3.4000000000000002E-4</v>
      </c>
      <c r="O1498" s="228">
        <f>ROUND(E1498*N1498,2)</f>
        <v>0.81</v>
      </c>
      <c r="P1498" s="228">
        <v>0</v>
      </c>
      <c r="Q1498" s="228">
        <f>ROUND(E1498*P1498,2)</f>
        <v>0</v>
      </c>
      <c r="R1498" s="228" t="s">
        <v>1954</v>
      </c>
      <c r="S1498" s="228" t="s">
        <v>285</v>
      </c>
      <c r="T1498" s="229" t="s">
        <v>322</v>
      </c>
      <c r="U1498" s="215">
        <v>0.14149999999999999</v>
      </c>
      <c r="V1498" s="215">
        <f>ROUND(E1498*U1498,2)</f>
        <v>336.78</v>
      </c>
      <c r="W1498" s="215"/>
      <c r="X1498" s="206"/>
      <c r="Y1498" s="206"/>
      <c r="Z1498" s="206"/>
      <c r="AA1498" s="206"/>
      <c r="AB1498" s="206"/>
      <c r="AC1498" s="206"/>
      <c r="AD1498" s="206"/>
      <c r="AE1498" s="206"/>
      <c r="AF1498" s="206"/>
      <c r="AG1498" s="206" t="s">
        <v>1858</v>
      </c>
      <c r="AH1498" s="206"/>
      <c r="AI1498" s="206"/>
      <c r="AJ1498" s="206"/>
      <c r="AK1498" s="206"/>
      <c r="AL1498" s="206"/>
      <c r="AM1498" s="206"/>
      <c r="AN1498" s="206"/>
      <c r="AO1498" s="206"/>
      <c r="AP1498" s="206"/>
      <c r="AQ1498" s="206"/>
      <c r="AR1498" s="206"/>
      <c r="AS1498" s="206"/>
      <c r="AT1498" s="206"/>
      <c r="AU1498" s="206"/>
      <c r="AV1498" s="206"/>
      <c r="AW1498" s="206"/>
      <c r="AX1498" s="206"/>
      <c r="AY1498" s="206"/>
      <c r="AZ1498" s="206"/>
      <c r="BA1498" s="206"/>
      <c r="BB1498" s="206"/>
      <c r="BC1498" s="206"/>
      <c r="BD1498" s="206"/>
      <c r="BE1498" s="206"/>
      <c r="BF1498" s="206"/>
      <c r="BG1498" s="206"/>
      <c r="BH1498" s="206"/>
    </row>
    <row r="1499" spans="1:60" outlineLevel="1">
      <c r="A1499" s="213"/>
      <c r="B1499" s="214"/>
      <c r="C1499" s="254" t="s">
        <v>1955</v>
      </c>
      <c r="D1499" s="247"/>
      <c r="E1499" s="248">
        <v>46.348799999999997</v>
      </c>
      <c r="F1499" s="215"/>
      <c r="G1499" s="215"/>
      <c r="H1499" s="215"/>
      <c r="I1499" s="215"/>
      <c r="J1499" s="215"/>
      <c r="K1499" s="215"/>
      <c r="L1499" s="215"/>
      <c r="M1499" s="215"/>
      <c r="N1499" s="215"/>
      <c r="O1499" s="215"/>
      <c r="P1499" s="215"/>
      <c r="Q1499" s="215"/>
      <c r="R1499" s="215"/>
      <c r="S1499" s="215"/>
      <c r="T1499" s="215"/>
      <c r="U1499" s="215"/>
      <c r="V1499" s="215"/>
      <c r="W1499" s="215"/>
      <c r="X1499" s="206"/>
      <c r="Y1499" s="206"/>
      <c r="Z1499" s="206"/>
      <c r="AA1499" s="206"/>
      <c r="AB1499" s="206"/>
      <c r="AC1499" s="206"/>
      <c r="AD1499" s="206"/>
      <c r="AE1499" s="206"/>
      <c r="AF1499" s="206"/>
      <c r="AG1499" s="206" t="s">
        <v>327</v>
      </c>
      <c r="AH1499" s="206">
        <v>0</v>
      </c>
      <c r="AI1499" s="206"/>
      <c r="AJ1499" s="206"/>
      <c r="AK1499" s="206"/>
      <c r="AL1499" s="206"/>
      <c r="AM1499" s="206"/>
      <c r="AN1499" s="206"/>
      <c r="AO1499" s="206"/>
      <c r="AP1499" s="206"/>
      <c r="AQ1499" s="206"/>
      <c r="AR1499" s="206"/>
      <c r="AS1499" s="206"/>
      <c r="AT1499" s="206"/>
      <c r="AU1499" s="206"/>
      <c r="AV1499" s="206"/>
      <c r="AW1499" s="206"/>
      <c r="AX1499" s="206"/>
      <c r="AY1499" s="206"/>
      <c r="AZ1499" s="206"/>
      <c r="BA1499" s="206"/>
      <c r="BB1499" s="206"/>
      <c r="BC1499" s="206"/>
      <c r="BD1499" s="206"/>
      <c r="BE1499" s="206"/>
      <c r="BF1499" s="206"/>
      <c r="BG1499" s="206"/>
      <c r="BH1499" s="206"/>
    </row>
    <row r="1500" spans="1:60" outlineLevel="1">
      <c r="A1500" s="213"/>
      <c r="B1500" s="214"/>
      <c r="C1500" s="254" t="s">
        <v>1956</v>
      </c>
      <c r="D1500" s="247"/>
      <c r="E1500" s="248">
        <v>2715.64608</v>
      </c>
      <c r="F1500" s="215"/>
      <c r="G1500" s="215"/>
      <c r="H1500" s="215"/>
      <c r="I1500" s="215"/>
      <c r="J1500" s="215"/>
      <c r="K1500" s="215"/>
      <c r="L1500" s="215"/>
      <c r="M1500" s="215"/>
      <c r="N1500" s="215"/>
      <c r="O1500" s="215"/>
      <c r="P1500" s="215"/>
      <c r="Q1500" s="215"/>
      <c r="R1500" s="215"/>
      <c r="S1500" s="215"/>
      <c r="T1500" s="215"/>
      <c r="U1500" s="215"/>
      <c r="V1500" s="215"/>
      <c r="W1500" s="215"/>
      <c r="X1500" s="206"/>
      <c r="Y1500" s="206"/>
      <c r="Z1500" s="206"/>
      <c r="AA1500" s="206"/>
      <c r="AB1500" s="206"/>
      <c r="AC1500" s="206"/>
      <c r="AD1500" s="206"/>
      <c r="AE1500" s="206"/>
      <c r="AF1500" s="206"/>
      <c r="AG1500" s="206" t="s">
        <v>327</v>
      </c>
      <c r="AH1500" s="206">
        <v>0</v>
      </c>
      <c r="AI1500" s="206"/>
      <c r="AJ1500" s="206"/>
      <c r="AK1500" s="206"/>
      <c r="AL1500" s="206"/>
      <c r="AM1500" s="206"/>
      <c r="AN1500" s="206"/>
      <c r="AO1500" s="206"/>
      <c r="AP1500" s="206"/>
      <c r="AQ1500" s="206"/>
      <c r="AR1500" s="206"/>
      <c r="AS1500" s="206"/>
      <c r="AT1500" s="206"/>
      <c r="AU1500" s="206"/>
      <c r="AV1500" s="206"/>
      <c r="AW1500" s="206"/>
      <c r="AX1500" s="206"/>
      <c r="AY1500" s="206"/>
      <c r="AZ1500" s="206"/>
      <c r="BA1500" s="206"/>
      <c r="BB1500" s="206"/>
      <c r="BC1500" s="206"/>
      <c r="BD1500" s="206"/>
      <c r="BE1500" s="206"/>
      <c r="BF1500" s="206"/>
      <c r="BG1500" s="206"/>
      <c r="BH1500" s="206"/>
    </row>
    <row r="1501" spans="1:60" outlineLevel="1">
      <c r="A1501" s="213"/>
      <c r="B1501" s="214"/>
      <c r="C1501" s="254" t="s">
        <v>1957</v>
      </c>
      <c r="D1501" s="247"/>
      <c r="E1501" s="248">
        <v>-130.08699999999999</v>
      </c>
      <c r="F1501" s="215"/>
      <c r="G1501" s="215"/>
      <c r="H1501" s="215"/>
      <c r="I1501" s="215"/>
      <c r="J1501" s="215"/>
      <c r="K1501" s="215"/>
      <c r="L1501" s="215"/>
      <c r="M1501" s="215"/>
      <c r="N1501" s="215"/>
      <c r="O1501" s="215"/>
      <c r="P1501" s="215"/>
      <c r="Q1501" s="215"/>
      <c r="R1501" s="215"/>
      <c r="S1501" s="215"/>
      <c r="T1501" s="215"/>
      <c r="U1501" s="215"/>
      <c r="V1501" s="215"/>
      <c r="W1501" s="215"/>
      <c r="X1501" s="206"/>
      <c r="Y1501" s="206"/>
      <c r="Z1501" s="206"/>
      <c r="AA1501" s="206"/>
      <c r="AB1501" s="206"/>
      <c r="AC1501" s="206"/>
      <c r="AD1501" s="206"/>
      <c r="AE1501" s="206"/>
      <c r="AF1501" s="206"/>
      <c r="AG1501" s="206" t="s">
        <v>327</v>
      </c>
      <c r="AH1501" s="206">
        <v>0</v>
      </c>
      <c r="AI1501" s="206"/>
      <c r="AJ1501" s="206"/>
      <c r="AK1501" s="206"/>
      <c r="AL1501" s="206"/>
      <c r="AM1501" s="206"/>
      <c r="AN1501" s="206"/>
      <c r="AO1501" s="206"/>
      <c r="AP1501" s="206"/>
      <c r="AQ1501" s="206"/>
      <c r="AR1501" s="206"/>
      <c r="AS1501" s="206"/>
      <c r="AT1501" s="206"/>
      <c r="AU1501" s="206"/>
      <c r="AV1501" s="206"/>
      <c r="AW1501" s="206"/>
      <c r="AX1501" s="206"/>
      <c r="AY1501" s="206"/>
      <c r="AZ1501" s="206"/>
      <c r="BA1501" s="206"/>
      <c r="BB1501" s="206"/>
      <c r="BC1501" s="206"/>
      <c r="BD1501" s="206"/>
      <c r="BE1501" s="206"/>
      <c r="BF1501" s="206"/>
      <c r="BG1501" s="206"/>
      <c r="BH1501" s="206"/>
    </row>
    <row r="1502" spans="1:60" outlineLevel="1">
      <c r="A1502" s="213"/>
      <c r="B1502" s="214"/>
      <c r="C1502" s="254" t="s">
        <v>1958</v>
      </c>
      <c r="D1502" s="247"/>
      <c r="E1502" s="248">
        <v>-251.8536</v>
      </c>
      <c r="F1502" s="215"/>
      <c r="G1502" s="215"/>
      <c r="H1502" s="215"/>
      <c r="I1502" s="215"/>
      <c r="J1502" s="215"/>
      <c r="K1502" s="215"/>
      <c r="L1502" s="215"/>
      <c r="M1502" s="215"/>
      <c r="N1502" s="215"/>
      <c r="O1502" s="215"/>
      <c r="P1502" s="215"/>
      <c r="Q1502" s="215"/>
      <c r="R1502" s="215"/>
      <c r="S1502" s="215"/>
      <c r="T1502" s="215"/>
      <c r="U1502" s="215"/>
      <c r="V1502" s="215"/>
      <c r="W1502" s="215"/>
      <c r="X1502" s="206"/>
      <c r="Y1502" s="206"/>
      <c r="Z1502" s="206"/>
      <c r="AA1502" s="206"/>
      <c r="AB1502" s="206"/>
      <c r="AC1502" s="206"/>
      <c r="AD1502" s="206"/>
      <c r="AE1502" s="206"/>
      <c r="AF1502" s="206"/>
      <c r="AG1502" s="206" t="s">
        <v>327</v>
      </c>
      <c r="AH1502" s="206">
        <v>0</v>
      </c>
      <c r="AI1502" s="206"/>
      <c r="AJ1502" s="206"/>
      <c r="AK1502" s="206"/>
      <c r="AL1502" s="206"/>
      <c r="AM1502" s="206"/>
      <c r="AN1502" s="206"/>
      <c r="AO1502" s="206"/>
      <c r="AP1502" s="206"/>
      <c r="AQ1502" s="206"/>
      <c r="AR1502" s="206"/>
      <c r="AS1502" s="206"/>
      <c r="AT1502" s="206"/>
      <c r="AU1502" s="206"/>
      <c r="AV1502" s="206"/>
      <c r="AW1502" s="206"/>
      <c r="AX1502" s="206"/>
      <c r="AY1502" s="206"/>
      <c r="AZ1502" s="206"/>
      <c r="BA1502" s="206"/>
      <c r="BB1502" s="206"/>
      <c r="BC1502" s="206"/>
      <c r="BD1502" s="206"/>
      <c r="BE1502" s="206"/>
      <c r="BF1502" s="206"/>
      <c r="BG1502" s="206"/>
      <c r="BH1502" s="206"/>
    </row>
    <row r="1503" spans="1:60">
      <c r="A1503" s="217" t="s">
        <v>280</v>
      </c>
      <c r="B1503" s="218" t="s">
        <v>167</v>
      </c>
      <c r="C1503" s="240" t="s">
        <v>168</v>
      </c>
      <c r="D1503" s="219"/>
      <c r="E1503" s="220"/>
      <c r="F1503" s="221"/>
      <c r="G1503" s="221">
        <f>SUMIF(AG1504:AG1505,"&lt;&gt;NOR",G1504:G1505)</f>
        <v>0</v>
      </c>
      <c r="H1503" s="221"/>
      <c r="I1503" s="221">
        <f>SUM(I1504:I1505)</f>
        <v>0</v>
      </c>
      <c r="J1503" s="221"/>
      <c r="K1503" s="221">
        <f>SUM(K1504:K1505)</f>
        <v>0</v>
      </c>
      <c r="L1503" s="221"/>
      <c r="M1503" s="221">
        <f>SUM(M1504:M1505)</f>
        <v>0</v>
      </c>
      <c r="N1503" s="221"/>
      <c r="O1503" s="221">
        <f>SUM(O1504:O1505)</f>
        <v>0</v>
      </c>
      <c r="P1503" s="221"/>
      <c r="Q1503" s="221">
        <f>SUM(Q1504:Q1505)</f>
        <v>0</v>
      </c>
      <c r="R1503" s="221"/>
      <c r="S1503" s="221"/>
      <c r="T1503" s="222"/>
      <c r="U1503" s="216"/>
      <c r="V1503" s="216">
        <f>SUM(V1504:V1505)</f>
        <v>0</v>
      </c>
      <c r="W1503" s="216"/>
      <c r="AG1503" t="s">
        <v>281</v>
      </c>
    </row>
    <row r="1504" spans="1:60" outlineLevel="1">
      <c r="A1504" s="223">
        <v>376</v>
      </c>
      <c r="B1504" s="224" t="s">
        <v>1959</v>
      </c>
      <c r="C1504" s="241" t="s">
        <v>1960</v>
      </c>
      <c r="D1504" s="225" t="s">
        <v>368</v>
      </c>
      <c r="E1504" s="226">
        <v>22.689599999999999</v>
      </c>
      <c r="F1504" s="227"/>
      <c r="G1504" s="228">
        <f>ROUND(E1504*F1504,2)</f>
        <v>0</v>
      </c>
      <c r="H1504" s="227"/>
      <c r="I1504" s="228">
        <f>ROUND(E1504*H1504,2)</f>
        <v>0</v>
      </c>
      <c r="J1504" s="227"/>
      <c r="K1504" s="228">
        <f>ROUND(E1504*J1504,2)</f>
        <v>0</v>
      </c>
      <c r="L1504" s="228">
        <v>21</v>
      </c>
      <c r="M1504" s="228">
        <f>G1504*(1+L1504/100)</f>
        <v>0</v>
      </c>
      <c r="N1504" s="228">
        <v>0</v>
      </c>
      <c r="O1504" s="228">
        <f>ROUND(E1504*N1504,2)</f>
        <v>0</v>
      </c>
      <c r="P1504" s="228">
        <v>0</v>
      </c>
      <c r="Q1504" s="228">
        <f>ROUND(E1504*P1504,2)</f>
        <v>0</v>
      </c>
      <c r="R1504" s="228"/>
      <c r="S1504" s="228" t="s">
        <v>295</v>
      </c>
      <c r="T1504" s="229" t="s">
        <v>390</v>
      </c>
      <c r="U1504" s="215">
        <v>0</v>
      </c>
      <c r="V1504" s="215">
        <f>ROUND(E1504*U1504,2)</f>
        <v>0</v>
      </c>
      <c r="W1504" s="215"/>
      <c r="X1504" s="206"/>
      <c r="Y1504" s="206"/>
      <c r="Z1504" s="206"/>
      <c r="AA1504" s="206"/>
      <c r="AB1504" s="206"/>
      <c r="AC1504" s="206"/>
      <c r="AD1504" s="206"/>
      <c r="AE1504" s="206"/>
      <c r="AF1504" s="206"/>
      <c r="AG1504" s="206" t="s">
        <v>1189</v>
      </c>
      <c r="AH1504" s="206"/>
      <c r="AI1504" s="206"/>
      <c r="AJ1504" s="206"/>
      <c r="AK1504" s="206"/>
      <c r="AL1504" s="206"/>
      <c r="AM1504" s="206"/>
      <c r="AN1504" s="206"/>
      <c r="AO1504" s="206"/>
      <c r="AP1504" s="206"/>
      <c r="AQ1504" s="206"/>
      <c r="AR1504" s="206"/>
      <c r="AS1504" s="206"/>
      <c r="AT1504" s="206"/>
      <c r="AU1504" s="206"/>
      <c r="AV1504" s="206"/>
      <c r="AW1504" s="206"/>
      <c r="AX1504" s="206"/>
      <c r="AY1504" s="206"/>
      <c r="AZ1504" s="206"/>
      <c r="BA1504" s="206"/>
      <c r="BB1504" s="206"/>
      <c r="BC1504" s="206"/>
      <c r="BD1504" s="206"/>
      <c r="BE1504" s="206"/>
      <c r="BF1504" s="206"/>
      <c r="BG1504" s="206"/>
      <c r="BH1504" s="206"/>
    </row>
    <row r="1505" spans="1:60" outlineLevel="1">
      <c r="A1505" s="213"/>
      <c r="B1505" s="214"/>
      <c r="C1505" s="254" t="s">
        <v>1961</v>
      </c>
      <c r="D1505" s="247"/>
      <c r="E1505" s="248">
        <v>22.689599999999999</v>
      </c>
      <c r="F1505" s="215"/>
      <c r="G1505" s="215"/>
      <c r="H1505" s="215"/>
      <c r="I1505" s="215"/>
      <c r="J1505" s="215"/>
      <c r="K1505" s="215"/>
      <c r="L1505" s="215"/>
      <c r="M1505" s="215"/>
      <c r="N1505" s="215"/>
      <c r="O1505" s="215"/>
      <c r="P1505" s="215"/>
      <c r="Q1505" s="215"/>
      <c r="R1505" s="215"/>
      <c r="S1505" s="215"/>
      <c r="T1505" s="215"/>
      <c r="U1505" s="215"/>
      <c r="V1505" s="215"/>
      <c r="W1505" s="215"/>
      <c r="X1505" s="206"/>
      <c r="Y1505" s="206"/>
      <c r="Z1505" s="206"/>
      <c r="AA1505" s="206"/>
      <c r="AB1505" s="206"/>
      <c r="AC1505" s="206"/>
      <c r="AD1505" s="206"/>
      <c r="AE1505" s="206"/>
      <c r="AF1505" s="206"/>
      <c r="AG1505" s="206" t="s">
        <v>327</v>
      </c>
      <c r="AH1505" s="206">
        <v>0</v>
      </c>
      <c r="AI1505" s="206"/>
      <c r="AJ1505" s="206"/>
      <c r="AK1505" s="206"/>
      <c r="AL1505" s="206"/>
      <c r="AM1505" s="206"/>
      <c r="AN1505" s="206"/>
      <c r="AO1505" s="206"/>
      <c r="AP1505" s="206"/>
      <c r="AQ1505" s="206"/>
      <c r="AR1505" s="206"/>
      <c r="AS1505" s="206"/>
      <c r="AT1505" s="206"/>
      <c r="AU1505" s="206"/>
      <c r="AV1505" s="206"/>
      <c r="AW1505" s="206"/>
      <c r="AX1505" s="206"/>
      <c r="AY1505" s="206"/>
      <c r="AZ1505" s="206"/>
      <c r="BA1505" s="206"/>
      <c r="BB1505" s="206"/>
      <c r="BC1505" s="206"/>
      <c r="BD1505" s="206"/>
      <c r="BE1505" s="206"/>
      <c r="BF1505" s="206"/>
      <c r="BG1505" s="206"/>
      <c r="BH1505" s="206"/>
    </row>
    <row r="1506" spans="1:60">
      <c r="A1506" s="217" t="s">
        <v>280</v>
      </c>
      <c r="B1506" s="218" t="s">
        <v>249</v>
      </c>
      <c r="C1506" s="240" t="s">
        <v>250</v>
      </c>
      <c r="D1506" s="219"/>
      <c r="E1506" s="220"/>
      <c r="F1506" s="221"/>
      <c r="G1506" s="221">
        <f>SUMIF(AG1507:AG1528,"&lt;&gt;NOR",G1507:G1528)</f>
        <v>0</v>
      </c>
      <c r="H1506" s="221"/>
      <c r="I1506" s="221">
        <f>SUM(I1507:I1528)</f>
        <v>0</v>
      </c>
      <c r="J1506" s="221"/>
      <c r="K1506" s="221">
        <f>SUM(K1507:K1528)</f>
        <v>0</v>
      </c>
      <c r="L1506" s="221"/>
      <c r="M1506" s="221">
        <f>SUM(M1507:M1528)</f>
        <v>0</v>
      </c>
      <c r="N1506" s="221"/>
      <c r="O1506" s="221">
        <f>SUM(O1507:O1528)</f>
        <v>0</v>
      </c>
      <c r="P1506" s="221"/>
      <c r="Q1506" s="221">
        <f>SUM(Q1507:Q1528)</f>
        <v>0</v>
      </c>
      <c r="R1506" s="221"/>
      <c r="S1506" s="221"/>
      <c r="T1506" s="222"/>
      <c r="U1506" s="216"/>
      <c r="V1506" s="216">
        <f>SUM(V1507:V1528)</f>
        <v>1523.28</v>
      </c>
      <c r="W1506" s="216"/>
      <c r="AG1506" t="s">
        <v>281</v>
      </c>
    </row>
    <row r="1507" spans="1:60" outlineLevel="1">
      <c r="A1507" s="223">
        <v>377</v>
      </c>
      <c r="B1507" s="224" t="s">
        <v>1962</v>
      </c>
      <c r="C1507" s="241" t="s">
        <v>1963</v>
      </c>
      <c r="D1507" s="225" t="s">
        <v>389</v>
      </c>
      <c r="E1507" s="226">
        <v>822.5068</v>
      </c>
      <c r="F1507" s="227"/>
      <c r="G1507" s="228">
        <f>ROUND(E1507*F1507,2)</f>
        <v>0</v>
      </c>
      <c r="H1507" s="227"/>
      <c r="I1507" s="228">
        <f>ROUND(E1507*H1507,2)</f>
        <v>0</v>
      </c>
      <c r="J1507" s="227"/>
      <c r="K1507" s="228">
        <f>ROUND(E1507*J1507,2)</f>
        <v>0</v>
      </c>
      <c r="L1507" s="228">
        <v>21</v>
      </c>
      <c r="M1507" s="228">
        <f>G1507*(1+L1507/100)</f>
        <v>0</v>
      </c>
      <c r="N1507" s="228">
        <v>0</v>
      </c>
      <c r="O1507" s="228">
        <f>ROUND(E1507*N1507,2)</f>
        <v>0</v>
      </c>
      <c r="P1507" s="228">
        <v>0</v>
      </c>
      <c r="Q1507" s="228">
        <f>ROUND(E1507*P1507,2)</f>
        <v>0</v>
      </c>
      <c r="R1507" s="228" t="s">
        <v>962</v>
      </c>
      <c r="S1507" s="228" t="s">
        <v>285</v>
      </c>
      <c r="T1507" s="229" t="s">
        <v>322</v>
      </c>
      <c r="U1507" s="215">
        <v>0</v>
      </c>
      <c r="V1507" s="215">
        <f>ROUND(E1507*U1507,2)</f>
        <v>0</v>
      </c>
      <c r="W1507" s="215"/>
      <c r="X1507" s="206"/>
      <c r="Y1507" s="206"/>
      <c r="Z1507" s="206"/>
      <c r="AA1507" s="206"/>
      <c r="AB1507" s="206"/>
      <c r="AC1507" s="206"/>
      <c r="AD1507" s="206"/>
      <c r="AE1507" s="206"/>
      <c r="AF1507" s="206"/>
      <c r="AG1507" s="206" t="s">
        <v>1964</v>
      </c>
      <c r="AH1507" s="206"/>
      <c r="AI1507" s="206"/>
      <c r="AJ1507" s="206"/>
      <c r="AK1507" s="206"/>
      <c r="AL1507" s="206"/>
      <c r="AM1507" s="206"/>
      <c r="AN1507" s="206"/>
      <c r="AO1507" s="206"/>
      <c r="AP1507" s="206"/>
      <c r="AQ1507" s="206"/>
      <c r="AR1507" s="206"/>
      <c r="AS1507" s="206"/>
      <c r="AT1507" s="206"/>
      <c r="AU1507" s="206"/>
      <c r="AV1507" s="206"/>
      <c r="AW1507" s="206"/>
      <c r="AX1507" s="206"/>
      <c r="AY1507" s="206"/>
      <c r="AZ1507" s="206"/>
      <c r="BA1507" s="206"/>
      <c r="BB1507" s="206"/>
      <c r="BC1507" s="206"/>
      <c r="BD1507" s="206"/>
      <c r="BE1507" s="206"/>
      <c r="BF1507" s="206"/>
      <c r="BG1507" s="206"/>
      <c r="BH1507" s="206"/>
    </row>
    <row r="1508" spans="1:60" outlineLevel="1">
      <c r="A1508" s="213"/>
      <c r="B1508" s="214"/>
      <c r="C1508" s="254" t="s">
        <v>1965</v>
      </c>
      <c r="D1508" s="247"/>
      <c r="E1508" s="248"/>
      <c r="F1508" s="215"/>
      <c r="G1508" s="215"/>
      <c r="H1508" s="215"/>
      <c r="I1508" s="215"/>
      <c r="J1508" s="215"/>
      <c r="K1508" s="215"/>
      <c r="L1508" s="215"/>
      <c r="M1508" s="215"/>
      <c r="N1508" s="215"/>
      <c r="O1508" s="215"/>
      <c r="P1508" s="215"/>
      <c r="Q1508" s="215"/>
      <c r="R1508" s="215"/>
      <c r="S1508" s="215"/>
      <c r="T1508" s="215"/>
      <c r="U1508" s="215"/>
      <c r="V1508" s="215"/>
      <c r="W1508" s="215"/>
      <c r="X1508" s="206"/>
      <c r="Y1508" s="206"/>
      <c r="Z1508" s="206"/>
      <c r="AA1508" s="206"/>
      <c r="AB1508" s="206"/>
      <c r="AC1508" s="206"/>
      <c r="AD1508" s="206"/>
      <c r="AE1508" s="206"/>
      <c r="AF1508" s="206"/>
      <c r="AG1508" s="206" t="s">
        <v>327</v>
      </c>
      <c r="AH1508" s="206">
        <v>0</v>
      </c>
      <c r="AI1508" s="206"/>
      <c r="AJ1508" s="206"/>
      <c r="AK1508" s="206"/>
      <c r="AL1508" s="206"/>
      <c r="AM1508" s="206"/>
      <c r="AN1508" s="206"/>
      <c r="AO1508" s="206"/>
      <c r="AP1508" s="206"/>
      <c r="AQ1508" s="206"/>
      <c r="AR1508" s="206"/>
      <c r="AS1508" s="206"/>
      <c r="AT1508" s="206"/>
      <c r="AU1508" s="206"/>
      <c r="AV1508" s="206"/>
      <c r="AW1508" s="206"/>
      <c r="AX1508" s="206"/>
      <c r="AY1508" s="206"/>
      <c r="AZ1508" s="206"/>
      <c r="BA1508" s="206"/>
      <c r="BB1508" s="206"/>
      <c r="BC1508" s="206"/>
      <c r="BD1508" s="206"/>
      <c r="BE1508" s="206"/>
      <c r="BF1508" s="206"/>
      <c r="BG1508" s="206"/>
      <c r="BH1508" s="206"/>
    </row>
    <row r="1509" spans="1:60" ht="22.5" outlineLevel="1">
      <c r="A1509" s="213"/>
      <c r="B1509" s="214"/>
      <c r="C1509" s="254" t="s">
        <v>1966</v>
      </c>
      <c r="D1509" s="247"/>
      <c r="E1509" s="248"/>
      <c r="F1509" s="215"/>
      <c r="G1509" s="215"/>
      <c r="H1509" s="215"/>
      <c r="I1509" s="215"/>
      <c r="J1509" s="215"/>
      <c r="K1509" s="215"/>
      <c r="L1509" s="215"/>
      <c r="M1509" s="215"/>
      <c r="N1509" s="215"/>
      <c r="O1509" s="215"/>
      <c r="P1509" s="215"/>
      <c r="Q1509" s="215"/>
      <c r="R1509" s="215"/>
      <c r="S1509" s="215"/>
      <c r="T1509" s="215"/>
      <c r="U1509" s="215"/>
      <c r="V1509" s="215"/>
      <c r="W1509" s="215"/>
      <c r="X1509" s="206"/>
      <c r="Y1509" s="206"/>
      <c r="Z1509" s="206"/>
      <c r="AA1509" s="206"/>
      <c r="AB1509" s="206"/>
      <c r="AC1509" s="206"/>
      <c r="AD1509" s="206"/>
      <c r="AE1509" s="206"/>
      <c r="AF1509" s="206"/>
      <c r="AG1509" s="206" t="s">
        <v>327</v>
      </c>
      <c r="AH1509" s="206">
        <v>0</v>
      </c>
      <c r="AI1509" s="206"/>
      <c r="AJ1509" s="206"/>
      <c r="AK1509" s="206"/>
      <c r="AL1509" s="206"/>
      <c r="AM1509" s="206"/>
      <c r="AN1509" s="206"/>
      <c r="AO1509" s="206"/>
      <c r="AP1509" s="206"/>
      <c r="AQ1509" s="206"/>
      <c r="AR1509" s="206"/>
      <c r="AS1509" s="206"/>
      <c r="AT1509" s="206"/>
      <c r="AU1509" s="206"/>
      <c r="AV1509" s="206"/>
      <c r="AW1509" s="206"/>
      <c r="AX1509" s="206"/>
      <c r="AY1509" s="206"/>
      <c r="AZ1509" s="206"/>
      <c r="BA1509" s="206"/>
      <c r="BB1509" s="206"/>
      <c r="BC1509" s="206"/>
      <c r="BD1509" s="206"/>
      <c r="BE1509" s="206"/>
      <c r="BF1509" s="206"/>
      <c r="BG1509" s="206"/>
      <c r="BH1509" s="206"/>
    </row>
    <row r="1510" spans="1:60" outlineLevel="1">
      <c r="A1510" s="213"/>
      <c r="B1510" s="214"/>
      <c r="C1510" s="254" t="s">
        <v>1967</v>
      </c>
      <c r="D1510" s="247"/>
      <c r="E1510" s="248"/>
      <c r="F1510" s="215"/>
      <c r="G1510" s="215"/>
      <c r="H1510" s="215"/>
      <c r="I1510" s="215"/>
      <c r="J1510" s="215"/>
      <c r="K1510" s="215"/>
      <c r="L1510" s="215"/>
      <c r="M1510" s="215"/>
      <c r="N1510" s="215"/>
      <c r="O1510" s="215"/>
      <c r="P1510" s="215"/>
      <c r="Q1510" s="215"/>
      <c r="R1510" s="215"/>
      <c r="S1510" s="215"/>
      <c r="T1510" s="215"/>
      <c r="U1510" s="215"/>
      <c r="V1510" s="215"/>
      <c r="W1510" s="215"/>
      <c r="X1510" s="206"/>
      <c r="Y1510" s="206"/>
      <c r="Z1510" s="206"/>
      <c r="AA1510" s="206"/>
      <c r="AB1510" s="206"/>
      <c r="AC1510" s="206"/>
      <c r="AD1510" s="206"/>
      <c r="AE1510" s="206"/>
      <c r="AF1510" s="206"/>
      <c r="AG1510" s="206" t="s">
        <v>327</v>
      </c>
      <c r="AH1510" s="206">
        <v>0</v>
      </c>
      <c r="AI1510" s="206"/>
      <c r="AJ1510" s="206"/>
      <c r="AK1510" s="206"/>
      <c r="AL1510" s="206"/>
      <c r="AM1510" s="206"/>
      <c r="AN1510" s="206"/>
      <c r="AO1510" s="206"/>
      <c r="AP1510" s="206"/>
      <c r="AQ1510" s="206"/>
      <c r="AR1510" s="206"/>
      <c r="AS1510" s="206"/>
      <c r="AT1510" s="206"/>
      <c r="AU1510" s="206"/>
      <c r="AV1510" s="206"/>
      <c r="AW1510" s="206"/>
      <c r="AX1510" s="206"/>
      <c r="AY1510" s="206"/>
      <c r="AZ1510" s="206"/>
      <c r="BA1510" s="206"/>
      <c r="BB1510" s="206"/>
      <c r="BC1510" s="206"/>
      <c r="BD1510" s="206"/>
      <c r="BE1510" s="206"/>
      <c r="BF1510" s="206"/>
      <c r="BG1510" s="206"/>
      <c r="BH1510" s="206"/>
    </row>
    <row r="1511" spans="1:60" outlineLevel="1">
      <c r="A1511" s="213"/>
      <c r="B1511" s="214"/>
      <c r="C1511" s="254" t="s">
        <v>1968</v>
      </c>
      <c r="D1511" s="247"/>
      <c r="E1511" s="248">
        <v>822.5068</v>
      </c>
      <c r="F1511" s="215"/>
      <c r="G1511" s="215"/>
      <c r="H1511" s="215"/>
      <c r="I1511" s="215"/>
      <c r="J1511" s="215"/>
      <c r="K1511" s="215"/>
      <c r="L1511" s="215"/>
      <c r="M1511" s="215"/>
      <c r="N1511" s="215"/>
      <c r="O1511" s="215"/>
      <c r="P1511" s="215"/>
      <c r="Q1511" s="215"/>
      <c r="R1511" s="215"/>
      <c r="S1511" s="215"/>
      <c r="T1511" s="215"/>
      <c r="U1511" s="215"/>
      <c r="V1511" s="215"/>
      <c r="W1511" s="215"/>
      <c r="X1511" s="206"/>
      <c r="Y1511" s="206"/>
      <c r="Z1511" s="206"/>
      <c r="AA1511" s="206"/>
      <c r="AB1511" s="206"/>
      <c r="AC1511" s="206"/>
      <c r="AD1511" s="206"/>
      <c r="AE1511" s="206"/>
      <c r="AF1511" s="206"/>
      <c r="AG1511" s="206" t="s">
        <v>327</v>
      </c>
      <c r="AH1511" s="206">
        <v>0</v>
      </c>
      <c r="AI1511" s="206"/>
      <c r="AJ1511" s="206"/>
      <c r="AK1511" s="206"/>
      <c r="AL1511" s="206"/>
      <c r="AM1511" s="206"/>
      <c r="AN1511" s="206"/>
      <c r="AO1511" s="206"/>
      <c r="AP1511" s="206"/>
      <c r="AQ1511" s="206"/>
      <c r="AR1511" s="206"/>
      <c r="AS1511" s="206"/>
      <c r="AT1511" s="206"/>
      <c r="AU1511" s="206"/>
      <c r="AV1511" s="206"/>
      <c r="AW1511" s="206"/>
      <c r="AX1511" s="206"/>
      <c r="AY1511" s="206"/>
      <c r="AZ1511" s="206"/>
      <c r="BA1511" s="206"/>
      <c r="BB1511" s="206"/>
      <c r="BC1511" s="206"/>
      <c r="BD1511" s="206"/>
      <c r="BE1511" s="206"/>
      <c r="BF1511" s="206"/>
      <c r="BG1511" s="206"/>
      <c r="BH1511" s="206"/>
    </row>
    <row r="1512" spans="1:60" outlineLevel="1">
      <c r="A1512" s="223">
        <v>378</v>
      </c>
      <c r="B1512" s="224" t="s">
        <v>1969</v>
      </c>
      <c r="C1512" s="241" t="s">
        <v>1970</v>
      </c>
      <c r="D1512" s="225" t="s">
        <v>389</v>
      </c>
      <c r="E1512" s="226">
        <v>822.5068</v>
      </c>
      <c r="F1512" s="227"/>
      <c r="G1512" s="228">
        <f>ROUND(E1512*F1512,2)</f>
        <v>0</v>
      </c>
      <c r="H1512" s="227"/>
      <c r="I1512" s="228">
        <f>ROUND(E1512*H1512,2)</f>
        <v>0</v>
      </c>
      <c r="J1512" s="227"/>
      <c r="K1512" s="228">
        <f>ROUND(E1512*J1512,2)</f>
        <v>0</v>
      </c>
      <c r="L1512" s="228">
        <v>21</v>
      </c>
      <c r="M1512" s="228">
        <f>G1512*(1+L1512/100)</f>
        <v>0</v>
      </c>
      <c r="N1512" s="228">
        <v>0</v>
      </c>
      <c r="O1512" s="228">
        <f>ROUND(E1512*N1512,2)</f>
        <v>0</v>
      </c>
      <c r="P1512" s="228">
        <v>0</v>
      </c>
      <c r="Q1512" s="228">
        <f>ROUND(E1512*P1512,2)</f>
        <v>0</v>
      </c>
      <c r="R1512" s="228" t="s">
        <v>962</v>
      </c>
      <c r="S1512" s="228" t="s">
        <v>285</v>
      </c>
      <c r="T1512" s="229" t="s">
        <v>322</v>
      </c>
      <c r="U1512" s="215">
        <v>0.94199999999999995</v>
      </c>
      <c r="V1512" s="215">
        <f>ROUND(E1512*U1512,2)</f>
        <v>774.8</v>
      </c>
      <c r="W1512" s="215"/>
      <c r="X1512" s="206"/>
      <c r="Y1512" s="206"/>
      <c r="Z1512" s="206"/>
      <c r="AA1512" s="206"/>
      <c r="AB1512" s="206"/>
      <c r="AC1512" s="206"/>
      <c r="AD1512" s="206"/>
      <c r="AE1512" s="206"/>
      <c r="AF1512" s="206"/>
      <c r="AG1512" s="206" t="s">
        <v>1964</v>
      </c>
      <c r="AH1512" s="206"/>
      <c r="AI1512" s="206"/>
      <c r="AJ1512" s="206"/>
      <c r="AK1512" s="206"/>
      <c r="AL1512" s="206"/>
      <c r="AM1512" s="206"/>
      <c r="AN1512" s="206"/>
      <c r="AO1512" s="206"/>
      <c r="AP1512" s="206"/>
      <c r="AQ1512" s="206"/>
      <c r="AR1512" s="206"/>
      <c r="AS1512" s="206"/>
      <c r="AT1512" s="206"/>
      <c r="AU1512" s="206"/>
      <c r="AV1512" s="206"/>
      <c r="AW1512" s="206"/>
      <c r="AX1512" s="206"/>
      <c r="AY1512" s="206"/>
      <c r="AZ1512" s="206"/>
      <c r="BA1512" s="206"/>
      <c r="BB1512" s="206"/>
      <c r="BC1512" s="206"/>
      <c r="BD1512" s="206"/>
      <c r="BE1512" s="206"/>
      <c r="BF1512" s="206"/>
      <c r="BG1512" s="206"/>
      <c r="BH1512" s="206"/>
    </row>
    <row r="1513" spans="1:60" outlineLevel="1">
      <c r="A1513" s="213"/>
      <c r="B1513" s="214"/>
      <c r="C1513" s="242" t="s">
        <v>1971</v>
      </c>
      <c r="D1513" s="231"/>
      <c r="E1513" s="231"/>
      <c r="F1513" s="231"/>
      <c r="G1513" s="231"/>
      <c r="H1513" s="215"/>
      <c r="I1513" s="215"/>
      <c r="J1513" s="215"/>
      <c r="K1513" s="215"/>
      <c r="L1513" s="215"/>
      <c r="M1513" s="215"/>
      <c r="N1513" s="215"/>
      <c r="O1513" s="215"/>
      <c r="P1513" s="215"/>
      <c r="Q1513" s="215"/>
      <c r="R1513" s="215"/>
      <c r="S1513" s="215"/>
      <c r="T1513" s="215"/>
      <c r="U1513" s="215"/>
      <c r="V1513" s="215"/>
      <c r="W1513" s="215"/>
      <c r="X1513" s="206"/>
      <c r="Y1513" s="206"/>
      <c r="Z1513" s="206"/>
      <c r="AA1513" s="206"/>
      <c r="AB1513" s="206"/>
      <c r="AC1513" s="206"/>
      <c r="AD1513" s="206"/>
      <c r="AE1513" s="206"/>
      <c r="AF1513" s="206"/>
      <c r="AG1513" s="206" t="s">
        <v>289</v>
      </c>
      <c r="AH1513" s="206"/>
      <c r="AI1513" s="206"/>
      <c r="AJ1513" s="206"/>
      <c r="AK1513" s="206"/>
      <c r="AL1513" s="206"/>
      <c r="AM1513" s="206"/>
      <c r="AN1513" s="206"/>
      <c r="AO1513" s="206"/>
      <c r="AP1513" s="206"/>
      <c r="AQ1513" s="206"/>
      <c r="AR1513" s="206"/>
      <c r="AS1513" s="206"/>
      <c r="AT1513" s="206"/>
      <c r="AU1513" s="206"/>
      <c r="AV1513" s="206"/>
      <c r="AW1513" s="206"/>
      <c r="AX1513" s="206"/>
      <c r="AY1513" s="206"/>
      <c r="AZ1513" s="206"/>
      <c r="BA1513" s="206"/>
      <c r="BB1513" s="206"/>
      <c r="BC1513" s="206"/>
      <c r="BD1513" s="206"/>
      <c r="BE1513" s="206"/>
      <c r="BF1513" s="206"/>
      <c r="BG1513" s="206"/>
      <c r="BH1513" s="206"/>
    </row>
    <row r="1514" spans="1:60" outlineLevel="1">
      <c r="A1514" s="213"/>
      <c r="B1514" s="214"/>
      <c r="C1514" s="254" t="s">
        <v>1965</v>
      </c>
      <c r="D1514" s="247"/>
      <c r="E1514" s="248"/>
      <c r="F1514" s="215"/>
      <c r="G1514" s="215"/>
      <c r="H1514" s="215"/>
      <c r="I1514" s="215"/>
      <c r="J1514" s="215"/>
      <c r="K1514" s="215"/>
      <c r="L1514" s="215"/>
      <c r="M1514" s="215"/>
      <c r="N1514" s="215"/>
      <c r="O1514" s="215"/>
      <c r="P1514" s="215"/>
      <c r="Q1514" s="215"/>
      <c r="R1514" s="215"/>
      <c r="S1514" s="215"/>
      <c r="T1514" s="215"/>
      <c r="U1514" s="215"/>
      <c r="V1514" s="215"/>
      <c r="W1514" s="215"/>
      <c r="X1514" s="206"/>
      <c r="Y1514" s="206"/>
      <c r="Z1514" s="206"/>
      <c r="AA1514" s="206"/>
      <c r="AB1514" s="206"/>
      <c r="AC1514" s="206"/>
      <c r="AD1514" s="206"/>
      <c r="AE1514" s="206"/>
      <c r="AF1514" s="206"/>
      <c r="AG1514" s="206" t="s">
        <v>327</v>
      </c>
      <c r="AH1514" s="206">
        <v>0</v>
      </c>
      <c r="AI1514" s="206"/>
      <c r="AJ1514" s="206"/>
      <c r="AK1514" s="206"/>
      <c r="AL1514" s="206"/>
      <c r="AM1514" s="206"/>
      <c r="AN1514" s="206"/>
      <c r="AO1514" s="206"/>
      <c r="AP1514" s="206"/>
      <c r="AQ1514" s="206"/>
      <c r="AR1514" s="206"/>
      <c r="AS1514" s="206"/>
      <c r="AT1514" s="206"/>
      <c r="AU1514" s="206"/>
      <c r="AV1514" s="206"/>
      <c r="AW1514" s="206"/>
      <c r="AX1514" s="206"/>
      <c r="AY1514" s="206"/>
      <c r="AZ1514" s="206"/>
      <c r="BA1514" s="206"/>
      <c r="BB1514" s="206"/>
      <c r="BC1514" s="206"/>
      <c r="BD1514" s="206"/>
      <c r="BE1514" s="206"/>
      <c r="BF1514" s="206"/>
      <c r="BG1514" s="206"/>
      <c r="BH1514" s="206"/>
    </row>
    <row r="1515" spans="1:60" ht="22.5" outlineLevel="1">
      <c r="A1515" s="213"/>
      <c r="B1515" s="214"/>
      <c r="C1515" s="254" t="s">
        <v>1966</v>
      </c>
      <c r="D1515" s="247"/>
      <c r="E1515" s="248"/>
      <c r="F1515" s="215"/>
      <c r="G1515" s="215"/>
      <c r="H1515" s="215"/>
      <c r="I1515" s="215"/>
      <c r="J1515" s="215"/>
      <c r="K1515" s="215"/>
      <c r="L1515" s="215"/>
      <c r="M1515" s="215"/>
      <c r="N1515" s="215"/>
      <c r="O1515" s="215"/>
      <c r="P1515" s="215"/>
      <c r="Q1515" s="215"/>
      <c r="R1515" s="215"/>
      <c r="S1515" s="215"/>
      <c r="T1515" s="215"/>
      <c r="U1515" s="215"/>
      <c r="V1515" s="215"/>
      <c r="W1515" s="215"/>
      <c r="X1515" s="206"/>
      <c r="Y1515" s="206"/>
      <c r="Z1515" s="206"/>
      <c r="AA1515" s="206"/>
      <c r="AB1515" s="206"/>
      <c r="AC1515" s="206"/>
      <c r="AD1515" s="206"/>
      <c r="AE1515" s="206"/>
      <c r="AF1515" s="206"/>
      <c r="AG1515" s="206" t="s">
        <v>327</v>
      </c>
      <c r="AH1515" s="206">
        <v>0</v>
      </c>
      <c r="AI1515" s="206"/>
      <c r="AJ1515" s="206"/>
      <c r="AK1515" s="206"/>
      <c r="AL1515" s="206"/>
      <c r="AM1515" s="206"/>
      <c r="AN1515" s="206"/>
      <c r="AO1515" s="206"/>
      <c r="AP1515" s="206"/>
      <c r="AQ1515" s="206"/>
      <c r="AR1515" s="206"/>
      <c r="AS1515" s="206"/>
      <c r="AT1515" s="206"/>
      <c r="AU1515" s="206"/>
      <c r="AV1515" s="206"/>
      <c r="AW1515" s="206"/>
      <c r="AX1515" s="206"/>
      <c r="AY1515" s="206"/>
      <c r="AZ1515" s="206"/>
      <c r="BA1515" s="206"/>
      <c r="BB1515" s="206"/>
      <c r="BC1515" s="206"/>
      <c r="BD1515" s="206"/>
      <c r="BE1515" s="206"/>
      <c r="BF1515" s="206"/>
      <c r="BG1515" s="206"/>
      <c r="BH1515" s="206"/>
    </row>
    <row r="1516" spans="1:60" outlineLevel="1">
      <c r="A1516" s="213"/>
      <c r="B1516" s="214"/>
      <c r="C1516" s="254" t="s">
        <v>1967</v>
      </c>
      <c r="D1516" s="247"/>
      <c r="E1516" s="248"/>
      <c r="F1516" s="215"/>
      <c r="G1516" s="215"/>
      <c r="H1516" s="215"/>
      <c r="I1516" s="215"/>
      <c r="J1516" s="215"/>
      <c r="K1516" s="215"/>
      <c r="L1516" s="215"/>
      <c r="M1516" s="215"/>
      <c r="N1516" s="215"/>
      <c r="O1516" s="215"/>
      <c r="P1516" s="215"/>
      <c r="Q1516" s="215"/>
      <c r="R1516" s="215"/>
      <c r="S1516" s="215"/>
      <c r="T1516" s="215"/>
      <c r="U1516" s="215"/>
      <c r="V1516" s="215"/>
      <c r="W1516" s="215"/>
      <c r="X1516" s="206"/>
      <c r="Y1516" s="206"/>
      <c r="Z1516" s="206"/>
      <c r="AA1516" s="206"/>
      <c r="AB1516" s="206"/>
      <c r="AC1516" s="206"/>
      <c r="AD1516" s="206"/>
      <c r="AE1516" s="206"/>
      <c r="AF1516" s="206"/>
      <c r="AG1516" s="206" t="s">
        <v>327</v>
      </c>
      <c r="AH1516" s="206">
        <v>0</v>
      </c>
      <c r="AI1516" s="206"/>
      <c r="AJ1516" s="206"/>
      <c r="AK1516" s="206"/>
      <c r="AL1516" s="206"/>
      <c r="AM1516" s="206"/>
      <c r="AN1516" s="206"/>
      <c r="AO1516" s="206"/>
      <c r="AP1516" s="206"/>
      <c r="AQ1516" s="206"/>
      <c r="AR1516" s="206"/>
      <c r="AS1516" s="206"/>
      <c r="AT1516" s="206"/>
      <c r="AU1516" s="206"/>
      <c r="AV1516" s="206"/>
      <c r="AW1516" s="206"/>
      <c r="AX1516" s="206"/>
      <c r="AY1516" s="206"/>
      <c r="AZ1516" s="206"/>
      <c r="BA1516" s="206"/>
      <c r="BB1516" s="206"/>
      <c r="BC1516" s="206"/>
      <c r="BD1516" s="206"/>
      <c r="BE1516" s="206"/>
      <c r="BF1516" s="206"/>
      <c r="BG1516" s="206"/>
      <c r="BH1516" s="206"/>
    </row>
    <row r="1517" spans="1:60" outlineLevel="1">
      <c r="A1517" s="213"/>
      <c r="B1517" s="214"/>
      <c r="C1517" s="254" t="s">
        <v>1968</v>
      </c>
      <c r="D1517" s="247"/>
      <c r="E1517" s="248">
        <v>822.5068</v>
      </c>
      <c r="F1517" s="215"/>
      <c r="G1517" s="215"/>
      <c r="H1517" s="215"/>
      <c r="I1517" s="215"/>
      <c r="J1517" s="215"/>
      <c r="K1517" s="215"/>
      <c r="L1517" s="215"/>
      <c r="M1517" s="215"/>
      <c r="N1517" s="215"/>
      <c r="O1517" s="215"/>
      <c r="P1517" s="215"/>
      <c r="Q1517" s="215"/>
      <c r="R1517" s="215"/>
      <c r="S1517" s="215"/>
      <c r="T1517" s="215"/>
      <c r="U1517" s="215"/>
      <c r="V1517" s="215"/>
      <c r="W1517" s="215"/>
      <c r="X1517" s="206"/>
      <c r="Y1517" s="206"/>
      <c r="Z1517" s="206"/>
      <c r="AA1517" s="206"/>
      <c r="AB1517" s="206"/>
      <c r="AC1517" s="206"/>
      <c r="AD1517" s="206"/>
      <c r="AE1517" s="206"/>
      <c r="AF1517" s="206"/>
      <c r="AG1517" s="206" t="s">
        <v>327</v>
      </c>
      <c r="AH1517" s="206">
        <v>0</v>
      </c>
      <c r="AI1517" s="206"/>
      <c r="AJ1517" s="206"/>
      <c r="AK1517" s="206"/>
      <c r="AL1517" s="206"/>
      <c r="AM1517" s="206"/>
      <c r="AN1517" s="206"/>
      <c r="AO1517" s="206"/>
      <c r="AP1517" s="206"/>
      <c r="AQ1517" s="206"/>
      <c r="AR1517" s="206"/>
      <c r="AS1517" s="206"/>
      <c r="AT1517" s="206"/>
      <c r="AU1517" s="206"/>
      <c r="AV1517" s="206"/>
      <c r="AW1517" s="206"/>
      <c r="AX1517" s="206"/>
      <c r="AY1517" s="206"/>
      <c r="AZ1517" s="206"/>
      <c r="BA1517" s="206"/>
      <c r="BB1517" s="206"/>
      <c r="BC1517" s="206"/>
      <c r="BD1517" s="206"/>
      <c r="BE1517" s="206"/>
      <c r="BF1517" s="206"/>
      <c r="BG1517" s="206"/>
      <c r="BH1517" s="206"/>
    </row>
    <row r="1518" spans="1:60" ht="22.5" outlineLevel="1">
      <c r="A1518" s="223">
        <v>379</v>
      </c>
      <c r="B1518" s="224" t="s">
        <v>1972</v>
      </c>
      <c r="C1518" s="241" t="s">
        <v>1973</v>
      </c>
      <c r="D1518" s="225" t="s">
        <v>389</v>
      </c>
      <c r="E1518" s="226">
        <v>3290.0272</v>
      </c>
      <c r="F1518" s="227"/>
      <c r="G1518" s="228">
        <f>ROUND(E1518*F1518,2)</f>
        <v>0</v>
      </c>
      <c r="H1518" s="227"/>
      <c r="I1518" s="228">
        <f>ROUND(E1518*H1518,2)</f>
        <v>0</v>
      </c>
      <c r="J1518" s="227"/>
      <c r="K1518" s="228">
        <f>ROUND(E1518*J1518,2)</f>
        <v>0</v>
      </c>
      <c r="L1518" s="228">
        <v>21</v>
      </c>
      <c r="M1518" s="228">
        <f>G1518*(1+L1518/100)</f>
        <v>0</v>
      </c>
      <c r="N1518" s="228">
        <v>0</v>
      </c>
      <c r="O1518" s="228">
        <f>ROUND(E1518*N1518,2)</f>
        <v>0</v>
      </c>
      <c r="P1518" s="228">
        <v>0</v>
      </c>
      <c r="Q1518" s="228">
        <f>ROUND(E1518*P1518,2)</f>
        <v>0</v>
      </c>
      <c r="R1518" s="228" t="s">
        <v>962</v>
      </c>
      <c r="S1518" s="228" t="s">
        <v>285</v>
      </c>
      <c r="T1518" s="229" t="s">
        <v>322</v>
      </c>
      <c r="U1518" s="215">
        <v>0.105</v>
      </c>
      <c r="V1518" s="215">
        <f>ROUND(E1518*U1518,2)</f>
        <v>345.45</v>
      </c>
      <c r="W1518" s="215"/>
      <c r="X1518" s="206"/>
      <c r="Y1518" s="206"/>
      <c r="Z1518" s="206"/>
      <c r="AA1518" s="206"/>
      <c r="AB1518" s="206"/>
      <c r="AC1518" s="206"/>
      <c r="AD1518" s="206"/>
      <c r="AE1518" s="206"/>
      <c r="AF1518" s="206"/>
      <c r="AG1518" s="206" t="s">
        <v>1964</v>
      </c>
      <c r="AH1518" s="206"/>
      <c r="AI1518" s="206"/>
      <c r="AJ1518" s="206"/>
      <c r="AK1518" s="206"/>
      <c r="AL1518" s="206"/>
      <c r="AM1518" s="206"/>
      <c r="AN1518" s="206"/>
      <c r="AO1518" s="206"/>
      <c r="AP1518" s="206"/>
      <c r="AQ1518" s="206"/>
      <c r="AR1518" s="206"/>
      <c r="AS1518" s="206"/>
      <c r="AT1518" s="206"/>
      <c r="AU1518" s="206"/>
      <c r="AV1518" s="206"/>
      <c r="AW1518" s="206"/>
      <c r="AX1518" s="206"/>
      <c r="AY1518" s="206"/>
      <c r="AZ1518" s="206"/>
      <c r="BA1518" s="206"/>
      <c r="BB1518" s="206"/>
      <c r="BC1518" s="206"/>
      <c r="BD1518" s="206"/>
      <c r="BE1518" s="206"/>
      <c r="BF1518" s="206"/>
      <c r="BG1518" s="206"/>
      <c r="BH1518" s="206"/>
    </row>
    <row r="1519" spans="1:60" outlineLevel="1">
      <c r="A1519" s="213"/>
      <c r="B1519" s="214"/>
      <c r="C1519" s="254" t="s">
        <v>1965</v>
      </c>
      <c r="D1519" s="247"/>
      <c r="E1519" s="248"/>
      <c r="F1519" s="215"/>
      <c r="G1519" s="215"/>
      <c r="H1519" s="215"/>
      <c r="I1519" s="215"/>
      <c r="J1519" s="215"/>
      <c r="K1519" s="215"/>
      <c r="L1519" s="215"/>
      <c r="M1519" s="215"/>
      <c r="N1519" s="215"/>
      <c r="O1519" s="215"/>
      <c r="P1519" s="215"/>
      <c r="Q1519" s="215"/>
      <c r="R1519" s="215"/>
      <c r="S1519" s="215"/>
      <c r="T1519" s="215"/>
      <c r="U1519" s="215"/>
      <c r="V1519" s="215"/>
      <c r="W1519" s="215"/>
      <c r="X1519" s="206"/>
      <c r="Y1519" s="206"/>
      <c r="Z1519" s="206"/>
      <c r="AA1519" s="206"/>
      <c r="AB1519" s="206"/>
      <c r="AC1519" s="206"/>
      <c r="AD1519" s="206"/>
      <c r="AE1519" s="206"/>
      <c r="AF1519" s="206"/>
      <c r="AG1519" s="206" t="s">
        <v>327</v>
      </c>
      <c r="AH1519" s="206">
        <v>0</v>
      </c>
      <c r="AI1519" s="206"/>
      <c r="AJ1519" s="206"/>
      <c r="AK1519" s="206"/>
      <c r="AL1519" s="206"/>
      <c r="AM1519" s="206"/>
      <c r="AN1519" s="206"/>
      <c r="AO1519" s="206"/>
      <c r="AP1519" s="206"/>
      <c r="AQ1519" s="206"/>
      <c r="AR1519" s="206"/>
      <c r="AS1519" s="206"/>
      <c r="AT1519" s="206"/>
      <c r="AU1519" s="206"/>
      <c r="AV1519" s="206"/>
      <c r="AW1519" s="206"/>
      <c r="AX1519" s="206"/>
      <c r="AY1519" s="206"/>
      <c r="AZ1519" s="206"/>
      <c r="BA1519" s="206"/>
      <c r="BB1519" s="206"/>
      <c r="BC1519" s="206"/>
      <c r="BD1519" s="206"/>
      <c r="BE1519" s="206"/>
      <c r="BF1519" s="206"/>
      <c r="BG1519" s="206"/>
      <c r="BH1519" s="206"/>
    </row>
    <row r="1520" spans="1:60" ht="22.5" outlineLevel="1">
      <c r="A1520" s="213"/>
      <c r="B1520" s="214"/>
      <c r="C1520" s="254" t="s">
        <v>1966</v>
      </c>
      <c r="D1520" s="247"/>
      <c r="E1520" s="248"/>
      <c r="F1520" s="215"/>
      <c r="G1520" s="215"/>
      <c r="H1520" s="215"/>
      <c r="I1520" s="215"/>
      <c r="J1520" s="215"/>
      <c r="K1520" s="215"/>
      <c r="L1520" s="215"/>
      <c r="M1520" s="215"/>
      <c r="N1520" s="215"/>
      <c r="O1520" s="215"/>
      <c r="P1520" s="215"/>
      <c r="Q1520" s="215"/>
      <c r="R1520" s="215"/>
      <c r="S1520" s="215"/>
      <c r="T1520" s="215"/>
      <c r="U1520" s="215"/>
      <c r="V1520" s="215"/>
      <c r="W1520" s="215"/>
      <c r="X1520" s="206"/>
      <c r="Y1520" s="206"/>
      <c r="Z1520" s="206"/>
      <c r="AA1520" s="206"/>
      <c r="AB1520" s="206"/>
      <c r="AC1520" s="206"/>
      <c r="AD1520" s="206"/>
      <c r="AE1520" s="206"/>
      <c r="AF1520" s="206"/>
      <c r="AG1520" s="206" t="s">
        <v>327</v>
      </c>
      <c r="AH1520" s="206">
        <v>0</v>
      </c>
      <c r="AI1520" s="206"/>
      <c r="AJ1520" s="206"/>
      <c r="AK1520" s="206"/>
      <c r="AL1520" s="206"/>
      <c r="AM1520" s="206"/>
      <c r="AN1520" s="206"/>
      <c r="AO1520" s="206"/>
      <c r="AP1520" s="206"/>
      <c r="AQ1520" s="206"/>
      <c r="AR1520" s="206"/>
      <c r="AS1520" s="206"/>
      <c r="AT1520" s="206"/>
      <c r="AU1520" s="206"/>
      <c r="AV1520" s="206"/>
      <c r="AW1520" s="206"/>
      <c r="AX1520" s="206"/>
      <c r="AY1520" s="206"/>
      <c r="AZ1520" s="206"/>
      <c r="BA1520" s="206"/>
      <c r="BB1520" s="206"/>
      <c r="BC1520" s="206"/>
      <c r="BD1520" s="206"/>
      <c r="BE1520" s="206"/>
      <c r="BF1520" s="206"/>
      <c r="BG1520" s="206"/>
      <c r="BH1520" s="206"/>
    </row>
    <row r="1521" spans="1:60" outlineLevel="1">
      <c r="A1521" s="213"/>
      <c r="B1521" s="214"/>
      <c r="C1521" s="254" t="s">
        <v>1967</v>
      </c>
      <c r="D1521" s="247"/>
      <c r="E1521" s="248"/>
      <c r="F1521" s="215"/>
      <c r="G1521" s="215"/>
      <c r="H1521" s="215"/>
      <c r="I1521" s="215"/>
      <c r="J1521" s="215"/>
      <c r="K1521" s="215"/>
      <c r="L1521" s="215"/>
      <c r="M1521" s="215"/>
      <c r="N1521" s="215"/>
      <c r="O1521" s="215"/>
      <c r="P1521" s="215"/>
      <c r="Q1521" s="215"/>
      <c r="R1521" s="215"/>
      <c r="S1521" s="215"/>
      <c r="T1521" s="215"/>
      <c r="U1521" s="215"/>
      <c r="V1521" s="215"/>
      <c r="W1521" s="215"/>
      <c r="X1521" s="206"/>
      <c r="Y1521" s="206"/>
      <c r="Z1521" s="206"/>
      <c r="AA1521" s="206"/>
      <c r="AB1521" s="206"/>
      <c r="AC1521" s="206"/>
      <c r="AD1521" s="206"/>
      <c r="AE1521" s="206"/>
      <c r="AF1521" s="206"/>
      <c r="AG1521" s="206" t="s">
        <v>327</v>
      </c>
      <c r="AH1521" s="206">
        <v>0</v>
      </c>
      <c r="AI1521" s="206"/>
      <c r="AJ1521" s="206"/>
      <c r="AK1521" s="206"/>
      <c r="AL1521" s="206"/>
      <c r="AM1521" s="206"/>
      <c r="AN1521" s="206"/>
      <c r="AO1521" s="206"/>
      <c r="AP1521" s="206"/>
      <c r="AQ1521" s="206"/>
      <c r="AR1521" s="206"/>
      <c r="AS1521" s="206"/>
      <c r="AT1521" s="206"/>
      <c r="AU1521" s="206"/>
      <c r="AV1521" s="206"/>
      <c r="AW1521" s="206"/>
      <c r="AX1521" s="206"/>
      <c r="AY1521" s="206"/>
      <c r="AZ1521" s="206"/>
      <c r="BA1521" s="206"/>
      <c r="BB1521" s="206"/>
      <c r="BC1521" s="206"/>
      <c r="BD1521" s="206"/>
      <c r="BE1521" s="206"/>
      <c r="BF1521" s="206"/>
      <c r="BG1521" s="206"/>
      <c r="BH1521" s="206"/>
    </row>
    <row r="1522" spans="1:60" outlineLevel="1">
      <c r="A1522" s="213"/>
      <c r="B1522" s="214"/>
      <c r="C1522" s="254" t="s">
        <v>1974</v>
      </c>
      <c r="D1522" s="247"/>
      <c r="E1522" s="248">
        <v>3290.0272</v>
      </c>
      <c r="F1522" s="215"/>
      <c r="G1522" s="215"/>
      <c r="H1522" s="215"/>
      <c r="I1522" s="215"/>
      <c r="J1522" s="215"/>
      <c r="K1522" s="215"/>
      <c r="L1522" s="215"/>
      <c r="M1522" s="215"/>
      <c r="N1522" s="215"/>
      <c r="O1522" s="215"/>
      <c r="P1522" s="215"/>
      <c r="Q1522" s="215"/>
      <c r="R1522" s="215"/>
      <c r="S1522" s="215"/>
      <c r="T1522" s="215"/>
      <c r="U1522" s="215"/>
      <c r="V1522" s="215"/>
      <c r="W1522" s="215"/>
      <c r="X1522" s="206"/>
      <c r="Y1522" s="206"/>
      <c r="Z1522" s="206"/>
      <c r="AA1522" s="206"/>
      <c r="AB1522" s="206"/>
      <c r="AC1522" s="206"/>
      <c r="AD1522" s="206"/>
      <c r="AE1522" s="206"/>
      <c r="AF1522" s="206"/>
      <c r="AG1522" s="206" t="s">
        <v>327</v>
      </c>
      <c r="AH1522" s="206">
        <v>0</v>
      </c>
      <c r="AI1522" s="206"/>
      <c r="AJ1522" s="206"/>
      <c r="AK1522" s="206"/>
      <c r="AL1522" s="206"/>
      <c r="AM1522" s="206"/>
      <c r="AN1522" s="206"/>
      <c r="AO1522" s="206"/>
      <c r="AP1522" s="206"/>
      <c r="AQ1522" s="206"/>
      <c r="AR1522" s="206"/>
      <c r="AS1522" s="206"/>
      <c r="AT1522" s="206"/>
      <c r="AU1522" s="206"/>
      <c r="AV1522" s="206"/>
      <c r="AW1522" s="206"/>
      <c r="AX1522" s="206"/>
      <c r="AY1522" s="206"/>
      <c r="AZ1522" s="206"/>
      <c r="BA1522" s="206"/>
      <c r="BB1522" s="206"/>
      <c r="BC1522" s="206"/>
      <c r="BD1522" s="206"/>
      <c r="BE1522" s="206"/>
      <c r="BF1522" s="206"/>
      <c r="BG1522" s="206"/>
      <c r="BH1522" s="206"/>
    </row>
    <row r="1523" spans="1:60" ht="22.5" outlineLevel="1">
      <c r="A1523" s="223">
        <v>380</v>
      </c>
      <c r="B1523" s="224" t="s">
        <v>1975</v>
      </c>
      <c r="C1523" s="241" t="s">
        <v>1976</v>
      </c>
      <c r="D1523" s="225" t="s">
        <v>389</v>
      </c>
      <c r="E1523" s="226">
        <v>822.5068</v>
      </c>
      <c r="F1523" s="227"/>
      <c r="G1523" s="228">
        <f>ROUND(E1523*F1523,2)</f>
        <v>0</v>
      </c>
      <c r="H1523" s="227"/>
      <c r="I1523" s="228">
        <f>ROUND(E1523*H1523,2)</f>
        <v>0</v>
      </c>
      <c r="J1523" s="227"/>
      <c r="K1523" s="228">
        <f>ROUND(E1523*J1523,2)</f>
        <v>0</v>
      </c>
      <c r="L1523" s="228">
        <v>21</v>
      </c>
      <c r="M1523" s="228">
        <f>G1523*(1+L1523/100)</f>
        <v>0</v>
      </c>
      <c r="N1523" s="228">
        <v>0</v>
      </c>
      <c r="O1523" s="228">
        <f>ROUND(E1523*N1523,2)</f>
        <v>0</v>
      </c>
      <c r="P1523" s="228">
        <v>0</v>
      </c>
      <c r="Q1523" s="228">
        <f>ROUND(E1523*P1523,2)</f>
        <v>0</v>
      </c>
      <c r="R1523" s="228"/>
      <c r="S1523" s="228" t="s">
        <v>295</v>
      </c>
      <c r="T1523" s="229" t="s">
        <v>322</v>
      </c>
      <c r="U1523" s="215">
        <v>0.49</v>
      </c>
      <c r="V1523" s="215">
        <f>ROUND(E1523*U1523,2)</f>
        <v>403.03</v>
      </c>
      <c r="W1523" s="215"/>
      <c r="X1523" s="206"/>
      <c r="Y1523" s="206"/>
      <c r="Z1523" s="206"/>
      <c r="AA1523" s="206"/>
      <c r="AB1523" s="206"/>
      <c r="AC1523" s="206"/>
      <c r="AD1523" s="206"/>
      <c r="AE1523" s="206"/>
      <c r="AF1523" s="206"/>
      <c r="AG1523" s="206" t="s">
        <v>1964</v>
      </c>
      <c r="AH1523" s="206"/>
      <c r="AI1523" s="206"/>
      <c r="AJ1523" s="206"/>
      <c r="AK1523" s="206"/>
      <c r="AL1523" s="206"/>
      <c r="AM1523" s="206"/>
      <c r="AN1523" s="206"/>
      <c r="AO1523" s="206"/>
      <c r="AP1523" s="206"/>
      <c r="AQ1523" s="206"/>
      <c r="AR1523" s="206"/>
      <c r="AS1523" s="206"/>
      <c r="AT1523" s="206"/>
      <c r="AU1523" s="206"/>
      <c r="AV1523" s="206"/>
      <c r="AW1523" s="206"/>
      <c r="AX1523" s="206"/>
      <c r="AY1523" s="206"/>
      <c r="AZ1523" s="206"/>
      <c r="BA1523" s="206"/>
      <c r="BB1523" s="206"/>
      <c r="BC1523" s="206"/>
      <c r="BD1523" s="206"/>
      <c r="BE1523" s="206"/>
      <c r="BF1523" s="206"/>
      <c r="BG1523" s="206"/>
      <c r="BH1523" s="206"/>
    </row>
    <row r="1524" spans="1:60" outlineLevel="1">
      <c r="A1524" s="213"/>
      <c r="B1524" s="214"/>
      <c r="C1524" s="242" t="s">
        <v>1977</v>
      </c>
      <c r="D1524" s="231"/>
      <c r="E1524" s="231"/>
      <c r="F1524" s="231"/>
      <c r="G1524" s="231"/>
      <c r="H1524" s="215"/>
      <c r="I1524" s="215"/>
      <c r="J1524" s="215"/>
      <c r="K1524" s="215"/>
      <c r="L1524" s="215"/>
      <c r="M1524" s="215"/>
      <c r="N1524" s="215"/>
      <c r="O1524" s="215"/>
      <c r="P1524" s="215"/>
      <c r="Q1524" s="215"/>
      <c r="R1524" s="215"/>
      <c r="S1524" s="215"/>
      <c r="T1524" s="215"/>
      <c r="U1524" s="215"/>
      <c r="V1524" s="215"/>
      <c r="W1524" s="215"/>
      <c r="X1524" s="206"/>
      <c r="Y1524" s="206"/>
      <c r="Z1524" s="206"/>
      <c r="AA1524" s="206"/>
      <c r="AB1524" s="206"/>
      <c r="AC1524" s="206"/>
      <c r="AD1524" s="206"/>
      <c r="AE1524" s="206"/>
      <c r="AF1524" s="206"/>
      <c r="AG1524" s="206" t="s">
        <v>289</v>
      </c>
      <c r="AH1524" s="206"/>
      <c r="AI1524" s="206"/>
      <c r="AJ1524" s="206"/>
      <c r="AK1524" s="206"/>
      <c r="AL1524" s="206"/>
      <c r="AM1524" s="206"/>
      <c r="AN1524" s="206"/>
      <c r="AO1524" s="206"/>
      <c r="AP1524" s="206"/>
      <c r="AQ1524" s="206"/>
      <c r="AR1524" s="206"/>
      <c r="AS1524" s="206"/>
      <c r="AT1524" s="206"/>
      <c r="AU1524" s="206"/>
      <c r="AV1524" s="206"/>
      <c r="AW1524" s="206"/>
      <c r="AX1524" s="206"/>
      <c r="AY1524" s="206"/>
      <c r="AZ1524" s="206"/>
      <c r="BA1524" s="206"/>
      <c r="BB1524" s="206"/>
      <c r="BC1524" s="206"/>
      <c r="BD1524" s="206"/>
      <c r="BE1524" s="206"/>
      <c r="BF1524" s="206"/>
      <c r="BG1524" s="206"/>
      <c r="BH1524" s="206"/>
    </row>
    <row r="1525" spans="1:60" outlineLevel="1">
      <c r="A1525" s="213"/>
      <c r="B1525" s="214"/>
      <c r="C1525" s="254" t="s">
        <v>1965</v>
      </c>
      <c r="D1525" s="247"/>
      <c r="E1525" s="248"/>
      <c r="F1525" s="215"/>
      <c r="G1525" s="215"/>
      <c r="H1525" s="215"/>
      <c r="I1525" s="215"/>
      <c r="J1525" s="215"/>
      <c r="K1525" s="215"/>
      <c r="L1525" s="215"/>
      <c r="M1525" s="215"/>
      <c r="N1525" s="215"/>
      <c r="O1525" s="215"/>
      <c r="P1525" s="215"/>
      <c r="Q1525" s="215"/>
      <c r="R1525" s="215"/>
      <c r="S1525" s="215"/>
      <c r="T1525" s="215"/>
      <c r="U1525" s="215"/>
      <c r="V1525" s="215"/>
      <c r="W1525" s="215"/>
      <c r="X1525" s="206"/>
      <c r="Y1525" s="206"/>
      <c r="Z1525" s="206"/>
      <c r="AA1525" s="206"/>
      <c r="AB1525" s="206"/>
      <c r="AC1525" s="206"/>
      <c r="AD1525" s="206"/>
      <c r="AE1525" s="206"/>
      <c r="AF1525" s="206"/>
      <c r="AG1525" s="206" t="s">
        <v>327</v>
      </c>
      <c r="AH1525" s="206">
        <v>0</v>
      </c>
      <c r="AI1525" s="206"/>
      <c r="AJ1525" s="206"/>
      <c r="AK1525" s="206"/>
      <c r="AL1525" s="206"/>
      <c r="AM1525" s="206"/>
      <c r="AN1525" s="206"/>
      <c r="AO1525" s="206"/>
      <c r="AP1525" s="206"/>
      <c r="AQ1525" s="206"/>
      <c r="AR1525" s="206"/>
      <c r="AS1525" s="206"/>
      <c r="AT1525" s="206"/>
      <c r="AU1525" s="206"/>
      <c r="AV1525" s="206"/>
      <c r="AW1525" s="206"/>
      <c r="AX1525" s="206"/>
      <c r="AY1525" s="206"/>
      <c r="AZ1525" s="206"/>
      <c r="BA1525" s="206"/>
      <c r="BB1525" s="206"/>
      <c r="BC1525" s="206"/>
      <c r="BD1525" s="206"/>
      <c r="BE1525" s="206"/>
      <c r="BF1525" s="206"/>
      <c r="BG1525" s="206"/>
      <c r="BH1525" s="206"/>
    </row>
    <row r="1526" spans="1:60" ht="22.5" outlineLevel="1">
      <c r="A1526" s="213"/>
      <c r="B1526" s="214"/>
      <c r="C1526" s="254" t="s">
        <v>1966</v>
      </c>
      <c r="D1526" s="247"/>
      <c r="E1526" s="248"/>
      <c r="F1526" s="215"/>
      <c r="G1526" s="215"/>
      <c r="H1526" s="215"/>
      <c r="I1526" s="215"/>
      <c r="J1526" s="215"/>
      <c r="K1526" s="215"/>
      <c r="L1526" s="215"/>
      <c r="M1526" s="215"/>
      <c r="N1526" s="215"/>
      <c r="O1526" s="215"/>
      <c r="P1526" s="215"/>
      <c r="Q1526" s="215"/>
      <c r="R1526" s="215"/>
      <c r="S1526" s="215"/>
      <c r="T1526" s="215"/>
      <c r="U1526" s="215"/>
      <c r="V1526" s="215"/>
      <c r="W1526" s="215"/>
      <c r="X1526" s="206"/>
      <c r="Y1526" s="206"/>
      <c r="Z1526" s="206"/>
      <c r="AA1526" s="206"/>
      <c r="AB1526" s="206"/>
      <c r="AC1526" s="206"/>
      <c r="AD1526" s="206"/>
      <c r="AE1526" s="206"/>
      <c r="AF1526" s="206"/>
      <c r="AG1526" s="206" t="s">
        <v>327</v>
      </c>
      <c r="AH1526" s="206">
        <v>0</v>
      </c>
      <c r="AI1526" s="206"/>
      <c r="AJ1526" s="206"/>
      <c r="AK1526" s="206"/>
      <c r="AL1526" s="206"/>
      <c r="AM1526" s="206"/>
      <c r="AN1526" s="206"/>
      <c r="AO1526" s="206"/>
      <c r="AP1526" s="206"/>
      <c r="AQ1526" s="206"/>
      <c r="AR1526" s="206"/>
      <c r="AS1526" s="206"/>
      <c r="AT1526" s="206"/>
      <c r="AU1526" s="206"/>
      <c r="AV1526" s="206"/>
      <c r="AW1526" s="206"/>
      <c r="AX1526" s="206"/>
      <c r="AY1526" s="206"/>
      <c r="AZ1526" s="206"/>
      <c r="BA1526" s="206"/>
      <c r="BB1526" s="206"/>
      <c r="BC1526" s="206"/>
      <c r="BD1526" s="206"/>
      <c r="BE1526" s="206"/>
      <c r="BF1526" s="206"/>
      <c r="BG1526" s="206"/>
      <c r="BH1526" s="206"/>
    </row>
    <row r="1527" spans="1:60" outlineLevel="1">
      <c r="A1527" s="213"/>
      <c r="B1527" s="214"/>
      <c r="C1527" s="254" t="s">
        <v>1967</v>
      </c>
      <c r="D1527" s="247"/>
      <c r="E1527" s="248"/>
      <c r="F1527" s="215"/>
      <c r="G1527" s="215"/>
      <c r="H1527" s="215"/>
      <c r="I1527" s="215"/>
      <c r="J1527" s="215"/>
      <c r="K1527" s="215"/>
      <c r="L1527" s="215"/>
      <c r="M1527" s="215"/>
      <c r="N1527" s="215"/>
      <c r="O1527" s="215"/>
      <c r="P1527" s="215"/>
      <c r="Q1527" s="215"/>
      <c r="R1527" s="215"/>
      <c r="S1527" s="215"/>
      <c r="T1527" s="215"/>
      <c r="U1527" s="215"/>
      <c r="V1527" s="215"/>
      <c r="W1527" s="215"/>
      <c r="X1527" s="206"/>
      <c r="Y1527" s="206"/>
      <c r="Z1527" s="206"/>
      <c r="AA1527" s="206"/>
      <c r="AB1527" s="206"/>
      <c r="AC1527" s="206"/>
      <c r="AD1527" s="206"/>
      <c r="AE1527" s="206"/>
      <c r="AF1527" s="206"/>
      <c r="AG1527" s="206" t="s">
        <v>327</v>
      </c>
      <c r="AH1527" s="206">
        <v>0</v>
      </c>
      <c r="AI1527" s="206"/>
      <c r="AJ1527" s="206"/>
      <c r="AK1527" s="206"/>
      <c r="AL1527" s="206"/>
      <c r="AM1527" s="206"/>
      <c r="AN1527" s="206"/>
      <c r="AO1527" s="206"/>
      <c r="AP1527" s="206"/>
      <c r="AQ1527" s="206"/>
      <c r="AR1527" s="206"/>
      <c r="AS1527" s="206"/>
      <c r="AT1527" s="206"/>
      <c r="AU1527" s="206"/>
      <c r="AV1527" s="206"/>
      <c r="AW1527" s="206"/>
      <c r="AX1527" s="206"/>
      <c r="AY1527" s="206"/>
      <c r="AZ1527" s="206"/>
      <c r="BA1527" s="206"/>
      <c r="BB1527" s="206"/>
      <c r="BC1527" s="206"/>
      <c r="BD1527" s="206"/>
      <c r="BE1527" s="206"/>
      <c r="BF1527" s="206"/>
      <c r="BG1527" s="206"/>
      <c r="BH1527" s="206"/>
    </row>
    <row r="1528" spans="1:60" outlineLevel="1">
      <c r="A1528" s="213"/>
      <c r="B1528" s="214"/>
      <c r="C1528" s="254" t="s">
        <v>1968</v>
      </c>
      <c r="D1528" s="247"/>
      <c r="E1528" s="248">
        <v>822.5068</v>
      </c>
      <c r="F1528" s="215"/>
      <c r="G1528" s="215"/>
      <c r="H1528" s="215"/>
      <c r="I1528" s="215"/>
      <c r="J1528" s="215"/>
      <c r="K1528" s="215"/>
      <c r="L1528" s="215"/>
      <c r="M1528" s="215"/>
      <c r="N1528" s="215"/>
      <c r="O1528" s="215"/>
      <c r="P1528" s="215"/>
      <c r="Q1528" s="215"/>
      <c r="R1528" s="215"/>
      <c r="S1528" s="215"/>
      <c r="T1528" s="215"/>
      <c r="U1528" s="215"/>
      <c r="V1528" s="215"/>
      <c r="W1528" s="215"/>
      <c r="X1528" s="206"/>
      <c r="Y1528" s="206"/>
      <c r="Z1528" s="206"/>
      <c r="AA1528" s="206"/>
      <c r="AB1528" s="206"/>
      <c r="AC1528" s="206"/>
      <c r="AD1528" s="206"/>
      <c r="AE1528" s="206"/>
      <c r="AF1528" s="206"/>
      <c r="AG1528" s="206" t="s">
        <v>327</v>
      </c>
      <c r="AH1528" s="206">
        <v>0</v>
      </c>
      <c r="AI1528" s="206"/>
      <c r="AJ1528" s="206"/>
      <c r="AK1528" s="206"/>
      <c r="AL1528" s="206"/>
      <c r="AM1528" s="206"/>
      <c r="AN1528" s="206"/>
      <c r="AO1528" s="206"/>
      <c r="AP1528" s="206"/>
      <c r="AQ1528" s="206"/>
      <c r="AR1528" s="206"/>
      <c r="AS1528" s="206"/>
      <c r="AT1528" s="206"/>
      <c r="AU1528" s="206"/>
      <c r="AV1528" s="206"/>
      <c r="AW1528" s="206"/>
      <c r="AX1528" s="206"/>
      <c r="AY1528" s="206"/>
      <c r="AZ1528" s="206"/>
      <c r="BA1528" s="206"/>
      <c r="BB1528" s="206"/>
      <c r="BC1528" s="206"/>
      <c r="BD1528" s="206"/>
      <c r="BE1528" s="206"/>
      <c r="BF1528" s="206"/>
      <c r="BG1528" s="206"/>
      <c r="BH1528" s="206"/>
    </row>
    <row r="1529" spans="1:60">
      <c r="A1529" s="5"/>
      <c r="B1529" s="6"/>
      <c r="C1529" s="244"/>
      <c r="D1529" s="8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AE1529">
        <v>15</v>
      </c>
      <c r="AF1529">
        <v>21</v>
      </c>
    </row>
    <row r="1530" spans="1:60">
      <c r="A1530" s="209"/>
      <c r="B1530" s="210" t="s">
        <v>29</v>
      </c>
      <c r="C1530" s="245"/>
      <c r="D1530" s="211"/>
      <c r="E1530" s="212"/>
      <c r="F1530" s="212"/>
      <c r="G1530" s="239">
        <f>G8+G70+G109+G336+G352+G363+G526+G536+G587+G592+G818+G827+G910+G992+G1066+G1132+G1170+G1182+G1199+G1243+G1272+G1290+G1302+G1311+G1365+G1376+G1415+G1420+G1447+G1493+G1503+G1506</f>
        <v>0</v>
      </c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AE1530">
        <f>SUMIF(L7:L1528,AE1529,G7:G1528)</f>
        <v>0</v>
      </c>
      <c r="AF1530">
        <f>SUMIF(L7:L1528,AF1529,G7:G1528)</f>
        <v>0</v>
      </c>
      <c r="AG1530" t="s">
        <v>315</v>
      </c>
    </row>
    <row r="1531" spans="1:60">
      <c r="C1531" s="246"/>
      <c r="D1531" s="190"/>
      <c r="AG1531" t="s">
        <v>316</v>
      </c>
    </row>
    <row r="1532" spans="1:60">
      <c r="D1532" s="190"/>
    </row>
    <row r="1533" spans="1:60">
      <c r="D1533" s="190"/>
    </row>
    <row r="1534" spans="1:60">
      <c r="D1534" s="190"/>
    </row>
    <row r="1535" spans="1:60">
      <c r="D1535" s="190"/>
    </row>
    <row r="1536" spans="1:60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152">
    <mergeCell ref="C1513:G1513"/>
    <mergeCell ref="C1524:G1524"/>
    <mergeCell ref="C1304:G1304"/>
    <mergeCell ref="C1307:G1307"/>
    <mergeCell ref="C1361:G1361"/>
    <mergeCell ref="C1411:G1411"/>
    <mergeCell ref="C1449:G1449"/>
    <mergeCell ref="C1453:G1453"/>
    <mergeCell ref="C1219:G1219"/>
    <mergeCell ref="C1221:G1221"/>
    <mergeCell ref="C1223:G1223"/>
    <mergeCell ref="C1229:G1229"/>
    <mergeCell ref="C1250:G1250"/>
    <mergeCell ref="C1298:G1298"/>
    <mergeCell ref="C1207:G1207"/>
    <mergeCell ref="C1209:G1209"/>
    <mergeCell ref="C1211:G1211"/>
    <mergeCell ref="C1213:G1213"/>
    <mergeCell ref="C1215:G1215"/>
    <mergeCell ref="C1217:G1217"/>
    <mergeCell ref="C1128:G1128"/>
    <mergeCell ref="C1165:G1165"/>
    <mergeCell ref="C1178:G1178"/>
    <mergeCell ref="C1201:G1201"/>
    <mergeCell ref="C1203:G1203"/>
    <mergeCell ref="C1205:G1205"/>
    <mergeCell ref="C1062:G1062"/>
    <mergeCell ref="C1068:G1068"/>
    <mergeCell ref="C1070:G1070"/>
    <mergeCell ref="C1079:G1079"/>
    <mergeCell ref="C1084:G1084"/>
    <mergeCell ref="C1087:G1087"/>
    <mergeCell ref="C1036:G1036"/>
    <mergeCell ref="C1044:G1044"/>
    <mergeCell ref="C1047:G1047"/>
    <mergeCell ref="C1049:G1049"/>
    <mergeCell ref="C1051:G1051"/>
    <mergeCell ref="C1053:G1053"/>
    <mergeCell ref="C1011:G1011"/>
    <mergeCell ref="C1016:G1016"/>
    <mergeCell ref="C1017:G1017"/>
    <mergeCell ref="C1020:G1020"/>
    <mergeCell ref="C1021:G1021"/>
    <mergeCell ref="C1030:G1030"/>
    <mergeCell ref="C978:G978"/>
    <mergeCell ref="C988:G988"/>
    <mergeCell ref="C995:G995"/>
    <mergeCell ref="C998:G998"/>
    <mergeCell ref="C1004:G1004"/>
    <mergeCell ref="C1009:G1009"/>
    <mergeCell ref="C794:G794"/>
    <mergeCell ref="C820:G820"/>
    <mergeCell ref="C906:G906"/>
    <mergeCell ref="C912:G912"/>
    <mergeCell ref="C973:G973"/>
    <mergeCell ref="C974:G974"/>
    <mergeCell ref="C729:G729"/>
    <mergeCell ref="C730:G730"/>
    <mergeCell ref="C736:G736"/>
    <mergeCell ref="C737:G737"/>
    <mergeCell ref="C766:G766"/>
    <mergeCell ref="C782:G782"/>
    <mergeCell ref="C717:G717"/>
    <mergeCell ref="C718:G718"/>
    <mergeCell ref="C721:G721"/>
    <mergeCell ref="C722:G722"/>
    <mergeCell ref="C725:G725"/>
    <mergeCell ref="C726:G726"/>
    <mergeCell ref="C689:G689"/>
    <mergeCell ref="C694:G694"/>
    <mergeCell ref="C697:G697"/>
    <mergeCell ref="C700:G700"/>
    <mergeCell ref="C713:G713"/>
    <mergeCell ref="C714:G714"/>
    <mergeCell ref="C651:G651"/>
    <mergeCell ref="C654:G654"/>
    <mergeCell ref="C657:G657"/>
    <mergeCell ref="C672:G672"/>
    <mergeCell ref="C675:G675"/>
    <mergeCell ref="C682:G682"/>
    <mergeCell ref="C604:G604"/>
    <mergeCell ref="C607:G607"/>
    <mergeCell ref="C616:G616"/>
    <mergeCell ref="C618:G618"/>
    <mergeCell ref="C622:G622"/>
    <mergeCell ref="C638:G638"/>
    <mergeCell ref="C575:G575"/>
    <mergeCell ref="C585:G585"/>
    <mergeCell ref="C589:G589"/>
    <mergeCell ref="C591:G591"/>
    <mergeCell ref="C594:G594"/>
    <mergeCell ref="C601:G601"/>
    <mergeCell ref="C538:G538"/>
    <mergeCell ref="C539:G539"/>
    <mergeCell ref="C548:G548"/>
    <mergeCell ref="C556:G556"/>
    <mergeCell ref="C563:G563"/>
    <mergeCell ref="C567:G567"/>
    <mergeCell ref="C395:G395"/>
    <mergeCell ref="C410:G410"/>
    <mergeCell ref="C424:G424"/>
    <mergeCell ref="C426:G426"/>
    <mergeCell ref="C446:G446"/>
    <mergeCell ref="C528:G528"/>
    <mergeCell ref="C354:G354"/>
    <mergeCell ref="C361:G361"/>
    <mergeCell ref="C365:G365"/>
    <mergeCell ref="C367:G367"/>
    <mergeCell ref="C381:G381"/>
    <mergeCell ref="C390:G390"/>
    <mergeCell ref="C237:G237"/>
    <mergeCell ref="C247:G247"/>
    <mergeCell ref="C262:G262"/>
    <mergeCell ref="C268:G268"/>
    <mergeCell ref="C274:G274"/>
    <mergeCell ref="C347:G347"/>
    <mergeCell ref="C182:G182"/>
    <mergeCell ref="C190:G190"/>
    <mergeCell ref="C202:G202"/>
    <mergeCell ref="C215:G215"/>
    <mergeCell ref="C220:G220"/>
    <mergeCell ref="C223:G223"/>
    <mergeCell ref="C154:G154"/>
    <mergeCell ref="C157:G157"/>
    <mergeCell ref="C160:G160"/>
    <mergeCell ref="C170:G170"/>
    <mergeCell ref="C174:G174"/>
    <mergeCell ref="C179:G179"/>
    <mergeCell ref="C114:G114"/>
    <mergeCell ref="C117:G117"/>
    <mergeCell ref="C122:G122"/>
    <mergeCell ref="C128:G128"/>
    <mergeCell ref="C134:G134"/>
    <mergeCell ref="C139:G139"/>
    <mergeCell ref="C98:G98"/>
    <mergeCell ref="C101:G101"/>
    <mergeCell ref="C102:G102"/>
    <mergeCell ref="C104:G104"/>
    <mergeCell ref="C107:G107"/>
    <mergeCell ref="C111:G111"/>
    <mergeCell ref="C50:G50"/>
    <mergeCell ref="C53:G53"/>
    <mergeCell ref="C72:G72"/>
    <mergeCell ref="C85:G85"/>
    <mergeCell ref="C91:G91"/>
    <mergeCell ref="C92:G92"/>
    <mergeCell ref="A1:G1"/>
    <mergeCell ref="C2:G2"/>
    <mergeCell ref="C3:G3"/>
    <mergeCell ref="C4:G4"/>
    <mergeCell ref="C10:G10"/>
    <mergeCell ref="C47:G4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54</v>
      </c>
      <c r="C3" s="195" t="s">
        <v>55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58</v>
      </c>
      <c r="C4" s="198" t="s">
        <v>59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171</v>
      </c>
      <c r="C8" s="240" t="s">
        <v>172</v>
      </c>
      <c r="D8" s="219"/>
      <c r="E8" s="220"/>
      <c r="F8" s="221"/>
      <c r="G8" s="221">
        <f>SUMIF(AG9:AG23,"&lt;&gt;NOR",G9:G23)</f>
        <v>0</v>
      </c>
      <c r="H8" s="221"/>
      <c r="I8" s="221">
        <f>SUM(I9:I23)</f>
        <v>0</v>
      </c>
      <c r="J8" s="221"/>
      <c r="K8" s="221">
        <f>SUM(K9:K23)</f>
        <v>0</v>
      </c>
      <c r="L8" s="221"/>
      <c r="M8" s="221">
        <f>SUM(M9:M23)</f>
        <v>0</v>
      </c>
      <c r="N8" s="221"/>
      <c r="O8" s="221">
        <f>SUM(O9:O23)</f>
        <v>0</v>
      </c>
      <c r="P8" s="221"/>
      <c r="Q8" s="221">
        <f>SUM(Q9:Q23)</f>
        <v>0</v>
      </c>
      <c r="R8" s="221"/>
      <c r="S8" s="221"/>
      <c r="T8" s="222"/>
      <c r="U8" s="216"/>
      <c r="V8" s="216">
        <f>SUM(V9:V23)</f>
        <v>0</v>
      </c>
      <c r="W8" s="216"/>
      <c r="AG8" t="s">
        <v>281</v>
      </c>
    </row>
    <row r="9" spans="1:60" outlineLevel="1">
      <c r="A9" s="232">
        <v>1</v>
      </c>
      <c r="B9" s="233" t="s">
        <v>1978</v>
      </c>
      <c r="C9" s="243" t="s">
        <v>1979</v>
      </c>
      <c r="D9" s="234" t="s">
        <v>298</v>
      </c>
      <c r="E9" s="235">
        <v>1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1980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1981</v>
      </c>
      <c r="C10" s="243" t="s">
        <v>1982</v>
      </c>
      <c r="D10" s="234" t="s">
        <v>298</v>
      </c>
      <c r="E10" s="235">
        <v>2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1980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1983</v>
      </c>
      <c r="C11" s="243" t="s">
        <v>1984</v>
      </c>
      <c r="D11" s="234" t="s">
        <v>298</v>
      </c>
      <c r="E11" s="235">
        <v>1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</v>
      </c>
      <c r="O11" s="237">
        <f>ROUND(E11*N11,2)</f>
        <v>0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1980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1985</v>
      </c>
      <c r="C12" s="243" t="s">
        <v>1986</v>
      </c>
      <c r="D12" s="234" t="s">
        <v>298</v>
      </c>
      <c r="E12" s="235">
        <v>2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1980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1987</v>
      </c>
      <c r="C13" s="243" t="s">
        <v>1988</v>
      </c>
      <c r="D13" s="234" t="s">
        <v>298</v>
      </c>
      <c r="E13" s="235">
        <v>1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1980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1989</v>
      </c>
      <c r="C14" s="243" t="s">
        <v>1990</v>
      </c>
      <c r="D14" s="234" t="s">
        <v>298</v>
      </c>
      <c r="E14" s="235">
        <v>1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1184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1991</v>
      </c>
      <c r="C15" s="243" t="s">
        <v>1990</v>
      </c>
      <c r="D15" s="234" t="s">
        <v>298</v>
      </c>
      <c r="E15" s="235">
        <v>4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1184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1992</v>
      </c>
      <c r="C16" s="243" t="s">
        <v>1993</v>
      </c>
      <c r="D16" s="234" t="s">
        <v>298</v>
      </c>
      <c r="E16" s="235">
        <v>12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1980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32">
        <v>9</v>
      </c>
      <c r="B17" s="233" t="s">
        <v>1994</v>
      </c>
      <c r="C17" s="243" t="s">
        <v>1995</v>
      </c>
      <c r="D17" s="234" t="s">
        <v>298</v>
      </c>
      <c r="E17" s="235">
        <v>1</v>
      </c>
      <c r="F17" s="236"/>
      <c r="G17" s="237">
        <f>ROUND(E17*F17,2)</f>
        <v>0</v>
      </c>
      <c r="H17" s="236"/>
      <c r="I17" s="237">
        <f>ROUND(E17*H17,2)</f>
        <v>0</v>
      </c>
      <c r="J17" s="236"/>
      <c r="K17" s="237">
        <f>ROUND(E17*J17,2)</f>
        <v>0</v>
      </c>
      <c r="L17" s="237">
        <v>21</v>
      </c>
      <c r="M17" s="237">
        <f>G17*(1+L17/100)</f>
        <v>0</v>
      </c>
      <c r="N17" s="237">
        <v>0</v>
      </c>
      <c r="O17" s="237">
        <f>ROUND(E17*N17,2)</f>
        <v>0</v>
      </c>
      <c r="P17" s="237">
        <v>0</v>
      </c>
      <c r="Q17" s="237">
        <f>ROUND(E17*P17,2)</f>
        <v>0</v>
      </c>
      <c r="R17" s="237"/>
      <c r="S17" s="237" t="s">
        <v>295</v>
      </c>
      <c r="T17" s="238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1980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10</v>
      </c>
      <c r="B18" s="233" t="s">
        <v>1996</v>
      </c>
      <c r="C18" s="243" t="s">
        <v>1997</v>
      </c>
      <c r="D18" s="234" t="s">
        <v>298</v>
      </c>
      <c r="E18" s="235">
        <v>14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1980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11</v>
      </c>
      <c r="B19" s="233" t="s">
        <v>1998</v>
      </c>
      <c r="C19" s="243" t="s">
        <v>1999</v>
      </c>
      <c r="D19" s="234" t="s">
        <v>298</v>
      </c>
      <c r="E19" s="235">
        <v>16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1980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12</v>
      </c>
      <c r="B20" s="233" t="s">
        <v>2000</v>
      </c>
      <c r="C20" s="243" t="s">
        <v>2001</v>
      </c>
      <c r="D20" s="234" t="s">
        <v>298</v>
      </c>
      <c r="E20" s="235">
        <v>1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0</v>
      </c>
      <c r="O20" s="237">
        <f>ROUND(E20*N20,2)</f>
        <v>0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1980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13</v>
      </c>
      <c r="B21" s="233" t="s">
        <v>2002</v>
      </c>
      <c r="C21" s="243" t="s">
        <v>2003</v>
      </c>
      <c r="D21" s="234" t="s">
        <v>298</v>
      </c>
      <c r="E21" s="235">
        <v>17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1980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32">
        <v>14</v>
      </c>
      <c r="B22" s="233" t="s">
        <v>2004</v>
      </c>
      <c r="C22" s="243" t="s">
        <v>2005</v>
      </c>
      <c r="D22" s="234" t="s">
        <v>298</v>
      </c>
      <c r="E22" s="235">
        <v>2</v>
      </c>
      <c r="F22" s="236"/>
      <c r="G22" s="237">
        <f>ROUND(E22*F22,2)</f>
        <v>0</v>
      </c>
      <c r="H22" s="236"/>
      <c r="I22" s="237">
        <f>ROUND(E22*H22,2)</f>
        <v>0</v>
      </c>
      <c r="J22" s="236"/>
      <c r="K22" s="237">
        <f>ROUND(E22*J22,2)</f>
        <v>0</v>
      </c>
      <c r="L22" s="237">
        <v>21</v>
      </c>
      <c r="M22" s="237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7"/>
      <c r="S22" s="237" t="s">
        <v>295</v>
      </c>
      <c r="T22" s="238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1980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32">
        <v>15</v>
      </c>
      <c r="B23" s="233" t="s">
        <v>2006</v>
      </c>
      <c r="C23" s="243" t="s">
        <v>2007</v>
      </c>
      <c r="D23" s="234" t="s">
        <v>298</v>
      </c>
      <c r="E23" s="235">
        <v>1</v>
      </c>
      <c r="F23" s="236"/>
      <c r="G23" s="237">
        <f>ROUND(E23*F23,2)</f>
        <v>0</v>
      </c>
      <c r="H23" s="236"/>
      <c r="I23" s="237">
        <f>ROUND(E23*H23,2)</f>
        <v>0</v>
      </c>
      <c r="J23" s="236"/>
      <c r="K23" s="237">
        <f>ROUND(E23*J23,2)</f>
        <v>0</v>
      </c>
      <c r="L23" s="237">
        <v>21</v>
      </c>
      <c r="M23" s="237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7"/>
      <c r="S23" s="237" t="s">
        <v>295</v>
      </c>
      <c r="T23" s="238" t="s">
        <v>286</v>
      </c>
      <c r="U23" s="215">
        <v>0</v>
      </c>
      <c r="V23" s="215">
        <f>ROUND(E23*U23,2)</f>
        <v>0</v>
      </c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1184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>
      <c r="A24" s="217" t="s">
        <v>280</v>
      </c>
      <c r="B24" s="218" t="s">
        <v>173</v>
      </c>
      <c r="C24" s="240" t="s">
        <v>174</v>
      </c>
      <c r="D24" s="219"/>
      <c r="E24" s="220"/>
      <c r="F24" s="221"/>
      <c r="G24" s="221">
        <f>SUMIF(AG25:AG34,"&lt;&gt;NOR",G25:G34)</f>
        <v>0</v>
      </c>
      <c r="H24" s="221"/>
      <c r="I24" s="221">
        <f>SUM(I25:I34)</f>
        <v>0</v>
      </c>
      <c r="J24" s="221"/>
      <c r="K24" s="221">
        <f>SUM(K25:K34)</f>
        <v>0</v>
      </c>
      <c r="L24" s="221"/>
      <c r="M24" s="221">
        <f>SUM(M25:M34)</f>
        <v>0</v>
      </c>
      <c r="N24" s="221"/>
      <c r="O24" s="221">
        <f>SUM(O25:O34)</f>
        <v>0</v>
      </c>
      <c r="P24" s="221"/>
      <c r="Q24" s="221">
        <f>SUM(Q25:Q34)</f>
        <v>0</v>
      </c>
      <c r="R24" s="221"/>
      <c r="S24" s="221"/>
      <c r="T24" s="222"/>
      <c r="U24" s="216"/>
      <c r="V24" s="216">
        <f>SUM(V25:V34)</f>
        <v>0</v>
      </c>
      <c r="W24" s="216"/>
      <c r="AG24" t="s">
        <v>281</v>
      </c>
    </row>
    <row r="25" spans="1:60" outlineLevel="1">
      <c r="A25" s="232">
        <v>16</v>
      </c>
      <c r="B25" s="233" t="s">
        <v>2008</v>
      </c>
      <c r="C25" s="243" t="s">
        <v>2009</v>
      </c>
      <c r="D25" s="234" t="s">
        <v>298</v>
      </c>
      <c r="E25" s="235">
        <v>1</v>
      </c>
      <c r="F25" s="236"/>
      <c r="G25" s="237">
        <f>ROUND(E25*F25,2)</f>
        <v>0</v>
      </c>
      <c r="H25" s="236"/>
      <c r="I25" s="237">
        <f>ROUND(E25*H25,2)</f>
        <v>0</v>
      </c>
      <c r="J25" s="236"/>
      <c r="K25" s="237">
        <f>ROUND(E25*J25,2)</f>
        <v>0</v>
      </c>
      <c r="L25" s="237">
        <v>21</v>
      </c>
      <c r="M25" s="237">
        <f>G25*(1+L25/100)</f>
        <v>0</v>
      </c>
      <c r="N25" s="237">
        <v>0</v>
      </c>
      <c r="O25" s="237">
        <f>ROUND(E25*N25,2)</f>
        <v>0</v>
      </c>
      <c r="P25" s="237">
        <v>0</v>
      </c>
      <c r="Q25" s="237">
        <f>ROUND(E25*P25,2)</f>
        <v>0</v>
      </c>
      <c r="R25" s="237"/>
      <c r="S25" s="237" t="s">
        <v>295</v>
      </c>
      <c r="T25" s="238" t="s">
        <v>286</v>
      </c>
      <c r="U25" s="215">
        <v>0</v>
      </c>
      <c r="V25" s="215">
        <f>ROUND(E25*U25,2)</f>
        <v>0</v>
      </c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1980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32">
        <v>17</v>
      </c>
      <c r="B26" s="233" t="s">
        <v>2010</v>
      </c>
      <c r="C26" s="243" t="s">
        <v>2011</v>
      </c>
      <c r="D26" s="234" t="s">
        <v>298</v>
      </c>
      <c r="E26" s="235">
        <v>1</v>
      </c>
      <c r="F26" s="236"/>
      <c r="G26" s="237">
        <f>ROUND(E26*F26,2)</f>
        <v>0</v>
      </c>
      <c r="H26" s="236"/>
      <c r="I26" s="237">
        <f>ROUND(E26*H26,2)</f>
        <v>0</v>
      </c>
      <c r="J26" s="236"/>
      <c r="K26" s="237">
        <f>ROUND(E26*J26,2)</f>
        <v>0</v>
      </c>
      <c r="L26" s="237">
        <v>21</v>
      </c>
      <c r="M26" s="237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7"/>
      <c r="S26" s="237" t="s">
        <v>295</v>
      </c>
      <c r="T26" s="238" t="s">
        <v>286</v>
      </c>
      <c r="U26" s="215">
        <v>0</v>
      </c>
      <c r="V26" s="215">
        <f>ROUND(E26*U26,2)</f>
        <v>0</v>
      </c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1980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32">
        <v>18</v>
      </c>
      <c r="B27" s="233" t="s">
        <v>2012</v>
      </c>
      <c r="C27" s="243" t="s">
        <v>1986</v>
      </c>
      <c r="D27" s="234" t="s">
        <v>298</v>
      </c>
      <c r="E27" s="235">
        <v>1</v>
      </c>
      <c r="F27" s="236"/>
      <c r="G27" s="237">
        <f>ROUND(E27*F27,2)</f>
        <v>0</v>
      </c>
      <c r="H27" s="236"/>
      <c r="I27" s="237">
        <f>ROUND(E27*H27,2)</f>
        <v>0</v>
      </c>
      <c r="J27" s="236"/>
      <c r="K27" s="237">
        <f>ROUND(E27*J27,2)</f>
        <v>0</v>
      </c>
      <c r="L27" s="237">
        <v>21</v>
      </c>
      <c r="M27" s="237">
        <f>G27*(1+L27/100)</f>
        <v>0</v>
      </c>
      <c r="N27" s="237">
        <v>0</v>
      </c>
      <c r="O27" s="237">
        <f>ROUND(E27*N27,2)</f>
        <v>0</v>
      </c>
      <c r="P27" s="237">
        <v>0</v>
      </c>
      <c r="Q27" s="237">
        <f>ROUND(E27*P27,2)</f>
        <v>0</v>
      </c>
      <c r="R27" s="237"/>
      <c r="S27" s="237" t="s">
        <v>295</v>
      </c>
      <c r="T27" s="238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1980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32">
        <v>19</v>
      </c>
      <c r="B28" s="233" t="s">
        <v>2013</v>
      </c>
      <c r="C28" s="243" t="s">
        <v>1988</v>
      </c>
      <c r="D28" s="234" t="s">
        <v>298</v>
      </c>
      <c r="E28" s="235">
        <v>1</v>
      </c>
      <c r="F28" s="236"/>
      <c r="G28" s="237">
        <f>ROUND(E28*F28,2)</f>
        <v>0</v>
      </c>
      <c r="H28" s="236"/>
      <c r="I28" s="237">
        <f>ROUND(E28*H28,2)</f>
        <v>0</v>
      </c>
      <c r="J28" s="236"/>
      <c r="K28" s="237">
        <f>ROUND(E28*J28,2)</f>
        <v>0</v>
      </c>
      <c r="L28" s="237">
        <v>21</v>
      </c>
      <c r="M28" s="237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7"/>
      <c r="S28" s="237" t="s">
        <v>295</v>
      </c>
      <c r="T28" s="238" t="s">
        <v>286</v>
      </c>
      <c r="U28" s="215">
        <v>0</v>
      </c>
      <c r="V28" s="215">
        <f>ROUND(E28*U28,2)</f>
        <v>0</v>
      </c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1980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32">
        <v>20</v>
      </c>
      <c r="B29" s="233" t="s">
        <v>2014</v>
      </c>
      <c r="C29" s="243" t="s">
        <v>1990</v>
      </c>
      <c r="D29" s="234" t="s">
        <v>298</v>
      </c>
      <c r="E29" s="235">
        <v>1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1184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32">
        <v>21</v>
      </c>
      <c r="B30" s="233" t="s">
        <v>2015</v>
      </c>
      <c r="C30" s="243" t="s">
        <v>2016</v>
      </c>
      <c r="D30" s="234" t="s">
        <v>298</v>
      </c>
      <c r="E30" s="235">
        <v>1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1980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32">
        <v>22</v>
      </c>
      <c r="B31" s="233" t="s">
        <v>2017</v>
      </c>
      <c r="C31" s="243" t="s">
        <v>1997</v>
      </c>
      <c r="D31" s="234" t="s">
        <v>298</v>
      </c>
      <c r="E31" s="235">
        <v>1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1980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32">
        <v>23</v>
      </c>
      <c r="B32" s="233" t="s">
        <v>2018</v>
      </c>
      <c r="C32" s="243" t="s">
        <v>2019</v>
      </c>
      <c r="D32" s="234" t="s">
        <v>298</v>
      </c>
      <c r="E32" s="235">
        <v>9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1980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32">
        <v>24</v>
      </c>
      <c r="B33" s="233" t="s">
        <v>2020</v>
      </c>
      <c r="C33" s="243" t="s">
        <v>2021</v>
      </c>
      <c r="D33" s="234" t="s">
        <v>298</v>
      </c>
      <c r="E33" s="235">
        <v>5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1980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32">
        <v>25</v>
      </c>
      <c r="B34" s="233" t="s">
        <v>2022</v>
      </c>
      <c r="C34" s="243" t="s">
        <v>2007</v>
      </c>
      <c r="D34" s="234" t="s">
        <v>298</v>
      </c>
      <c r="E34" s="235">
        <v>1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1184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>
      <c r="A35" s="217" t="s">
        <v>280</v>
      </c>
      <c r="B35" s="218" t="s">
        <v>175</v>
      </c>
      <c r="C35" s="240" t="s">
        <v>176</v>
      </c>
      <c r="D35" s="219"/>
      <c r="E35" s="220"/>
      <c r="F35" s="221"/>
      <c r="G35" s="221">
        <f>SUMIF(AG36:AG42,"&lt;&gt;NOR",G36:G42)</f>
        <v>0</v>
      </c>
      <c r="H35" s="221"/>
      <c r="I35" s="221">
        <f>SUM(I36:I42)</f>
        <v>0</v>
      </c>
      <c r="J35" s="221"/>
      <c r="K35" s="221">
        <f>SUM(K36:K42)</f>
        <v>0</v>
      </c>
      <c r="L35" s="221"/>
      <c r="M35" s="221">
        <f>SUM(M36:M42)</f>
        <v>0</v>
      </c>
      <c r="N35" s="221"/>
      <c r="O35" s="221">
        <f>SUM(O36:O42)</f>
        <v>0</v>
      </c>
      <c r="P35" s="221"/>
      <c r="Q35" s="221">
        <f>SUM(Q36:Q42)</f>
        <v>0</v>
      </c>
      <c r="R35" s="221"/>
      <c r="S35" s="221"/>
      <c r="T35" s="222"/>
      <c r="U35" s="216"/>
      <c r="V35" s="216">
        <f>SUM(V36:V42)</f>
        <v>0</v>
      </c>
      <c r="W35" s="216"/>
      <c r="AG35" t="s">
        <v>281</v>
      </c>
    </row>
    <row r="36" spans="1:60" outlineLevel="1">
      <c r="A36" s="232">
        <v>26</v>
      </c>
      <c r="B36" s="233" t="s">
        <v>2023</v>
      </c>
      <c r="C36" s="243" t="s">
        <v>2024</v>
      </c>
      <c r="D36" s="234" t="s">
        <v>298</v>
      </c>
      <c r="E36" s="235">
        <v>1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1980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32">
        <v>27</v>
      </c>
      <c r="B37" s="233" t="s">
        <v>2025</v>
      </c>
      <c r="C37" s="243" t="s">
        <v>2011</v>
      </c>
      <c r="D37" s="234" t="s">
        <v>298</v>
      </c>
      <c r="E37" s="235">
        <v>1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1980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32">
        <v>28</v>
      </c>
      <c r="B38" s="233" t="s">
        <v>2026</v>
      </c>
      <c r="C38" s="243" t="s">
        <v>2027</v>
      </c>
      <c r="D38" s="234" t="s">
        <v>298</v>
      </c>
      <c r="E38" s="235">
        <v>1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1980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32">
        <v>29</v>
      </c>
      <c r="B39" s="233" t="s">
        <v>2028</v>
      </c>
      <c r="C39" s="243" t="s">
        <v>2019</v>
      </c>
      <c r="D39" s="234" t="s">
        <v>298</v>
      </c>
      <c r="E39" s="235">
        <v>3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1980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32">
        <v>30</v>
      </c>
      <c r="B40" s="233" t="s">
        <v>2029</v>
      </c>
      <c r="C40" s="243" t="s">
        <v>2021</v>
      </c>
      <c r="D40" s="234" t="s">
        <v>298</v>
      </c>
      <c r="E40" s="235">
        <v>1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1980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32">
        <v>31</v>
      </c>
      <c r="B41" s="233" t="s">
        <v>2030</v>
      </c>
      <c r="C41" s="243" t="s">
        <v>2031</v>
      </c>
      <c r="D41" s="234" t="s">
        <v>298</v>
      </c>
      <c r="E41" s="235">
        <v>2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1980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32">
        <v>32</v>
      </c>
      <c r="B42" s="233" t="s">
        <v>2032</v>
      </c>
      <c r="C42" s="243" t="s">
        <v>2007</v>
      </c>
      <c r="D42" s="234" t="s">
        <v>298</v>
      </c>
      <c r="E42" s="235">
        <v>1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1184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>
      <c r="A43" s="217" t="s">
        <v>280</v>
      </c>
      <c r="B43" s="218" t="s">
        <v>177</v>
      </c>
      <c r="C43" s="240" t="s">
        <v>178</v>
      </c>
      <c r="D43" s="219"/>
      <c r="E43" s="220"/>
      <c r="F43" s="221"/>
      <c r="G43" s="221">
        <f>SUMIF(AG44:AG50,"&lt;&gt;NOR",G44:G50)</f>
        <v>0</v>
      </c>
      <c r="H43" s="221"/>
      <c r="I43" s="221">
        <f>SUM(I44:I50)</f>
        <v>0</v>
      </c>
      <c r="J43" s="221"/>
      <c r="K43" s="221">
        <f>SUM(K44:K50)</f>
        <v>0</v>
      </c>
      <c r="L43" s="221"/>
      <c r="M43" s="221">
        <f>SUM(M44:M50)</f>
        <v>0</v>
      </c>
      <c r="N43" s="221"/>
      <c r="O43" s="221">
        <f>SUM(O44:O50)</f>
        <v>0</v>
      </c>
      <c r="P43" s="221"/>
      <c r="Q43" s="221">
        <f>SUM(Q44:Q50)</f>
        <v>0</v>
      </c>
      <c r="R43" s="221"/>
      <c r="S43" s="221"/>
      <c r="T43" s="222"/>
      <c r="U43" s="216"/>
      <c r="V43" s="216">
        <f>SUM(V44:V50)</f>
        <v>0</v>
      </c>
      <c r="W43" s="216"/>
      <c r="AG43" t="s">
        <v>281</v>
      </c>
    </row>
    <row r="44" spans="1:60" outlineLevel="1">
      <c r="A44" s="232">
        <v>33</v>
      </c>
      <c r="B44" s="233" t="s">
        <v>2033</v>
      </c>
      <c r="C44" s="243" t="s">
        <v>2034</v>
      </c>
      <c r="D44" s="234" t="s">
        <v>298</v>
      </c>
      <c r="E44" s="235">
        <v>1</v>
      </c>
      <c r="F44" s="236"/>
      <c r="G44" s="237">
        <f>ROUND(E44*F44,2)</f>
        <v>0</v>
      </c>
      <c r="H44" s="236"/>
      <c r="I44" s="237">
        <f>ROUND(E44*H44,2)</f>
        <v>0</v>
      </c>
      <c r="J44" s="236"/>
      <c r="K44" s="237">
        <f>ROUND(E44*J44,2)</f>
        <v>0</v>
      </c>
      <c r="L44" s="237">
        <v>21</v>
      </c>
      <c r="M44" s="237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7"/>
      <c r="S44" s="237" t="s">
        <v>295</v>
      </c>
      <c r="T44" s="238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1980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32">
        <v>34</v>
      </c>
      <c r="B45" s="233" t="s">
        <v>2035</v>
      </c>
      <c r="C45" s="243" t="s">
        <v>2036</v>
      </c>
      <c r="D45" s="234" t="s">
        <v>298</v>
      </c>
      <c r="E45" s="235">
        <v>1</v>
      </c>
      <c r="F45" s="236"/>
      <c r="G45" s="237">
        <f>ROUND(E45*F45,2)</f>
        <v>0</v>
      </c>
      <c r="H45" s="236"/>
      <c r="I45" s="237">
        <f>ROUND(E45*H45,2)</f>
        <v>0</v>
      </c>
      <c r="J45" s="236"/>
      <c r="K45" s="237">
        <f>ROUND(E45*J45,2)</f>
        <v>0</v>
      </c>
      <c r="L45" s="237">
        <v>21</v>
      </c>
      <c r="M45" s="237">
        <f>G45*(1+L45/100)</f>
        <v>0</v>
      </c>
      <c r="N45" s="237">
        <v>0</v>
      </c>
      <c r="O45" s="237">
        <f>ROUND(E45*N45,2)</f>
        <v>0</v>
      </c>
      <c r="P45" s="237">
        <v>0</v>
      </c>
      <c r="Q45" s="237">
        <f>ROUND(E45*P45,2)</f>
        <v>0</v>
      </c>
      <c r="R45" s="237"/>
      <c r="S45" s="237" t="s">
        <v>295</v>
      </c>
      <c r="T45" s="238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1980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32">
        <v>35</v>
      </c>
      <c r="B46" s="233" t="s">
        <v>2037</v>
      </c>
      <c r="C46" s="243" t="s">
        <v>2027</v>
      </c>
      <c r="D46" s="234" t="s">
        <v>298</v>
      </c>
      <c r="E46" s="235">
        <v>1</v>
      </c>
      <c r="F46" s="236"/>
      <c r="G46" s="237">
        <f>ROUND(E46*F46,2)</f>
        <v>0</v>
      </c>
      <c r="H46" s="236"/>
      <c r="I46" s="237">
        <f>ROUND(E46*H46,2)</f>
        <v>0</v>
      </c>
      <c r="J46" s="236"/>
      <c r="K46" s="237">
        <f>ROUND(E46*J46,2)</f>
        <v>0</v>
      </c>
      <c r="L46" s="237">
        <v>21</v>
      </c>
      <c r="M46" s="237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7"/>
      <c r="S46" s="237" t="s">
        <v>295</v>
      </c>
      <c r="T46" s="238" t="s">
        <v>286</v>
      </c>
      <c r="U46" s="215">
        <v>0</v>
      </c>
      <c r="V46" s="215">
        <f>ROUND(E46*U46,2)</f>
        <v>0</v>
      </c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1980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32">
        <v>36</v>
      </c>
      <c r="B47" s="233" t="s">
        <v>2038</v>
      </c>
      <c r="C47" s="243" t="s">
        <v>2039</v>
      </c>
      <c r="D47" s="234" t="s">
        <v>298</v>
      </c>
      <c r="E47" s="235">
        <v>4</v>
      </c>
      <c r="F47" s="236"/>
      <c r="G47" s="237">
        <f>ROUND(E47*F47,2)</f>
        <v>0</v>
      </c>
      <c r="H47" s="236"/>
      <c r="I47" s="237">
        <f>ROUND(E47*H47,2)</f>
        <v>0</v>
      </c>
      <c r="J47" s="236"/>
      <c r="K47" s="237">
        <f>ROUND(E47*J47,2)</f>
        <v>0</v>
      </c>
      <c r="L47" s="237">
        <v>21</v>
      </c>
      <c r="M47" s="237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7"/>
      <c r="S47" s="237" t="s">
        <v>295</v>
      </c>
      <c r="T47" s="238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1980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32">
        <v>37</v>
      </c>
      <c r="B48" s="233" t="s">
        <v>2040</v>
      </c>
      <c r="C48" s="243" t="s">
        <v>2019</v>
      </c>
      <c r="D48" s="234" t="s">
        <v>298</v>
      </c>
      <c r="E48" s="235">
        <v>3</v>
      </c>
      <c r="F48" s="236"/>
      <c r="G48" s="237">
        <f>ROUND(E48*F48,2)</f>
        <v>0</v>
      </c>
      <c r="H48" s="236"/>
      <c r="I48" s="237">
        <f>ROUND(E48*H48,2)</f>
        <v>0</v>
      </c>
      <c r="J48" s="236"/>
      <c r="K48" s="237">
        <f>ROUND(E48*J48,2)</f>
        <v>0</v>
      </c>
      <c r="L48" s="237">
        <v>21</v>
      </c>
      <c r="M48" s="237">
        <f>G48*(1+L48/100)</f>
        <v>0</v>
      </c>
      <c r="N48" s="237">
        <v>0</v>
      </c>
      <c r="O48" s="237">
        <f>ROUND(E48*N48,2)</f>
        <v>0</v>
      </c>
      <c r="P48" s="237">
        <v>0</v>
      </c>
      <c r="Q48" s="237">
        <f>ROUND(E48*P48,2)</f>
        <v>0</v>
      </c>
      <c r="R48" s="237"/>
      <c r="S48" s="237" t="s">
        <v>295</v>
      </c>
      <c r="T48" s="238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1980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32">
        <v>38</v>
      </c>
      <c r="B49" s="233" t="s">
        <v>2041</v>
      </c>
      <c r="C49" s="243" t="s">
        <v>2021</v>
      </c>
      <c r="D49" s="234" t="s">
        <v>298</v>
      </c>
      <c r="E49" s="235">
        <v>1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1980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32">
        <v>39</v>
      </c>
      <c r="B50" s="233" t="s">
        <v>2042</v>
      </c>
      <c r="C50" s="243" t="s">
        <v>2007</v>
      </c>
      <c r="D50" s="234" t="s">
        <v>298</v>
      </c>
      <c r="E50" s="235">
        <v>1</v>
      </c>
      <c r="F50" s="236"/>
      <c r="G50" s="237">
        <f>ROUND(E50*F50,2)</f>
        <v>0</v>
      </c>
      <c r="H50" s="236"/>
      <c r="I50" s="237">
        <f>ROUND(E50*H50,2)</f>
        <v>0</v>
      </c>
      <c r="J50" s="236"/>
      <c r="K50" s="237">
        <f>ROUND(E50*J50,2)</f>
        <v>0</v>
      </c>
      <c r="L50" s="237">
        <v>21</v>
      </c>
      <c r="M50" s="237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7"/>
      <c r="S50" s="237" t="s">
        <v>295</v>
      </c>
      <c r="T50" s="238" t="s">
        <v>286</v>
      </c>
      <c r="U50" s="215">
        <v>0</v>
      </c>
      <c r="V50" s="215">
        <f>ROUND(E50*U50,2)</f>
        <v>0</v>
      </c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1184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>
      <c r="A51" s="217" t="s">
        <v>280</v>
      </c>
      <c r="B51" s="218" t="s">
        <v>179</v>
      </c>
      <c r="C51" s="240" t="s">
        <v>181</v>
      </c>
      <c r="D51" s="219"/>
      <c r="E51" s="220"/>
      <c r="F51" s="221"/>
      <c r="G51" s="221">
        <f>SUMIF(AG52:AG107,"&lt;&gt;NOR",G52:G107)</f>
        <v>0</v>
      </c>
      <c r="H51" s="221"/>
      <c r="I51" s="221">
        <f>SUM(I52:I107)</f>
        <v>0</v>
      </c>
      <c r="J51" s="221"/>
      <c r="K51" s="221">
        <f>SUM(K52:K107)</f>
        <v>0</v>
      </c>
      <c r="L51" s="221"/>
      <c r="M51" s="221">
        <f>SUM(M52:M107)</f>
        <v>0</v>
      </c>
      <c r="N51" s="221"/>
      <c r="O51" s="221">
        <f>SUM(O52:O107)</f>
        <v>0</v>
      </c>
      <c r="P51" s="221"/>
      <c r="Q51" s="221">
        <f>SUM(Q52:Q107)</f>
        <v>0</v>
      </c>
      <c r="R51" s="221"/>
      <c r="S51" s="221"/>
      <c r="T51" s="222"/>
      <c r="U51" s="216"/>
      <c r="V51" s="216">
        <f>SUM(V52:V107)</f>
        <v>0</v>
      </c>
      <c r="W51" s="216"/>
      <c r="AG51" t="s">
        <v>281</v>
      </c>
    </row>
    <row r="52" spans="1:60" outlineLevel="1">
      <c r="A52" s="232">
        <v>40</v>
      </c>
      <c r="B52" s="233" t="s">
        <v>2043</v>
      </c>
      <c r="C52" s="243" t="s">
        <v>2044</v>
      </c>
      <c r="D52" s="234" t="s">
        <v>557</v>
      </c>
      <c r="E52" s="235">
        <v>22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323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32">
        <v>41</v>
      </c>
      <c r="B53" s="233" t="s">
        <v>2045</v>
      </c>
      <c r="C53" s="243" t="s">
        <v>2046</v>
      </c>
      <c r="D53" s="234" t="s">
        <v>298</v>
      </c>
      <c r="E53" s="235">
        <v>2</v>
      </c>
      <c r="F53" s="236"/>
      <c r="G53" s="237">
        <f>ROUND(E53*F53,2)</f>
        <v>0</v>
      </c>
      <c r="H53" s="236"/>
      <c r="I53" s="237">
        <f>ROUND(E53*H53,2)</f>
        <v>0</v>
      </c>
      <c r="J53" s="236"/>
      <c r="K53" s="237">
        <f>ROUND(E53*J53,2)</f>
        <v>0</v>
      </c>
      <c r="L53" s="237">
        <v>21</v>
      </c>
      <c r="M53" s="237">
        <f>G53*(1+L53/100)</f>
        <v>0</v>
      </c>
      <c r="N53" s="237">
        <v>0</v>
      </c>
      <c r="O53" s="237">
        <f>ROUND(E53*N53,2)</f>
        <v>0</v>
      </c>
      <c r="P53" s="237">
        <v>0</v>
      </c>
      <c r="Q53" s="237">
        <f>ROUND(E53*P53,2)</f>
        <v>0</v>
      </c>
      <c r="R53" s="237"/>
      <c r="S53" s="237" t="s">
        <v>295</v>
      </c>
      <c r="T53" s="238" t="s">
        <v>286</v>
      </c>
      <c r="U53" s="215">
        <v>0</v>
      </c>
      <c r="V53" s="215">
        <f>ROUND(E53*U53,2)</f>
        <v>0</v>
      </c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1980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32">
        <v>42</v>
      </c>
      <c r="B54" s="233" t="s">
        <v>2047</v>
      </c>
      <c r="C54" s="243" t="s">
        <v>2048</v>
      </c>
      <c r="D54" s="234" t="s">
        <v>557</v>
      </c>
      <c r="E54" s="235">
        <v>12</v>
      </c>
      <c r="F54" s="236"/>
      <c r="G54" s="237">
        <f>ROUND(E54*F54,2)</f>
        <v>0</v>
      </c>
      <c r="H54" s="236"/>
      <c r="I54" s="237">
        <f>ROUND(E54*H54,2)</f>
        <v>0</v>
      </c>
      <c r="J54" s="236"/>
      <c r="K54" s="237">
        <f>ROUND(E54*J54,2)</f>
        <v>0</v>
      </c>
      <c r="L54" s="237">
        <v>21</v>
      </c>
      <c r="M54" s="237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7"/>
      <c r="S54" s="237" t="s">
        <v>295</v>
      </c>
      <c r="T54" s="238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1980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32">
        <v>43</v>
      </c>
      <c r="B55" s="233" t="s">
        <v>2049</v>
      </c>
      <c r="C55" s="243" t="s">
        <v>2050</v>
      </c>
      <c r="D55" s="234" t="s">
        <v>557</v>
      </c>
      <c r="E55" s="235">
        <v>124</v>
      </c>
      <c r="F55" s="236"/>
      <c r="G55" s="237">
        <f>ROUND(E55*F55,2)</f>
        <v>0</v>
      </c>
      <c r="H55" s="236"/>
      <c r="I55" s="237">
        <f>ROUND(E55*H55,2)</f>
        <v>0</v>
      </c>
      <c r="J55" s="236"/>
      <c r="K55" s="237">
        <f>ROUND(E55*J55,2)</f>
        <v>0</v>
      </c>
      <c r="L55" s="237">
        <v>21</v>
      </c>
      <c r="M55" s="237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7"/>
      <c r="S55" s="237" t="s">
        <v>295</v>
      </c>
      <c r="T55" s="238" t="s">
        <v>286</v>
      </c>
      <c r="U55" s="215">
        <v>0</v>
      </c>
      <c r="V55" s="215">
        <f>ROUND(E55*U55,2)</f>
        <v>0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1980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32">
        <v>44</v>
      </c>
      <c r="B56" s="233" t="s">
        <v>2051</v>
      </c>
      <c r="C56" s="243" t="s">
        <v>2052</v>
      </c>
      <c r="D56" s="234" t="s">
        <v>557</v>
      </c>
      <c r="E56" s="235">
        <v>36</v>
      </c>
      <c r="F56" s="236"/>
      <c r="G56" s="237">
        <f>ROUND(E56*F56,2)</f>
        <v>0</v>
      </c>
      <c r="H56" s="236"/>
      <c r="I56" s="237">
        <f>ROUND(E56*H56,2)</f>
        <v>0</v>
      </c>
      <c r="J56" s="236"/>
      <c r="K56" s="237">
        <f>ROUND(E56*J56,2)</f>
        <v>0</v>
      </c>
      <c r="L56" s="237">
        <v>21</v>
      </c>
      <c r="M56" s="237">
        <f>G56*(1+L56/100)</f>
        <v>0</v>
      </c>
      <c r="N56" s="237">
        <v>0</v>
      </c>
      <c r="O56" s="237">
        <f>ROUND(E56*N56,2)</f>
        <v>0</v>
      </c>
      <c r="P56" s="237">
        <v>0</v>
      </c>
      <c r="Q56" s="237">
        <f>ROUND(E56*P56,2)</f>
        <v>0</v>
      </c>
      <c r="R56" s="237"/>
      <c r="S56" s="237" t="s">
        <v>295</v>
      </c>
      <c r="T56" s="238" t="s">
        <v>286</v>
      </c>
      <c r="U56" s="215">
        <v>0</v>
      </c>
      <c r="V56" s="215">
        <f>ROUND(E56*U56,2)</f>
        <v>0</v>
      </c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1980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32">
        <v>45</v>
      </c>
      <c r="B57" s="233" t="s">
        <v>2053</v>
      </c>
      <c r="C57" s="243" t="s">
        <v>2054</v>
      </c>
      <c r="D57" s="234" t="s">
        <v>298</v>
      </c>
      <c r="E57" s="235">
        <v>1</v>
      </c>
      <c r="F57" s="236"/>
      <c r="G57" s="237">
        <f>ROUND(E57*F57,2)</f>
        <v>0</v>
      </c>
      <c r="H57" s="236"/>
      <c r="I57" s="237">
        <f>ROUND(E57*H57,2)</f>
        <v>0</v>
      </c>
      <c r="J57" s="236"/>
      <c r="K57" s="237">
        <f>ROUND(E57*J57,2)</f>
        <v>0</v>
      </c>
      <c r="L57" s="237">
        <v>21</v>
      </c>
      <c r="M57" s="237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7"/>
      <c r="S57" s="237" t="s">
        <v>295</v>
      </c>
      <c r="T57" s="238" t="s">
        <v>286</v>
      </c>
      <c r="U57" s="215">
        <v>0</v>
      </c>
      <c r="V57" s="215">
        <f>ROUND(E57*U57,2)</f>
        <v>0</v>
      </c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1980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32">
        <v>46</v>
      </c>
      <c r="B58" s="233" t="s">
        <v>2055</v>
      </c>
      <c r="C58" s="243" t="s">
        <v>2056</v>
      </c>
      <c r="D58" s="234" t="s">
        <v>298</v>
      </c>
      <c r="E58" s="235">
        <v>3</v>
      </c>
      <c r="F58" s="236"/>
      <c r="G58" s="237">
        <f>ROUND(E58*F58,2)</f>
        <v>0</v>
      </c>
      <c r="H58" s="236"/>
      <c r="I58" s="237">
        <f>ROUND(E58*H58,2)</f>
        <v>0</v>
      </c>
      <c r="J58" s="236"/>
      <c r="K58" s="237">
        <f>ROUND(E58*J58,2)</f>
        <v>0</v>
      </c>
      <c r="L58" s="237">
        <v>21</v>
      </c>
      <c r="M58" s="237">
        <f>G58*(1+L58/100)</f>
        <v>0</v>
      </c>
      <c r="N58" s="237">
        <v>0</v>
      </c>
      <c r="O58" s="237">
        <f>ROUND(E58*N58,2)</f>
        <v>0</v>
      </c>
      <c r="P58" s="237">
        <v>0</v>
      </c>
      <c r="Q58" s="237">
        <f>ROUND(E58*P58,2)</f>
        <v>0</v>
      </c>
      <c r="R58" s="237"/>
      <c r="S58" s="237" t="s">
        <v>295</v>
      </c>
      <c r="T58" s="238" t="s">
        <v>286</v>
      </c>
      <c r="U58" s="215">
        <v>0</v>
      </c>
      <c r="V58" s="215">
        <f>ROUND(E58*U58,2)</f>
        <v>0</v>
      </c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1980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32">
        <v>47</v>
      </c>
      <c r="B59" s="233" t="s">
        <v>2057</v>
      </c>
      <c r="C59" s="243" t="s">
        <v>2058</v>
      </c>
      <c r="D59" s="234" t="s">
        <v>298</v>
      </c>
      <c r="E59" s="235">
        <v>3</v>
      </c>
      <c r="F59" s="236"/>
      <c r="G59" s="237">
        <f>ROUND(E59*F59,2)</f>
        <v>0</v>
      </c>
      <c r="H59" s="236"/>
      <c r="I59" s="237">
        <f>ROUND(E59*H59,2)</f>
        <v>0</v>
      </c>
      <c r="J59" s="236"/>
      <c r="K59" s="237">
        <f>ROUND(E59*J59,2)</f>
        <v>0</v>
      </c>
      <c r="L59" s="237">
        <v>21</v>
      </c>
      <c r="M59" s="237">
        <f>G59*(1+L59/100)</f>
        <v>0</v>
      </c>
      <c r="N59" s="237">
        <v>0</v>
      </c>
      <c r="O59" s="237">
        <f>ROUND(E59*N59,2)</f>
        <v>0</v>
      </c>
      <c r="P59" s="237">
        <v>0</v>
      </c>
      <c r="Q59" s="237">
        <f>ROUND(E59*P59,2)</f>
        <v>0</v>
      </c>
      <c r="R59" s="237"/>
      <c r="S59" s="237" t="s">
        <v>295</v>
      </c>
      <c r="T59" s="238" t="s">
        <v>286</v>
      </c>
      <c r="U59" s="215">
        <v>0</v>
      </c>
      <c r="V59" s="215">
        <f>ROUND(E59*U59,2)</f>
        <v>0</v>
      </c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1980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>
      <c r="A60" s="232">
        <v>48</v>
      </c>
      <c r="B60" s="233" t="s">
        <v>2059</v>
      </c>
      <c r="C60" s="243" t="s">
        <v>2060</v>
      </c>
      <c r="D60" s="234" t="s">
        <v>298</v>
      </c>
      <c r="E60" s="235">
        <v>3</v>
      </c>
      <c r="F60" s="236"/>
      <c r="G60" s="237">
        <f>ROUND(E60*F60,2)</f>
        <v>0</v>
      </c>
      <c r="H60" s="236"/>
      <c r="I60" s="237">
        <f>ROUND(E60*H60,2)</f>
        <v>0</v>
      </c>
      <c r="J60" s="236"/>
      <c r="K60" s="237">
        <f>ROUND(E60*J60,2)</f>
        <v>0</v>
      </c>
      <c r="L60" s="237">
        <v>21</v>
      </c>
      <c r="M60" s="237">
        <f>G60*(1+L60/100)</f>
        <v>0</v>
      </c>
      <c r="N60" s="237">
        <v>0</v>
      </c>
      <c r="O60" s="237">
        <f>ROUND(E60*N60,2)</f>
        <v>0</v>
      </c>
      <c r="P60" s="237">
        <v>0</v>
      </c>
      <c r="Q60" s="237">
        <f>ROUND(E60*P60,2)</f>
        <v>0</v>
      </c>
      <c r="R60" s="237"/>
      <c r="S60" s="237" t="s">
        <v>295</v>
      </c>
      <c r="T60" s="238" t="s">
        <v>286</v>
      </c>
      <c r="U60" s="215">
        <v>0</v>
      </c>
      <c r="V60" s="215">
        <f>ROUND(E60*U60,2)</f>
        <v>0</v>
      </c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1980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>
      <c r="A61" s="232">
        <v>49</v>
      </c>
      <c r="B61" s="233" t="s">
        <v>2061</v>
      </c>
      <c r="C61" s="243" t="s">
        <v>2062</v>
      </c>
      <c r="D61" s="234" t="s">
        <v>298</v>
      </c>
      <c r="E61" s="235">
        <v>2</v>
      </c>
      <c r="F61" s="236"/>
      <c r="G61" s="237">
        <f>ROUND(E61*F61,2)</f>
        <v>0</v>
      </c>
      <c r="H61" s="236"/>
      <c r="I61" s="237">
        <f>ROUND(E61*H61,2)</f>
        <v>0</v>
      </c>
      <c r="J61" s="236"/>
      <c r="K61" s="237">
        <f>ROUND(E61*J61,2)</f>
        <v>0</v>
      </c>
      <c r="L61" s="237">
        <v>21</v>
      </c>
      <c r="M61" s="237">
        <f>G61*(1+L61/100)</f>
        <v>0</v>
      </c>
      <c r="N61" s="237">
        <v>0</v>
      </c>
      <c r="O61" s="237">
        <f>ROUND(E61*N61,2)</f>
        <v>0</v>
      </c>
      <c r="P61" s="237">
        <v>0</v>
      </c>
      <c r="Q61" s="237">
        <f>ROUND(E61*P61,2)</f>
        <v>0</v>
      </c>
      <c r="R61" s="237"/>
      <c r="S61" s="237" t="s">
        <v>295</v>
      </c>
      <c r="T61" s="238" t="s">
        <v>286</v>
      </c>
      <c r="U61" s="215">
        <v>0</v>
      </c>
      <c r="V61" s="215">
        <f>ROUND(E61*U61,2)</f>
        <v>0</v>
      </c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1980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>
      <c r="A62" s="232">
        <v>50</v>
      </c>
      <c r="B62" s="233" t="s">
        <v>2063</v>
      </c>
      <c r="C62" s="243" t="s">
        <v>2064</v>
      </c>
      <c r="D62" s="234" t="s">
        <v>298</v>
      </c>
      <c r="E62" s="235">
        <v>2</v>
      </c>
      <c r="F62" s="236"/>
      <c r="G62" s="237">
        <f>ROUND(E62*F62,2)</f>
        <v>0</v>
      </c>
      <c r="H62" s="236"/>
      <c r="I62" s="237">
        <f>ROUND(E62*H62,2)</f>
        <v>0</v>
      </c>
      <c r="J62" s="236"/>
      <c r="K62" s="237">
        <f>ROUND(E62*J62,2)</f>
        <v>0</v>
      </c>
      <c r="L62" s="237">
        <v>21</v>
      </c>
      <c r="M62" s="237">
        <f>G62*(1+L62/100)</f>
        <v>0</v>
      </c>
      <c r="N62" s="237">
        <v>0</v>
      </c>
      <c r="O62" s="237">
        <f>ROUND(E62*N62,2)</f>
        <v>0</v>
      </c>
      <c r="P62" s="237">
        <v>0</v>
      </c>
      <c r="Q62" s="237">
        <f>ROUND(E62*P62,2)</f>
        <v>0</v>
      </c>
      <c r="R62" s="237"/>
      <c r="S62" s="237" t="s">
        <v>295</v>
      </c>
      <c r="T62" s="238" t="s">
        <v>286</v>
      </c>
      <c r="U62" s="215">
        <v>0</v>
      </c>
      <c r="V62" s="215">
        <f>ROUND(E62*U62,2)</f>
        <v>0</v>
      </c>
      <c r="W62" s="21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1980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>
      <c r="A63" s="232">
        <v>51</v>
      </c>
      <c r="B63" s="233" t="s">
        <v>2065</v>
      </c>
      <c r="C63" s="243" t="s">
        <v>2066</v>
      </c>
      <c r="D63" s="234" t="s">
        <v>298</v>
      </c>
      <c r="E63" s="235">
        <v>3</v>
      </c>
      <c r="F63" s="236"/>
      <c r="G63" s="237">
        <f>ROUND(E63*F63,2)</f>
        <v>0</v>
      </c>
      <c r="H63" s="236"/>
      <c r="I63" s="237">
        <f>ROUND(E63*H63,2)</f>
        <v>0</v>
      </c>
      <c r="J63" s="236"/>
      <c r="K63" s="237">
        <f>ROUND(E63*J63,2)</f>
        <v>0</v>
      </c>
      <c r="L63" s="237">
        <v>21</v>
      </c>
      <c r="M63" s="237">
        <f>G63*(1+L63/100)</f>
        <v>0</v>
      </c>
      <c r="N63" s="237">
        <v>0</v>
      </c>
      <c r="O63" s="237">
        <f>ROUND(E63*N63,2)</f>
        <v>0</v>
      </c>
      <c r="P63" s="237">
        <v>0</v>
      </c>
      <c r="Q63" s="237">
        <f>ROUND(E63*P63,2)</f>
        <v>0</v>
      </c>
      <c r="R63" s="237"/>
      <c r="S63" s="237" t="s">
        <v>295</v>
      </c>
      <c r="T63" s="238" t="s">
        <v>286</v>
      </c>
      <c r="U63" s="215">
        <v>0</v>
      </c>
      <c r="V63" s="215">
        <f>ROUND(E63*U63,2)</f>
        <v>0</v>
      </c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1980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>
      <c r="A64" s="232">
        <v>52</v>
      </c>
      <c r="B64" s="233" t="s">
        <v>2067</v>
      </c>
      <c r="C64" s="243" t="s">
        <v>2068</v>
      </c>
      <c r="D64" s="234" t="s">
        <v>298</v>
      </c>
      <c r="E64" s="235">
        <v>2</v>
      </c>
      <c r="F64" s="236"/>
      <c r="G64" s="237">
        <f>ROUND(E64*F64,2)</f>
        <v>0</v>
      </c>
      <c r="H64" s="236"/>
      <c r="I64" s="237">
        <f>ROUND(E64*H64,2)</f>
        <v>0</v>
      </c>
      <c r="J64" s="236"/>
      <c r="K64" s="237">
        <f>ROUND(E64*J64,2)</f>
        <v>0</v>
      </c>
      <c r="L64" s="237">
        <v>21</v>
      </c>
      <c r="M64" s="237">
        <f>G64*(1+L64/100)</f>
        <v>0</v>
      </c>
      <c r="N64" s="237">
        <v>0</v>
      </c>
      <c r="O64" s="237">
        <f>ROUND(E64*N64,2)</f>
        <v>0</v>
      </c>
      <c r="P64" s="237">
        <v>0</v>
      </c>
      <c r="Q64" s="237">
        <f>ROUND(E64*P64,2)</f>
        <v>0</v>
      </c>
      <c r="R64" s="237"/>
      <c r="S64" s="237" t="s">
        <v>295</v>
      </c>
      <c r="T64" s="238" t="s">
        <v>286</v>
      </c>
      <c r="U64" s="215">
        <v>0</v>
      </c>
      <c r="V64" s="215">
        <f>ROUND(E64*U64,2)</f>
        <v>0</v>
      </c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1980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>
      <c r="A65" s="232">
        <v>53</v>
      </c>
      <c r="B65" s="233" t="s">
        <v>2069</v>
      </c>
      <c r="C65" s="243" t="s">
        <v>2070</v>
      </c>
      <c r="D65" s="234" t="s">
        <v>298</v>
      </c>
      <c r="E65" s="235">
        <v>5</v>
      </c>
      <c r="F65" s="236"/>
      <c r="G65" s="237">
        <f>ROUND(E65*F65,2)</f>
        <v>0</v>
      </c>
      <c r="H65" s="236"/>
      <c r="I65" s="237">
        <f>ROUND(E65*H65,2)</f>
        <v>0</v>
      </c>
      <c r="J65" s="236"/>
      <c r="K65" s="237">
        <f>ROUND(E65*J65,2)</f>
        <v>0</v>
      </c>
      <c r="L65" s="237">
        <v>21</v>
      </c>
      <c r="M65" s="237">
        <f>G65*(1+L65/100)</f>
        <v>0</v>
      </c>
      <c r="N65" s="237">
        <v>0</v>
      </c>
      <c r="O65" s="237">
        <f>ROUND(E65*N65,2)</f>
        <v>0</v>
      </c>
      <c r="P65" s="237">
        <v>0</v>
      </c>
      <c r="Q65" s="237">
        <f>ROUND(E65*P65,2)</f>
        <v>0</v>
      </c>
      <c r="R65" s="237"/>
      <c r="S65" s="237" t="s">
        <v>295</v>
      </c>
      <c r="T65" s="238" t="s">
        <v>286</v>
      </c>
      <c r="U65" s="215">
        <v>0</v>
      </c>
      <c r="V65" s="215">
        <f>ROUND(E65*U65,2)</f>
        <v>0</v>
      </c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1980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>
      <c r="A66" s="232">
        <v>54</v>
      </c>
      <c r="B66" s="233" t="s">
        <v>2071</v>
      </c>
      <c r="C66" s="243" t="s">
        <v>2072</v>
      </c>
      <c r="D66" s="234" t="s">
        <v>298</v>
      </c>
      <c r="E66" s="235">
        <v>1</v>
      </c>
      <c r="F66" s="236"/>
      <c r="G66" s="237">
        <f>ROUND(E66*F66,2)</f>
        <v>0</v>
      </c>
      <c r="H66" s="236"/>
      <c r="I66" s="237">
        <f>ROUND(E66*H66,2)</f>
        <v>0</v>
      </c>
      <c r="J66" s="236"/>
      <c r="K66" s="237">
        <f>ROUND(E66*J66,2)</f>
        <v>0</v>
      </c>
      <c r="L66" s="237">
        <v>21</v>
      </c>
      <c r="M66" s="237">
        <f>G66*(1+L66/100)</f>
        <v>0</v>
      </c>
      <c r="N66" s="237">
        <v>0</v>
      </c>
      <c r="O66" s="237">
        <f>ROUND(E66*N66,2)</f>
        <v>0</v>
      </c>
      <c r="P66" s="237">
        <v>0</v>
      </c>
      <c r="Q66" s="237">
        <f>ROUND(E66*P66,2)</f>
        <v>0</v>
      </c>
      <c r="R66" s="237"/>
      <c r="S66" s="237" t="s">
        <v>295</v>
      </c>
      <c r="T66" s="238" t="s">
        <v>286</v>
      </c>
      <c r="U66" s="215">
        <v>0</v>
      </c>
      <c r="V66" s="215">
        <f>ROUND(E66*U66,2)</f>
        <v>0</v>
      </c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1980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>
      <c r="A67" s="232">
        <v>55</v>
      </c>
      <c r="B67" s="233" t="s">
        <v>2073</v>
      </c>
      <c r="C67" s="243" t="s">
        <v>2074</v>
      </c>
      <c r="D67" s="234" t="s">
        <v>557</v>
      </c>
      <c r="E67" s="235">
        <v>12</v>
      </c>
      <c r="F67" s="236"/>
      <c r="G67" s="237">
        <f>ROUND(E67*F67,2)</f>
        <v>0</v>
      </c>
      <c r="H67" s="236"/>
      <c r="I67" s="237">
        <f>ROUND(E67*H67,2)</f>
        <v>0</v>
      </c>
      <c r="J67" s="236"/>
      <c r="K67" s="237">
        <f>ROUND(E67*J67,2)</f>
        <v>0</v>
      </c>
      <c r="L67" s="237">
        <v>21</v>
      </c>
      <c r="M67" s="237">
        <f>G67*(1+L67/100)</f>
        <v>0</v>
      </c>
      <c r="N67" s="237">
        <v>0</v>
      </c>
      <c r="O67" s="237">
        <f>ROUND(E67*N67,2)</f>
        <v>0</v>
      </c>
      <c r="P67" s="237">
        <v>0</v>
      </c>
      <c r="Q67" s="237">
        <f>ROUND(E67*P67,2)</f>
        <v>0</v>
      </c>
      <c r="R67" s="237"/>
      <c r="S67" s="237" t="s">
        <v>295</v>
      </c>
      <c r="T67" s="238" t="s">
        <v>286</v>
      </c>
      <c r="U67" s="215">
        <v>0</v>
      </c>
      <c r="V67" s="215">
        <f>ROUND(E67*U67,2)</f>
        <v>0</v>
      </c>
      <c r="W67" s="21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1980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>
      <c r="A68" s="232">
        <v>56</v>
      </c>
      <c r="B68" s="233" t="s">
        <v>2075</v>
      </c>
      <c r="C68" s="243" t="s">
        <v>2076</v>
      </c>
      <c r="D68" s="234" t="s">
        <v>298</v>
      </c>
      <c r="E68" s="235">
        <v>1</v>
      </c>
      <c r="F68" s="236"/>
      <c r="G68" s="237">
        <f>ROUND(E68*F68,2)</f>
        <v>0</v>
      </c>
      <c r="H68" s="236"/>
      <c r="I68" s="237">
        <f>ROUND(E68*H68,2)</f>
        <v>0</v>
      </c>
      <c r="J68" s="236"/>
      <c r="K68" s="237">
        <f>ROUND(E68*J68,2)</f>
        <v>0</v>
      </c>
      <c r="L68" s="237">
        <v>21</v>
      </c>
      <c r="M68" s="237">
        <f>G68*(1+L68/100)</f>
        <v>0</v>
      </c>
      <c r="N68" s="237">
        <v>0</v>
      </c>
      <c r="O68" s="237">
        <f>ROUND(E68*N68,2)</f>
        <v>0</v>
      </c>
      <c r="P68" s="237">
        <v>0</v>
      </c>
      <c r="Q68" s="237">
        <f>ROUND(E68*P68,2)</f>
        <v>0</v>
      </c>
      <c r="R68" s="237"/>
      <c r="S68" s="237" t="s">
        <v>295</v>
      </c>
      <c r="T68" s="238" t="s">
        <v>286</v>
      </c>
      <c r="U68" s="215">
        <v>0</v>
      </c>
      <c r="V68" s="215">
        <f>ROUND(E68*U68,2)</f>
        <v>0</v>
      </c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1980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>
      <c r="A69" s="232">
        <v>57</v>
      </c>
      <c r="B69" s="233" t="s">
        <v>2077</v>
      </c>
      <c r="C69" s="243" t="s">
        <v>2078</v>
      </c>
      <c r="D69" s="234" t="s">
        <v>298</v>
      </c>
      <c r="E69" s="235">
        <v>6</v>
      </c>
      <c r="F69" s="236"/>
      <c r="G69" s="237">
        <f>ROUND(E69*F69,2)</f>
        <v>0</v>
      </c>
      <c r="H69" s="236"/>
      <c r="I69" s="237">
        <f>ROUND(E69*H69,2)</f>
        <v>0</v>
      </c>
      <c r="J69" s="236"/>
      <c r="K69" s="237">
        <f>ROUND(E69*J69,2)</f>
        <v>0</v>
      </c>
      <c r="L69" s="237">
        <v>21</v>
      </c>
      <c r="M69" s="237">
        <f>G69*(1+L69/100)</f>
        <v>0</v>
      </c>
      <c r="N69" s="237">
        <v>0</v>
      </c>
      <c r="O69" s="237">
        <f>ROUND(E69*N69,2)</f>
        <v>0</v>
      </c>
      <c r="P69" s="237">
        <v>0</v>
      </c>
      <c r="Q69" s="237">
        <f>ROUND(E69*P69,2)</f>
        <v>0</v>
      </c>
      <c r="R69" s="237"/>
      <c r="S69" s="237" t="s">
        <v>295</v>
      </c>
      <c r="T69" s="238" t="s">
        <v>286</v>
      </c>
      <c r="U69" s="215">
        <v>0</v>
      </c>
      <c r="V69" s="215">
        <f>ROUND(E69*U69,2)</f>
        <v>0</v>
      </c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1980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>
      <c r="A70" s="232">
        <v>58</v>
      </c>
      <c r="B70" s="233" t="s">
        <v>2079</v>
      </c>
      <c r="C70" s="243" t="s">
        <v>2080</v>
      </c>
      <c r="D70" s="234" t="s">
        <v>298</v>
      </c>
      <c r="E70" s="235">
        <v>9</v>
      </c>
      <c r="F70" s="236"/>
      <c r="G70" s="237">
        <f>ROUND(E70*F70,2)</f>
        <v>0</v>
      </c>
      <c r="H70" s="236"/>
      <c r="I70" s="237">
        <f>ROUND(E70*H70,2)</f>
        <v>0</v>
      </c>
      <c r="J70" s="236"/>
      <c r="K70" s="237">
        <f>ROUND(E70*J70,2)</f>
        <v>0</v>
      </c>
      <c r="L70" s="237">
        <v>21</v>
      </c>
      <c r="M70" s="237">
        <f>G70*(1+L70/100)</f>
        <v>0</v>
      </c>
      <c r="N70" s="237">
        <v>0</v>
      </c>
      <c r="O70" s="237">
        <f>ROUND(E70*N70,2)</f>
        <v>0</v>
      </c>
      <c r="P70" s="237">
        <v>0</v>
      </c>
      <c r="Q70" s="237">
        <f>ROUND(E70*P70,2)</f>
        <v>0</v>
      </c>
      <c r="R70" s="237"/>
      <c r="S70" s="237" t="s">
        <v>295</v>
      </c>
      <c r="T70" s="238" t="s">
        <v>286</v>
      </c>
      <c r="U70" s="215">
        <v>0</v>
      </c>
      <c r="V70" s="215">
        <f>ROUND(E70*U70,2)</f>
        <v>0</v>
      </c>
      <c r="W70" s="21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1980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>
      <c r="A71" s="232">
        <v>59</v>
      </c>
      <c r="B71" s="233" t="s">
        <v>2081</v>
      </c>
      <c r="C71" s="243" t="s">
        <v>2082</v>
      </c>
      <c r="D71" s="234" t="s">
        <v>298</v>
      </c>
      <c r="E71" s="235">
        <v>26</v>
      </c>
      <c r="F71" s="236"/>
      <c r="G71" s="237">
        <f>ROUND(E71*F71,2)</f>
        <v>0</v>
      </c>
      <c r="H71" s="236"/>
      <c r="I71" s="237">
        <f>ROUND(E71*H71,2)</f>
        <v>0</v>
      </c>
      <c r="J71" s="236"/>
      <c r="K71" s="237">
        <f>ROUND(E71*J71,2)</f>
        <v>0</v>
      </c>
      <c r="L71" s="237">
        <v>21</v>
      </c>
      <c r="M71" s="237">
        <f>G71*(1+L71/100)</f>
        <v>0</v>
      </c>
      <c r="N71" s="237">
        <v>0</v>
      </c>
      <c r="O71" s="237">
        <f>ROUND(E71*N71,2)</f>
        <v>0</v>
      </c>
      <c r="P71" s="237">
        <v>0</v>
      </c>
      <c r="Q71" s="237">
        <f>ROUND(E71*P71,2)</f>
        <v>0</v>
      </c>
      <c r="R71" s="237"/>
      <c r="S71" s="237" t="s">
        <v>295</v>
      </c>
      <c r="T71" s="238" t="s">
        <v>286</v>
      </c>
      <c r="U71" s="215">
        <v>0</v>
      </c>
      <c r="V71" s="215">
        <f>ROUND(E71*U71,2)</f>
        <v>0</v>
      </c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1980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>
      <c r="A72" s="232">
        <v>60</v>
      </c>
      <c r="B72" s="233" t="s">
        <v>2083</v>
      </c>
      <c r="C72" s="243" t="s">
        <v>2084</v>
      </c>
      <c r="D72" s="234" t="s">
        <v>298</v>
      </c>
      <c r="E72" s="235">
        <v>2</v>
      </c>
      <c r="F72" s="236"/>
      <c r="G72" s="237">
        <f>ROUND(E72*F72,2)</f>
        <v>0</v>
      </c>
      <c r="H72" s="236"/>
      <c r="I72" s="237">
        <f>ROUND(E72*H72,2)</f>
        <v>0</v>
      </c>
      <c r="J72" s="236"/>
      <c r="K72" s="237">
        <f>ROUND(E72*J72,2)</f>
        <v>0</v>
      </c>
      <c r="L72" s="237">
        <v>21</v>
      </c>
      <c r="M72" s="237">
        <f>G72*(1+L72/100)</f>
        <v>0</v>
      </c>
      <c r="N72" s="237">
        <v>0</v>
      </c>
      <c r="O72" s="237">
        <f>ROUND(E72*N72,2)</f>
        <v>0</v>
      </c>
      <c r="P72" s="237">
        <v>0</v>
      </c>
      <c r="Q72" s="237">
        <f>ROUND(E72*P72,2)</f>
        <v>0</v>
      </c>
      <c r="R72" s="237"/>
      <c r="S72" s="237" t="s">
        <v>295</v>
      </c>
      <c r="T72" s="238" t="s">
        <v>286</v>
      </c>
      <c r="U72" s="215">
        <v>0</v>
      </c>
      <c r="V72" s="215">
        <f>ROUND(E72*U72,2)</f>
        <v>0</v>
      </c>
      <c r="W72" s="21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1980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>
      <c r="A73" s="232">
        <v>61</v>
      </c>
      <c r="B73" s="233" t="s">
        <v>2085</v>
      </c>
      <c r="C73" s="243" t="s">
        <v>2086</v>
      </c>
      <c r="D73" s="234" t="s">
        <v>298</v>
      </c>
      <c r="E73" s="235">
        <v>1</v>
      </c>
      <c r="F73" s="236"/>
      <c r="G73" s="237">
        <f>ROUND(E73*F73,2)</f>
        <v>0</v>
      </c>
      <c r="H73" s="236"/>
      <c r="I73" s="237">
        <f>ROUND(E73*H73,2)</f>
        <v>0</v>
      </c>
      <c r="J73" s="236"/>
      <c r="K73" s="237">
        <f>ROUND(E73*J73,2)</f>
        <v>0</v>
      </c>
      <c r="L73" s="237">
        <v>21</v>
      </c>
      <c r="M73" s="237">
        <f>G73*(1+L73/100)</f>
        <v>0</v>
      </c>
      <c r="N73" s="237">
        <v>0</v>
      </c>
      <c r="O73" s="237">
        <f>ROUND(E73*N73,2)</f>
        <v>0</v>
      </c>
      <c r="P73" s="237">
        <v>0</v>
      </c>
      <c r="Q73" s="237">
        <f>ROUND(E73*P73,2)</f>
        <v>0</v>
      </c>
      <c r="R73" s="237"/>
      <c r="S73" s="237" t="s">
        <v>295</v>
      </c>
      <c r="T73" s="238" t="s">
        <v>286</v>
      </c>
      <c r="U73" s="215">
        <v>0</v>
      </c>
      <c r="V73" s="215">
        <f>ROUND(E73*U73,2)</f>
        <v>0</v>
      </c>
      <c r="W73" s="21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1980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>
      <c r="A74" s="232">
        <v>62</v>
      </c>
      <c r="B74" s="233" t="s">
        <v>2087</v>
      </c>
      <c r="C74" s="243" t="s">
        <v>2088</v>
      </c>
      <c r="D74" s="234" t="s">
        <v>298</v>
      </c>
      <c r="E74" s="235">
        <v>1</v>
      </c>
      <c r="F74" s="236"/>
      <c r="G74" s="237">
        <f>ROUND(E74*F74,2)</f>
        <v>0</v>
      </c>
      <c r="H74" s="236"/>
      <c r="I74" s="237">
        <f>ROUND(E74*H74,2)</f>
        <v>0</v>
      </c>
      <c r="J74" s="236"/>
      <c r="K74" s="237">
        <f>ROUND(E74*J74,2)</f>
        <v>0</v>
      </c>
      <c r="L74" s="237">
        <v>21</v>
      </c>
      <c r="M74" s="237">
        <f>G74*(1+L74/100)</f>
        <v>0</v>
      </c>
      <c r="N74" s="237">
        <v>0</v>
      </c>
      <c r="O74" s="237">
        <f>ROUND(E74*N74,2)</f>
        <v>0</v>
      </c>
      <c r="P74" s="237">
        <v>0</v>
      </c>
      <c r="Q74" s="237">
        <f>ROUND(E74*P74,2)</f>
        <v>0</v>
      </c>
      <c r="R74" s="237"/>
      <c r="S74" s="237" t="s">
        <v>295</v>
      </c>
      <c r="T74" s="238" t="s">
        <v>286</v>
      </c>
      <c r="U74" s="215">
        <v>0</v>
      </c>
      <c r="V74" s="215">
        <f>ROUND(E74*U74,2)</f>
        <v>0</v>
      </c>
      <c r="W74" s="21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1980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>
      <c r="A75" s="232">
        <v>63</v>
      </c>
      <c r="B75" s="233" t="s">
        <v>2089</v>
      </c>
      <c r="C75" s="243" t="s">
        <v>2090</v>
      </c>
      <c r="D75" s="234" t="s">
        <v>298</v>
      </c>
      <c r="E75" s="235">
        <v>8</v>
      </c>
      <c r="F75" s="236"/>
      <c r="G75" s="237">
        <f>ROUND(E75*F75,2)</f>
        <v>0</v>
      </c>
      <c r="H75" s="236"/>
      <c r="I75" s="237">
        <f>ROUND(E75*H75,2)</f>
        <v>0</v>
      </c>
      <c r="J75" s="236"/>
      <c r="K75" s="237">
        <f>ROUND(E75*J75,2)</f>
        <v>0</v>
      </c>
      <c r="L75" s="237">
        <v>21</v>
      </c>
      <c r="M75" s="237">
        <f>G75*(1+L75/100)</f>
        <v>0</v>
      </c>
      <c r="N75" s="237">
        <v>0</v>
      </c>
      <c r="O75" s="237">
        <f>ROUND(E75*N75,2)</f>
        <v>0</v>
      </c>
      <c r="P75" s="237">
        <v>0</v>
      </c>
      <c r="Q75" s="237">
        <f>ROUND(E75*P75,2)</f>
        <v>0</v>
      </c>
      <c r="R75" s="237"/>
      <c r="S75" s="237" t="s">
        <v>295</v>
      </c>
      <c r="T75" s="238" t="s">
        <v>286</v>
      </c>
      <c r="U75" s="215">
        <v>0</v>
      </c>
      <c r="V75" s="215">
        <f>ROUND(E75*U75,2)</f>
        <v>0</v>
      </c>
      <c r="W75" s="21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1980</v>
      </c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>
      <c r="A76" s="232">
        <v>64</v>
      </c>
      <c r="B76" s="233" t="s">
        <v>2091</v>
      </c>
      <c r="C76" s="243" t="s">
        <v>2092</v>
      </c>
      <c r="D76" s="234" t="s">
        <v>298</v>
      </c>
      <c r="E76" s="235">
        <v>8</v>
      </c>
      <c r="F76" s="236"/>
      <c r="G76" s="237">
        <f>ROUND(E76*F76,2)</f>
        <v>0</v>
      </c>
      <c r="H76" s="236"/>
      <c r="I76" s="237">
        <f>ROUND(E76*H76,2)</f>
        <v>0</v>
      </c>
      <c r="J76" s="236"/>
      <c r="K76" s="237">
        <f>ROUND(E76*J76,2)</f>
        <v>0</v>
      </c>
      <c r="L76" s="237">
        <v>21</v>
      </c>
      <c r="M76" s="237">
        <f>G76*(1+L76/100)</f>
        <v>0</v>
      </c>
      <c r="N76" s="237">
        <v>0</v>
      </c>
      <c r="O76" s="237">
        <f>ROUND(E76*N76,2)</f>
        <v>0</v>
      </c>
      <c r="P76" s="237">
        <v>0</v>
      </c>
      <c r="Q76" s="237">
        <f>ROUND(E76*P76,2)</f>
        <v>0</v>
      </c>
      <c r="R76" s="237"/>
      <c r="S76" s="237" t="s">
        <v>295</v>
      </c>
      <c r="T76" s="238" t="s">
        <v>286</v>
      </c>
      <c r="U76" s="215">
        <v>0</v>
      </c>
      <c r="V76" s="215">
        <f>ROUND(E76*U76,2)</f>
        <v>0</v>
      </c>
      <c r="W76" s="21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1980</v>
      </c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>
      <c r="A77" s="232">
        <v>65</v>
      </c>
      <c r="B77" s="233" t="s">
        <v>2093</v>
      </c>
      <c r="C77" s="243" t="s">
        <v>2094</v>
      </c>
      <c r="D77" s="234" t="s">
        <v>298</v>
      </c>
      <c r="E77" s="235">
        <v>1</v>
      </c>
      <c r="F77" s="236"/>
      <c r="G77" s="237">
        <f>ROUND(E77*F77,2)</f>
        <v>0</v>
      </c>
      <c r="H77" s="236"/>
      <c r="I77" s="237">
        <f>ROUND(E77*H77,2)</f>
        <v>0</v>
      </c>
      <c r="J77" s="236"/>
      <c r="K77" s="237">
        <f>ROUND(E77*J77,2)</f>
        <v>0</v>
      </c>
      <c r="L77" s="237">
        <v>21</v>
      </c>
      <c r="M77" s="237">
        <f>G77*(1+L77/100)</f>
        <v>0</v>
      </c>
      <c r="N77" s="237">
        <v>0</v>
      </c>
      <c r="O77" s="237">
        <f>ROUND(E77*N77,2)</f>
        <v>0</v>
      </c>
      <c r="P77" s="237">
        <v>0</v>
      </c>
      <c r="Q77" s="237">
        <f>ROUND(E77*P77,2)</f>
        <v>0</v>
      </c>
      <c r="R77" s="237"/>
      <c r="S77" s="237" t="s">
        <v>295</v>
      </c>
      <c r="T77" s="238" t="s">
        <v>286</v>
      </c>
      <c r="U77" s="215">
        <v>0</v>
      </c>
      <c r="V77" s="215">
        <f>ROUND(E77*U77,2)</f>
        <v>0</v>
      </c>
      <c r="W77" s="21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1980</v>
      </c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>
      <c r="A78" s="232">
        <v>66</v>
      </c>
      <c r="B78" s="233" t="s">
        <v>2095</v>
      </c>
      <c r="C78" s="243" t="s">
        <v>2096</v>
      </c>
      <c r="D78" s="234" t="s">
        <v>298</v>
      </c>
      <c r="E78" s="235">
        <v>2</v>
      </c>
      <c r="F78" s="236"/>
      <c r="G78" s="237">
        <f>ROUND(E78*F78,2)</f>
        <v>0</v>
      </c>
      <c r="H78" s="236"/>
      <c r="I78" s="237">
        <f>ROUND(E78*H78,2)</f>
        <v>0</v>
      </c>
      <c r="J78" s="236"/>
      <c r="K78" s="237">
        <f>ROUND(E78*J78,2)</f>
        <v>0</v>
      </c>
      <c r="L78" s="237">
        <v>21</v>
      </c>
      <c r="M78" s="237">
        <f>G78*(1+L78/100)</f>
        <v>0</v>
      </c>
      <c r="N78" s="237">
        <v>0</v>
      </c>
      <c r="O78" s="237">
        <f>ROUND(E78*N78,2)</f>
        <v>0</v>
      </c>
      <c r="P78" s="237">
        <v>0</v>
      </c>
      <c r="Q78" s="237">
        <f>ROUND(E78*P78,2)</f>
        <v>0</v>
      </c>
      <c r="R78" s="237"/>
      <c r="S78" s="237" t="s">
        <v>295</v>
      </c>
      <c r="T78" s="238" t="s">
        <v>286</v>
      </c>
      <c r="U78" s="215">
        <v>0</v>
      </c>
      <c r="V78" s="215">
        <f>ROUND(E78*U78,2)</f>
        <v>0</v>
      </c>
      <c r="W78" s="21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1980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>
      <c r="A79" s="232">
        <v>67</v>
      </c>
      <c r="B79" s="233" t="s">
        <v>2097</v>
      </c>
      <c r="C79" s="243" t="s">
        <v>2098</v>
      </c>
      <c r="D79" s="234" t="s">
        <v>298</v>
      </c>
      <c r="E79" s="235">
        <v>12</v>
      </c>
      <c r="F79" s="236"/>
      <c r="G79" s="237">
        <f>ROUND(E79*F79,2)</f>
        <v>0</v>
      </c>
      <c r="H79" s="236"/>
      <c r="I79" s="237">
        <f>ROUND(E79*H79,2)</f>
        <v>0</v>
      </c>
      <c r="J79" s="236"/>
      <c r="K79" s="237">
        <f>ROUND(E79*J79,2)</f>
        <v>0</v>
      </c>
      <c r="L79" s="237">
        <v>21</v>
      </c>
      <c r="M79" s="237">
        <f>G79*(1+L79/100)</f>
        <v>0</v>
      </c>
      <c r="N79" s="237">
        <v>0</v>
      </c>
      <c r="O79" s="237">
        <f>ROUND(E79*N79,2)</f>
        <v>0</v>
      </c>
      <c r="P79" s="237">
        <v>0</v>
      </c>
      <c r="Q79" s="237">
        <f>ROUND(E79*P79,2)</f>
        <v>0</v>
      </c>
      <c r="R79" s="237"/>
      <c r="S79" s="237" t="s">
        <v>295</v>
      </c>
      <c r="T79" s="238" t="s">
        <v>286</v>
      </c>
      <c r="U79" s="215">
        <v>0</v>
      </c>
      <c r="V79" s="215">
        <f>ROUND(E79*U79,2)</f>
        <v>0</v>
      </c>
      <c r="W79" s="21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1980</v>
      </c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outlineLevel="1">
      <c r="A80" s="232">
        <v>68</v>
      </c>
      <c r="B80" s="233" t="s">
        <v>2099</v>
      </c>
      <c r="C80" s="243" t="s">
        <v>2100</v>
      </c>
      <c r="D80" s="234" t="s">
        <v>298</v>
      </c>
      <c r="E80" s="235">
        <v>4</v>
      </c>
      <c r="F80" s="236"/>
      <c r="G80" s="237">
        <f>ROUND(E80*F80,2)</f>
        <v>0</v>
      </c>
      <c r="H80" s="236"/>
      <c r="I80" s="237">
        <f>ROUND(E80*H80,2)</f>
        <v>0</v>
      </c>
      <c r="J80" s="236"/>
      <c r="K80" s="237">
        <f>ROUND(E80*J80,2)</f>
        <v>0</v>
      </c>
      <c r="L80" s="237">
        <v>21</v>
      </c>
      <c r="M80" s="237">
        <f>G80*(1+L80/100)</f>
        <v>0</v>
      </c>
      <c r="N80" s="237">
        <v>0</v>
      </c>
      <c r="O80" s="237">
        <f>ROUND(E80*N80,2)</f>
        <v>0</v>
      </c>
      <c r="P80" s="237">
        <v>0</v>
      </c>
      <c r="Q80" s="237">
        <f>ROUND(E80*P80,2)</f>
        <v>0</v>
      </c>
      <c r="R80" s="237"/>
      <c r="S80" s="237" t="s">
        <v>295</v>
      </c>
      <c r="T80" s="238" t="s">
        <v>286</v>
      </c>
      <c r="U80" s="215">
        <v>0</v>
      </c>
      <c r="V80" s="215">
        <f>ROUND(E80*U80,2)</f>
        <v>0</v>
      </c>
      <c r="W80" s="21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1980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>
      <c r="A81" s="232">
        <v>69</v>
      </c>
      <c r="B81" s="233" t="s">
        <v>2101</v>
      </c>
      <c r="C81" s="243" t="s">
        <v>2102</v>
      </c>
      <c r="D81" s="234" t="s">
        <v>298</v>
      </c>
      <c r="E81" s="235">
        <v>5</v>
      </c>
      <c r="F81" s="236"/>
      <c r="G81" s="237">
        <f>ROUND(E81*F81,2)</f>
        <v>0</v>
      </c>
      <c r="H81" s="236"/>
      <c r="I81" s="237">
        <f>ROUND(E81*H81,2)</f>
        <v>0</v>
      </c>
      <c r="J81" s="236"/>
      <c r="K81" s="237">
        <f>ROUND(E81*J81,2)</f>
        <v>0</v>
      </c>
      <c r="L81" s="237">
        <v>21</v>
      </c>
      <c r="M81" s="237">
        <f>G81*(1+L81/100)</f>
        <v>0</v>
      </c>
      <c r="N81" s="237">
        <v>0</v>
      </c>
      <c r="O81" s="237">
        <f>ROUND(E81*N81,2)</f>
        <v>0</v>
      </c>
      <c r="P81" s="237">
        <v>0</v>
      </c>
      <c r="Q81" s="237">
        <f>ROUND(E81*P81,2)</f>
        <v>0</v>
      </c>
      <c r="R81" s="237"/>
      <c r="S81" s="237" t="s">
        <v>295</v>
      </c>
      <c r="T81" s="238" t="s">
        <v>286</v>
      </c>
      <c r="U81" s="215">
        <v>0</v>
      </c>
      <c r="V81" s="215">
        <f>ROUND(E81*U81,2)</f>
        <v>0</v>
      </c>
      <c r="W81" s="21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1980</v>
      </c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>
      <c r="A82" s="232">
        <v>70</v>
      </c>
      <c r="B82" s="233" t="s">
        <v>2103</v>
      </c>
      <c r="C82" s="243" t="s">
        <v>2104</v>
      </c>
      <c r="D82" s="234" t="s">
        <v>298</v>
      </c>
      <c r="E82" s="235">
        <v>2</v>
      </c>
      <c r="F82" s="236"/>
      <c r="G82" s="237">
        <f>ROUND(E82*F82,2)</f>
        <v>0</v>
      </c>
      <c r="H82" s="236"/>
      <c r="I82" s="237">
        <f>ROUND(E82*H82,2)</f>
        <v>0</v>
      </c>
      <c r="J82" s="236"/>
      <c r="K82" s="237">
        <f>ROUND(E82*J82,2)</f>
        <v>0</v>
      </c>
      <c r="L82" s="237">
        <v>21</v>
      </c>
      <c r="M82" s="237">
        <f>G82*(1+L82/100)</f>
        <v>0</v>
      </c>
      <c r="N82" s="237">
        <v>0</v>
      </c>
      <c r="O82" s="237">
        <f>ROUND(E82*N82,2)</f>
        <v>0</v>
      </c>
      <c r="P82" s="237">
        <v>0</v>
      </c>
      <c r="Q82" s="237">
        <f>ROUND(E82*P82,2)</f>
        <v>0</v>
      </c>
      <c r="R82" s="237"/>
      <c r="S82" s="237" t="s">
        <v>295</v>
      </c>
      <c r="T82" s="238" t="s">
        <v>286</v>
      </c>
      <c r="U82" s="215">
        <v>0</v>
      </c>
      <c r="V82" s="215">
        <f>ROUND(E82*U82,2)</f>
        <v>0</v>
      </c>
      <c r="W82" s="21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1980</v>
      </c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>
      <c r="A83" s="232">
        <v>71</v>
      </c>
      <c r="B83" s="233" t="s">
        <v>2105</v>
      </c>
      <c r="C83" s="243" t="s">
        <v>2106</v>
      </c>
      <c r="D83" s="234" t="s">
        <v>298</v>
      </c>
      <c r="E83" s="235">
        <v>8</v>
      </c>
      <c r="F83" s="236"/>
      <c r="G83" s="237">
        <f>ROUND(E83*F83,2)</f>
        <v>0</v>
      </c>
      <c r="H83" s="236"/>
      <c r="I83" s="237">
        <f>ROUND(E83*H83,2)</f>
        <v>0</v>
      </c>
      <c r="J83" s="236"/>
      <c r="K83" s="237">
        <f>ROUND(E83*J83,2)</f>
        <v>0</v>
      </c>
      <c r="L83" s="237">
        <v>21</v>
      </c>
      <c r="M83" s="237">
        <f>G83*(1+L83/100)</f>
        <v>0</v>
      </c>
      <c r="N83" s="237">
        <v>0</v>
      </c>
      <c r="O83" s="237">
        <f>ROUND(E83*N83,2)</f>
        <v>0</v>
      </c>
      <c r="P83" s="237">
        <v>0</v>
      </c>
      <c r="Q83" s="237">
        <f>ROUND(E83*P83,2)</f>
        <v>0</v>
      </c>
      <c r="R83" s="237"/>
      <c r="S83" s="237" t="s">
        <v>295</v>
      </c>
      <c r="T83" s="238" t="s">
        <v>286</v>
      </c>
      <c r="U83" s="215">
        <v>0</v>
      </c>
      <c r="V83" s="215">
        <f>ROUND(E83*U83,2)</f>
        <v>0</v>
      </c>
      <c r="W83" s="21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1980</v>
      </c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>
      <c r="A84" s="232">
        <v>72</v>
      </c>
      <c r="B84" s="233" t="s">
        <v>2107</v>
      </c>
      <c r="C84" s="243" t="s">
        <v>2108</v>
      </c>
      <c r="D84" s="234" t="s">
        <v>298</v>
      </c>
      <c r="E84" s="235">
        <v>47</v>
      </c>
      <c r="F84" s="236"/>
      <c r="G84" s="237">
        <f>ROUND(E84*F84,2)</f>
        <v>0</v>
      </c>
      <c r="H84" s="236"/>
      <c r="I84" s="237">
        <f>ROUND(E84*H84,2)</f>
        <v>0</v>
      </c>
      <c r="J84" s="236"/>
      <c r="K84" s="237">
        <f>ROUND(E84*J84,2)</f>
        <v>0</v>
      </c>
      <c r="L84" s="237">
        <v>21</v>
      </c>
      <c r="M84" s="237">
        <f>G84*(1+L84/100)</f>
        <v>0</v>
      </c>
      <c r="N84" s="237">
        <v>0</v>
      </c>
      <c r="O84" s="237">
        <f>ROUND(E84*N84,2)</f>
        <v>0</v>
      </c>
      <c r="P84" s="237">
        <v>0</v>
      </c>
      <c r="Q84" s="237">
        <f>ROUND(E84*P84,2)</f>
        <v>0</v>
      </c>
      <c r="R84" s="237"/>
      <c r="S84" s="237" t="s">
        <v>295</v>
      </c>
      <c r="T84" s="238" t="s">
        <v>286</v>
      </c>
      <c r="U84" s="215">
        <v>0</v>
      </c>
      <c r="V84" s="215">
        <f>ROUND(E84*U84,2)</f>
        <v>0</v>
      </c>
      <c r="W84" s="21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1980</v>
      </c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>
      <c r="A85" s="232">
        <v>73</v>
      </c>
      <c r="B85" s="233" t="s">
        <v>2109</v>
      </c>
      <c r="C85" s="243" t="s">
        <v>2110</v>
      </c>
      <c r="D85" s="234" t="s">
        <v>298</v>
      </c>
      <c r="E85" s="235">
        <v>67</v>
      </c>
      <c r="F85" s="236"/>
      <c r="G85" s="237">
        <f>ROUND(E85*F85,2)</f>
        <v>0</v>
      </c>
      <c r="H85" s="236"/>
      <c r="I85" s="237">
        <f>ROUND(E85*H85,2)</f>
        <v>0</v>
      </c>
      <c r="J85" s="236"/>
      <c r="K85" s="237">
        <f>ROUND(E85*J85,2)</f>
        <v>0</v>
      </c>
      <c r="L85" s="237">
        <v>21</v>
      </c>
      <c r="M85" s="237">
        <f>G85*(1+L85/100)</f>
        <v>0</v>
      </c>
      <c r="N85" s="237">
        <v>0</v>
      </c>
      <c r="O85" s="237">
        <f>ROUND(E85*N85,2)</f>
        <v>0</v>
      </c>
      <c r="P85" s="237">
        <v>0</v>
      </c>
      <c r="Q85" s="237">
        <f>ROUND(E85*P85,2)</f>
        <v>0</v>
      </c>
      <c r="R85" s="237"/>
      <c r="S85" s="237" t="s">
        <v>295</v>
      </c>
      <c r="T85" s="238" t="s">
        <v>286</v>
      </c>
      <c r="U85" s="215">
        <v>0</v>
      </c>
      <c r="V85" s="215">
        <f>ROUND(E85*U85,2)</f>
        <v>0</v>
      </c>
      <c r="W85" s="21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1980</v>
      </c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>
      <c r="A86" s="232">
        <v>74</v>
      </c>
      <c r="B86" s="233" t="s">
        <v>2111</v>
      </c>
      <c r="C86" s="243" t="s">
        <v>2112</v>
      </c>
      <c r="D86" s="234" t="s">
        <v>298</v>
      </c>
      <c r="E86" s="235">
        <v>4</v>
      </c>
      <c r="F86" s="236"/>
      <c r="G86" s="237">
        <f>ROUND(E86*F86,2)</f>
        <v>0</v>
      </c>
      <c r="H86" s="236"/>
      <c r="I86" s="237">
        <f>ROUND(E86*H86,2)</f>
        <v>0</v>
      </c>
      <c r="J86" s="236"/>
      <c r="K86" s="237">
        <f>ROUND(E86*J86,2)</f>
        <v>0</v>
      </c>
      <c r="L86" s="237">
        <v>21</v>
      </c>
      <c r="M86" s="237">
        <f>G86*(1+L86/100)</f>
        <v>0</v>
      </c>
      <c r="N86" s="237">
        <v>0</v>
      </c>
      <c r="O86" s="237">
        <f>ROUND(E86*N86,2)</f>
        <v>0</v>
      </c>
      <c r="P86" s="237">
        <v>0</v>
      </c>
      <c r="Q86" s="237">
        <f>ROUND(E86*P86,2)</f>
        <v>0</v>
      </c>
      <c r="R86" s="237"/>
      <c r="S86" s="237" t="s">
        <v>295</v>
      </c>
      <c r="T86" s="238" t="s">
        <v>286</v>
      </c>
      <c r="U86" s="215">
        <v>0</v>
      </c>
      <c r="V86" s="215">
        <f>ROUND(E86*U86,2)</f>
        <v>0</v>
      </c>
      <c r="W86" s="21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1980</v>
      </c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>
      <c r="A87" s="232">
        <v>75</v>
      </c>
      <c r="B87" s="233" t="s">
        <v>2113</v>
      </c>
      <c r="C87" s="243" t="s">
        <v>2114</v>
      </c>
      <c r="D87" s="234" t="s">
        <v>298</v>
      </c>
      <c r="E87" s="235">
        <v>24</v>
      </c>
      <c r="F87" s="236"/>
      <c r="G87" s="237">
        <f>ROUND(E87*F87,2)</f>
        <v>0</v>
      </c>
      <c r="H87" s="236"/>
      <c r="I87" s="237">
        <f>ROUND(E87*H87,2)</f>
        <v>0</v>
      </c>
      <c r="J87" s="236"/>
      <c r="K87" s="237">
        <f>ROUND(E87*J87,2)</f>
        <v>0</v>
      </c>
      <c r="L87" s="237">
        <v>21</v>
      </c>
      <c r="M87" s="237">
        <f>G87*(1+L87/100)</f>
        <v>0</v>
      </c>
      <c r="N87" s="237">
        <v>0</v>
      </c>
      <c r="O87" s="237">
        <f>ROUND(E87*N87,2)</f>
        <v>0</v>
      </c>
      <c r="P87" s="237">
        <v>0</v>
      </c>
      <c r="Q87" s="237">
        <f>ROUND(E87*P87,2)</f>
        <v>0</v>
      </c>
      <c r="R87" s="237"/>
      <c r="S87" s="237" t="s">
        <v>295</v>
      </c>
      <c r="T87" s="238" t="s">
        <v>286</v>
      </c>
      <c r="U87" s="215">
        <v>0</v>
      </c>
      <c r="V87" s="215">
        <f>ROUND(E87*U87,2)</f>
        <v>0</v>
      </c>
      <c r="W87" s="21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1980</v>
      </c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>
      <c r="A88" s="232">
        <v>76</v>
      </c>
      <c r="B88" s="233" t="s">
        <v>2115</v>
      </c>
      <c r="C88" s="243" t="s">
        <v>2116</v>
      </c>
      <c r="D88" s="234" t="s">
        <v>557</v>
      </c>
      <c r="E88" s="235">
        <v>22</v>
      </c>
      <c r="F88" s="236"/>
      <c r="G88" s="237">
        <f>ROUND(E88*F88,2)</f>
        <v>0</v>
      </c>
      <c r="H88" s="236"/>
      <c r="I88" s="237">
        <f>ROUND(E88*H88,2)</f>
        <v>0</v>
      </c>
      <c r="J88" s="236"/>
      <c r="K88" s="237">
        <f>ROUND(E88*J88,2)</f>
        <v>0</v>
      </c>
      <c r="L88" s="237">
        <v>21</v>
      </c>
      <c r="M88" s="237">
        <f>G88*(1+L88/100)</f>
        <v>0</v>
      </c>
      <c r="N88" s="237">
        <v>0</v>
      </c>
      <c r="O88" s="237">
        <f>ROUND(E88*N88,2)</f>
        <v>0</v>
      </c>
      <c r="P88" s="237">
        <v>0</v>
      </c>
      <c r="Q88" s="237">
        <f>ROUND(E88*P88,2)</f>
        <v>0</v>
      </c>
      <c r="R88" s="237"/>
      <c r="S88" s="237" t="s">
        <v>295</v>
      </c>
      <c r="T88" s="238" t="s">
        <v>286</v>
      </c>
      <c r="U88" s="215">
        <v>0</v>
      </c>
      <c r="V88" s="215">
        <f>ROUND(E88*U88,2)</f>
        <v>0</v>
      </c>
      <c r="W88" s="21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1980</v>
      </c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>
      <c r="A89" s="232">
        <v>77</v>
      </c>
      <c r="B89" s="233" t="s">
        <v>2117</v>
      </c>
      <c r="C89" s="243" t="s">
        <v>2118</v>
      </c>
      <c r="D89" s="234" t="s">
        <v>298</v>
      </c>
      <c r="E89" s="235">
        <v>1</v>
      </c>
      <c r="F89" s="236"/>
      <c r="G89" s="237">
        <f>ROUND(E89*F89,2)</f>
        <v>0</v>
      </c>
      <c r="H89" s="236"/>
      <c r="I89" s="237">
        <f>ROUND(E89*H89,2)</f>
        <v>0</v>
      </c>
      <c r="J89" s="236"/>
      <c r="K89" s="237">
        <f>ROUND(E89*J89,2)</f>
        <v>0</v>
      </c>
      <c r="L89" s="237">
        <v>21</v>
      </c>
      <c r="M89" s="237">
        <f>G89*(1+L89/100)</f>
        <v>0</v>
      </c>
      <c r="N89" s="237">
        <v>0</v>
      </c>
      <c r="O89" s="237">
        <f>ROUND(E89*N89,2)</f>
        <v>0</v>
      </c>
      <c r="P89" s="237">
        <v>0</v>
      </c>
      <c r="Q89" s="237">
        <f>ROUND(E89*P89,2)</f>
        <v>0</v>
      </c>
      <c r="R89" s="237"/>
      <c r="S89" s="237" t="s">
        <v>295</v>
      </c>
      <c r="T89" s="238" t="s">
        <v>286</v>
      </c>
      <c r="U89" s="215">
        <v>0</v>
      </c>
      <c r="V89" s="215">
        <f>ROUND(E89*U89,2)</f>
        <v>0</v>
      </c>
      <c r="W89" s="21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1980</v>
      </c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>
      <c r="A90" s="232">
        <v>78</v>
      </c>
      <c r="B90" s="233" t="s">
        <v>2119</v>
      </c>
      <c r="C90" s="243" t="s">
        <v>2120</v>
      </c>
      <c r="D90" s="234" t="s">
        <v>298</v>
      </c>
      <c r="E90" s="235">
        <v>2</v>
      </c>
      <c r="F90" s="236"/>
      <c r="G90" s="237">
        <f>ROUND(E90*F90,2)</f>
        <v>0</v>
      </c>
      <c r="H90" s="236"/>
      <c r="I90" s="237">
        <f>ROUND(E90*H90,2)</f>
        <v>0</v>
      </c>
      <c r="J90" s="236"/>
      <c r="K90" s="237">
        <f>ROUND(E90*J90,2)</f>
        <v>0</v>
      </c>
      <c r="L90" s="237">
        <v>21</v>
      </c>
      <c r="M90" s="237">
        <f>G90*(1+L90/100)</f>
        <v>0</v>
      </c>
      <c r="N90" s="237">
        <v>0</v>
      </c>
      <c r="O90" s="237">
        <f>ROUND(E90*N90,2)</f>
        <v>0</v>
      </c>
      <c r="P90" s="237">
        <v>0</v>
      </c>
      <c r="Q90" s="237">
        <f>ROUND(E90*P90,2)</f>
        <v>0</v>
      </c>
      <c r="R90" s="237"/>
      <c r="S90" s="237" t="s">
        <v>295</v>
      </c>
      <c r="T90" s="238" t="s">
        <v>286</v>
      </c>
      <c r="U90" s="215">
        <v>0</v>
      </c>
      <c r="V90" s="215">
        <f>ROUND(E90*U90,2)</f>
        <v>0</v>
      </c>
      <c r="W90" s="21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1980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>
      <c r="A91" s="232">
        <v>79</v>
      </c>
      <c r="B91" s="233" t="s">
        <v>2121</v>
      </c>
      <c r="C91" s="243" t="s">
        <v>2122</v>
      </c>
      <c r="D91" s="234" t="s">
        <v>298</v>
      </c>
      <c r="E91" s="235">
        <v>6</v>
      </c>
      <c r="F91" s="236"/>
      <c r="G91" s="237">
        <f>ROUND(E91*F91,2)</f>
        <v>0</v>
      </c>
      <c r="H91" s="236"/>
      <c r="I91" s="237">
        <f>ROUND(E91*H91,2)</f>
        <v>0</v>
      </c>
      <c r="J91" s="236"/>
      <c r="K91" s="237">
        <f>ROUND(E91*J91,2)</f>
        <v>0</v>
      </c>
      <c r="L91" s="237">
        <v>21</v>
      </c>
      <c r="M91" s="237">
        <f>G91*(1+L91/100)</f>
        <v>0</v>
      </c>
      <c r="N91" s="237">
        <v>0</v>
      </c>
      <c r="O91" s="237">
        <f>ROUND(E91*N91,2)</f>
        <v>0</v>
      </c>
      <c r="P91" s="237">
        <v>0</v>
      </c>
      <c r="Q91" s="237">
        <f>ROUND(E91*P91,2)</f>
        <v>0</v>
      </c>
      <c r="R91" s="237"/>
      <c r="S91" s="237" t="s">
        <v>295</v>
      </c>
      <c r="T91" s="238" t="s">
        <v>286</v>
      </c>
      <c r="U91" s="215">
        <v>0</v>
      </c>
      <c r="V91" s="215">
        <f>ROUND(E91*U91,2)</f>
        <v>0</v>
      </c>
      <c r="W91" s="21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1980</v>
      </c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outlineLevel="1">
      <c r="A92" s="232">
        <v>80</v>
      </c>
      <c r="B92" s="233" t="s">
        <v>2123</v>
      </c>
      <c r="C92" s="243" t="s">
        <v>2124</v>
      </c>
      <c r="D92" s="234" t="s">
        <v>298</v>
      </c>
      <c r="E92" s="235">
        <v>189</v>
      </c>
      <c r="F92" s="236"/>
      <c r="G92" s="237">
        <f>ROUND(E92*F92,2)</f>
        <v>0</v>
      </c>
      <c r="H92" s="236"/>
      <c r="I92" s="237">
        <f>ROUND(E92*H92,2)</f>
        <v>0</v>
      </c>
      <c r="J92" s="236"/>
      <c r="K92" s="237">
        <f>ROUND(E92*J92,2)</f>
        <v>0</v>
      </c>
      <c r="L92" s="237">
        <v>21</v>
      </c>
      <c r="M92" s="237">
        <f>G92*(1+L92/100)</f>
        <v>0</v>
      </c>
      <c r="N92" s="237">
        <v>0</v>
      </c>
      <c r="O92" s="237">
        <f>ROUND(E92*N92,2)</f>
        <v>0</v>
      </c>
      <c r="P92" s="237">
        <v>0</v>
      </c>
      <c r="Q92" s="237">
        <f>ROUND(E92*P92,2)</f>
        <v>0</v>
      </c>
      <c r="R92" s="237"/>
      <c r="S92" s="237" t="s">
        <v>295</v>
      </c>
      <c r="T92" s="238" t="s">
        <v>286</v>
      </c>
      <c r="U92" s="215">
        <v>0</v>
      </c>
      <c r="V92" s="215">
        <f>ROUND(E92*U92,2)</f>
        <v>0</v>
      </c>
      <c r="W92" s="21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1980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>
      <c r="A93" s="232">
        <v>81</v>
      </c>
      <c r="B93" s="233" t="s">
        <v>2125</v>
      </c>
      <c r="C93" s="243" t="s">
        <v>2126</v>
      </c>
      <c r="D93" s="234" t="s">
        <v>557</v>
      </c>
      <c r="E93" s="235">
        <v>65</v>
      </c>
      <c r="F93" s="236"/>
      <c r="G93" s="237">
        <f>ROUND(E93*F93,2)</f>
        <v>0</v>
      </c>
      <c r="H93" s="236"/>
      <c r="I93" s="237">
        <f>ROUND(E93*H93,2)</f>
        <v>0</v>
      </c>
      <c r="J93" s="236"/>
      <c r="K93" s="237">
        <f>ROUND(E93*J93,2)</f>
        <v>0</v>
      </c>
      <c r="L93" s="237">
        <v>21</v>
      </c>
      <c r="M93" s="237">
        <f>G93*(1+L93/100)</f>
        <v>0</v>
      </c>
      <c r="N93" s="237">
        <v>0</v>
      </c>
      <c r="O93" s="237">
        <f>ROUND(E93*N93,2)</f>
        <v>0</v>
      </c>
      <c r="P93" s="237">
        <v>0</v>
      </c>
      <c r="Q93" s="237">
        <f>ROUND(E93*P93,2)</f>
        <v>0</v>
      </c>
      <c r="R93" s="237"/>
      <c r="S93" s="237" t="s">
        <v>295</v>
      </c>
      <c r="T93" s="238" t="s">
        <v>286</v>
      </c>
      <c r="U93" s="215">
        <v>0</v>
      </c>
      <c r="V93" s="215">
        <f>ROUND(E93*U93,2)</f>
        <v>0</v>
      </c>
      <c r="W93" s="21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1980</v>
      </c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>
      <c r="A94" s="232">
        <v>82</v>
      </c>
      <c r="B94" s="233" t="s">
        <v>2127</v>
      </c>
      <c r="C94" s="243" t="s">
        <v>2046</v>
      </c>
      <c r="D94" s="234" t="s">
        <v>298</v>
      </c>
      <c r="E94" s="235">
        <v>2</v>
      </c>
      <c r="F94" s="236"/>
      <c r="G94" s="237">
        <f>ROUND(E94*F94,2)</f>
        <v>0</v>
      </c>
      <c r="H94" s="236"/>
      <c r="I94" s="237">
        <f>ROUND(E94*H94,2)</f>
        <v>0</v>
      </c>
      <c r="J94" s="236"/>
      <c r="K94" s="237">
        <f>ROUND(E94*J94,2)</f>
        <v>0</v>
      </c>
      <c r="L94" s="237">
        <v>21</v>
      </c>
      <c r="M94" s="237">
        <f>G94*(1+L94/100)</f>
        <v>0</v>
      </c>
      <c r="N94" s="237">
        <v>0</v>
      </c>
      <c r="O94" s="237">
        <f>ROUND(E94*N94,2)</f>
        <v>0</v>
      </c>
      <c r="P94" s="237">
        <v>0</v>
      </c>
      <c r="Q94" s="237">
        <f>ROUND(E94*P94,2)</f>
        <v>0</v>
      </c>
      <c r="R94" s="237"/>
      <c r="S94" s="237" t="s">
        <v>295</v>
      </c>
      <c r="T94" s="238" t="s">
        <v>286</v>
      </c>
      <c r="U94" s="215">
        <v>0</v>
      </c>
      <c r="V94" s="215">
        <f>ROUND(E94*U94,2)</f>
        <v>0</v>
      </c>
      <c r="W94" s="21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1980</v>
      </c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>
      <c r="A95" s="232">
        <v>83</v>
      </c>
      <c r="B95" s="233" t="s">
        <v>2128</v>
      </c>
      <c r="C95" s="243" t="s">
        <v>2048</v>
      </c>
      <c r="D95" s="234" t="s">
        <v>557</v>
      </c>
      <c r="E95" s="235">
        <v>69</v>
      </c>
      <c r="F95" s="236"/>
      <c r="G95" s="237">
        <f>ROUND(E95*F95,2)</f>
        <v>0</v>
      </c>
      <c r="H95" s="236"/>
      <c r="I95" s="237">
        <f>ROUND(E95*H95,2)</f>
        <v>0</v>
      </c>
      <c r="J95" s="236"/>
      <c r="K95" s="237">
        <f>ROUND(E95*J95,2)</f>
        <v>0</v>
      </c>
      <c r="L95" s="237">
        <v>21</v>
      </c>
      <c r="M95" s="237">
        <f>G95*(1+L95/100)</f>
        <v>0</v>
      </c>
      <c r="N95" s="237">
        <v>0</v>
      </c>
      <c r="O95" s="237">
        <f>ROUND(E95*N95,2)</f>
        <v>0</v>
      </c>
      <c r="P95" s="237">
        <v>0</v>
      </c>
      <c r="Q95" s="237">
        <f>ROUND(E95*P95,2)</f>
        <v>0</v>
      </c>
      <c r="R95" s="237"/>
      <c r="S95" s="237" t="s">
        <v>295</v>
      </c>
      <c r="T95" s="238" t="s">
        <v>286</v>
      </c>
      <c r="U95" s="215">
        <v>0</v>
      </c>
      <c r="V95" s="215">
        <f>ROUND(E95*U95,2)</f>
        <v>0</v>
      </c>
      <c r="W95" s="21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1980</v>
      </c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>
      <c r="A96" s="232">
        <v>84</v>
      </c>
      <c r="B96" s="233" t="s">
        <v>2129</v>
      </c>
      <c r="C96" s="243" t="s">
        <v>2130</v>
      </c>
      <c r="D96" s="234" t="s">
        <v>557</v>
      </c>
      <c r="E96" s="235">
        <v>159</v>
      </c>
      <c r="F96" s="236"/>
      <c r="G96" s="237">
        <f>ROUND(E96*F96,2)</f>
        <v>0</v>
      </c>
      <c r="H96" s="236"/>
      <c r="I96" s="237">
        <f>ROUND(E96*H96,2)</f>
        <v>0</v>
      </c>
      <c r="J96" s="236"/>
      <c r="K96" s="237">
        <f>ROUND(E96*J96,2)</f>
        <v>0</v>
      </c>
      <c r="L96" s="237">
        <v>21</v>
      </c>
      <c r="M96" s="237">
        <f>G96*(1+L96/100)</f>
        <v>0</v>
      </c>
      <c r="N96" s="237">
        <v>0</v>
      </c>
      <c r="O96" s="237">
        <f>ROUND(E96*N96,2)</f>
        <v>0</v>
      </c>
      <c r="P96" s="237">
        <v>0</v>
      </c>
      <c r="Q96" s="237">
        <f>ROUND(E96*P96,2)</f>
        <v>0</v>
      </c>
      <c r="R96" s="237"/>
      <c r="S96" s="237" t="s">
        <v>295</v>
      </c>
      <c r="T96" s="238" t="s">
        <v>286</v>
      </c>
      <c r="U96" s="215">
        <v>0</v>
      </c>
      <c r="V96" s="215">
        <f>ROUND(E96*U96,2)</f>
        <v>0</v>
      </c>
      <c r="W96" s="21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1980</v>
      </c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outlineLevel="1">
      <c r="A97" s="232">
        <v>85</v>
      </c>
      <c r="B97" s="233" t="s">
        <v>2131</v>
      </c>
      <c r="C97" s="243" t="s">
        <v>2050</v>
      </c>
      <c r="D97" s="234" t="s">
        <v>557</v>
      </c>
      <c r="E97" s="235">
        <v>1590</v>
      </c>
      <c r="F97" s="236"/>
      <c r="G97" s="237">
        <f>ROUND(E97*F97,2)</f>
        <v>0</v>
      </c>
      <c r="H97" s="236"/>
      <c r="I97" s="237">
        <f>ROUND(E97*H97,2)</f>
        <v>0</v>
      </c>
      <c r="J97" s="236"/>
      <c r="K97" s="237">
        <f>ROUND(E97*J97,2)</f>
        <v>0</v>
      </c>
      <c r="L97" s="237">
        <v>21</v>
      </c>
      <c r="M97" s="237">
        <f>G97*(1+L97/100)</f>
        <v>0</v>
      </c>
      <c r="N97" s="237">
        <v>0</v>
      </c>
      <c r="O97" s="237">
        <f>ROUND(E97*N97,2)</f>
        <v>0</v>
      </c>
      <c r="P97" s="237">
        <v>0</v>
      </c>
      <c r="Q97" s="237">
        <f>ROUND(E97*P97,2)</f>
        <v>0</v>
      </c>
      <c r="R97" s="237"/>
      <c r="S97" s="237" t="s">
        <v>295</v>
      </c>
      <c r="T97" s="238" t="s">
        <v>286</v>
      </c>
      <c r="U97" s="215">
        <v>0</v>
      </c>
      <c r="V97" s="215">
        <f>ROUND(E97*U97,2)</f>
        <v>0</v>
      </c>
      <c r="W97" s="21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1980</v>
      </c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outlineLevel="1">
      <c r="A98" s="232">
        <v>86</v>
      </c>
      <c r="B98" s="233" t="s">
        <v>2132</v>
      </c>
      <c r="C98" s="243" t="s">
        <v>2052</v>
      </c>
      <c r="D98" s="234" t="s">
        <v>557</v>
      </c>
      <c r="E98" s="235">
        <v>998</v>
      </c>
      <c r="F98" s="236"/>
      <c r="G98" s="237">
        <f>ROUND(E98*F98,2)</f>
        <v>0</v>
      </c>
      <c r="H98" s="236"/>
      <c r="I98" s="237">
        <f>ROUND(E98*H98,2)</f>
        <v>0</v>
      </c>
      <c r="J98" s="236"/>
      <c r="K98" s="237">
        <f>ROUND(E98*J98,2)</f>
        <v>0</v>
      </c>
      <c r="L98" s="237">
        <v>21</v>
      </c>
      <c r="M98" s="237">
        <f>G98*(1+L98/100)</f>
        <v>0</v>
      </c>
      <c r="N98" s="237">
        <v>0</v>
      </c>
      <c r="O98" s="237">
        <f>ROUND(E98*N98,2)</f>
        <v>0</v>
      </c>
      <c r="P98" s="237">
        <v>0</v>
      </c>
      <c r="Q98" s="237">
        <f>ROUND(E98*P98,2)</f>
        <v>0</v>
      </c>
      <c r="R98" s="237"/>
      <c r="S98" s="237" t="s">
        <v>295</v>
      </c>
      <c r="T98" s="238" t="s">
        <v>286</v>
      </c>
      <c r="U98" s="215">
        <v>0</v>
      </c>
      <c r="V98" s="215">
        <f>ROUND(E98*U98,2)</f>
        <v>0</v>
      </c>
      <c r="W98" s="21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1980</v>
      </c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</row>
    <row r="99" spans="1:60" outlineLevel="1">
      <c r="A99" s="232">
        <v>87</v>
      </c>
      <c r="B99" s="233" t="s">
        <v>2133</v>
      </c>
      <c r="C99" s="243" t="s">
        <v>2134</v>
      </c>
      <c r="D99" s="234" t="s">
        <v>557</v>
      </c>
      <c r="E99" s="235">
        <v>491</v>
      </c>
      <c r="F99" s="236"/>
      <c r="G99" s="237">
        <f>ROUND(E99*F99,2)</f>
        <v>0</v>
      </c>
      <c r="H99" s="236"/>
      <c r="I99" s="237">
        <f>ROUND(E99*H99,2)</f>
        <v>0</v>
      </c>
      <c r="J99" s="236"/>
      <c r="K99" s="237">
        <f>ROUND(E99*J99,2)</f>
        <v>0</v>
      </c>
      <c r="L99" s="237">
        <v>21</v>
      </c>
      <c r="M99" s="237">
        <f>G99*(1+L99/100)</f>
        <v>0</v>
      </c>
      <c r="N99" s="237">
        <v>0</v>
      </c>
      <c r="O99" s="237">
        <f>ROUND(E99*N99,2)</f>
        <v>0</v>
      </c>
      <c r="P99" s="237">
        <v>0</v>
      </c>
      <c r="Q99" s="237">
        <f>ROUND(E99*P99,2)</f>
        <v>0</v>
      </c>
      <c r="R99" s="237"/>
      <c r="S99" s="237" t="s">
        <v>295</v>
      </c>
      <c r="T99" s="238" t="s">
        <v>286</v>
      </c>
      <c r="U99" s="215">
        <v>0</v>
      </c>
      <c r="V99" s="215">
        <f>ROUND(E99*U99,2)</f>
        <v>0</v>
      </c>
      <c r="W99" s="21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1980</v>
      </c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outlineLevel="1">
      <c r="A100" s="232">
        <v>88</v>
      </c>
      <c r="B100" s="233" t="s">
        <v>2135</v>
      </c>
      <c r="C100" s="243" t="s">
        <v>2074</v>
      </c>
      <c r="D100" s="234" t="s">
        <v>557</v>
      </c>
      <c r="E100" s="235">
        <v>15</v>
      </c>
      <c r="F100" s="236"/>
      <c r="G100" s="237">
        <f>ROUND(E100*F100,2)</f>
        <v>0</v>
      </c>
      <c r="H100" s="236"/>
      <c r="I100" s="237">
        <f>ROUND(E100*H100,2)</f>
        <v>0</v>
      </c>
      <c r="J100" s="236"/>
      <c r="K100" s="237">
        <f>ROUND(E100*J100,2)</f>
        <v>0</v>
      </c>
      <c r="L100" s="237">
        <v>21</v>
      </c>
      <c r="M100" s="237">
        <f>G100*(1+L100/100)</f>
        <v>0</v>
      </c>
      <c r="N100" s="237">
        <v>0</v>
      </c>
      <c r="O100" s="237">
        <f>ROUND(E100*N100,2)</f>
        <v>0</v>
      </c>
      <c r="P100" s="237">
        <v>0</v>
      </c>
      <c r="Q100" s="237">
        <f>ROUND(E100*P100,2)</f>
        <v>0</v>
      </c>
      <c r="R100" s="237"/>
      <c r="S100" s="237" t="s">
        <v>295</v>
      </c>
      <c r="T100" s="238" t="s">
        <v>286</v>
      </c>
      <c r="U100" s="215">
        <v>0</v>
      </c>
      <c r="V100" s="215">
        <f>ROUND(E100*U100,2)</f>
        <v>0</v>
      </c>
      <c r="W100" s="21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1980</v>
      </c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outlineLevel="1">
      <c r="A101" s="232">
        <v>89</v>
      </c>
      <c r="B101" s="233" t="s">
        <v>2136</v>
      </c>
      <c r="C101" s="243" t="s">
        <v>2137</v>
      </c>
      <c r="D101" s="234" t="s">
        <v>557</v>
      </c>
      <c r="E101" s="235">
        <v>116</v>
      </c>
      <c r="F101" s="236"/>
      <c r="G101" s="237">
        <f>ROUND(E101*F101,2)</f>
        <v>0</v>
      </c>
      <c r="H101" s="236"/>
      <c r="I101" s="237">
        <f>ROUND(E101*H101,2)</f>
        <v>0</v>
      </c>
      <c r="J101" s="236"/>
      <c r="K101" s="237">
        <f>ROUND(E101*J101,2)</f>
        <v>0</v>
      </c>
      <c r="L101" s="237">
        <v>21</v>
      </c>
      <c r="M101" s="237">
        <f>G101*(1+L101/100)</f>
        <v>0</v>
      </c>
      <c r="N101" s="237">
        <v>0</v>
      </c>
      <c r="O101" s="237">
        <f>ROUND(E101*N101,2)</f>
        <v>0</v>
      </c>
      <c r="P101" s="237">
        <v>0</v>
      </c>
      <c r="Q101" s="237">
        <f>ROUND(E101*P101,2)</f>
        <v>0</v>
      </c>
      <c r="R101" s="237"/>
      <c r="S101" s="237" t="s">
        <v>295</v>
      </c>
      <c r="T101" s="238" t="s">
        <v>286</v>
      </c>
      <c r="U101" s="215">
        <v>0</v>
      </c>
      <c r="V101" s="215">
        <f>ROUND(E101*U101,2)</f>
        <v>0</v>
      </c>
      <c r="W101" s="21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1980</v>
      </c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outlineLevel="1">
      <c r="A102" s="232">
        <v>90</v>
      </c>
      <c r="B102" s="233" t="s">
        <v>2138</v>
      </c>
      <c r="C102" s="243" t="s">
        <v>2139</v>
      </c>
      <c r="D102" s="234" t="s">
        <v>557</v>
      </c>
      <c r="E102" s="235">
        <v>42</v>
      </c>
      <c r="F102" s="236"/>
      <c r="G102" s="237">
        <f>ROUND(E102*F102,2)</f>
        <v>0</v>
      </c>
      <c r="H102" s="236"/>
      <c r="I102" s="237">
        <f>ROUND(E102*H102,2)</f>
        <v>0</v>
      </c>
      <c r="J102" s="236"/>
      <c r="K102" s="237">
        <f>ROUND(E102*J102,2)</f>
        <v>0</v>
      </c>
      <c r="L102" s="237">
        <v>21</v>
      </c>
      <c r="M102" s="237">
        <f>G102*(1+L102/100)</f>
        <v>0</v>
      </c>
      <c r="N102" s="237">
        <v>0</v>
      </c>
      <c r="O102" s="237">
        <f>ROUND(E102*N102,2)</f>
        <v>0</v>
      </c>
      <c r="P102" s="237">
        <v>0</v>
      </c>
      <c r="Q102" s="237">
        <f>ROUND(E102*P102,2)</f>
        <v>0</v>
      </c>
      <c r="R102" s="237"/>
      <c r="S102" s="237" t="s">
        <v>295</v>
      </c>
      <c r="T102" s="238" t="s">
        <v>286</v>
      </c>
      <c r="U102" s="215">
        <v>0</v>
      </c>
      <c r="V102" s="215">
        <f>ROUND(E102*U102,2)</f>
        <v>0</v>
      </c>
      <c r="W102" s="21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1980</v>
      </c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outlineLevel="1">
      <c r="A103" s="232">
        <v>91</v>
      </c>
      <c r="B103" s="233" t="s">
        <v>2140</v>
      </c>
      <c r="C103" s="243" t="s">
        <v>2141</v>
      </c>
      <c r="D103" s="234" t="s">
        <v>557</v>
      </c>
      <c r="E103" s="235">
        <v>62</v>
      </c>
      <c r="F103" s="236"/>
      <c r="G103" s="237">
        <f>ROUND(E103*F103,2)</f>
        <v>0</v>
      </c>
      <c r="H103" s="236"/>
      <c r="I103" s="237">
        <f>ROUND(E103*H103,2)</f>
        <v>0</v>
      </c>
      <c r="J103" s="236"/>
      <c r="K103" s="237">
        <f>ROUND(E103*J103,2)</f>
        <v>0</v>
      </c>
      <c r="L103" s="237">
        <v>21</v>
      </c>
      <c r="M103" s="237">
        <f>G103*(1+L103/100)</f>
        <v>0</v>
      </c>
      <c r="N103" s="237">
        <v>0</v>
      </c>
      <c r="O103" s="237">
        <f>ROUND(E103*N103,2)</f>
        <v>0</v>
      </c>
      <c r="P103" s="237">
        <v>0</v>
      </c>
      <c r="Q103" s="237">
        <f>ROUND(E103*P103,2)</f>
        <v>0</v>
      </c>
      <c r="R103" s="237"/>
      <c r="S103" s="237" t="s">
        <v>295</v>
      </c>
      <c r="T103" s="238" t="s">
        <v>286</v>
      </c>
      <c r="U103" s="215">
        <v>0</v>
      </c>
      <c r="V103" s="215">
        <f>ROUND(E103*U103,2)</f>
        <v>0</v>
      </c>
      <c r="W103" s="21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1980</v>
      </c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outlineLevel="1">
      <c r="A104" s="232">
        <v>92</v>
      </c>
      <c r="B104" s="233" t="s">
        <v>2142</v>
      </c>
      <c r="C104" s="243" t="s">
        <v>2143</v>
      </c>
      <c r="D104" s="234" t="s">
        <v>557</v>
      </c>
      <c r="E104" s="235">
        <v>64</v>
      </c>
      <c r="F104" s="236"/>
      <c r="G104" s="237">
        <f>ROUND(E104*F104,2)</f>
        <v>0</v>
      </c>
      <c r="H104" s="236"/>
      <c r="I104" s="237">
        <f>ROUND(E104*H104,2)</f>
        <v>0</v>
      </c>
      <c r="J104" s="236"/>
      <c r="K104" s="237">
        <f>ROUND(E104*J104,2)</f>
        <v>0</v>
      </c>
      <c r="L104" s="237">
        <v>21</v>
      </c>
      <c r="M104" s="237">
        <f>G104*(1+L104/100)</f>
        <v>0</v>
      </c>
      <c r="N104" s="237">
        <v>0</v>
      </c>
      <c r="O104" s="237">
        <f>ROUND(E104*N104,2)</f>
        <v>0</v>
      </c>
      <c r="P104" s="237">
        <v>0</v>
      </c>
      <c r="Q104" s="237">
        <f>ROUND(E104*P104,2)</f>
        <v>0</v>
      </c>
      <c r="R104" s="237"/>
      <c r="S104" s="237" t="s">
        <v>295</v>
      </c>
      <c r="T104" s="238" t="s">
        <v>286</v>
      </c>
      <c r="U104" s="215">
        <v>0</v>
      </c>
      <c r="V104" s="215">
        <f>ROUND(E104*U104,2)</f>
        <v>0</v>
      </c>
      <c r="W104" s="21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1184</v>
      </c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outlineLevel="1">
      <c r="A105" s="232">
        <v>93</v>
      </c>
      <c r="B105" s="233" t="s">
        <v>2144</v>
      </c>
      <c r="C105" s="243" t="s">
        <v>2145</v>
      </c>
      <c r="D105" s="234" t="s">
        <v>298</v>
      </c>
      <c r="E105" s="235">
        <v>3</v>
      </c>
      <c r="F105" s="236"/>
      <c r="G105" s="237">
        <f>ROUND(E105*F105,2)</f>
        <v>0</v>
      </c>
      <c r="H105" s="236"/>
      <c r="I105" s="237">
        <f>ROUND(E105*H105,2)</f>
        <v>0</v>
      </c>
      <c r="J105" s="236"/>
      <c r="K105" s="237">
        <f>ROUND(E105*J105,2)</f>
        <v>0</v>
      </c>
      <c r="L105" s="237">
        <v>21</v>
      </c>
      <c r="M105" s="237">
        <f>G105*(1+L105/100)</f>
        <v>0</v>
      </c>
      <c r="N105" s="237">
        <v>0</v>
      </c>
      <c r="O105" s="237">
        <f>ROUND(E105*N105,2)</f>
        <v>0</v>
      </c>
      <c r="P105" s="237">
        <v>0</v>
      </c>
      <c r="Q105" s="237">
        <f>ROUND(E105*P105,2)</f>
        <v>0</v>
      </c>
      <c r="R105" s="237"/>
      <c r="S105" s="237" t="s">
        <v>295</v>
      </c>
      <c r="T105" s="238" t="s">
        <v>286</v>
      </c>
      <c r="U105" s="215">
        <v>0</v>
      </c>
      <c r="V105" s="215">
        <f>ROUND(E105*U105,2)</f>
        <v>0</v>
      </c>
      <c r="W105" s="21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1980</v>
      </c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outlineLevel="1">
      <c r="A106" s="232">
        <v>94</v>
      </c>
      <c r="B106" s="233" t="s">
        <v>2146</v>
      </c>
      <c r="C106" s="243" t="s">
        <v>2147</v>
      </c>
      <c r="D106" s="234" t="s">
        <v>298</v>
      </c>
      <c r="E106" s="235">
        <v>3</v>
      </c>
      <c r="F106" s="236"/>
      <c r="G106" s="237">
        <f>ROUND(E106*F106,2)</f>
        <v>0</v>
      </c>
      <c r="H106" s="236"/>
      <c r="I106" s="237">
        <f>ROUND(E106*H106,2)</f>
        <v>0</v>
      </c>
      <c r="J106" s="236"/>
      <c r="K106" s="237">
        <f>ROUND(E106*J106,2)</f>
        <v>0</v>
      </c>
      <c r="L106" s="237">
        <v>21</v>
      </c>
      <c r="M106" s="237">
        <f>G106*(1+L106/100)</f>
        <v>0</v>
      </c>
      <c r="N106" s="237">
        <v>0</v>
      </c>
      <c r="O106" s="237">
        <f>ROUND(E106*N106,2)</f>
        <v>0</v>
      </c>
      <c r="P106" s="237">
        <v>0</v>
      </c>
      <c r="Q106" s="237">
        <f>ROUND(E106*P106,2)</f>
        <v>0</v>
      </c>
      <c r="R106" s="237"/>
      <c r="S106" s="237" t="s">
        <v>295</v>
      </c>
      <c r="T106" s="238" t="s">
        <v>286</v>
      </c>
      <c r="U106" s="215">
        <v>0</v>
      </c>
      <c r="V106" s="215">
        <f>ROUND(E106*U106,2)</f>
        <v>0</v>
      </c>
      <c r="W106" s="21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1980</v>
      </c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>
      <c r="A107" s="232">
        <v>95</v>
      </c>
      <c r="B107" s="233" t="s">
        <v>2148</v>
      </c>
      <c r="C107" s="243" t="s">
        <v>2149</v>
      </c>
      <c r="D107" s="234" t="s">
        <v>298</v>
      </c>
      <c r="E107" s="235">
        <v>5</v>
      </c>
      <c r="F107" s="236"/>
      <c r="G107" s="237">
        <f>ROUND(E107*F107,2)</f>
        <v>0</v>
      </c>
      <c r="H107" s="236"/>
      <c r="I107" s="237">
        <f>ROUND(E107*H107,2)</f>
        <v>0</v>
      </c>
      <c r="J107" s="236"/>
      <c r="K107" s="237">
        <f>ROUND(E107*J107,2)</f>
        <v>0</v>
      </c>
      <c r="L107" s="237">
        <v>21</v>
      </c>
      <c r="M107" s="237">
        <f>G107*(1+L107/100)</f>
        <v>0</v>
      </c>
      <c r="N107" s="237">
        <v>0</v>
      </c>
      <c r="O107" s="237">
        <f>ROUND(E107*N107,2)</f>
        <v>0</v>
      </c>
      <c r="P107" s="237">
        <v>0</v>
      </c>
      <c r="Q107" s="237">
        <f>ROUND(E107*P107,2)</f>
        <v>0</v>
      </c>
      <c r="R107" s="237"/>
      <c r="S107" s="237" t="s">
        <v>295</v>
      </c>
      <c r="T107" s="238" t="s">
        <v>286</v>
      </c>
      <c r="U107" s="215">
        <v>0</v>
      </c>
      <c r="V107" s="215">
        <f>ROUND(E107*U107,2)</f>
        <v>0</v>
      </c>
      <c r="W107" s="21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1184</v>
      </c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>
      <c r="A108" s="217" t="s">
        <v>280</v>
      </c>
      <c r="B108" s="218" t="s">
        <v>182</v>
      </c>
      <c r="C108" s="240" t="s">
        <v>184</v>
      </c>
      <c r="D108" s="219"/>
      <c r="E108" s="220"/>
      <c r="F108" s="221"/>
      <c r="G108" s="221">
        <f>SUMIF(AG109:AG171,"&lt;&gt;NOR",G109:G171)</f>
        <v>0</v>
      </c>
      <c r="H108" s="221"/>
      <c r="I108" s="221">
        <f>SUM(I109:I171)</f>
        <v>0</v>
      </c>
      <c r="J108" s="221"/>
      <c r="K108" s="221">
        <f>SUM(K109:K171)</f>
        <v>0</v>
      </c>
      <c r="L108" s="221"/>
      <c r="M108" s="221">
        <f>SUM(M109:M171)</f>
        <v>0</v>
      </c>
      <c r="N108" s="221"/>
      <c r="O108" s="221">
        <f>SUM(O109:O171)</f>
        <v>0</v>
      </c>
      <c r="P108" s="221"/>
      <c r="Q108" s="221">
        <f>SUM(Q109:Q171)</f>
        <v>0</v>
      </c>
      <c r="R108" s="221"/>
      <c r="S108" s="221"/>
      <c r="T108" s="222"/>
      <c r="U108" s="216"/>
      <c r="V108" s="216">
        <f>SUM(V109:V171)</f>
        <v>0</v>
      </c>
      <c r="W108" s="216"/>
      <c r="AG108" t="s">
        <v>281</v>
      </c>
    </row>
    <row r="109" spans="1:60" outlineLevel="1">
      <c r="A109" s="232">
        <v>96</v>
      </c>
      <c r="B109" s="233" t="s">
        <v>2150</v>
      </c>
      <c r="C109" s="243" t="s">
        <v>2070</v>
      </c>
      <c r="D109" s="234" t="s">
        <v>298</v>
      </c>
      <c r="E109" s="235">
        <v>5</v>
      </c>
      <c r="F109" s="236"/>
      <c r="G109" s="237">
        <f>ROUND(E109*F109,2)</f>
        <v>0</v>
      </c>
      <c r="H109" s="236"/>
      <c r="I109" s="237">
        <f>ROUND(E109*H109,2)</f>
        <v>0</v>
      </c>
      <c r="J109" s="236"/>
      <c r="K109" s="237">
        <f>ROUND(E109*J109,2)</f>
        <v>0</v>
      </c>
      <c r="L109" s="237">
        <v>21</v>
      </c>
      <c r="M109" s="237">
        <f>G109*(1+L109/100)</f>
        <v>0</v>
      </c>
      <c r="N109" s="237">
        <v>0</v>
      </c>
      <c r="O109" s="237">
        <f>ROUND(E109*N109,2)</f>
        <v>0</v>
      </c>
      <c r="P109" s="237">
        <v>0</v>
      </c>
      <c r="Q109" s="237">
        <f>ROUND(E109*P109,2)</f>
        <v>0</v>
      </c>
      <c r="R109" s="237"/>
      <c r="S109" s="237" t="s">
        <v>295</v>
      </c>
      <c r="T109" s="238" t="s">
        <v>286</v>
      </c>
      <c r="U109" s="215">
        <v>0</v>
      </c>
      <c r="V109" s="215">
        <f>ROUND(E109*U109,2)</f>
        <v>0</v>
      </c>
      <c r="W109" s="21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369</v>
      </c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outlineLevel="1">
      <c r="A110" s="232">
        <v>97</v>
      </c>
      <c r="B110" s="233" t="s">
        <v>2151</v>
      </c>
      <c r="C110" s="243" t="s">
        <v>2072</v>
      </c>
      <c r="D110" s="234" t="s">
        <v>298</v>
      </c>
      <c r="E110" s="235">
        <v>1</v>
      </c>
      <c r="F110" s="236"/>
      <c r="G110" s="237">
        <f>ROUND(E110*F110,2)</f>
        <v>0</v>
      </c>
      <c r="H110" s="236"/>
      <c r="I110" s="237">
        <f>ROUND(E110*H110,2)</f>
        <v>0</v>
      </c>
      <c r="J110" s="236"/>
      <c r="K110" s="237">
        <f>ROUND(E110*J110,2)</f>
        <v>0</v>
      </c>
      <c r="L110" s="237">
        <v>21</v>
      </c>
      <c r="M110" s="237">
        <f>G110*(1+L110/100)</f>
        <v>0</v>
      </c>
      <c r="N110" s="237">
        <v>0</v>
      </c>
      <c r="O110" s="237">
        <f>ROUND(E110*N110,2)</f>
        <v>0</v>
      </c>
      <c r="P110" s="237">
        <v>0</v>
      </c>
      <c r="Q110" s="237">
        <f>ROUND(E110*P110,2)</f>
        <v>0</v>
      </c>
      <c r="R110" s="237"/>
      <c r="S110" s="237" t="s">
        <v>295</v>
      </c>
      <c r="T110" s="238" t="s">
        <v>286</v>
      </c>
      <c r="U110" s="215">
        <v>0</v>
      </c>
      <c r="V110" s="215">
        <f>ROUND(E110*U110,2)</f>
        <v>0</v>
      </c>
      <c r="W110" s="21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369</v>
      </c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outlineLevel="1">
      <c r="A111" s="232">
        <v>98</v>
      </c>
      <c r="B111" s="233" t="s">
        <v>2152</v>
      </c>
      <c r="C111" s="243" t="s">
        <v>2076</v>
      </c>
      <c r="D111" s="234" t="s">
        <v>298</v>
      </c>
      <c r="E111" s="235">
        <v>1</v>
      </c>
      <c r="F111" s="236"/>
      <c r="G111" s="237">
        <f>ROUND(E111*F111,2)</f>
        <v>0</v>
      </c>
      <c r="H111" s="236"/>
      <c r="I111" s="237">
        <f>ROUND(E111*H111,2)</f>
        <v>0</v>
      </c>
      <c r="J111" s="236"/>
      <c r="K111" s="237">
        <f>ROUND(E111*J111,2)</f>
        <v>0</v>
      </c>
      <c r="L111" s="237">
        <v>21</v>
      </c>
      <c r="M111" s="237">
        <f>G111*(1+L111/100)</f>
        <v>0</v>
      </c>
      <c r="N111" s="237">
        <v>0</v>
      </c>
      <c r="O111" s="237">
        <f>ROUND(E111*N111,2)</f>
        <v>0</v>
      </c>
      <c r="P111" s="237">
        <v>0</v>
      </c>
      <c r="Q111" s="237">
        <f>ROUND(E111*P111,2)</f>
        <v>0</v>
      </c>
      <c r="R111" s="237"/>
      <c r="S111" s="237" t="s">
        <v>295</v>
      </c>
      <c r="T111" s="238" t="s">
        <v>286</v>
      </c>
      <c r="U111" s="215">
        <v>0</v>
      </c>
      <c r="V111" s="215">
        <f>ROUND(E111*U111,2)</f>
        <v>0</v>
      </c>
      <c r="W111" s="21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369</v>
      </c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outlineLevel="1">
      <c r="A112" s="232">
        <v>99</v>
      </c>
      <c r="B112" s="233" t="s">
        <v>2153</v>
      </c>
      <c r="C112" s="243" t="s">
        <v>2078</v>
      </c>
      <c r="D112" s="234" t="s">
        <v>298</v>
      </c>
      <c r="E112" s="235">
        <v>6</v>
      </c>
      <c r="F112" s="236"/>
      <c r="G112" s="237">
        <f>ROUND(E112*F112,2)</f>
        <v>0</v>
      </c>
      <c r="H112" s="236"/>
      <c r="I112" s="237">
        <f>ROUND(E112*H112,2)</f>
        <v>0</v>
      </c>
      <c r="J112" s="236"/>
      <c r="K112" s="237">
        <f>ROUND(E112*J112,2)</f>
        <v>0</v>
      </c>
      <c r="L112" s="237">
        <v>21</v>
      </c>
      <c r="M112" s="237">
        <f>G112*(1+L112/100)</f>
        <v>0</v>
      </c>
      <c r="N112" s="237">
        <v>0</v>
      </c>
      <c r="O112" s="237">
        <f>ROUND(E112*N112,2)</f>
        <v>0</v>
      </c>
      <c r="P112" s="237">
        <v>0</v>
      </c>
      <c r="Q112" s="237">
        <f>ROUND(E112*P112,2)</f>
        <v>0</v>
      </c>
      <c r="R112" s="237"/>
      <c r="S112" s="237" t="s">
        <v>295</v>
      </c>
      <c r="T112" s="238" t="s">
        <v>286</v>
      </c>
      <c r="U112" s="215">
        <v>0</v>
      </c>
      <c r="V112" s="215">
        <f>ROUND(E112*U112,2)</f>
        <v>0</v>
      </c>
      <c r="W112" s="21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369</v>
      </c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outlineLevel="1">
      <c r="A113" s="232">
        <v>100</v>
      </c>
      <c r="B113" s="233" t="s">
        <v>2154</v>
      </c>
      <c r="C113" s="243" t="s">
        <v>2080</v>
      </c>
      <c r="D113" s="234" t="s">
        <v>298</v>
      </c>
      <c r="E113" s="235">
        <v>9</v>
      </c>
      <c r="F113" s="236"/>
      <c r="G113" s="237">
        <f>ROUND(E113*F113,2)</f>
        <v>0</v>
      </c>
      <c r="H113" s="236"/>
      <c r="I113" s="237">
        <f>ROUND(E113*H113,2)</f>
        <v>0</v>
      </c>
      <c r="J113" s="236"/>
      <c r="K113" s="237">
        <f>ROUND(E113*J113,2)</f>
        <v>0</v>
      </c>
      <c r="L113" s="237">
        <v>21</v>
      </c>
      <c r="M113" s="237">
        <f>G113*(1+L113/100)</f>
        <v>0</v>
      </c>
      <c r="N113" s="237">
        <v>0</v>
      </c>
      <c r="O113" s="237">
        <f>ROUND(E113*N113,2)</f>
        <v>0</v>
      </c>
      <c r="P113" s="237">
        <v>0</v>
      </c>
      <c r="Q113" s="237">
        <f>ROUND(E113*P113,2)</f>
        <v>0</v>
      </c>
      <c r="R113" s="237"/>
      <c r="S113" s="237" t="s">
        <v>295</v>
      </c>
      <c r="T113" s="238" t="s">
        <v>286</v>
      </c>
      <c r="U113" s="215">
        <v>0</v>
      </c>
      <c r="V113" s="215">
        <f>ROUND(E113*U113,2)</f>
        <v>0</v>
      </c>
      <c r="W113" s="215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 t="s">
        <v>369</v>
      </c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</row>
    <row r="114" spans="1:60" outlineLevel="1">
      <c r="A114" s="232">
        <v>101</v>
      </c>
      <c r="B114" s="233" t="s">
        <v>2155</v>
      </c>
      <c r="C114" s="243" t="s">
        <v>2082</v>
      </c>
      <c r="D114" s="234" t="s">
        <v>298</v>
      </c>
      <c r="E114" s="235">
        <v>26</v>
      </c>
      <c r="F114" s="236"/>
      <c r="G114" s="237">
        <f>ROUND(E114*F114,2)</f>
        <v>0</v>
      </c>
      <c r="H114" s="236"/>
      <c r="I114" s="237">
        <f>ROUND(E114*H114,2)</f>
        <v>0</v>
      </c>
      <c r="J114" s="236"/>
      <c r="K114" s="237">
        <f>ROUND(E114*J114,2)</f>
        <v>0</v>
      </c>
      <c r="L114" s="237">
        <v>21</v>
      </c>
      <c r="M114" s="237">
        <f>G114*(1+L114/100)</f>
        <v>0</v>
      </c>
      <c r="N114" s="237">
        <v>0</v>
      </c>
      <c r="O114" s="237">
        <f>ROUND(E114*N114,2)</f>
        <v>0</v>
      </c>
      <c r="P114" s="237">
        <v>0</v>
      </c>
      <c r="Q114" s="237">
        <f>ROUND(E114*P114,2)</f>
        <v>0</v>
      </c>
      <c r="R114" s="237"/>
      <c r="S114" s="237" t="s">
        <v>295</v>
      </c>
      <c r="T114" s="238" t="s">
        <v>286</v>
      </c>
      <c r="U114" s="215">
        <v>0</v>
      </c>
      <c r="V114" s="215">
        <f>ROUND(E114*U114,2)</f>
        <v>0</v>
      </c>
      <c r="W114" s="21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369</v>
      </c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outlineLevel="1">
      <c r="A115" s="232">
        <v>102</v>
      </c>
      <c r="B115" s="233" t="s">
        <v>2156</v>
      </c>
      <c r="C115" s="243" t="s">
        <v>2084</v>
      </c>
      <c r="D115" s="234" t="s">
        <v>298</v>
      </c>
      <c r="E115" s="235">
        <v>2</v>
      </c>
      <c r="F115" s="236"/>
      <c r="G115" s="237">
        <f>ROUND(E115*F115,2)</f>
        <v>0</v>
      </c>
      <c r="H115" s="236"/>
      <c r="I115" s="237">
        <f>ROUND(E115*H115,2)</f>
        <v>0</v>
      </c>
      <c r="J115" s="236"/>
      <c r="K115" s="237">
        <f>ROUND(E115*J115,2)</f>
        <v>0</v>
      </c>
      <c r="L115" s="237">
        <v>21</v>
      </c>
      <c r="M115" s="237">
        <f>G115*(1+L115/100)</f>
        <v>0</v>
      </c>
      <c r="N115" s="237">
        <v>0</v>
      </c>
      <c r="O115" s="237">
        <f>ROUND(E115*N115,2)</f>
        <v>0</v>
      </c>
      <c r="P115" s="237">
        <v>0</v>
      </c>
      <c r="Q115" s="237">
        <f>ROUND(E115*P115,2)</f>
        <v>0</v>
      </c>
      <c r="R115" s="237"/>
      <c r="S115" s="237" t="s">
        <v>295</v>
      </c>
      <c r="T115" s="238" t="s">
        <v>286</v>
      </c>
      <c r="U115" s="215">
        <v>0</v>
      </c>
      <c r="V115" s="215">
        <f>ROUND(E115*U115,2)</f>
        <v>0</v>
      </c>
      <c r="W115" s="215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 t="s">
        <v>369</v>
      </c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</row>
    <row r="116" spans="1:60" outlineLevel="1">
      <c r="A116" s="232">
        <v>103</v>
      </c>
      <c r="B116" s="233" t="s">
        <v>2157</v>
      </c>
      <c r="C116" s="243" t="s">
        <v>2086</v>
      </c>
      <c r="D116" s="234" t="s">
        <v>298</v>
      </c>
      <c r="E116" s="235">
        <v>1</v>
      </c>
      <c r="F116" s="236"/>
      <c r="G116" s="237">
        <f>ROUND(E116*F116,2)</f>
        <v>0</v>
      </c>
      <c r="H116" s="236"/>
      <c r="I116" s="237">
        <f>ROUND(E116*H116,2)</f>
        <v>0</v>
      </c>
      <c r="J116" s="236"/>
      <c r="K116" s="237">
        <f>ROUND(E116*J116,2)</f>
        <v>0</v>
      </c>
      <c r="L116" s="237">
        <v>21</v>
      </c>
      <c r="M116" s="237">
        <f>G116*(1+L116/100)</f>
        <v>0</v>
      </c>
      <c r="N116" s="237">
        <v>0</v>
      </c>
      <c r="O116" s="237">
        <f>ROUND(E116*N116,2)</f>
        <v>0</v>
      </c>
      <c r="P116" s="237">
        <v>0</v>
      </c>
      <c r="Q116" s="237">
        <f>ROUND(E116*P116,2)</f>
        <v>0</v>
      </c>
      <c r="R116" s="237"/>
      <c r="S116" s="237" t="s">
        <v>295</v>
      </c>
      <c r="T116" s="238" t="s">
        <v>286</v>
      </c>
      <c r="U116" s="215">
        <v>0</v>
      </c>
      <c r="V116" s="215">
        <f>ROUND(E116*U116,2)</f>
        <v>0</v>
      </c>
      <c r="W116" s="21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369</v>
      </c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outlineLevel="1">
      <c r="A117" s="232">
        <v>104</v>
      </c>
      <c r="B117" s="233" t="s">
        <v>2158</v>
      </c>
      <c r="C117" s="243" t="s">
        <v>2088</v>
      </c>
      <c r="D117" s="234" t="s">
        <v>298</v>
      </c>
      <c r="E117" s="235">
        <v>1</v>
      </c>
      <c r="F117" s="236"/>
      <c r="G117" s="237">
        <f>ROUND(E117*F117,2)</f>
        <v>0</v>
      </c>
      <c r="H117" s="236"/>
      <c r="I117" s="237">
        <f>ROUND(E117*H117,2)</f>
        <v>0</v>
      </c>
      <c r="J117" s="236"/>
      <c r="K117" s="237">
        <f>ROUND(E117*J117,2)</f>
        <v>0</v>
      </c>
      <c r="L117" s="237">
        <v>21</v>
      </c>
      <c r="M117" s="237">
        <f>G117*(1+L117/100)</f>
        <v>0</v>
      </c>
      <c r="N117" s="237">
        <v>0</v>
      </c>
      <c r="O117" s="237">
        <f>ROUND(E117*N117,2)</f>
        <v>0</v>
      </c>
      <c r="P117" s="237">
        <v>0</v>
      </c>
      <c r="Q117" s="237">
        <f>ROUND(E117*P117,2)</f>
        <v>0</v>
      </c>
      <c r="R117" s="237"/>
      <c r="S117" s="237" t="s">
        <v>295</v>
      </c>
      <c r="T117" s="238" t="s">
        <v>286</v>
      </c>
      <c r="U117" s="215">
        <v>0</v>
      </c>
      <c r="V117" s="215">
        <f>ROUND(E117*U117,2)</f>
        <v>0</v>
      </c>
      <c r="W117" s="21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369</v>
      </c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outlineLevel="1">
      <c r="A118" s="232">
        <v>105</v>
      </c>
      <c r="B118" s="233" t="s">
        <v>2159</v>
      </c>
      <c r="C118" s="243" t="s">
        <v>2090</v>
      </c>
      <c r="D118" s="234" t="s">
        <v>298</v>
      </c>
      <c r="E118" s="235">
        <v>8</v>
      </c>
      <c r="F118" s="236"/>
      <c r="G118" s="237">
        <f>ROUND(E118*F118,2)</f>
        <v>0</v>
      </c>
      <c r="H118" s="236"/>
      <c r="I118" s="237">
        <f>ROUND(E118*H118,2)</f>
        <v>0</v>
      </c>
      <c r="J118" s="236"/>
      <c r="K118" s="237">
        <f>ROUND(E118*J118,2)</f>
        <v>0</v>
      </c>
      <c r="L118" s="237">
        <v>21</v>
      </c>
      <c r="M118" s="237">
        <f>G118*(1+L118/100)</f>
        <v>0</v>
      </c>
      <c r="N118" s="237">
        <v>0</v>
      </c>
      <c r="O118" s="237">
        <f>ROUND(E118*N118,2)</f>
        <v>0</v>
      </c>
      <c r="P118" s="237">
        <v>0</v>
      </c>
      <c r="Q118" s="237">
        <f>ROUND(E118*P118,2)</f>
        <v>0</v>
      </c>
      <c r="R118" s="237"/>
      <c r="S118" s="237" t="s">
        <v>295</v>
      </c>
      <c r="T118" s="238" t="s">
        <v>286</v>
      </c>
      <c r="U118" s="215">
        <v>0</v>
      </c>
      <c r="V118" s="215">
        <f>ROUND(E118*U118,2)</f>
        <v>0</v>
      </c>
      <c r="W118" s="21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369</v>
      </c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>
      <c r="A119" s="232">
        <v>106</v>
      </c>
      <c r="B119" s="233" t="s">
        <v>2160</v>
      </c>
      <c r="C119" s="243" t="s">
        <v>2092</v>
      </c>
      <c r="D119" s="234" t="s">
        <v>298</v>
      </c>
      <c r="E119" s="235">
        <v>8</v>
      </c>
      <c r="F119" s="236"/>
      <c r="G119" s="237">
        <f>ROUND(E119*F119,2)</f>
        <v>0</v>
      </c>
      <c r="H119" s="236"/>
      <c r="I119" s="237">
        <f>ROUND(E119*H119,2)</f>
        <v>0</v>
      </c>
      <c r="J119" s="236"/>
      <c r="K119" s="237">
        <f>ROUND(E119*J119,2)</f>
        <v>0</v>
      </c>
      <c r="L119" s="237">
        <v>21</v>
      </c>
      <c r="M119" s="237">
        <f>G119*(1+L119/100)</f>
        <v>0</v>
      </c>
      <c r="N119" s="237">
        <v>0</v>
      </c>
      <c r="O119" s="237">
        <f>ROUND(E119*N119,2)</f>
        <v>0</v>
      </c>
      <c r="P119" s="237">
        <v>0</v>
      </c>
      <c r="Q119" s="237">
        <f>ROUND(E119*P119,2)</f>
        <v>0</v>
      </c>
      <c r="R119" s="237"/>
      <c r="S119" s="237" t="s">
        <v>295</v>
      </c>
      <c r="T119" s="238" t="s">
        <v>286</v>
      </c>
      <c r="U119" s="215">
        <v>0</v>
      </c>
      <c r="V119" s="215">
        <f>ROUND(E119*U119,2)</f>
        <v>0</v>
      </c>
      <c r="W119" s="21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369</v>
      </c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outlineLevel="1">
      <c r="A120" s="232">
        <v>107</v>
      </c>
      <c r="B120" s="233" t="s">
        <v>2161</v>
      </c>
      <c r="C120" s="243" t="s">
        <v>2094</v>
      </c>
      <c r="D120" s="234" t="s">
        <v>298</v>
      </c>
      <c r="E120" s="235">
        <v>1</v>
      </c>
      <c r="F120" s="236"/>
      <c r="G120" s="237">
        <f>ROUND(E120*F120,2)</f>
        <v>0</v>
      </c>
      <c r="H120" s="236"/>
      <c r="I120" s="237">
        <f>ROUND(E120*H120,2)</f>
        <v>0</v>
      </c>
      <c r="J120" s="236"/>
      <c r="K120" s="237">
        <f>ROUND(E120*J120,2)</f>
        <v>0</v>
      </c>
      <c r="L120" s="237">
        <v>21</v>
      </c>
      <c r="M120" s="237">
        <f>G120*(1+L120/100)</f>
        <v>0</v>
      </c>
      <c r="N120" s="237">
        <v>0</v>
      </c>
      <c r="O120" s="237">
        <f>ROUND(E120*N120,2)</f>
        <v>0</v>
      </c>
      <c r="P120" s="237">
        <v>0</v>
      </c>
      <c r="Q120" s="237">
        <f>ROUND(E120*P120,2)</f>
        <v>0</v>
      </c>
      <c r="R120" s="237"/>
      <c r="S120" s="237" t="s">
        <v>295</v>
      </c>
      <c r="T120" s="238" t="s">
        <v>286</v>
      </c>
      <c r="U120" s="215">
        <v>0</v>
      </c>
      <c r="V120" s="215">
        <f>ROUND(E120*U120,2)</f>
        <v>0</v>
      </c>
      <c r="W120" s="21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369</v>
      </c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outlineLevel="1">
      <c r="A121" s="232">
        <v>108</v>
      </c>
      <c r="B121" s="233" t="s">
        <v>2162</v>
      </c>
      <c r="C121" s="243" t="s">
        <v>2096</v>
      </c>
      <c r="D121" s="234" t="s">
        <v>298</v>
      </c>
      <c r="E121" s="235">
        <v>2</v>
      </c>
      <c r="F121" s="236"/>
      <c r="G121" s="237">
        <f>ROUND(E121*F121,2)</f>
        <v>0</v>
      </c>
      <c r="H121" s="236"/>
      <c r="I121" s="237">
        <f>ROUND(E121*H121,2)</f>
        <v>0</v>
      </c>
      <c r="J121" s="236"/>
      <c r="K121" s="237">
        <f>ROUND(E121*J121,2)</f>
        <v>0</v>
      </c>
      <c r="L121" s="237">
        <v>21</v>
      </c>
      <c r="M121" s="237">
        <f>G121*(1+L121/100)</f>
        <v>0</v>
      </c>
      <c r="N121" s="237">
        <v>0</v>
      </c>
      <c r="O121" s="237">
        <f>ROUND(E121*N121,2)</f>
        <v>0</v>
      </c>
      <c r="P121" s="237">
        <v>0</v>
      </c>
      <c r="Q121" s="237">
        <f>ROUND(E121*P121,2)</f>
        <v>0</v>
      </c>
      <c r="R121" s="237"/>
      <c r="S121" s="237" t="s">
        <v>295</v>
      </c>
      <c r="T121" s="238" t="s">
        <v>286</v>
      </c>
      <c r="U121" s="215">
        <v>0</v>
      </c>
      <c r="V121" s="215">
        <f>ROUND(E121*U121,2)</f>
        <v>0</v>
      </c>
      <c r="W121" s="21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369</v>
      </c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outlineLevel="1">
      <c r="A122" s="232">
        <v>109</v>
      </c>
      <c r="B122" s="233" t="s">
        <v>2163</v>
      </c>
      <c r="C122" s="243" t="s">
        <v>2098</v>
      </c>
      <c r="D122" s="234" t="s">
        <v>298</v>
      </c>
      <c r="E122" s="235">
        <v>12</v>
      </c>
      <c r="F122" s="236"/>
      <c r="G122" s="237">
        <f>ROUND(E122*F122,2)</f>
        <v>0</v>
      </c>
      <c r="H122" s="236"/>
      <c r="I122" s="237">
        <f>ROUND(E122*H122,2)</f>
        <v>0</v>
      </c>
      <c r="J122" s="236"/>
      <c r="K122" s="237">
        <f>ROUND(E122*J122,2)</f>
        <v>0</v>
      </c>
      <c r="L122" s="237">
        <v>21</v>
      </c>
      <c r="M122" s="237">
        <f>G122*(1+L122/100)</f>
        <v>0</v>
      </c>
      <c r="N122" s="237">
        <v>0</v>
      </c>
      <c r="O122" s="237">
        <f>ROUND(E122*N122,2)</f>
        <v>0</v>
      </c>
      <c r="P122" s="237">
        <v>0</v>
      </c>
      <c r="Q122" s="237">
        <f>ROUND(E122*P122,2)</f>
        <v>0</v>
      </c>
      <c r="R122" s="237"/>
      <c r="S122" s="237" t="s">
        <v>295</v>
      </c>
      <c r="T122" s="238" t="s">
        <v>286</v>
      </c>
      <c r="U122" s="215">
        <v>0</v>
      </c>
      <c r="V122" s="215">
        <f>ROUND(E122*U122,2)</f>
        <v>0</v>
      </c>
      <c r="W122" s="21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369</v>
      </c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 outlineLevel="1">
      <c r="A123" s="232">
        <v>110</v>
      </c>
      <c r="B123" s="233" t="s">
        <v>2164</v>
      </c>
      <c r="C123" s="243" t="s">
        <v>2100</v>
      </c>
      <c r="D123" s="234" t="s">
        <v>298</v>
      </c>
      <c r="E123" s="235">
        <v>4</v>
      </c>
      <c r="F123" s="236"/>
      <c r="G123" s="237">
        <f>ROUND(E123*F123,2)</f>
        <v>0</v>
      </c>
      <c r="H123" s="236"/>
      <c r="I123" s="237">
        <f>ROUND(E123*H123,2)</f>
        <v>0</v>
      </c>
      <c r="J123" s="236"/>
      <c r="K123" s="237">
        <f>ROUND(E123*J123,2)</f>
        <v>0</v>
      </c>
      <c r="L123" s="237">
        <v>21</v>
      </c>
      <c r="M123" s="237">
        <f>G123*(1+L123/100)</f>
        <v>0</v>
      </c>
      <c r="N123" s="237">
        <v>0</v>
      </c>
      <c r="O123" s="237">
        <f>ROUND(E123*N123,2)</f>
        <v>0</v>
      </c>
      <c r="P123" s="237">
        <v>0</v>
      </c>
      <c r="Q123" s="237">
        <f>ROUND(E123*P123,2)</f>
        <v>0</v>
      </c>
      <c r="R123" s="237"/>
      <c r="S123" s="237" t="s">
        <v>295</v>
      </c>
      <c r="T123" s="238" t="s">
        <v>286</v>
      </c>
      <c r="U123" s="215">
        <v>0</v>
      </c>
      <c r="V123" s="215">
        <f>ROUND(E123*U123,2)</f>
        <v>0</v>
      </c>
      <c r="W123" s="215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 t="s">
        <v>369</v>
      </c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</row>
    <row r="124" spans="1:60" outlineLevel="1">
      <c r="A124" s="232">
        <v>111</v>
      </c>
      <c r="B124" s="233" t="s">
        <v>2165</v>
      </c>
      <c r="C124" s="243" t="s">
        <v>2102</v>
      </c>
      <c r="D124" s="234" t="s">
        <v>298</v>
      </c>
      <c r="E124" s="235">
        <v>5</v>
      </c>
      <c r="F124" s="236"/>
      <c r="G124" s="237">
        <f>ROUND(E124*F124,2)</f>
        <v>0</v>
      </c>
      <c r="H124" s="236"/>
      <c r="I124" s="237">
        <f>ROUND(E124*H124,2)</f>
        <v>0</v>
      </c>
      <c r="J124" s="236"/>
      <c r="K124" s="237">
        <f>ROUND(E124*J124,2)</f>
        <v>0</v>
      </c>
      <c r="L124" s="237">
        <v>21</v>
      </c>
      <c r="M124" s="237">
        <f>G124*(1+L124/100)</f>
        <v>0</v>
      </c>
      <c r="N124" s="237">
        <v>0</v>
      </c>
      <c r="O124" s="237">
        <f>ROUND(E124*N124,2)</f>
        <v>0</v>
      </c>
      <c r="P124" s="237">
        <v>0</v>
      </c>
      <c r="Q124" s="237">
        <f>ROUND(E124*P124,2)</f>
        <v>0</v>
      </c>
      <c r="R124" s="237"/>
      <c r="S124" s="237" t="s">
        <v>295</v>
      </c>
      <c r="T124" s="238" t="s">
        <v>286</v>
      </c>
      <c r="U124" s="215">
        <v>0</v>
      </c>
      <c r="V124" s="215">
        <f>ROUND(E124*U124,2)</f>
        <v>0</v>
      </c>
      <c r="W124" s="21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369</v>
      </c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>
      <c r="A125" s="232">
        <v>112</v>
      </c>
      <c r="B125" s="233" t="s">
        <v>2166</v>
      </c>
      <c r="C125" s="243" t="s">
        <v>2104</v>
      </c>
      <c r="D125" s="234" t="s">
        <v>298</v>
      </c>
      <c r="E125" s="235">
        <v>2</v>
      </c>
      <c r="F125" s="236"/>
      <c r="G125" s="237">
        <f>ROUND(E125*F125,2)</f>
        <v>0</v>
      </c>
      <c r="H125" s="236"/>
      <c r="I125" s="237">
        <f>ROUND(E125*H125,2)</f>
        <v>0</v>
      </c>
      <c r="J125" s="236"/>
      <c r="K125" s="237">
        <f>ROUND(E125*J125,2)</f>
        <v>0</v>
      </c>
      <c r="L125" s="237">
        <v>21</v>
      </c>
      <c r="M125" s="237">
        <f>G125*(1+L125/100)</f>
        <v>0</v>
      </c>
      <c r="N125" s="237">
        <v>0</v>
      </c>
      <c r="O125" s="237">
        <f>ROUND(E125*N125,2)</f>
        <v>0</v>
      </c>
      <c r="P125" s="237">
        <v>0</v>
      </c>
      <c r="Q125" s="237">
        <f>ROUND(E125*P125,2)</f>
        <v>0</v>
      </c>
      <c r="R125" s="237"/>
      <c r="S125" s="237" t="s">
        <v>295</v>
      </c>
      <c r="T125" s="238" t="s">
        <v>286</v>
      </c>
      <c r="U125" s="215">
        <v>0</v>
      </c>
      <c r="V125" s="215">
        <f>ROUND(E125*U125,2)</f>
        <v>0</v>
      </c>
      <c r="W125" s="21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369</v>
      </c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outlineLevel="1">
      <c r="A126" s="232">
        <v>113</v>
      </c>
      <c r="B126" s="233" t="s">
        <v>2167</v>
      </c>
      <c r="C126" s="243" t="s">
        <v>2106</v>
      </c>
      <c r="D126" s="234" t="s">
        <v>298</v>
      </c>
      <c r="E126" s="235">
        <v>8</v>
      </c>
      <c r="F126" s="236"/>
      <c r="G126" s="237">
        <f>ROUND(E126*F126,2)</f>
        <v>0</v>
      </c>
      <c r="H126" s="236"/>
      <c r="I126" s="237">
        <f>ROUND(E126*H126,2)</f>
        <v>0</v>
      </c>
      <c r="J126" s="236"/>
      <c r="K126" s="237">
        <f>ROUND(E126*J126,2)</f>
        <v>0</v>
      </c>
      <c r="L126" s="237">
        <v>21</v>
      </c>
      <c r="M126" s="237">
        <f>G126*(1+L126/100)</f>
        <v>0</v>
      </c>
      <c r="N126" s="237">
        <v>0</v>
      </c>
      <c r="O126" s="237">
        <f>ROUND(E126*N126,2)</f>
        <v>0</v>
      </c>
      <c r="P126" s="237">
        <v>0</v>
      </c>
      <c r="Q126" s="237">
        <f>ROUND(E126*P126,2)</f>
        <v>0</v>
      </c>
      <c r="R126" s="237"/>
      <c r="S126" s="237" t="s">
        <v>295</v>
      </c>
      <c r="T126" s="238" t="s">
        <v>286</v>
      </c>
      <c r="U126" s="215">
        <v>0</v>
      </c>
      <c r="V126" s="215">
        <f>ROUND(E126*U126,2)</f>
        <v>0</v>
      </c>
      <c r="W126" s="21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369</v>
      </c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outlineLevel="1">
      <c r="A127" s="232">
        <v>114</v>
      </c>
      <c r="B127" s="233" t="s">
        <v>2168</v>
      </c>
      <c r="C127" s="243" t="s">
        <v>2108</v>
      </c>
      <c r="D127" s="234" t="s">
        <v>298</v>
      </c>
      <c r="E127" s="235">
        <v>47</v>
      </c>
      <c r="F127" s="236"/>
      <c r="G127" s="237">
        <f>ROUND(E127*F127,2)</f>
        <v>0</v>
      </c>
      <c r="H127" s="236"/>
      <c r="I127" s="237">
        <f>ROUND(E127*H127,2)</f>
        <v>0</v>
      </c>
      <c r="J127" s="236"/>
      <c r="K127" s="237">
        <f>ROUND(E127*J127,2)</f>
        <v>0</v>
      </c>
      <c r="L127" s="237">
        <v>21</v>
      </c>
      <c r="M127" s="237">
        <f>G127*(1+L127/100)</f>
        <v>0</v>
      </c>
      <c r="N127" s="237">
        <v>0</v>
      </c>
      <c r="O127" s="237">
        <f>ROUND(E127*N127,2)</f>
        <v>0</v>
      </c>
      <c r="P127" s="237">
        <v>0</v>
      </c>
      <c r="Q127" s="237">
        <f>ROUND(E127*P127,2)</f>
        <v>0</v>
      </c>
      <c r="R127" s="237"/>
      <c r="S127" s="237" t="s">
        <v>295</v>
      </c>
      <c r="T127" s="238" t="s">
        <v>286</v>
      </c>
      <c r="U127" s="215">
        <v>0</v>
      </c>
      <c r="V127" s="215">
        <f>ROUND(E127*U127,2)</f>
        <v>0</v>
      </c>
      <c r="W127" s="21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369</v>
      </c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outlineLevel="1">
      <c r="A128" s="232">
        <v>115</v>
      </c>
      <c r="B128" s="233" t="s">
        <v>2169</v>
      </c>
      <c r="C128" s="243" t="s">
        <v>2110</v>
      </c>
      <c r="D128" s="234" t="s">
        <v>298</v>
      </c>
      <c r="E128" s="235">
        <v>67</v>
      </c>
      <c r="F128" s="236"/>
      <c r="G128" s="237">
        <f>ROUND(E128*F128,2)</f>
        <v>0</v>
      </c>
      <c r="H128" s="236"/>
      <c r="I128" s="237">
        <f>ROUND(E128*H128,2)</f>
        <v>0</v>
      </c>
      <c r="J128" s="236"/>
      <c r="K128" s="237">
        <f>ROUND(E128*J128,2)</f>
        <v>0</v>
      </c>
      <c r="L128" s="237">
        <v>21</v>
      </c>
      <c r="M128" s="237">
        <f>G128*(1+L128/100)</f>
        <v>0</v>
      </c>
      <c r="N128" s="237">
        <v>0</v>
      </c>
      <c r="O128" s="237">
        <f>ROUND(E128*N128,2)</f>
        <v>0</v>
      </c>
      <c r="P128" s="237">
        <v>0</v>
      </c>
      <c r="Q128" s="237">
        <f>ROUND(E128*P128,2)</f>
        <v>0</v>
      </c>
      <c r="R128" s="237"/>
      <c r="S128" s="237" t="s">
        <v>295</v>
      </c>
      <c r="T128" s="238" t="s">
        <v>286</v>
      </c>
      <c r="U128" s="215">
        <v>0</v>
      </c>
      <c r="V128" s="215">
        <f>ROUND(E128*U128,2)</f>
        <v>0</v>
      </c>
      <c r="W128" s="215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 t="s">
        <v>369</v>
      </c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</row>
    <row r="129" spans="1:60" outlineLevel="1">
      <c r="A129" s="232">
        <v>116</v>
      </c>
      <c r="B129" s="233" t="s">
        <v>2170</v>
      </c>
      <c r="C129" s="243" t="s">
        <v>2112</v>
      </c>
      <c r="D129" s="234" t="s">
        <v>298</v>
      </c>
      <c r="E129" s="235">
        <v>4</v>
      </c>
      <c r="F129" s="236"/>
      <c r="G129" s="237">
        <f>ROUND(E129*F129,2)</f>
        <v>0</v>
      </c>
      <c r="H129" s="236"/>
      <c r="I129" s="237">
        <f>ROUND(E129*H129,2)</f>
        <v>0</v>
      </c>
      <c r="J129" s="236"/>
      <c r="K129" s="237">
        <f>ROUND(E129*J129,2)</f>
        <v>0</v>
      </c>
      <c r="L129" s="237">
        <v>21</v>
      </c>
      <c r="M129" s="237">
        <f>G129*(1+L129/100)</f>
        <v>0</v>
      </c>
      <c r="N129" s="237">
        <v>0</v>
      </c>
      <c r="O129" s="237">
        <f>ROUND(E129*N129,2)</f>
        <v>0</v>
      </c>
      <c r="P129" s="237">
        <v>0</v>
      </c>
      <c r="Q129" s="237">
        <f>ROUND(E129*P129,2)</f>
        <v>0</v>
      </c>
      <c r="R129" s="237"/>
      <c r="S129" s="237" t="s">
        <v>295</v>
      </c>
      <c r="T129" s="238" t="s">
        <v>286</v>
      </c>
      <c r="U129" s="215">
        <v>0</v>
      </c>
      <c r="V129" s="215">
        <f>ROUND(E129*U129,2)</f>
        <v>0</v>
      </c>
      <c r="W129" s="215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 t="s">
        <v>369</v>
      </c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</row>
    <row r="130" spans="1:60" outlineLevel="1">
      <c r="A130" s="232">
        <v>117</v>
      </c>
      <c r="B130" s="233" t="s">
        <v>2171</v>
      </c>
      <c r="C130" s="243" t="s">
        <v>2114</v>
      </c>
      <c r="D130" s="234" t="s">
        <v>298</v>
      </c>
      <c r="E130" s="235">
        <v>24</v>
      </c>
      <c r="F130" s="236"/>
      <c r="G130" s="237">
        <f>ROUND(E130*F130,2)</f>
        <v>0</v>
      </c>
      <c r="H130" s="236"/>
      <c r="I130" s="237">
        <f>ROUND(E130*H130,2)</f>
        <v>0</v>
      </c>
      <c r="J130" s="236"/>
      <c r="K130" s="237">
        <f>ROUND(E130*J130,2)</f>
        <v>0</v>
      </c>
      <c r="L130" s="237">
        <v>21</v>
      </c>
      <c r="M130" s="237">
        <f>G130*(1+L130/100)</f>
        <v>0</v>
      </c>
      <c r="N130" s="237">
        <v>0</v>
      </c>
      <c r="O130" s="237">
        <f>ROUND(E130*N130,2)</f>
        <v>0</v>
      </c>
      <c r="P130" s="237">
        <v>0</v>
      </c>
      <c r="Q130" s="237">
        <f>ROUND(E130*P130,2)</f>
        <v>0</v>
      </c>
      <c r="R130" s="237"/>
      <c r="S130" s="237" t="s">
        <v>295</v>
      </c>
      <c r="T130" s="238" t="s">
        <v>286</v>
      </c>
      <c r="U130" s="215">
        <v>0</v>
      </c>
      <c r="V130" s="215">
        <f>ROUND(E130*U130,2)</f>
        <v>0</v>
      </c>
      <c r="W130" s="215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 t="s">
        <v>369</v>
      </c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</row>
    <row r="131" spans="1:60" outlineLevel="1">
      <c r="A131" s="232">
        <v>118</v>
      </c>
      <c r="B131" s="233" t="s">
        <v>2172</v>
      </c>
      <c r="C131" s="243" t="s">
        <v>2118</v>
      </c>
      <c r="D131" s="234" t="s">
        <v>298</v>
      </c>
      <c r="E131" s="235">
        <v>1</v>
      </c>
      <c r="F131" s="236"/>
      <c r="G131" s="237">
        <f>ROUND(E131*F131,2)</f>
        <v>0</v>
      </c>
      <c r="H131" s="236"/>
      <c r="I131" s="237">
        <f>ROUND(E131*H131,2)</f>
        <v>0</v>
      </c>
      <c r="J131" s="236"/>
      <c r="K131" s="237">
        <f>ROUND(E131*J131,2)</f>
        <v>0</v>
      </c>
      <c r="L131" s="237">
        <v>21</v>
      </c>
      <c r="M131" s="237">
        <f>G131*(1+L131/100)</f>
        <v>0</v>
      </c>
      <c r="N131" s="237">
        <v>0</v>
      </c>
      <c r="O131" s="237">
        <f>ROUND(E131*N131,2)</f>
        <v>0</v>
      </c>
      <c r="P131" s="237">
        <v>0</v>
      </c>
      <c r="Q131" s="237">
        <f>ROUND(E131*P131,2)</f>
        <v>0</v>
      </c>
      <c r="R131" s="237"/>
      <c r="S131" s="237" t="s">
        <v>295</v>
      </c>
      <c r="T131" s="238" t="s">
        <v>286</v>
      </c>
      <c r="U131" s="215">
        <v>0</v>
      </c>
      <c r="V131" s="215">
        <f>ROUND(E131*U131,2)</f>
        <v>0</v>
      </c>
      <c r="W131" s="215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 t="s">
        <v>369</v>
      </c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</row>
    <row r="132" spans="1:60" outlineLevel="1">
      <c r="A132" s="232">
        <v>119</v>
      </c>
      <c r="B132" s="233" t="s">
        <v>2173</v>
      </c>
      <c r="C132" s="243" t="s">
        <v>2120</v>
      </c>
      <c r="D132" s="234" t="s">
        <v>298</v>
      </c>
      <c r="E132" s="235">
        <v>2</v>
      </c>
      <c r="F132" s="236"/>
      <c r="G132" s="237">
        <f>ROUND(E132*F132,2)</f>
        <v>0</v>
      </c>
      <c r="H132" s="236"/>
      <c r="I132" s="237">
        <f>ROUND(E132*H132,2)</f>
        <v>0</v>
      </c>
      <c r="J132" s="236"/>
      <c r="K132" s="237">
        <f>ROUND(E132*J132,2)</f>
        <v>0</v>
      </c>
      <c r="L132" s="237">
        <v>21</v>
      </c>
      <c r="M132" s="237">
        <f>G132*(1+L132/100)</f>
        <v>0</v>
      </c>
      <c r="N132" s="237">
        <v>0</v>
      </c>
      <c r="O132" s="237">
        <f>ROUND(E132*N132,2)</f>
        <v>0</v>
      </c>
      <c r="P132" s="237">
        <v>0</v>
      </c>
      <c r="Q132" s="237">
        <f>ROUND(E132*P132,2)</f>
        <v>0</v>
      </c>
      <c r="R132" s="237"/>
      <c r="S132" s="237" t="s">
        <v>295</v>
      </c>
      <c r="T132" s="238" t="s">
        <v>286</v>
      </c>
      <c r="U132" s="215">
        <v>0</v>
      </c>
      <c r="V132" s="215">
        <f>ROUND(E132*U132,2)</f>
        <v>0</v>
      </c>
      <c r="W132" s="215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 t="s">
        <v>369</v>
      </c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</row>
    <row r="133" spans="1:60" outlineLevel="1">
      <c r="A133" s="232">
        <v>120</v>
      </c>
      <c r="B133" s="233" t="s">
        <v>2174</v>
      </c>
      <c r="C133" s="243" t="s">
        <v>2122</v>
      </c>
      <c r="D133" s="234" t="s">
        <v>298</v>
      </c>
      <c r="E133" s="235">
        <v>6</v>
      </c>
      <c r="F133" s="236"/>
      <c r="G133" s="237">
        <f>ROUND(E133*F133,2)</f>
        <v>0</v>
      </c>
      <c r="H133" s="236"/>
      <c r="I133" s="237">
        <f>ROUND(E133*H133,2)</f>
        <v>0</v>
      </c>
      <c r="J133" s="236"/>
      <c r="K133" s="237">
        <f>ROUND(E133*J133,2)</f>
        <v>0</v>
      </c>
      <c r="L133" s="237">
        <v>21</v>
      </c>
      <c r="M133" s="237">
        <f>G133*(1+L133/100)</f>
        <v>0</v>
      </c>
      <c r="N133" s="237">
        <v>0</v>
      </c>
      <c r="O133" s="237">
        <f>ROUND(E133*N133,2)</f>
        <v>0</v>
      </c>
      <c r="P133" s="237">
        <v>0</v>
      </c>
      <c r="Q133" s="237">
        <f>ROUND(E133*P133,2)</f>
        <v>0</v>
      </c>
      <c r="R133" s="237"/>
      <c r="S133" s="237" t="s">
        <v>295</v>
      </c>
      <c r="T133" s="238" t="s">
        <v>286</v>
      </c>
      <c r="U133" s="215">
        <v>0</v>
      </c>
      <c r="V133" s="215">
        <f>ROUND(E133*U133,2)</f>
        <v>0</v>
      </c>
      <c r="W133" s="215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 t="s">
        <v>369</v>
      </c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</row>
    <row r="134" spans="1:60" outlineLevel="1">
      <c r="A134" s="232">
        <v>121</v>
      </c>
      <c r="B134" s="233" t="s">
        <v>2175</v>
      </c>
      <c r="C134" s="243" t="s">
        <v>2124</v>
      </c>
      <c r="D134" s="234" t="s">
        <v>298</v>
      </c>
      <c r="E134" s="235">
        <v>189</v>
      </c>
      <c r="F134" s="236"/>
      <c r="G134" s="237">
        <f>ROUND(E134*F134,2)</f>
        <v>0</v>
      </c>
      <c r="H134" s="236"/>
      <c r="I134" s="237">
        <f>ROUND(E134*H134,2)</f>
        <v>0</v>
      </c>
      <c r="J134" s="236"/>
      <c r="K134" s="237">
        <f>ROUND(E134*J134,2)</f>
        <v>0</v>
      </c>
      <c r="L134" s="237">
        <v>21</v>
      </c>
      <c r="M134" s="237">
        <f>G134*(1+L134/100)</f>
        <v>0</v>
      </c>
      <c r="N134" s="237">
        <v>0</v>
      </c>
      <c r="O134" s="237">
        <f>ROUND(E134*N134,2)</f>
        <v>0</v>
      </c>
      <c r="P134" s="237">
        <v>0</v>
      </c>
      <c r="Q134" s="237">
        <f>ROUND(E134*P134,2)</f>
        <v>0</v>
      </c>
      <c r="R134" s="237"/>
      <c r="S134" s="237" t="s">
        <v>295</v>
      </c>
      <c r="T134" s="238" t="s">
        <v>286</v>
      </c>
      <c r="U134" s="215">
        <v>0</v>
      </c>
      <c r="V134" s="215">
        <f>ROUND(E134*U134,2)</f>
        <v>0</v>
      </c>
      <c r="W134" s="215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 t="s">
        <v>369</v>
      </c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</row>
    <row r="135" spans="1:60" outlineLevel="1">
      <c r="A135" s="232">
        <v>122</v>
      </c>
      <c r="B135" s="233" t="s">
        <v>2176</v>
      </c>
      <c r="C135" s="243" t="s">
        <v>2126</v>
      </c>
      <c r="D135" s="234" t="s">
        <v>557</v>
      </c>
      <c r="E135" s="235">
        <v>65</v>
      </c>
      <c r="F135" s="236"/>
      <c r="G135" s="237">
        <f>ROUND(E135*F135,2)</f>
        <v>0</v>
      </c>
      <c r="H135" s="236"/>
      <c r="I135" s="237">
        <f>ROUND(E135*H135,2)</f>
        <v>0</v>
      </c>
      <c r="J135" s="236"/>
      <c r="K135" s="237">
        <f>ROUND(E135*J135,2)</f>
        <v>0</v>
      </c>
      <c r="L135" s="237">
        <v>21</v>
      </c>
      <c r="M135" s="237">
        <f>G135*(1+L135/100)</f>
        <v>0</v>
      </c>
      <c r="N135" s="237">
        <v>0</v>
      </c>
      <c r="O135" s="237">
        <f>ROUND(E135*N135,2)</f>
        <v>0</v>
      </c>
      <c r="P135" s="237">
        <v>0</v>
      </c>
      <c r="Q135" s="237">
        <f>ROUND(E135*P135,2)</f>
        <v>0</v>
      </c>
      <c r="R135" s="237"/>
      <c r="S135" s="237" t="s">
        <v>295</v>
      </c>
      <c r="T135" s="238" t="s">
        <v>286</v>
      </c>
      <c r="U135" s="215">
        <v>0</v>
      </c>
      <c r="V135" s="215">
        <f>ROUND(E135*U135,2)</f>
        <v>0</v>
      </c>
      <c r="W135" s="215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 t="s">
        <v>369</v>
      </c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</row>
    <row r="136" spans="1:60" outlineLevel="1">
      <c r="A136" s="232">
        <v>123</v>
      </c>
      <c r="B136" s="233" t="s">
        <v>2177</v>
      </c>
      <c r="C136" s="243" t="s">
        <v>2046</v>
      </c>
      <c r="D136" s="234" t="s">
        <v>298</v>
      </c>
      <c r="E136" s="235">
        <v>2</v>
      </c>
      <c r="F136" s="236"/>
      <c r="G136" s="237">
        <f>ROUND(E136*F136,2)</f>
        <v>0</v>
      </c>
      <c r="H136" s="236"/>
      <c r="I136" s="237">
        <f>ROUND(E136*H136,2)</f>
        <v>0</v>
      </c>
      <c r="J136" s="236"/>
      <c r="K136" s="237">
        <f>ROUND(E136*J136,2)</f>
        <v>0</v>
      </c>
      <c r="L136" s="237">
        <v>21</v>
      </c>
      <c r="M136" s="237">
        <f>G136*(1+L136/100)</f>
        <v>0</v>
      </c>
      <c r="N136" s="237">
        <v>0</v>
      </c>
      <c r="O136" s="237">
        <f>ROUND(E136*N136,2)</f>
        <v>0</v>
      </c>
      <c r="P136" s="237">
        <v>0</v>
      </c>
      <c r="Q136" s="237">
        <f>ROUND(E136*P136,2)</f>
        <v>0</v>
      </c>
      <c r="R136" s="237"/>
      <c r="S136" s="237" t="s">
        <v>295</v>
      </c>
      <c r="T136" s="238" t="s">
        <v>286</v>
      </c>
      <c r="U136" s="215">
        <v>0</v>
      </c>
      <c r="V136" s="215">
        <f>ROUND(E136*U136,2)</f>
        <v>0</v>
      </c>
      <c r="W136" s="215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 t="s">
        <v>369</v>
      </c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</row>
    <row r="137" spans="1:60" outlineLevel="1">
      <c r="A137" s="232">
        <v>124</v>
      </c>
      <c r="B137" s="233" t="s">
        <v>2178</v>
      </c>
      <c r="C137" s="243" t="s">
        <v>2048</v>
      </c>
      <c r="D137" s="234" t="s">
        <v>557</v>
      </c>
      <c r="E137" s="235">
        <v>69</v>
      </c>
      <c r="F137" s="236"/>
      <c r="G137" s="237">
        <f>ROUND(E137*F137,2)</f>
        <v>0</v>
      </c>
      <c r="H137" s="236"/>
      <c r="I137" s="237">
        <f>ROUND(E137*H137,2)</f>
        <v>0</v>
      </c>
      <c r="J137" s="236"/>
      <c r="K137" s="237">
        <f>ROUND(E137*J137,2)</f>
        <v>0</v>
      </c>
      <c r="L137" s="237">
        <v>21</v>
      </c>
      <c r="M137" s="237">
        <f>G137*(1+L137/100)</f>
        <v>0</v>
      </c>
      <c r="N137" s="237">
        <v>0</v>
      </c>
      <c r="O137" s="237">
        <f>ROUND(E137*N137,2)</f>
        <v>0</v>
      </c>
      <c r="P137" s="237">
        <v>0</v>
      </c>
      <c r="Q137" s="237">
        <f>ROUND(E137*P137,2)</f>
        <v>0</v>
      </c>
      <c r="R137" s="237"/>
      <c r="S137" s="237" t="s">
        <v>295</v>
      </c>
      <c r="T137" s="238" t="s">
        <v>286</v>
      </c>
      <c r="U137" s="215">
        <v>0</v>
      </c>
      <c r="V137" s="215">
        <f>ROUND(E137*U137,2)</f>
        <v>0</v>
      </c>
      <c r="W137" s="215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 t="s">
        <v>369</v>
      </c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</row>
    <row r="138" spans="1:60" outlineLevel="1">
      <c r="A138" s="232">
        <v>125</v>
      </c>
      <c r="B138" s="233" t="s">
        <v>2179</v>
      </c>
      <c r="C138" s="243" t="s">
        <v>2130</v>
      </c>
      <c r="D138" s="234" t="s">
        <v>557</v>
      </c>
      <c r="E138" s="235">
        <v>159</v>
      </c>
      <c r="F138" s="236"/>
      <c r="G138" s="237">
        <f>ROUND(E138*F138,2)</f>
        <v>0</v>
      </c>
      <c r="H138" s="236"/>
      <c r="I138" s="237">
        <f>ROUND(E138*H138,2)</f>
        <v>0</v>
      </c>
      <c r="J138" s="236"/>
      <c r="K138" s="237">
        <f>ROUND(E138*J138,2)</f>
        <v>0</v>
      </c>
      <c r="L138" s="237">
        <v>21</v>
      </c>
      <c r="M138" s="237">
        <f>G138*(1+L138/100)</f>
        <v>0</v>
      </c>
      <c r="N138" s="237">
        <v>0</v>
      </c>
      <c r="O138" s="237">
        <f>ROUND(E138*N138,2)</f>
        <v>0</v>
      </c>
      <c r="P138" s="237">
        <v>0</v>
      </c>
      <c r="Q138" s="237">
        <f>ROUND(E138*P138,2)</f>
        <v>0</v>
      </c>
      <c r="R138" s="237"/>
      <c r="S138" s="237" t="s">
        <v>295</v>
      </c>
      <c r="T138" s="238" t="s">
        <v>286</v>
      </c>
      <c r="U138" s="215">
        <v>0</v>
      </c>
      <c r="V138" s="215">
        <f>ROUND(E138*U138,2)</f>
        <v>0</v>
      </c>
      <c r="W138" s="215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 t="s">
        <v>369</v>
      </c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</row>
    <row r="139" spans="1:60" outlineLevel="1">
      <c r="A139" s="232">
        <v>126</v>
      </c>
      <c r="B139" s="233" t="s">
        <v>2002</v>
      </c>
      <c r="C139" s="243" t="s">
        <v>2044</v>
      </c>
      <c r="D139" s="234" t="s">
        <v>557</v>
      </c>
      <c r="E139" s="235">
        <v>22</v>
      </c>
      <c r="F139" s="236"/>
      <c r="G139" s="237">
        <f>ROUND(E139*F139,2)</f>
        <v>0</v>
      </c>
      <c r="H139" s="236"/>
      <c r="I139" s="237">
        <f>ROUND(E139*H139,2)</f>
        <v>0</v>
      </c>
      <c r="J139" s="236"/>
      <c r="K139" s="237">
        <f>ROUND(E139*J139,2)</f>
        <v>0</v>
      </c>
      <c r="L139" s="237">
        <v>21</v>
      </c>
      <c r="M139" s="237">
        <f>G139*(1+L139/100)</f>
        <v>0</v>
      </c>
      <c r="N139" s="237">
        <v>0</v>
      </c>
      <c r="O139" s="237">
        <f>ROUND(E139*N139,2)</f>
        <v>0</v>
      </c>
      <c r="P139" s="237">
        <v>0</v>
      </c>
      <c r="Q139" s="237">
        <f>ROUND(E139*P139,2)</f>
        <v>0</v>
      </c>
      <c r="R139" s="237"/>
      <c r="S139" s="237" t="s">
        <v>295</v>
      </c>
      <c r="T139" s="238" t="s">
        <v>286</v>
      </c>
      <c r="U139" s="215">
        <v>0</v>
      </c>
      <c r="V139" s="215">
        <f>ROUND(E139*U139,2)</f>
        <v>0</v>
      </c>
      <c r="W139" s="215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 t="s">
        <v>323</v>
      </c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</row>
    <row r="140" spans="1:60" outlineLevel="1">
      <c r="A140" s="232">
        <v>127</v>
      </c>
      <c r="B140" s="233" t="s">
        <v>2180</v>
      </c>
      <c r="C140" s="243" t="s">
        <v>2050</v>
      </c>
      <c r="D140" s="234" t="s">
        <v>557</v>
      </c>
      <c r="E140" s="235">
        <v>1590</v>
      </c>
      <c r="F140" s="236"/>
      <c r="G140" s="237">
        <f>ROUND(E140*F140,2)</f>
        <v>0</v>
      </c>
      <c r="H140" s="236"/>
      <c r="I140" s="237">
        <f>ROUND(E140*H140,2)</f>
        <v>0</v>
      </c>
      <c r="J140" s="236"/>
      <c r="K140" s="237">
        <f>ROUND(E140*J140,2)</f>
        <v>0</v>
      </c>
      <c r="L140" s="237">
        <v>21</v>
      </c>
      <c r="M140" s="237">
        <f>G140*(1+L140/100)</f>
        <v>0</v>
      </c>
      <c r="N140" s="237">
        <v>0</v>
      </c>
      <c r="O140" s="237">
        <f>ROUND(E140*N140,2)</f>
        <v>0</v>
      </c>
      <c r="P140" s="237">
        <v>0</v>
      </c>
      <c r="Q140" s="237">
        <f>ROUND(E140*P140,2)</f>
        <v>0</v>
      </c>
      <c r="R140" s="237"/>
      <c r="S140" s="237" t="s">
        <v>295</v>
      </c>
      <c r="T140" s="238" t="s">
        <v>286</v>
      </c>
      <c r="U140" s="215">
        <v>0</v>
      </c>
      <c r="V140" s="215">
        <f>ROUND(E140*U140,2)</f>
        <v>0</v>
      </c>
      <c r="W140" s="215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 t="s">
        <v>369</v>
      </c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</row>
    <row r="141" spans="1:60" outlineLevel="1">
      <c r="A141" s="232">
        <v>128</v>
      </c>
      <c r="B141" s="233" t="s">
        <v>2181</v>
      </c>
      <c r="C141" s="243" t="s">
        <v>2052</v>
      </c>
      <c r="D141" s="234" t="s">
        <v>557</v>
      </c>
      <c r="E141" s="235">
        <v>998</v>
      </c>
      <c r="F141" s="236"/>
      <c r="G141" s="237">
        <f>ROUND(E141*F141,2)</f>
        <v>0</v>
      </c>
      <c r="H141" s="236"/>
      <c r="I141" s="237">
        <f>ROUND(E141*H141,2)</f>
        <v>0</v>
      </c>
      <c r="J141" s="236"/>
      <c r="K141" s="237">
        <f>ROUND(E141*J141,2)</f>
        <v>0</v>
      </c>
      <c r="L141" s="237">
        <v>21</v>
      </c>
      <c r="M141" s="237">
        <f>G141*(1+L141/100)</f>
        <v>0</v>
      </c>
      <c r="N141" s="237">
        <v>0</v>
      </c>
      <c r="O141" s="237">
        <f>ROUND(E141*N141,2)</f>
        <v>0</v>
      </c>
      <c r="P141" s="237">
        <v>0</v>
      </c>
      <c r="Q141" s="237">
        <f>ROUND(E141*P141,2)</f>
        <v>0</v>
      </c>
      <c r="R141" s="237"/>
      <c r="S141" s="237" t="s">
        <v>295</v>
      </c>
      <c r="T141" s="238" t="s">
        <v>286</v>
      </c>
      <c r="U141" s="215">
        <v>0</v>
      </c>
      <c r="V141" s="215">
        <f>ROUND(E141*U141,2)</f>
        <v>0</v>
      </c>
      <c r="W141" s="215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 t="s">
        <v>369</v>
      </c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</row>
    <row r="142" spans="1:60" outlineLevel="1">
      <c r="A142" s="232">
        <v>129</v>
      </c>
      <c r="B142" s="233" t="s">
        <v>2182</v>
      </c>
      <c r="C142" s="243" t="s">
        <v>2134</v>
      </c>
      <c r="D142" s="234" t="s">
        <v>557</v>
      </c>
      <c r="E142" s="235">
        <v>491</v>
      </c>
      <c r="F142" s="236"/>
      <c r="G142" s="237">
        <f>ROUND(E142*F142,2)</f>
        <v>0</v>
      </c>
      <c r="H142" s="236"/>
      <c r="I142" s="237">
        <f>ROUND(E142*H142,2)</f>
        <v>0</v>
      </c>
      <c r="J142" s="236"/>
      <c r="K142" s="237">
        <f>ROUND(E142*J142,2)</f>
        <v>0</v>
      </c>
      <c r="L142" s="237">
        <v>21</v>
      </c>
      <c r="M142" s="237">
        <f>G142*(1+L142/100)</f>
        <v>0</v>
      </c>
      <c r="N142" s="237">
        <v>0</v>
      </c>
      <c r="O142" s="237">
        <f>ROUND(E142*N142,2)</f>
        <v>0</v>
      </c>
      <c r="P142" s="237">
        <v>0</v>
      </c>
      <c r="Q142" s="237">
        <f>ROUND(E142*P142,2)</f>
        <v>0</v>
      </c>
      <c r="R142" s="237"/>
      <c r="S142" s="237" t="s">
        <v>295</v>
      </c>
      <c r="T142" s="238" t="s">
        <v>286</v>
      </c>
      <c r="U142" s="215">
        <v>0</v>
      </c>
      <c r="V142" s="215">
        <f>ROUND(E142*U142,2)</f>
        <v>0</v>
      </c>
      <c r="W142" s="215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 t="s">
        <v>369</v>
      </c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</row>
    <row r="143" spans="1:60" outlineLevel="1">
      <c r="A143" s="232">
        <v>130</v>
      </c>
      <c r="B143" s="233" t="s">
        <v>2183</v>
      </c>
      <c r="C143" s="243" t="s">
        <v>2074</v>
      </c>
      <c r="D143" s="234" t="s">
        <v>557</v>
      </c>
      <c r="E143" s="235">
        <v>15</v>
      </c>
      <c r="F143" s="236"/>
      <c r="G143" s="237">
        <f>ROUND(E143*F143,2)</f>
        <v>0</v>
      </c>
      <c r="H143" s="236"/>
      <c r="I143" s="237">
        <f>ROUND(E143*H143,2)</f>
        <v>0</v>
      </c>
      <c r="J143" s="236"/>
      <c r="K143" s="237">
        <f>ROUND(E143*J143,2)</f>
        <v>0</v>
      </c>
      <c r="L143" s="237">
        <v>21</v>
      </c>
      <c r="M143" s="237">
        <f>G143*(1+L143/100)</f>
        <v>0</v>
      </c>
      <c r="N143" s="237">
        <v>0</v>
      </c>
      <c r="O143" s="237">
        <f>ROUND(E143*N143,2)</f>
        <v>0</v>
      </c>
      <c r="P143" s="237">
        <v>0</v>
      </c>
      <c r="Q143" s="237">
        <f>ROUND(E143*P143,2)</f>
        <v>0</v>
      </c>
      <c r="R143" s="237"/>
      <c r="S143" s="237" t="s">
        <v>295</v>
      </c>
      <c r="T143" s="238" t="s">
        <v>286</v>
      </c>
      <c r="U143" s="215">
        <v>0</v>
      </c>
      <c r="V143" s="215">
        <f>ROUND(E143*U143,2)</f>
        <v>0</v>
      </c>
      <c r="W143" s="215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 t="s">
        <v>369</v>
      </c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</row>
    <row r="144" spans="1:60" outlineLevel="1">
      <c r="A144" s="232">
        <v>131</v>
      </c>
      <c r="B144" s="233" t="s">
        <v>2184</v>
      </c>
      <c r="C144" s="243" t="s">
        <v>2137</v>
      </c>
      <c r="D144" s="234" t="s">
        <v>557</v>
      </c>
      <c r="E144" s="235">
        <v>116</v>
      </c>
      <c r="F144" s="236"/>
      <c r="G144" s="237">
        <f>ROUND(E144*F144,2)</f>
        <v>0</v>
      </c>
      <c r="H144" s="236"/>
      <c r="I144" s="237">
        <f>ROUND(E144*H144,2)</f>
        <v>0</v>
      </c>
      <c r="J144" s="236"/>
      <c r="K144" s="237">
        <f>ROUND(E144*J144,2)</f>
        <v>0</v>
      </c>
      <c r="L144" s="237">
        <v>21</v>
      </c>
      <c r="M144" s="237">
        <f>G144*(1+L144/100)</f>
        <v>0</v>
      </c>
      <c r="N144" s="237">
        <v>0</v>
      </c>
      <c r="O144" s="237">
        <f>ROUND(E144*N144,2)</f>
        <v>0</v>
      </c>
      <c r="P144" s="237">
        <v>0</v>
      </c>
      <c r="Q144" s="237">
        <f>ROUND(E144*P144,2)</f>
        <v>0</v>
      </c>
      <c r="R144" s="237"/>
      <c r="S144" s="237" t="s">
        <v>295</v>
      </c>
      <c r="T144" s="238" t="s">
        <v>286</v>
      </c>
      <c r="U144" s="215">
        <v>0</v>
      </c>
      <c r="V144" s="215">
        <f>ROUND(E144*U144,2)</f>
        <v>0</v>
      </c>
      <c r="W144" s="215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 t="s">
        <v>369</v>
      </c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</row>
    <row r="145" spans="1:60" outlineLevel="1">
      <c r="A145" s="232">
        <v>132</v>
      </c>
      <c r="B145" s="233" t="s">
        <v>2185</v>
      </c>
      <c r="C145" s="243" t="s">
        <v>2139</v>
      </c>
      <c r="D145" s="234" t="s">
        <v>557</v>
      </c>
      <c r="E145" s="235">
        <v>42</v>
      </c>
      <c r="F145" s="236"/>
      <c r="G145" s="237">
        <f>ROUND(E145*F145,2)</f>
        <v>0</v>
      </c>
      <c r="H145" s="236"/>
      <c r="I145" s="237">
        <f>ROUND(E145*H145,2)</f>
        <v>0</v>
      </c>
      <c r="J145" s="236"/>
      <c r="K145" s="237">
        <f>ROUND(E145*J145,2)</f>
        <v>0</v>
      </c>
      <c r="L145" s="237">
        <v>21</v>
      </c>
      <c r="M145" s="237">
        <f>G145*(1+L145/100)</f>
        <v>0</v>
      </c>
      <c r="N145" s="237">
        <v>0</v>
      </c>
      <c r="O145" s="237">
        <f>ROUND(E145*N145,2)</f>
        <v>0</v>
      </c>
      <c r="P145" s="237">
        <v>0</v>
      </c>
      <c r="Q145" s="237">
        <f>ROUND(E145*P145,2)</f>
        <v>0</v>
      </c>
      <c r="R145" s="237"/>
      <c r="S145" s="237" t="s">
        <v>295</v>
      </c>
      <c r="T145" s="238" t="s">
        <v>286</v>
      </c>
      <c r="U145" s="215">
        <v>0</v>
      </c>
      <c r="V145" s="215">
        <f>ROUND(E145*U145,2)</f>
        <v>0</v>
      </c>
      <c r="W145" s="215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 t="s">
        <v>369</v>
      </c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</row>
    <row r="146" spans="1:60" outlineLevel="1">
      <c r="A146" s="232">
        <v>133</v>
      </c>
      <c r="B146" s="233" t="s">
        <v>2186</v>
      </c>
      <c r="C146" s="243" t="s">
        <v>2141</v>
      </c>
      <c r="D146" s="234" t="s">
        <v>557</v>
      </c>
      <c r="E146" s="235">
        <v>62</v>
      </c>
      <c r="F146" s="236"/>
      <c r="G146" s="237">
        <f>ROUND(E146*F146,2)</f>
        <v>0</v>
      </c>
      <c r="H146" s="236"/>
      <c r="I146" s="237">
        <f>ROUND(E146*H146,2)</f>
        <v>0</v>
      </c>
      <c r="J146" s="236"/>
      <c r="K146" s="237">
        <f>ROUND(E146*J146,2)</f>
        <v>0</v>
      </c>
      <c r="L146" s="237">
        <v>21</v>
      </c>
      <c r="M146" s="237">
        <f>G146*(1+L146/100)</f>
        <v>0</v>
      </c>
      <c r="N146" s="237">
        <v>0</v>
      </c>
      <c r="O146" s="237">
        <f>ROUND(E146*N146,2)</f>
        <v>0</v>
      </c>
      <c r="P146" s="237">
        <v>0</v>
      </c>
      <c r="Q146" s="237">
        <f>ROUND(E146*P146,2)</f>
        <v>0</v>
      </c>
      <c r="R146" s="237"/>
      <c r="S146" s="237" t="s">
        <v>295</v>
      </c>
      <c r="T146" s="238" t="s">
        <v>286</v>
      </c>
      <c r="U146" s="215">
        <v>0</v>
      </c>
      <c r="V146" s="215">
        <f>ROUND(E146*U146,2)</f>
        <v>0</v>
      </c>
      <c r="W146" s="215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 t="s">
        <v>369</v>
      </c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</row>
    <row r="147" spans="1:60" outlineLevel="1">
      <c r="A147" s="232">
        <v>134</v>
      </c>
      <c r="B147" s="233" t="s">
        <v>2187</v>
      </c>
      <c r="C147" s="243" t="s">
        <v>2143</v>
      </c>
      <c r="D147" s="234" t="s">
        <v>557</v>
      </c>
      <c r="E147" s="235">
        <v>64</v>
      </c>
      <c r="F147" s="236"/>
      <c r="G147" s="237">
        <f>ROUND(E147*F147,2)</f>
        <v>0</v>
      </c>
      <c r="H147" s="236"/>
      <c r="I147" s="237">
        <f>ROUND(E147*H147,2)</f>
        <v>0</v>
      </c>
      <c r="J147" s="236"/>
      <c r="K147" s="237">
        <f>ROUND(E147*J147,2)</f>
        <v>0</v>
      </c>
      <c r="L147" s="237">
        <v>21</v>
      </c>
      <c r="M147" s="237">
        <f>G147*(1+L147/100)</f>
        <v>0</v>
      </c>
      <c r="N147" s="237">
        <v>0</v>
      </c>
      <c r="O147" s="237">
        <f>ROUND(E147*N147,2)</f>
        <v>0</v>
      </c>
      <c r="P147" s="237">
        <v>0</v>
      </c>
      <c r="Q147" s="237">
        <f>ROUND(E147*P147,2)</f>
        <v>0</v>
      </c>
      <c r="R147" s="237"/>
      <c r="S147" s="237" t="s">
        <v>295</v>
      </c>
      <c r="T147" s="238" t="s">
        <v>286</v>
      </c>
      <c r="U147" s="215">
        <v>0</v>
      </c>
      <c r="V147" s="215">
        <f>ROUND(E147*U147,2)</f>
        <v>0</v>
      </c>
      <c r="W147" s="215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 t="s">
        <v>323</v>
      </c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</row>
    <row r="148" spans="1:60" outlineLevel="1">
      <c r="A148" s="232">
        <v>135</v>
      </c>
      <c r="B148" s="233" t="s">
        <v>2188</v>
      </c>
      <c r="C148" s="243" t="s">
        <v>2145</v>
      </c>
      <c r="D148" s="234" t="s">
        <v>298</v>
      </c>
      <c r="E148" s="235">
        <v>3</v>
      </c>
      <c r="F148" s="236"/>
      <c r="G148" s="237">
        <f>ROUND(E148*F148,2)</f>
        <v>0</v>
      </c>
      <c r="H148" s="236"/>
      <c r="I148" s="237">
        <f>ROUND(E148*H148,2)</f>
        <v>0</v>
      </c>
      <c r="J148" s="236"/>
      <c r="K148" s="237">
        <f>ROUND(E148*J148,2)</f>
        <v>0</v>
      </c>
      <c r="L148" s="237">
        <v>21</v>
      </c>
      <c r="M148" s="237">
        <f>G148*(1+L148/100)</f>
        <v>0</v>
      </c>
      <c r="N148" s="237">
        <v>0</v>
      </c>
      <c r="O148" s="237">
        <f>ROUND(E148*N148,2)</f>
        <v>0</v>
      </c>
      <c r="P148" s="237">
        <v>0</v>
      </c>
      <c r="Q148" s="237">
        <f>ROUND(E148*P148,2)</f>
        <v>0</v>
      </c>
      <c r="R148" s="237"/>
      <c r="S148" s="237" t="s">
        <v>295</v>
      </c>
      <c r="T148" s="238" t="s">
        <v>286</v>
      </c>
      <c r="U148" s="215">
        <v>0</v>
      </c>
      <c r="V148" s="215">
        <f>ROUND(E148*U148,2)</f>
        <v>0</v>
      </c>
      <c r="W148" s="215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 t="s">
        <v>369</v>
      </c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</row>
    <row r="149" spans="1:60" outlineLevel="1">
      <c r="A149" s="232">
        <v>136</v>
      </c>
      <c r="B149" s="233" t="s">
        <v>2189</v>
      </c>
      <c r="C149" s="243" t="s">
        <v>2147</v>
      </c>
      <c r="D149" s="234" t="s">
        <v>298</v>
      </c>
      <c r="E149" s="235">
        <v>3</v>
      </c>
      <c r="F149" s="236"/>
      <c r="G149" s="237">
        <f>ROUND(E149*F149,2)</f>
        <v>0</v>
      </c>
      <c r="H149" s="236"/>
      <c r="I149" s="237">
        <f>ROUND(E149*H149,2)</f>
        <v>0</v>
      </c>
      <c r="J149" s="236"/>
      <c r="K149" s="237">
        <f>ROUND(E149*J149,2)</f>
        <v>0</v>
      </c>
      <c r="L149" s="237">
        <v>21</v>
      </c>
      <c r="M149" s="237">
        <f>G149*(1+L149/100)</f>
        <v>0</v>
      </c>
      <c r="N149" s="237">
        <v>0</v>
      </c>
      <c r="O149" s="237">
        <f>ROUND(E149*N149,2)</f>
        <v>0</v>
      </c>
      <c r="P149" s="237">
        <v>0</v>
      </c>
      <c r="Q149" s="237">
        <f>ROUND(E149*P149,2)</f>
        <v>0</v>
      </c>
      <c r="R149" s="237"/>
      <c r="S149" s="237" t="s">
        <v>295</v>
      </c>
      <c r="T149" s="238" t="s">
        <v>286</v>
      </c>
      <c r="U149" s="215">
        <v>0</v>
      </c>
      <c r="V149" s="215">
        <f>ROUND(E149*U149,2)</f>
        <v>0</v>
      </c>
      <c r="W149" s="215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 t="s">
        <v>369</v>
      </c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</row>
    <row r="150" spans="1:60" outlineLevel="1">
      <c r="A150" s="232">
        <v>137</v>
      </c>
      <c r="B150" s="233" t="s">
        <v>2190</v>
      </c>
      <c r="C150" s="243" t="s">
        <v>2191</v>
      </c>
      <c r="D150" s="234" t="s">
        <v>298</v>
      </c>
      <c r="E150" s="235">
        <v>1</v>
      </c>
      <c r="F150" s="236"/>
      <c r="G150" s="237">
        <f>ROUND(E150*F150,2)</f>
        <v>0</v>
      </c>
      <c r="H150" s="236"/>
      <c r="I150" s="237">
        <f>ROUND(E150*H150,2)</f>
        <v>0</v>
      </c>
      <c r="J150" s="236"/>
      <c r="K150" s="237">
        <f>ROUND(E150*J150,2)</f>
        <v>0</v>
      </c>
      <c r="L150" s="237">
        <v>21</v>
      </c>
      <c r="M150" s="237">
        <f>G150*(1+L150/100)</f>
        <v>0</v>
      </c>
      <c r="N150" s="237">
        <v>0</v>
      </c>
      <c r="O150" s="237">
        <f>ROUND(E150*N150,2)</f>
        <v>0</v>
      </c>
      <c r="P150" s="237">
        <v>0</v>
      </c>
      <c r="Q150" s="237">
        <f>ROUND(E150*P150,2)</f>
        <v>0</v>
      </c>
      <c r="R150" s="237"/>
      <c r="S150" s="237" t="s">
        <v>295</v>
      </c>
      <c r="T150" s="238" t="s">
        <v>286</v>
      </c>
      <c r="U150" s="215">
        <v>0</v>
      </c>
      <c r="V150" s="215">
        <f>ROUND(E150*U150,2)</f>
        <v>0</v>
      </c>
      <c r="W150" s="215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 t="s">
        <v>369</v>
      </c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</row>
    <row r="151" spans="1:60" outlineLevel="1">
      <c r="A151" s="232">
        <v>138</v>
      </c>
      <c r="B151" s="233" t="s">
        <v>2192</v>
      </c>
      <c r="C151" s="243" t="s">
        <v>2193</v>
      </c>
      <c r="D151" s="234" t="s">
        <v>298</v>
      </c>
      <c r="E151" s="235">
        <v>1</v>
      </c>
      <c r="F151" s="236"/>
      <c r="G151" s="237">
        <f>ROUND(E151*F151,2)</f>
        <v>0</v>
      </c>
      <c r="H151" s="236"/>
      <c r="I151" s="237">
        <f>ROUND(E151*H151,2)</f>
        <v>0</v>
      </c>
      <c r="J151" s="236"/>
      <c r="K151" s="237">
        <f>ROUND(E151*J151,2)</f>
        <v>0</v>
      </c>
      <c r="L151" s="237">
        <v>21</v>
      </c>
      <c r="M151" s="237">
        <f>G151*(1+L151/100)</f>
        <v>0</v>
      </c>
      <c r="N151" s="237">
        <v>0</v>
      </c>
      <c r="O151" s="237">
        <f>ROUND(E151*N151,2)</f>
        <v>0</v>
      </c>
      <c r="P151" s="237">
        <v>0</v>
      </c>
      <c r="Q151" s="237">
        <f>ROUND(E151*P151,2)</f>
        <v>0</v>
      </c>
      <c r="R151" s="237"/>
      <c r="S151" s="237" t="s">
        <v>295</v>
      </c>
      <c r="T151" s="238" t="s">
        <v>286</v>
      </c>
      <c r="U151" s="215">
        <v>0</v>
      </c>
      <c r="V151" s="215">
        <f>ROUND(E151*U151,2)</f>
        <v>0</v>
      </c>
      <c r="W151" s="215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 t="s">
        <v>323</v>
      </c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</row>
    <row r="152" spans="1:60" outlineLevel="1">
      <c r="A152" s="232">
        <v>139</v>
      </c>
      <c r="B152" s="233" t="s">
        <v>2194</v>
      </c>
      <c r="C152" s="243" t="s">
        <v>2149</v>
      </c>
      <c r="D152" s="234" t="s">
        <v>298</v>
      </c>
      <c r="E152" s="235">
        <v>5</v>
      </c>
      <c r="F152" s="236"/>
      <c r="G152" s="237">
        <f>ROUND(E152*F152,2)</f>
        <v>0</v>
      </c>
      <c r="H152" s="236"/>
      <c r="I152" s="237">
        <f>ROUND(E152*H152,2)</f>
        <v>0</v>
      </c>
      <c r="J152" s="236"/>
      <c r="K152" s="237">
        <f>ROUND(E152*J152,2)</f>
        <v>0</v>
      </c>
      <c r="L152" s="237">
        <v>21</v>
      </c>
      <c r="M152" s="237">
        <f>G152*(1+L152/100)</f>
        <v>0</v>
      </c>
      <c r="N152" s="237">
        <v>0</v>
      </c>
      <c r="O152" s="237">
        <f>ROUND(E152*N152,2)</f>
        <v>0</v>
      </c>
      <c r="P152" s="237">
        <v>0</v>
      </c>
      <c r="Q152" s="237">
        <f>ROUND(E152*P152,2)</f>
        <v>0</v>
      </c>
      <c r="R152" s="237"/>
      <c r="S152" s="237" t="s">
        <v>295</v>
      </c>
      <c r="T152" s="238" t="s">
        <v>286</v>
      </c>
      <c r="U152" s="215">
        <v>0</v>
      </c>
      <c r="V152" s="215">
        <f>ROUND(E152*U152,2)</f>
        <v>0</v>
      </c>
      <c r="W152" s="215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 t="s">
        <v>369</v>
      </c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</row>
    <row r="153" spans="1:60" outlineLevel="1">
      <c r="A153" s="232">
        <v>140</v>
      </c>
      <c r="B153" s="233" t="s">
        <v>2148</v>
      </c>
      <c r="C153" s="243" t="s">
        <v>172</v>
      </c>
      <c r="D153" s="234" t="s">
        <v>298</v>
      </c>
      <c r="E153" s="235">
        <v>1</v>
      </c>
      <c r="F153" s="236"/>
      <c r="G153" s="237">
        <f>ROUND(E153*F153,2)</f>
        <v>0</v>
      </c>
      <c r="H153" s="236"/>
      <c r="I153" s="237">
        <f>ROUND(E153*H153,2)</f>
        <v>0</v>
      </c>
      <c r="J153" s="236"/>
      <c r="K153" s="237">
        <f>ROUND(E153*J153,2)</f>
        <v>0</v>
      </c>
      <c r="L153" s="237">
        <v>21</v>
      </c>
      <c r="M153" s="237">
        <f>G153*(1+L153/100)</f>
        <v>0</v>
      </c>
      <c r="N153" s="237">
        <v>0</v>
      </c>
      <c r="O153" s="237">
        <f>ROUND(E153*N153,2)</f>
        <v>0</v>
      </c>
      <c r="P153" s="237">
        <v>0</v>
      </c>
      <c r="Q153" s="237">
        <f>ROUND(E153*P153,2)</f>
        <v>0</v>
      </c>
      <c r="R153" s="237"/>
      <c r="S153" s="237" t="s">
        <v>295</v>
      </c>
      <c r="T153" s="238" t="s">
        <v>286</v>
      </c>
      <c r="U153" s="215">
        <v>0</v>
      </c>
      <c r="V153" s="215">
        <f>ROUND(E153*U153,2)</f>
        <v>0</v>
      </c>
      <c r="W153" s="215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 t="s">
        <v>369</v>
      </c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</row>
    <row r="154" spans="1:60" outlineLevel="1">
      <c r="A154" s="232">
        <v>141</v>
      </c>
      <c r="B154" s="233" t="s">
        <v>2195</v>
      </c>
      <c r="C154" s="243" t="s">
        <v>174</v>
      </c>
      <c r="D154" s="234" t="s">
        <v>298</v>
      </c>
      <c r="E154" s="235">
        <v>1</v>
      </c>
      <c r="F154" s="236"/>
      <c r="G154" s="237">
        <f>ROUND(E154*F154,2)</f>
        <v>0</v>
      </c>
      <c r="H154" s="236"/>
      <c r="I154" s="237">
        <f>ROUND(E154*H154,2)</f>
        <v>0</v>
      </c>
      <c r="J154" s="236"/>
      <c r="K154" s="237">
        <f>ROUND(E154*J154,2)</f>
        <v>0</v>
      </c>
      <c r="L154" s="237">
        <v>21</v>
      </c>
      <c r="M154" s="237">
        <f>G154*(1+L154/100)</f>
        <v>0</v>
      </c>
      <c r="N154" s="237">
        <v>0</v>
      </c>
      <c r="O154" s="237">
        <f>ROUND(E154*N154,2)</f>
        <v>0</v>
      </c>
      <c r="P154" s="237">
        <v>0</v>
      </c>
      <c r="Q154" s="237">
        <f>ROUND(E154*P154,2)</f>
        <v>0</v>
      </c>
      <c r="R154" s="237"/>
      <c r="S154" s="237" t="s">
        <v>295</v>
      </c>
      <c r="T154" s="238" t="s">
        <v>286</v>
      </c>
      <c r="U154" s="215">
        <v>0</v>
      </c>
      <c r="V154" s="215">
        <f>ROUND(E154*U154,2)</f>
        <v>0</v>
      </c>
      <c r="W154" s="215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 t="s">
        <v>369</v>
      </c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</row>
    <row r="155" spans="1:60" outlineLevel="1">
      <c r="A155" s="232">
        <v>142</v>
      </c>
      <c r="B155" s="233" t="s">
        <v>2196</v>
      </c>
      <c r="C155" s="243" t="s">
        <v>176</v>
      </c>
      <c r="D155" s="234" t="s">
        <v>298</v>
      </c>
      <c r="E155" s="235">
        <v>1</v>
      </c>
      <c r="F155" s="236"/>
      <c r="G155" s="237">
        <f>ROUND(E155*F155,2)</f>
        <v>0</v>
      </c>
      <c r="H155" s="236"/>
      <c r="I155" s="237">
        <f>ROUND(E155*H155,2)</f>
        <v>0</v>
      </c>
      <c r="J155" s="236"/>
      <c r="K155" s="237">
        <f>ROUND(E155*J155,2)</f>
        <v>0</v>
      </c>
      <c r="L155" s="237">
        <v>21</v>
      </c>
      <c r="M155" s="237">
        <f>G155*(1+L155/100)</f>
        <v>0</v>
      </c>
      <c r="N155" s="237">
        <v>0</v>
      </c>
      <c r="O155" s="237">
        <f>ROUND(E155*N155,2)</f>
        <v>0</v>
      </c>
      <c r="P155" s="237">
        <v>0</v>
      </c>
      <c r="Q155" s="237">
        <f>ROUND(E155*P155,2)</f>
        <v>0</v>
      </c>
      <c r="R155" s="237"/>
      <c r="S155" s="237" t="s">
        <v>295</v>
      </c>
      <c r="T155" s="238" t="s">
        <v>286</v>
      </c>
      <c r="U155" s="215">
        <v>0</v>
      </c>
      <c r="V155" s="215">
        <f>ROUND(E155*U155,2)</f>
        <v>0</v>
      </c>
      <c r="W155" s="215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 t="s">
        <v>369</v>
      </c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</row>
    <row r="156" spans="1:60" outlineLevel="1">
      <c r="A156" s="232">
        <v>143</v>
      </c>
      <c r="B156" s="233" t="s">
        <v>2197</v>
      </c>
      <c r="C156" s="243" t="s">
        <v>178</v>
      </c>
      <c r="D156" s="234" t="s">
        <v>298</v>
      </c>
      <c r="E156" s="235">
        <v>1</v>
      </c>
      <c r="F156" s="236"/>
      <c r="G156" s="237">
        <f>ROUND(E156*F156,2)</f>
        <v>0</v>
      </c>
      <c r="H156" s="236"/>
      <c r="I156" s="237">
        <f>ROUND(E156*H156,2)</f>
        <v>0</v>
      </c>
      <c r="J156" s="236"/>
      <c r="K156" s="237">
        <f>ROUND(E156*J156,2)</f>
        <v>0</v>
      </c>
      <c r="L156" s="237">
        <v>21</v>
      </c>
      <c r="M156" s="237">
        <f>G156*(1+L156/100)</f>
        <v>0</v>
      </c>
      <c r="N156" s="237">
        <v>0</v>
      </c>
      <c r="O156" s="237">
        <f>ROUND(E156*N156,2)</f>
        <v>0</v>
      </c>
      <c r="P156" s="237">
        <v>0</v>
      </c>
      <c r="Q156" s="237">
        <f>ROUND(E156*P156,2)</f>
        <v>0</v>
      </c>
      <c r="R156" s="237"/>
      <c r="S156" s="237" t="s">
        <v>295</v>
      </c>
      <c r="T156" s="238" t="s">
        <v>286</v>
      </c>
      <c r="U156" s="215">
        <v>0</v>
      </c>
      <c r="V156" s="215">
        <f>ROUND(E156*U156,2)</f>
        <v>0</v>
      </c>
      <c r="W156" s="215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 t="s">
        <v>369</v>
      </c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</row>
    <row r="157" spans="1:60" outlineLevel="1">
      <c r="A157" s="232">
        <v>144</v>
      </c>
      <c r="B157" s="233" t="s">
        <v>2198</v>
      </c>
      <c r="C157" s="243" t="s">
        <v>2054</v>
      </c>
      <c r="D157" s="234" t="s">
        <v>298</v>
      </c>
      <c r="E157" s="235">
        <v>1</v>
      </c>
      <c r="F157" s="236"/>
      <c r="G157" s="237">
        <f>ROUND(E157*F157,2)</f>
        <v>0</v>
      </c>
      <c r="H157" s="236"/>
      <c r="I157" s="237">
        <f>ROUND(E157*H157,2)</f>
        <v>0</v>
      </c>
      <c r="J157" s="236"/>
      <c r="K157" s="237">
        <f>ROUND(E157*J157,2)</f>
        <v>0</v>
      </c>
      <c r="L157" s="237">
        <v>21</v>
      </c>
      <c r="M157" s="237">
        <f>G157*(1+L157/100)</f>
        <v>0</v>
      </c>
      <c r="N157" s="237">
        <v>0</v>
      </c>
      <c r="O157" s="237">
        <f>ROUND(E157*N157,2)</f>
        <v>0</v>
      </c>
      <c r="P157" s="237">
        <v>0</v>
      </c>
      <c r="Q157" s="237">
        <f>ROUND(E157*P157,2)</f>
        <v>0</v>
      </c>
      <c r="R157" s="237"/>
      <c r="S157" s="237" t="s">
        <v>295</v>
      </c>
      <c r="T157" s="238" t="s">
        <v>286</v>
      </c>
      <c r="U157" s="215">
        <v>0</v>
      </c>
      <c r="V157" s="215">
        <f>ROUND(E157*U157,2)</f>
        <v>0</v>
      </c>
      <c r="W157" s="215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 t="s">
        <v>369</v>
      </c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</row>
    <row r="158" spans="1:60" outlineLevel="1">
      <c r="A158" s="232">
        <v>145</v>
      </c>
      <c r="B158" s="233" t="s">
        <v>2199</v>
      </c>
      <c r="C158" s="243" t="s">
        <v>2056</v>
      </c>
      <c r="D158" s="234" t="s">
        <v>298</v>
      </c>
      <c r="E158" s="235">
        <v>3</v>
      </c>
      <c r="F158" s="236"/>
      <c r="G158" s="237">
        <f>ROUND(E158*F158,2)</f>
        <v>0</v>
      </c>
      <c r="H158" s="236"/>
      <c r="I158" s="237">
        <f>ROUND(E158*H158,2)</f>
        <v>0</v>
      </c>
      <c r="J158" s="236"/>
      <c r="K158" s="237">
        <f>ROUND(E158*J158,2)</f>
        <v>0</v>
      </c>
      <c r="L158" s="237">
        <v>21</v>
      </c>
      <c r="M158" s="237">
        <f>G158*(1+L158/100)</f>
        <v>0</v>
      </c>
      <c r="N158" s="237">
        <v>0</v>
      </c>
      <c r="O158" s="237">
        <f>ROUND(E158*N158,2)</f>
        <v>0</v>
      </c>
      <c r="P158" s="237">
        <v>0</v>
      </c>
      <c r="Q158" s="237">
        <f>ROUND(E158*P158,2)</f>
        <v>0</v>
      </c>
      <c r="R158" s="237"/>
      <c r="S158" s="237" t="s">
        <v>295</v>
      </c>
      <c r="T158" s="238" t="s">
        <v>286</v>
      </c>
      <c r="U158" s="215">
        <v>0</v>
      </c>
      <c r="V158" s="215">
        <f>ROUND(E158*U158,2)</f>
        <v>0</v>
      </c>
      <c r="W158" s="215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 t="s">
        <v>369</v>
      </c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</row>
    <row r="159" spans="1:60" outlineLevel="1">
      <c r="A159" s="232">
        <v>146</v>
      </c>
      <c r="B159" s="233" t="s">
        <v>2200</v>
      </c>
      <c r="C159" s="243" t="s">
        <v>2058</v>
      </c>
      <c r="D159" s="234" t="s">
        <v>298</v>
      </c>
      <c r="E159" s="235">
        <v>3</v>
      </c>
      <c r="F159" s="236"/>
      <c r="G159" s="237">
        <f>ROUND(E159*F159,2)</f>
        <v>0</v>
      </c>
      <c r="H159" s="236"/>
      <c r="I159" s="237">
        <f>ROUND(E159*H159,2)</f>
        <v>0</v>
      </c>
      <c r="J159" s="236"/>
      <c r="K159" s="237">
        <f>ROUND(E159*J159,2)</f>
        <v>0</v>
      </c>
      <c r="L159" s="237">
        <v>21</v>
      </c>
      <c r="M159" s="237">
        <f>G159*(1+L159/100)</f>
        <v>0</v>
      </c>
      <c r="N159" s="237">
        <v>0</v>
      </c>
      <c r="O159" s="237">
        <f>ROUND(E159*N159,2)</f>
        <v>0</v>
      </c>
      <c r="P159" s="237">
        <v>0</v>
      </c>
      <c r="Q159" s="237">
        <f>ROUND(E159*P159,2)</f>
        <v>0</v>
      </c>
      <c r="R159" s="237"/>
      <c r="S159" s="237" t="s">
        <v>295</v>
      </c>
      <c r="T159" s="238" t="s">
        <v>286</v>
      </c>
      <c r="U159" s="215">
        <v>0</v>
      </c>
      <c r="V159" s="215">
        <f>ROUND(E159*U159,2)</f>
        <v>0</v>
      </c>
      <c r="W159" s="215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 t="s">
        <v>369</v>
      </c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</row>
    <row r="160" spans="1:60" outlineLevel="1">
      <c r="A160" s="232">
        <v>147</v>
      </c>
      <c r="B160" s="233" t="s">
        <v>2201</v>
      </c>
      <c r="C160" s="243" t="s">
        <v>2060</v>
      </c>
      <c r="D160" s="234" t="s">
        <v>298</v>
      </c>
      <c r="E160" s="235">
        <v>3</v>
      </c>
      <c r="F160" s="236"/>
      <c r="G160" s="237">
        <f>ROUND(E160*F160,2)</f>
        <v>0</v>
      </c>
      <c r="H160" s="236"/>
      <c r="I160" s="237">
        <f>ROUND(E160*H160,2)</f>
        <v>0</v>
      </c>
      <c r="J160" s="236"/>
      <c r="K160" s="237">
        <f>ROUND(E160*J160,2)</f>
        <v>0</v>
      </c>
      <c r="L160" s="237">
        <v>21</v>
      </c>
      <c r="M160" s="237">
        <f>G160*(1+L160/100)</f>
        <v>0</v>
      </c>
      <c r="N160" s="237">
        <v>0</v>
      </c>
      <c r="O160" s="237">
        <f>ROUND(E160*N160,2)</f>
        <v>0</v>
      </c>
      <c r="P160" s="237">
        <v>0</v>
      </c>
      <c r="Q160" s="237">
        <f>ROUND(E160*P160,2)</f>
        <v>0</v>
      </c>
      <c r="R160" s="237"/>
      <c r="S160" s="237" t="s">
        <v>295</v>
      </c>
      <c r="T160" s="238" t="s">
        <v>286</v>
      </c>
      <c r="U160" s="215">
        <v>0</v>
      </c>
      <c r="V160" s="215">
        <f>ROUND(E160*U160,2)</f>
        <v>0</v>
      </c>
      <c r="W160" s="215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 t="s">
        <v>369</v>
      </c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</row>
    <row r="161" spans="1:60" outlineLevel="1">
      <c r="A161" s="232">
        <v>148</v>
      </c>
      <c r="B161" s="233" t="s">
        <v>2202</v>
      </c>
      <c r="C161" s="243" t="s">
        <v>2062</v>
      </c>
      <c r="D161" s="234" t="s">
        <v>298</v>
      </c>
      <c r="E161" s="235">
        <v>2</v>
      </c>
      <c r="F161" s="236"/>
      <c r="G161" s="237">
        <f>ROUND(E161*F161,2)</f>
        <v>0</v>
      </c>
      <c r="H161" s="236"/>
      <c r="I161" s="237">
        <f>ROUND(E161*H161,2)</f>
        <v>0</v>
      </c>
      <c r="J161" s="236"/>
      <c r="K161" s="237">
        <f>ROUND(E161*J161,2)</f>
        <v>0</v>
      </c>
      <c r="L161" s="237">
        <v>21</v>
      </c>
      <c r="M161" s="237">
        <f>G161*(1+L161/100)</f>
        <v>0</v>
      </c>
      <c r="N161" s="237">
        <v>0</v>
      </c>
      <c r="O161" s="237">
        <f>ROUND(E161*N161,2)</f>
        <v>0</v>
      </c>
      <c r="P161" s="237">
        <v>0</v>
      </c>
      <c r="Q161" s="237">
        <f>ROUND(E161*P161,2)</f>
        <v>0</v>
      </c>
      <c r="R161" s="237"/>
      <c r="S161" s="237" t="s">
        <v>295</v>
      </c>
      <c r="T161" s="238" t="s">
        <v>286</v>
      </c>
      <c r="U161" s="215">
        <v>0</v>
      </c>
      <c r="V161" s="215">
        <f>ROUND(E161*U161,2)</f>
        <v>0</v>
      </c>
      <c r="W161" s="215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 t="s">
        <v>369</v>
      </c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</row>
    <row r="162" spans="1:60" outlineLevel="1">
      <c r="A162" s="232">
        <v>149</v>
      </c>
      <c r="B162" s="233" t="s">
        <v>2203</v>
      </c>
      <c r="C162" s="243" t="s">
        <v>2064</v>
      </c>
      <c r="D162" s="234" t="s">
        <v>298</v>
      </c>
      <c r="E162" s="235">
        <v>2</v>
      </c>
      <c r="F162" s="236"/>
      <c r="G162" s="237">
        <f>ROUND(E162*F162,2)</f>
        <v>0</v>
      </c>
      <c r="H162" s="236"/>
      <c r="I162" s="237">
        <f>ROUND(E162*H162,2)</f>
        <v>0</v>
      </c>
      <c r="J162" s="236"/>
      <c r="K162" s="237">
        <f>ROUND(E162*J162,2)</f>
        <v>0</v>
      </c>
      <c r="L162" s="237">
        <v>21</v>
      </c>
      <c r="M162" s="237">
        <f>G162*(1+L162/100)</f>
        <v>0</v>
      </c>
      <c r="N162" s="237">
        <v>0</v>
      </c>
      <c r="O162" s="237">
        <f>ROUND(E162*N162,2)</f>
        <v>0</v>
      </c>
      <c r="P162" s="237">
        <v>0</v>
      </c>
      <c r="Q162" s="237">
        <f>ROUND(E162*P162,2)</f>
        <v>0</v>
      </c>
      <c r="R162" s="237"/>
      <c r="S162" s="237" t="s">
        <v>295</v>
      </c>
      <c r="T162" s="238" t="s">
        <v>286</v>
      </c>
      <c r="U162" s="215">
        <v>0</v>
      </c>
      <c r="V162" s="215">
        <f>ROUND(E162*U162,2)</f>
        <v>0</v>
      </c>
      <c r="W162" s="215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 t="s">
        <v>369</v>
      </c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</row>
    <row r="163" spans="1:60" outlineLevel="1">
      <c r="A163" s="232">
        <v>150</v>
      </c>
      <c r="B163" s="233" t="s">
        <v>2204</v>
      </c>
      <c r="C163" s="243" t="s">
        <v>2066</v>
      </c>
      <c r="D163" s="234" t="s">
        <v>298</v>
      </c>
      <c r="E163" s="235">
        <v>3</v>
      </c>
      <c r="F163" s="236"/>
      <c r="G163" s="237">
        <f>ROUND(E163*F163,2)</f>
        <v>0</v>
      </c>
      <c r="H163" s="236"/>
      <c r="I163" s="237">
        <f>ROUND(E163*H163,2)</f>
        <v>0</v>
      </c>
      <c r="J163" s="236"/>
      <c r="K163" s="237">
        <f>ROUND(E163*J163,2)</f>
        <v>0</v>
      </c>
      <c r="L163" s="237">
        <v>21</v>
      </c>
      <c r="M163" s="237">
        <f>G163*(1+L163/100)</f>
        <v>0</v>
      </c>
      <c r="N163" s="237">
        <v>0</v>
      </c>
      <c r="O163" s="237">
        <f>ROUND(E163*N163,2)</f>
        <v>0</v>
      </c>
      <c r="P163" s="237">
        <v>0</v>
      </c>
      <c r="Q163" s="237">
        <f>ROUND(E163*P163,2)</f>
        <v>0</v>
      </c>
      <c r="R163" s="237"/>
      <c r="S163" s="237" t="s">
        <v>295</v>
      </c>
      <c r="T163" s="238" t="s">
        <v>286</v>
      </c>
      <c r="U163" s="215">
        <v>0</v>
      </c>
      <c r="V163" s="215">
        <f>ROUND(E163*U163,2)</f>
        <v>0</v>
      </c>
      <c r="W163" s="215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 t="s">
        <v>369</v>
      </c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</row>
    <row r="164" spans="1:60" outlineLevel="1">
      <c r="A164" s="232">
        <v>151</v>
      </c>
      <c r="B164" s="233" t="s">
        <v>2205</v>
      </c>
      <c r="C164" s="243" t="s">
        <v>2068</v>
      </c>
      <c r="D164" s="234" t="s">
        <v>298</v>
      </c>
      <c r="E164" s="235">
        <v>2</v>
      </c>
      <c r="F164" s="236"/>
      <c r="G164" s="237">
        <f>ROUND(E164*F164,2)</f>
        <v>0</v>
      </c>
      <c r="H164" s="236"/>
      <c r="I164" s="237">
        <f>ROUND(E164*H164,2)</f>
        <v>0</v>
      </c>
      <c r="J164" s="236"/>
      <c r="K164" s="237">
        <f>ROUND(E164*J164,2)</f>
        <v>0</v>
      </c>
      <c r="L164" s="237">
        <v>21</v>
      </c>
      <c r="M164" s="237">
        <f>G164*(1+L164/100)</f>
        <v>0</v>
      </c>
      <c r="N164" s="237">
        <v>0</v>
      </c>
      <c r="O164" s="237">
        <f>ROUND(E164*N164,2)</f>
        <v>0</v>
      </c>
      <c r="P164" s="237">
        <v>0</v>
      </c>
      <c r="Q164" s="237">
        <f>ROUND(E164*P164,2)</f>
        <v>0</v>
      </c>
      <c r="R164" s="237"/>
      <c r="S164" s="237" t="s">
        <v>295</v>
      </c>
      <c r="T164" s="238" t="s">
        <v>286</v>
      </c>
      <c r="U164" s="215">
        <v>0</v>
      </c>
      <c r="V164" s="215">
        <f>ROUND(E164*U164,2)</f>
        <v>0</v>
      </c>
      <c r="W164" s="215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 t="s">
        <v>369</v>
      </c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</row>
    <row r="165" spans="1:60" outlineLevel="1">
      <c r="A165" s="232">
        <v>152</v>
      </c>
      <c r="B165" s="233" t="s">
        <v>1996</v>
      </c>
      <c r="C165" s="243" t="s">
        <v>2050</v>
      </c>
      <c r="D165" s="234" t="s">
        <v>557</v>
      </c>
      <c r="E165" s="235">
        <v>124</v>
      </c>
      <c r="F165" s="236"/>
      <c r="G165" s="237">
        <f>ROUND(E165*F165,2)</f>
        <v>0</v>
      </c>
      <c r="H165" s="236"/>
      <c r="I165" s="237">
        <f>ROUND(E165*H165,2)</f>
        <v>0</v>
      </c>
      <c r="J165" s="236"/>
      <c r="K165" s="237">
        <f>ROUND(E165*J165,2)</f>
        <v>0</v>
      </c>
      <c r="L165" s="237">
        <v>21</v>
      </c>
      <c r="M165" s="237">
        <f>G165*(1+L165/100)</f>
        <v>0</v>
      </c>
      <c r="N165" s="237">
        <v>0</v>
      </c>
      <c r="O165" s="237">
        <f>ROUND(E165*N165,2)</f>
        <v>0</v>
      </c>
      <c r="P165" s="237">
        <v>0</v>
      </c>
      <c r="Q165" s="237">
        <f>ROUND(E165*P165,2)</f>
        <v>0</v>
      </c>
      <c r="R165" s="237"/>
      <c r="S165" s="237" t="s">
        <v>295</v>
      </c>
      <c r="T165" s="238" t="s">
        <v>286</v>
      </c>
      <c r="U165" s="215">
        <v>0</v>
      </c>
      <c r="V165" s="215">
        <f>ROUND(E165*U165,2)</f>
        <v>0</v>
      </c>
      <c r="W165" s="215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 t="s">
        <v>2206</v>
      </c>
      <c r="AH165" s="206"/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</row>
    <row r="166" spans="1:60" outlineLevel="1">
      <c r="A166" s="232">
        <v>153</v>
      </c>
      <c r="B166" s="233" t="s">
        <v>1998</v>
      </c>
      <c r="C166" s="243" t="s">
        <v>2052</v>
      </c>
      <c r="D166" s="234" t="s">
        <v>557</v>
      </c>
      <c r="E166" s="235">
        <v>36</v>
      </c>
      <c r="F166" s="236"/>
      <c r="G166" s="237">
        <f>ROUND(E166*F166,2)</f>
        <v>0</v>
      </c>
      <c r="H166" s="236"/>
      <c r="I166" s="237">
        <f>ROUND(E166*H166,2)</f>
        <v>0</v>
      </c>
      <c r="J166" s="236"/>
      <c r="K166" s="237">
        <f>ROUND(E166*J166,2)</f>
        <v>0</v>
      </c>
      <c r="L166" s="237">
        <v>21</v>
      </c>
      <c r="M166" s="237">
        <f>G166*(1+L166/100)</f>
        <v>0</v>
      </c>
      <c r="N166" s="237">
        <v>0</v>
      </c>
      <c r="O166" s="237">
        <f>ROUND(E166*N166,2)</f>
        <v>0</v>
      </c>
      <c r="P166" s="237">
        <v>0</v>
      </c>
      <c r="Q166" s="237">
        <f>ROUND(E166*P166,2)</f>
        <v>0</v>
      </c>
      <c r="R166" s="237"/>
      <c r="S166" s="237" t="s">
        <v>295</v>
      </c>
      <c r="T166" s="238" t="s">
        <v>286</v>
      </c>
      <c r="U166" s="215">
        <v>0</v>
      </c>
      <c r="V166" s="215">
        <f>ROUND(E166*U166,2)</f>
        <v>0</v>
      </c>
      <c r="W166" s="215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 t="s">
        <v>2206</v>
      </c>
      <c r="AH166" s="206"/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</row>
    <row r="167" spans="1:60" outlineLevel="1">
      <c r="A167" s="232">
        <v>154</v>
      </c>
      <c r="B167" s="233" t="s">
        <v>2000</v>
      </c>
      <c r="C167" s="243" t="s">
        <v>2074</v>
      </c>
      <c r="D167" s="234" t="s">
        <v>557</v>
      </c>
      <c r="E167" s="235">
        <v>12</v>
      </c>
      <c r="F167" s="236"/>
      <c r="G167" s="237">
        <f>ROUND(E167*F167,2)</f>
        <v>0</v>
      </c>
      <c r="H167" s="236"/>
      <c r="I167" s="237">
        <f>ROUND(E167*H167,2)</f>
        <v>0</v>
      </c>
      <c r="J167" s="236"/>
      <c r="K167" s="237">
        <f>ROUND(E167*J167,2)</f>
        <v>0</v>
      </c>
      <c r="L167" s="237">
        <v>21</v>
      </c>
      <c r="M167" s="237">
        <f>G167*(1+L167/100)</f>
        <v>0</v>
      </c>
      <c r="N167" s="237">
        <v>0</v>
      </c>
      <c r="O167" s="237">
        <f>ROUND(E167*N167,2)</f>
        <v>0</v>
      </c>
      <c r="P167" s="237">
        <v>0</v>
      </c>
      <c r="Q167" s="237">
        <f>ROUND(E167*P167,2)</f>
        <v>0</v>
      </c>
      <c r="R167" s="237"/>
      <c r="S167" s="237" t="s">
        <v>295</v>
      </c>
      <c r="T167" s="238" t="s">
        <v>286</v>
      </c>
      <c r="U167" s="215">
        <v>0</v>
      </c>
      <c r="V167" s="215">
        <f>ROUND(E167*U167,2)</f>
        <v>0</v>
      </c>
      <c r="W167" s="215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 t="s">
        <v>2206</v>
      </c>
      <c r="AH167" s="206"/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</row>
    <row r="168" spans="1:60" outlineLevel="1">
      <c r="A168" s="232">
        <v>155</v>
      </c>
      <c r="B168" s="233" t="s">
        <v>2004</v>
      </c>
      <c r="C168" s="243" t="s">
        <v>2116</v>
      </c>
      <c r="D168" s="234" t="s">
        <v>557</v>
      </c>
      <c r="E168" s="235">
        <v>22</v>
      </c>
      <c r="F168" s="236"/>
      <c r="G168" s="237">
        <f>ROUND(E168*F168,2)</f>
        <v>0</v>
      </c>
      <c r="H168" s="236"/>
      <c r="I168" s="237">
        <f>ROUND(E168*H168,2)</f>
        <v>0</v>
      </c>
      <c r="J168" s="236"/>
      <c r="K168" s="237">
        <f>ROUND(E168*J168,2)</f>
        <v>0</v>
      </c>
      <c r="L168" s="237">
        <v>21</v>
      </c>
      <c r="M168" s="237">
        <f>G168*(1+L168/100)</f>
        <v>0</v>
      </c>
      <c r="N168" s="237">
        <v>0</v>
      </c>
      <c r="O168" s="237">
        <f>ROUND(E168*N168,2)</f>
        <v>0</v>
      </c>
      <c r="P168" s="237">
        <v>0</v>
      </c>
      <c r="Q168" s="237">
        <f>ROUND(E168*P168,2)</f>
        <v>0</v>
      </c>
      <c r="R168" s="237"/>
      <c r="S168" s="237" t="s">
        <v>295</v>
      </c>
      <c r="T168" s="238" t="s">
        <v>286</v>
      </c>
      <c r="U168" s="215">
        <v>0</v>
      </c>
      <c r="V168" s="215">
        <f>ROUND(E168*U168,2)</f>
        <v>0</v>
      </c>
      <c r="W168" s="215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 t="s">
        <v>2206</v>
      </c>
      <c r="AH168" s="206"/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</row>
    <row r="169" spans="1:60" outlineLevel="1">
      <c r="A169" s="232">
        <v>156</v>
      </c>
      <c r="B169" s="233" t="s">
        <v>2006</v>
      </c>
      <c r="C169" s="243" t="s">
        <v>2207</v>
      </c>
      <c r="D169" s="234" t="s">
        <v>2208</v>
      </c>
      <c r="E169" s="235">
        <v>5</v>
      </c>
      <c r="F169" s="236"/>
      <c r="G169" s="237">
        <f>ROUND(E169*F169,2)</f>
        <v>0</v>
      </c>
      <c r="H169" s="236"/>
      <c r="I169" s="237">
        <f>ROUND(E169*H169,2)</f>
        <v>0</v>
      </c>
      <c r="J169" s="236"/>
      <c r="K169" s="237">
        <f>ROUND(E169*J169,2)</f>
        <v>0</v>
      </c>
      <c r="L169" s="237">
        <v>21</v>
      </c>
      <c r="M169" s="237">
        <f>G169*(1+L169/100)</f>
        <v>0</v>
      </c>
      <c r="N169" s="237">
        <v>0</v>
      </c>
      <c r="O169" s="237">
        <f>ROUND(E169*N169,2)</f>
        <v>0</v>
      </c>
      <c r="P169" s="237">
        <v>0</v>
      </c>
      <c r="Q169" s="237">
        <f>ROUND(E169*P169,2)</f>
        <v>0</v>
      </c>
      <c r="R169" s="237"/>
      <c r="S169" s="237" t="s">
        <v>295</v>
      </c>
      <c r="T169" s="238" t="s">
        <v>286</v>
      </c>
      <c r="U169" s="215">
        <v>0</v>
      </c>
      <c r="V169" s="215">
        <f>ROUND(E169*U169,2)</f>
        <v>0</v>
      </c>
      <c r="W169" s="215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 t="s">
        <v>1980</v>
      </c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</row>
    <row r="170" spans="1:60" outlineLevel="1">
      <c r="A170" s="232">
        <v>157</v>
      </c>
      <c r="B170" s="233" t="s">
        <v>2209</v>
      </c>
      <c r="C170" s="243" t="s">
        <v>2046</v>
      </c>
      <c r="D170" s="234" t="s">
        <v>298</v>
      </c>
      <c r="E170" s="235">
        <v>2</v>
      </c>
      <c r="F170" s="236"/>
      <c r="G170" s="237">
        <f>ROUND(E170*F170,2)</f>
        <v>0</v>
      </c>
      <c r="H170" s="236"/>
      <c r="I170" s="237">
        <f>ROUND(E170*H170,2)</f>
        <v>0</v>
      </c>
      <c r="J170" s="236"/>
      <c r="K170" s="237">
        <f>ROUND(E170*J170,2)</f>
        <v>0</v>
      </c>
      <c r="L170" s="237">
        <v>21</v>
      </c>
      <c r="M170" s="237">
        <f>G170*(1+L170/100)</f>
        <v>0</v>
      </c>
      <c r="N170" s="237">
        <v>0</v>
      </c>
      <c r="O170" s="237">
        <f>ROUND(E170*N170,2)</f>
        <v>0</v>
      </c>
      <c r="P170" s="237">
        <v>0</v>
      </c>
      <c r="Q170" s="237">
        <f>ROUND(E170*P170,2)</f>
        <v>0</v>
      </c>
      <c r="R170" s="237"/>
      <c r="S170" s="237" t="s">
        <v>295</v>
      </c>
      <c r="T170" s="238" t="s">
        <v>286</v>
      </c>
      <c r="U170" s="215">
        <v>0</v>
      </c>
      <c r="V170" s="215">
        <f>ROUND(E170*U170,2)</f>
        <v>0</v>
      </c>
      <c r="W170" s="215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 t="s">
        <v>1980</v>
      </c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</row>
    <row r="171" spans="1:60" outlineLevel="1">
      <c r="A171" s="223">
        <v>158</v>
      </c>
      <c r="B171" s="224" t="s">
        <v>2210</v>
      </c>
      <c r="C171" s="241" t="s">
        <v>2048</v>
      </c>
      <c r="D171" s="225" t="s">
        <v>557</v>
      </c>
      <c r="E171" s="226">
        <v>12</v>
      </c>
      <c r="F171" s="227"/>
      <c r="G171" s="228">
        <f>ROUND(E171*F171,2)</f>
        <v>0</v>
      </c>
      <c r="H171" s="227"/>
      <c r="I171" s="228">
        <f>ROUND(E171*H171,2)</f>
        <v>0</v>
      </c>
      <c r="J171" s="227"/>
      <c r="K171" s="228">
        <f>ROUND(E171*J171,2)</f>
        <v>0</v>
      </c>
      <c r="L171" s="228">
        <v>21</v>
      </c>
      <c r="M171" s="228">
        <f>G171*(1+L171/100)</f>
        <v>0</v>
      </c>
      <c r="N171" s="228">
        <v>0</v>
      </c>
      <c r="O171" s="228">
        <f>ROUND(E171*N171,2)</f>
        <v>0</v>
      </c>
      <c r="P171" s="228">
        <v>0</v>
      </c>
      <c r="Q171" s="228">
        <f>ROUND(E171*P171,2)</f>
        <v>0</v>
      </c>
      <c r="R171" s="228"/>
      <c r="S171" s="228" t="s">
        <v>295</v>
      </c>
      <c r="T171" s="229" t="s">
        <v>286</v>
      </c>
      <c r="U171" s="215">
        <v>0</v>
      </c>
      <c r="V171" s="215">
        <f>ROUND(E171*U171,2)</f>
        <v>0</v>
      </c>
      <c r="W171" s="215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 t="s">
        <v>1980</v>
      </c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</row>
    <row r="172" spans="1:60">
      <c r="A172" s="5"/>
      <c r="B172" s="6"/>
      <c r="C172" s="244"/>
      <c r="D172" s="8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AE172">
        <v>15</v>
      </c>
      <c r="AF172">
        <v>21</v>
      </c>
    </row>
    <row r="173" spans="1:60">
      <c r="A173" s="209"/>
      <c r="B173" s="210" t="s">
        <v>29</v>
      </c>
      <c r="C173" s="245"/>
      <c r="D173" s="211"/>
      <c r="E173" s="212"/>
      <c r="F173" s="212"/>
      <c r="G173" s="239">
        <f>G8+G24+G35+G43+G51+G108</f>
        <v>0</v>
      </c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AE173">
        <f>SUMIF(L7:L171,AE172,G7:G171)</f>
        <v>0</v>
      </c>
      <c r="AF173">
        <f>SUMIF(L7:L171,AF172,G7:G171)</f>
        <v>0</v>
      </c>
      <c r="AG173" t="s">
        <v>315</v>
      </c>
    </row>
    <row r="174" spans="1:60">
      <c r="C174" s="246"/>
      <c r="D174" s="190"/>
      <c r="AG174" t="s">
        <v>316</v>
      </c>
    </row>
    <row r="175" spans="1:60">
      <c r="D175" s="190"/>
    </row>
    <row r="176" spans="1:60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54</v>
      </c>
      <c r="C3" s="195" t="s">
        <v>55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60</v>
      </c>
      <c r="C4" s="198" t="s">
        <v>61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191</v>
      </c>
      <c r="C8" s="240" t="s">
        <v>192</v>
      </c>
      <c r="D8" s="219"/>
      <c r="E8" s="220"/>
      <c r="F8" s="221"/>
      <c r="G8" s="221">
        <f>SUMIF(AG9:AG24,"&lt;&gt;NOR",G9:G24)</f>
        <v>0</v>
      </c>
      <c r="H8" s="221"/>
      <c r="I8" s="221">
        <f>SUM(I9:I24)</f>
        <v>0</v>
      </c>
      <c r="J8" s="221"/>
      <c r="K8" s="221">
        <f>SUM(K9:K24)</f>
        <v>0</v>
      </c>
      <c r="L8" s="221"/>
      <c r="M8" s="221">
        <f>SUM(M9:M24)</f>
        <v>0</v>
      </c>
      <c r="N8" s="221"/>
      <c r="O8" s="221">
        <f>SUM(O9:O24)</f>
        <v>0</v>
      </c>
      <c r="P8" s="221"/>
      <c r="Q8" s="221">
        <f>SUM(Q9:Q24)</f>
        <v>0</v>
      </c>
      <c r="R8" s="221"/>
      <c r="S8" s="221"/>
      <c r="T8" s="222"/>
      <c r="U8" s="216"/>
      <c r="V8" s="216">
        <f>SUM(V9:V24)</f>
        <v>0</v>
      </c>
      <c r="W8" s="216"/>
      <c r="AG8" t="s">
        <v>281</v>
      </c>
    </row>
    <row r="9" spans="1:60" outlineLevel="1">
      <c r="A9" s="232">
        <v>1</v>
      </c>
      <c r="B9" s="233" t="s">
        <v>2211</v>
      </c>
      <c r="C9" s="243" t="s">
        <v>2212</v>
      </c>
      <c r="D9" s="234" t="s">
        <v>557</v>
      </c>
      <c r="E9" s="235">
        <v>250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2213</v>
      </c>
      <c r="C10" s="243" t="s">
        <v>2214</v>
      </c>
      <c r="D10" s="234" t="s">
        <v>557</v>
      </c>
      <c r="E10" s="235">
        <v>550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2215</v>
      </c>
      <c r="C11" s="243" t="s">
        <v>2216</v>
      </c>
      <c r="D11" s="234" t="s">
        <v>557</v>
      </c>
      <c r="E11" s="235">
        <v>200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</v>
      </c>
      <c r="O11" s="237">
        <f>ROUND(E11*N11,2)</f>
        <v>0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2217</v>
      </c>
      <c r="C12" s="243" t="s">
        <v>2218</v>
      </c>
      <c r="D12" s="234" t="s">
        <v>557</v>
      </c>
      <c r="E12" s="235">
        <v>250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2219</v>
      </c>
      <c r="C13" s="243" t="s">
        <v>2220</v>
      </c>
      <c r="D13" s="234" t="s">
        <v>557</v>
      </c>
      <c r="E13" s="235">
        <v>750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323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2002</v>
      </c>
      <c r="C14" s="243" t="s">
        <v>2221</v>
      </c>
      <c r="D14" s="234" t="s">
        <v>298</v>
      </c>
      <c r="E14" s="235">
        <v>1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323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2073</v>
      </c>
      <c r="C15" s="243" t="s">
        <v>2222</v>
      </c>
      <c r="D15" s="234" t="s">
        <v>557</v>
      </c>
      <c r="E15" s="235">
        <v>200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323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1996</v>
      </c>
      <c r="C16" s="243" t="s">
        <v>2223</v>
      </c>
      <c r="D16" s="234" t="s">
        <v>298</v>
      </c>
      <c r="E16" s="235">
        <v>14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1980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32">
        <v>9</v>
      </c>
      <c r="B17" s="233" t="s">
        <v>1998</v>
      </c>
      <c r="C17" s="243" t="s">
        <v>2224</v>
      </c>
      <c r="D17" s="234" t="s">
        <v>298</v>
      </c>
      <c r="E17" s="235">
        <v>10</v>
      </c>
      <c r="F17" s="236"/>
      <c r="G17" s="237">
        <f>ROUND(E17*F17,2)</f>
        <v>0</v>
      </c>
      <c r="H17" s="236"/>
      <c r="I17" s="237">
        <f>ROUND(E17*H17,2)</f>
        <v>0</v>
      </c>
      <c r="J17" s="236"/>
      <c r="K17" s="237">
        <f>ROUND(E17*J17,2)</f>
        <v>0</v>
      </c>
      <c r="L17" s="237">
        <v>21</v>
      </c>
      <c r="M17" s="237">
        <f>G17*(1+L17/100)</f>
        <v>0</v>
      </c>
      <c r="N17" s="237">
        <v>0</v>
      </c>
      <c r="O17" s="237">
        <f>ROUND(E17*N17,2)</f>
        <v>0</v>
      </c>
      <c r="P17" s="237">
        <v>0</v>
      </c>
      <c r="Q17" s="237">
        <f>ROUND(E17*P17,2)</f>
        <v>0</v>
      </c>
      <c r="R17" s="237"/>
      <c r="S17" s="237" t="s">
        <v>295</v>
      </c>
      <c r="T17" s="238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1980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10</v>
      </c>
      <c r="B18" s="233" t="s">
        <v>2000</v>
      </c>
      <c r="C18" s="243" t="s">
        <v>2225</v>
      </c>
      <c r="D18" s="234" t="s">
        <v>298</v>
      </c>
      <c r="E18" s="235">
        <v>1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1980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11</v>
      </c>
      <c r="B19" s="233" t="s">
        <v>2004</v>
      </c>
      <c r="C19" s="243" t="s">
        <v>2226</v>
      </c>
      <c r="D19" s="234" t="s">
        <v>298</v>
      </c>
      <c r="E19" s="235">
        <v>1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1980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12</v>
      </c>
      <c r="B20" s="233" t="s">
        <v>2006</v>
      </c>
      <c r="C20" s="243" t="s">
        <v>2227</v>
      </c>
      <c r="D20" s="234" t="s">
        <v>298</v>
      </c>
      <c r="E20" s="235">
        <v>1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0</v>
      </c>
      <c r="O20" s="237">
        <f>ROUND(E20*N20,2)</f>
        <v>0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1980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13</v>
      </c>
      <c r="B21" s="233" t="s">
        <v>2043</v>
      </c>
      <c r="C21" s="243" t="s">
        <v>2228</v>
      </c>
      <c r="D21" s="234" t="s">
        <v>298</v>
      </c>
      <c r="E21" s="235">
        <v>3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1980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32">
        <v>14</v>
      </c>
      <c r="B22" s="233" t="s">
        <v>2115</v>
      </c>
      <c r="C22" s="243" t="s">
        <v>2228</v>
      </c>
      <c r="D22" s="234" t="s">
        <v>298</v>
      </c>
      <c r="E22" s="235">
        <v>1</v>
      </c>
      <c r="F22" s="236"/>
      <c r="G22" s="237">
        <f>ROUND(E22*F22,2)</f>
        <v>0</v>
      </c>
      <c r="H22" s="236"/>
      <c r="I22" s="237">
        <f>ROUND(E22*H22,2)</f>
        <v>0</v>
      </c>
      <c r="J22" s="236"/>
      <c r="K22" s="237">
        <f>ROUND(E22*J22,2)</f>
        <v>0</v>
      </c>
      <c r="L22" s="237">
        <v>21</v>
      </c>
      <c r="M22" s="237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7"/>
      <c r="S22" s="237" t="s">
        <v>295</v>
      </c>
      <c r="T22" s="238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1980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32">
        <v>15</v>
      </c>
      <c r="B23" s="233" t="s">
        <v>2209</v>
      </c>
      <c r="C23" s="243" t="s">
        <v>2229</v>
      </c>
      <c r="D23" s="234" t="s">
        <v>298</v>
      </c>
      <c r="E23" s="235">
        <v>5</v>
      </c>
      <c r="F23" s="236"/>
      <c r="G23" s="237">
        <f>ROUND(E23*F23,2)</f>
        <v>0</v>
      </c>
      <c r="H23" s="236"/>
      <c r="I23" s="237">
        <f>ROUND(E23*H23,2)</f>
        <v>0</v>
      </c>
      <c r="J23" s="236"/>
      <c r="K23" s="237">
        <f>ROUND(E23*J23,2)</f>
        <v>0</v>
      </c>
      <c r="L23" s="237">
        <v>21</v>
      </c>
      <c r="M23" s="237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7"/>
      <c r="S23" s="237" t="s">
        <v>295</v>
      </c>
      <c r="T23" s="238" t="s">
        <v>286</v>
      </c>
      <c r="U23" s="215">
        <v>0</v>
      </c>
      <c r="V23" s="215">
        <f>ROUND(E23*U23,2)</f>
        <v>0</v>
      </c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1980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32">
        <v>16</v>
      </c>
      <c r="B24" s="233" t="s">
        <v>2210</v>
      </c>
      <c r="C24" s="243" t="s">
        <v>2230</v>
      </c>
      <c r="D24" s="234" t="s">
        <v>298</v>
      </c>
      <c r="E24" s="235">
        <v>5</v>
      </c>
      <c r="F24" s="236"/>
      <c r="G24" s="237">
        <f>ROUND(E24*F24,2)</f>
        <v>0</v>
      </c>
      <c r="H24" s="236"/>
      <c r="I24" s="237">
        <f>ROUND(E24*H24,2)</f>
        <v>0</v>
      </c>
      <c r="J24" s="236"/>
      <c r="K24" s="237">
        <f>ROUND(E24*J24,2)</f>
        <v>0</v>
      </c>
      <c r="L24" s="237">
        <v>21</v>
      </c>
      <c r="M24" s="237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7"/>
      <c r="S24" s="237" t="s">
        <v>295</v>
      </c>
      <c r="T24" s="238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1980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>
      <c r="A25" s="217" t="s">
        <v>280</v>
      </c>
      <c r="B25" s="218" t="s">
        <v>193</v>
      </c>
      <c r="C25" s="240" t="s">
        <v>194</v>
      </c>
      <c r="D25" s="219"/>
      <c r="E25" s="220"/>
      <c r="F25" s="221"/>
      <c r="G25" s="221">
        <f>SUMIF(AG26:AG40,"&lt;&gt;NOR",G26:G40)</f>
        <v>0</v>
      </c>
      <c r="H25" s="221"/>
      <c r="I25" s="221">
        <f>SUM(I26:I40)</f>
        <v>0</v>
      </c>
      <c r="J25" s="221"/>
      <c r="K25" s="221">
        <f>SUM(K26:K40)</f>
        <v>0</v>
      </c>
      <c r="L25" s="221"/>
      <c r="M25" s="221">
        <f>SUM(M26:M40)</f>
        <v>0</v>
      </c>
      <c r="N25" s="221"/>
      <c r="O25" s="221">
        <f>SUM(O26:O40)</f>
        <v>0</v>
      </c>
      <c r="P25" s="221"/>
      <c r="Q25" s="221">
        <f>SUM(Q26:Q40)</f>
        <v>0</v>
      </c>
      <c r="R25" s="221"/>
      <c r="S25" s="221"/>
      <c r="T25" s="222"/>
      <c r="U25" s="216"/>
      <c r="V25" s="216">
        <f>SUM(V26:V40)</f>
        <v>0</v>
      </c>
      <c r="W25" s="216"/>
      <c r="AG25" t="s">
        <v>281</v>
      </c>
    </row>
    <row r="26" spans="1:60" outlineLevel="1">
      <c r="A26" s="232">
        <v>17</v>
      </c>
      <c r="B26" s="233" t="s">
        <v>1996</v>
      </c>
      <c r="C26" s="243" t="s">
        <v>2231</v>
      </c>
      <c r="D26" s="234" t="s">
        <v>298</v>
      </c>
      <c r="E26" s="235">
        <v>1</v>
      </c>
      <c r="F26" s="236"/>
      <c r="G26" s="237">
        <f>ROUND(E26*F26,2)</f>
        <v>0</v>
      </c>
      <c r="H26" s="236"/>
      <c r="I26" s="237">
        <f>ROUND(E26*H26,2)</f>
        <v>0</v>
      </c>
      <c r="J26" s="236"/>
      <c r="K26" s="237">
        <f>ROUND(E26*J26,2)</f>
        <v>0</v>
      </c>
      <c r="L26" s="237">
        <v>21</v>
      </c>
      <c r="M26" s="237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7"/>
      <c r="S26" s="237" t="s">
        <v>295</v>
      </c>
      <c r="T26" s="238" t="s">
        <v>286</v>
      </c>
      <c r="U26" s="215">
        <v>0</v>
      </c>
      <c r="V26" s="215">
        <f>ROUND(E26*U26,2)</f>
        <v>0</v>
      </c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2206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32">
        <v>18</v>
      </c>
      <c r="B27" s="233" t="s">
        <v>2006</v>
      </c>
      <c r="C27" s="243" t="s">
        <v>2232</v>
      </c>
      <c r="D27" s="234" t="s">
        <v>557</v>
      </c>
      <c r="E27" s="235">
        <v>200</v>
      </c>
      <c r="F27" s="236"/>
      <c r="G27" s="237">
        <f>ROUND(E27*F27,2)</f>
        <v>0</v>
      </c>
      <c r="H27" s="236"/>
      <c r="I27" s="237">
        <f>ROUND(E27*H27,2)</f>
        <v>0</v>
      </c>
      <c r="J27" s="236"/>
      <c r="K27" s="237">
        <f>ROUND(E27*J27,2)</f>
        <v>0</v>
      </c>
      <c r="L27" s="237">
        <v>21</v>
      </c>
      <c r="M27" s="237">
        <f>G27*(1+L27/100)</f>
        <v>0</v>
      </c>
      <c r="N27" s="237">
        <v>0</v>
      </c>
      <c r="O27" s="237">
        <f>ROUND(E27*N27,2)</f>
        <v>0</v>
      </c>
      <c r="P27" s="237">
        <v>0</v>
      </c>
      <c r="Q27" s="237">
        <f>ROUND(E27*P27,2)</f>
        <v>0</v>
      </c>
      <c r="R27" s="237"/>
      <c r="S27" s="237" t="s">
        <v>295</v>
      </c>
      <c r="T27" s="238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2206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32">
        <v>19</v>
      </c>
      <c r="B28" s="233" t="s">
        <v>2043</v>
      </c>
      <c r="C28" s="243" t="s">
        <v>2233</v>
      </c>
      <c r="D28" s="234" t="s">
        <v>298</v>
      </c>
      <c r="E28" s="235">
        <v>14</v>
      </c>
      <c r="F28" s="236"/>
      <c r="G28" s="237">
        <f>ROUND(E28*F28,2)</f>
        <v>0</v>
      </c>
      <c r="H28" s="236"/>
      <c r="I28" s="237">
        <f>ROUND(E28*H28,2)</f>
        <v>0</v>
      </c>
      <c r="J28" s="236"/>
      <c r="K28" s="237">
        <f>ROUND(E28*J28,2)</f>
        <v>0</v>
      </c>
      <c r="L28" s="237">
        <v>21</v>
      </c>
      <c r="M28" s="237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7"/>
      <c r="S28" s="237" t="s">
        <v>295</v>
      </c>
      <c r="T28" s="238" t="s">
        <v>286</v>
      </c>
      <c r="U28" s="215">
        <v>0</v>
      </c>
      <c r="V28" s="215">
        <f>ROUND(E28*U28,2)</f>
        <v>0</v>
      </c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2206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32">
        <v>20</v>
      </c>
      <c r="B29" s="233" t="s">
        <v>2115</v>
      </c>
      <c r="C29" s="243" t="s">
        <v>2234</v>
      </c>
      <c r="D29" s="234" t="s">
        <v>298</v>
      </c>
      <c r="E29" s="235">
        <v>14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2206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32">
        <v>21</v>
      </c>
      <c r="B30" s="233" t="s">
        <v>2209</v>
      </c>
      <c r="C30" s="243" t="s">
        <v>2235</v>
      </c>
      <c r="D30" s="234" t="s">
        <v>298</v>
      </c>
      <c r="E30" s="235">
        <v>10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2206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32">
        <v>22</v>
      </c>
      <c r="B31" s="233" t="s">
        <v>2210</v>
      </c>
      <c r="C31" s="243" t="s">
        <v>2236</v>
      </c>
      <c r="D31" s="234" t="s">
        <v>298</v>
      </c>
      <c r="E31" s="235">
        <v>1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2206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ht="22.5" outlineLevel="1">
      <c r="A32" s="232">
        <v>23</v>
      </c>
      <c r="B32" s="233" t="s">
        <v>2237</v>
      </c>
      <c r="C32" s="243" t="s">
        <v>2238</v>
      </c>
      <c r="D32" s="234" t="s">
        <v>557</v>
      </c>
      <c r="E32" s="235">
        <v>750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1980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ht="22.5" outlineLevel="1">
      <c r="A33" s="232">
        <v>24</v>
      </c>
      <c r="B33" s="233" t="s">
        <v>2239</v>
      </c>
      <c r="C33" s="243" t="s">
        <v>2240</v>
      </c>
      <c r="D33" s="234" t="s">
        <v>557</v>
      </c>
      <c r="E33" s="235">
        <v>250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1980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32">
        <v>25</v>
      </c>
      <c r="B34" s="233" t="s">
        <v>2241</v>
      </c>
      <c r="C34" s="243" t="s">
        <v>2242</v>
      </c>
      <c r="D34" s="234" t="s">
        <v>557</v>
      </c>
      <c r="E34" s="235">
        <v>250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1980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>
      <c r="A35" s="232">
        <v>26</v>
      </c>
      <c r="B35" s="233" t="s">
        <v>2243</v>
      </c>
      <c r="C35" s="243" t="s">
        <v>2244</v>
      </c>
      <c r="D35" s="234" t="s">
        <v>557</v>
      </c>
      <c r="E35" s="235">
        <v>550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1980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ht="22.5" outlineLevel="1">
      <c r="A36" s="232">
        <v>27</v>
      </c>
      <c r="B36" s="233" t="s">
        <v>2045</v>
      </c>
      <c r="C36" s="243" t="s">
        <v>2245</v>
      </c>
      <c r="D36" s="234" t="s">
        <v>557</v>
      </c>
      <c r="E36" s="235">
        <v>200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1980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32">
        <v>28</v>
      </c>
      <c r="B37" s="233" t="s">
        <v>2047</v>
      </c>
      <c r="C37" s="243" t="s">
        <v>2246</v>
      </c>
      <c r="D37" s="234" t="s">
        <v>298</v>
      </c>
      <c r="E37" s="235">
        <v>3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1980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ht="22.5" outlineLevel="1">
      <c r="A38" s="232">
        <v>29</v>
      </c>
      <c r="B38" s="233" t="s">
        <v>2049</v>
      </c>
      <c r="C38" s="243" t="s">
        <v>2247</v>
      </c>
      <c r="D38" s="234" t="s">
        <v>298</v>
      </c>
      <c r="E38" s="235">
        <v>1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1980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32">
        <v>30</v>
      </c>
      <c r="B39" s="233" t="s">
        <v>2051</v>
      </c>
      <c r="C39" s="243" t="s">
        <v>2248</v>
      </c>
      <c r="D39" s="234" t="s">
        <v>298</v>
      </c>
      <c r="E39" s="235">
        <v>5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1980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32">
        <v>31</v>
      </c>
      <c r="B40" s="233" t="s">
        <v>2073</v>
      </c>
      <c r="C40" s="243" t="s">
        <v>2249</v>
      </c>
      <c r="D40" s="234" t="s">
        <v>298</v>
      </c>
      <c r="E40" s="235">
        <v>5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1980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>
      <c r="A41" s="217" t="s">
        <v>280</v>
      </c>
      <c r="B41" s="218" t="s">
        <v>195</v>
      </c>
      <c r="C41" s="240" t="s">
        <v>196</v>
      </c>
      <c r="D41" s="219"/>
      <c r="E41" s="220"/>
      <c r="F41" s="221"/>
      <c r="G41" s="221">
        <f>SUMIF(AG42:AG71,"&lt;&gt;NOR",G42:G71)</f>
        <v>0</v>
      </c>
      <c r="H41" s="221"/>
      <c r="I41" s="221">
        <f>SUM(I42:I71)</f>
        <v>0</v>
      </c>
      <c r="J41" s="221"/>
      <c r="K41" s="221">
        <f>SUM(K42:K71)</f>
        <v>0</v>
      </c>
      <c r="L41" s="221"/>
      <c r="M41" s="221">
        <f>SUM(M42:M71)</f>
        <v>0</v>
      </c>
      <c r="N41" s="221"/>
      <c r="O41" s="221">
        <f>SUM(O42:O71)</f>
        <v>0</v>
      </c>
      <c r="P41" s="221"/>
      <c r="Q41" s="221">
        <f>SUM(Q42:Q71)</f>
        <v>0</v>
      </c>
      <c r="R41" s="221"/>
      <c r="S41" s="221"/>
      <c r="T41" s="222"/>
      <c r="U41" s="216"/>
      <c r="V41" s="216">
        <f>SUM(V42:V71)</f>
        <v>0</v>
      </c>
      <c r="W41" s="216"/>
      <c r="AG41" t="s">
        <v>281</v>
      </c>
    </row>
    <row r="42" spans="1:60" outlineLevel="1">
      <c r="A42" s="232">
        <v>32</v>
      </c>
      <c r="B42" s="233" t="s">
        <v>2250</v>
      </c>
      <c r="C42" s="243" t="s">
        <v>2251</v>
      </c>
      <c r="D42" s="234" t="s">
        <v>557</v>
      </c>
      <c r="E42" s="235">
        <v>1230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323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32">
        <v>33</v>
      </c>
      <c r="B43" s="233" t="s">
        <v>2252</v>
      </c>
      <c r="C43" s="243" t="s">
        <v>2253</v>
      </c>
      <c r="D43" s="234" t="s">
        <v>557</v>
      </c>
      <c r="E43" s="235">
        <v>140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323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32">
        <v>34</v>
      </c>
      <c r="B44" s="233" t="s">
        <v>2254</v>
      </c>
      <c r="C44" s="243" t="s">
        <v>2255</v>
      </c>
      <c r="D44" s="234" t="s">
        <v>298</v>
      </c>
      <c r="E44" s="235">
        <v>32</v>
      </c>
      <c r="F44" s="236"/>
      <c r="G44" s="237">
        <f>ROUND(E44*F44,2)</f>
        <v>0</v>
      </c>
      <c r="H44" s="236"/>
      <c r="I44" s="237">
        <f>ROUND(E44*H44,2)</f>
        <v>0</v>
      </c>
      <c r="J44" s="236"/>
      <c r="K44" s="237">
        <f>ROUND(E44*J44,2)</f>
        <v>0</v>
      </c>
      <c r="L44" s="237">
        <v>21</v>
      </c>
      <c r="M44" s="237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7"/>
      <c r="S44" s="237" t="s">
        <v>295</v>
      </c>
      <c r="T44" s="238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323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>
      <c r="A45" s="232">
        <v>35</v>
      </c>
      <c r="B45" s="233" t="s">
        <v>2256</v>
      </c>
      <c r="C45" s="243" t="s">
        <v>2257</v>
      </c>
      <c r="D45" s="234" t="s">
        <v>298</v>
      </c>
      <c r="E45" s="235">
        <v>2</v>
      </c>
      <c r="F45" s="236"/>
      <c r="G45" s="237">
        <f>ROUND(E45*F45,2)</f>
        <v>0</v>
      </c>
      <c r="H45" s="236"/>
      <c r="I45" s="237">
        <f>ROUND(E45*H45,2)</f>
        <v>0</v>
      </c>
      <c r="J45" s="236"/>
      <c r="K45" s="237">
        <f>ROUND(E45*J45,2)</f>
        <v>0</v>
      </c>
      <c r="L45" s="237">
        <v>21</v>
      </c>
      <c r="M45" s="237">
        <f>G45*(1+L45/100)</f>
        <v>0</v>
      </c>
      <c r="N45" s="237">
        <v>0</v>
      </c>
      <c r="O45" s="237">
        <f>ROUND(E45*N45,2)</f>
        <v>0</v>
      </c>
      <c r="P45" s="237">
        <v>0</v>
      </c>
      <c r="Q45" s="237">
        <f>ROUND(E45*P45,2)</f>
        <v>0</v>
      </c>
      <c r="R45" s="237"/>
      <c r="S45" s="237" t="s">
        <v>295</v>
      </c>
      <c r="T45" s="238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323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32">
        <v>36</v>
      </c>
      <c r="B46" s="233" t="s">
        <v>2258</v>
      </c>
      <c r="C46" s="243" t="s">
        <v>2259</v>
      </c>
      <c r="D46" s="234" t="s">
        <v>557</v>
      </c>
      <c r="E46" s="235">
        <v>140</v>
      </c>
      <c r="F46" s="236"/>
      <c r="G46" s="237">
        <f>ROUND(E46*F46,2)</f>
        <v>0</v>
      </c>
      <c r="H46" s="236"/>
      <c r="I46" s="237">
        <f>ROUND(E46*H46,2)</f>
        <v>0</v>
      </c>
      <c r="J46" s="236"/>
      <c r="K46" s="237">
        <f>ROUND(E46*J46,2)</f>
        <v>0</v>
      </c>
      <c r="L46" s="237">
        <v>21</v>
      </c>
      <c r="M46" s="237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7"/>
      <c r="S46" s="237" t="s">
        <v>295</v>
      </c>
      <c r="T46" s="238" t="s">
        <v>286</v>
      </c>
      <c r="U46" s="215">
        <v>0</v>
      </c>
      <c r="V46" s="215">
        <f>ROUND(E46*U46,2)</f>
        <v>0</v>
      </c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323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32">
        <v>37</v>
      </c>
      <c r="B47" s="233" t="s">
        <v>2260</v>
      </c>
      <c r="C47" s="243" t="s">
        <v>2261</v>
      </c>
      <c r="D47" s="234" t="s">
        <v>298</v>
      </c>
      <c r="E47" s="235">
        <v>32</v>
      </c>
      <c r="F47" s="236"/>
      <c r="G47" s="237">
        <f>ROUND(E47*F47,2)</f>
        <v>0</v>
      </c>
      <c r="H47" s="236"/>
      <c r="I47" s="237">
        <f>ROUND(E47*H47,2)</f>
        <v>0</v>
      </c>
      <c r="J47" s="236"/>
      <c r="K47" s="237">
        <f>ROUND(E47*J47,2)</f>
        <v>0</v>
      </c>
      <c r="L47" s="237">
        <v>21</v>
      </c>
      <c r="M47" s="237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7"/>
      <c r="S47" s="237" t="s">
        <v>295</v>
      </c>
      <c r="T47" s="238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323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32">
        <v>38</v>
      </c>
      <c r="B48" s="233" t="s">
        <v>1996</v>
      </c>
      <c r="C48" s="243" t="s">
        <v>2262</v>
      </c>
      <c r="D48" s="234" t="s">
        <v>298</v>
      </c>
      <c r="E48" s="235">
        <v>64</v>
      </c>
      <c r="F48" s="236"/>
      <c r="G48" s="237">
        <f>ROUND(E48*F48,2)</f>
        <v>0</v>
      </c>
      <c r="H48" s="236"/>
      <c r="I48" s="237">
        <f>ROUND(E48*H48,2)</f>
        <v>0</v>
      </c>
      <c r="J48" s="236"/>
      <c r="K48" s="237">
        <f>ROUND(E48*J48,2)</f>
        <v>0</v>
      </c>
      <c r="L48" s="237">
        <v>21</v>
      </c>
      <c r="M48" s="237">
        <f>G48*(1+L48/100)</f>
        <v>0</v>
      </c>
      <c r="N48" s="237">
        <v>0</v>
      </c>
      <c r="O48" s="237">
        <f>ROUND(E48*N48,2)</f>
        <v>0</v>
      </c>
      <c r="P48" s="237">
        <v>0</v>
      </c>
      <c r="Q48" s="237">
        <f>ROUND(E48*P48,2)</f>
        <v>0</v>
      </c>
      <c r="R48" s="237"/>
      <c r="S48" s="237" t="s">
        <v>295</v>
      </c>
      <c r="T48" s="238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323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32">
        <v>39</v>
      </c>
      <c r="B49" s="233" t="s">
        <v>1998</v>
      </c>
      <c r="C49" s="243" t="s">
        <v>2263</v>
      </c>
      <c r="D49" s="234" t="s">
        <v>298</v>
      </c>
      <c r="E49" s="235">
        <v>1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323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32">
        <v>40</v>
      </c>
      <c r="B50" s="233" t="s">
        <v>2000</v>
      </c>
      <c r="C50" s="243" t="s">
        <v>2264</v>
      </c>
      <c r="D50" s="234" t="s">
        <v>298</v>
      </c>
      <c r="E50" s="235">
        <v>3</v>
      </c>
      <c r="F50" s="236"/>
      <c r="G50" s="237">
        <f>ROUND(E50*F50,2)</f>
        <v>0</v>
      </c>
      <c r="H50" s="236"/>
      <c r="I50" s="237">
        <f>ROUND(E50*H50,2)</f>
        <v>0</v>
      </c>
      <c r="J50" s="236"/>
      <c r="K50" s="237">
        <f>ROUND(E50*J50,2)</f>
        <v>0</v>
      </c>
      <c r="L50" s="237">
        <v>21</v>
      </c>
      <c r="M50" s="237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7"/>
      <c r="S50" s="237" t="s">
        <v>295</v>
      </c>
      <c r="T50" s="238" t="s">
        <v>286</v>
      </c>
      <c r="U50" s="215">
        <v>0</v>
      </c>
      <c r="V50" s="215">
        <f>ROUND(E50*U50,2)</f>
        <v>0</v>
      </c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323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>
      <c r="A51" s="232">
        <v>41</v>
      </c>
      <c r="B51" s="233" t="s">
        <v>2004</v>
      </c>
      <c r="C51" s="243" t="s">
        <v>2264</v>
      </c>
      <c r="D51" s="234" t="s">
        <v>298</v>
      </c>
      <c r="E51" s="235">
        <v>1</v>
      </c>
      <c r="F51" s="236"/>
      <c r="G51" s="237">
        <f>ROUND(E51*F51,2)</f>
        <v>0</v>
      </c>
      <c r="H51" s="236"/>
      <c r="I51" s="237">
        <f>ROUND(E51*H51,2)</f>
        <v>0</v>
      </c>
      <c r="J51" s="236"/>
      <c r="K51" s="237">
        <f>ROUND(E51*J51,2)</f>
        <v>0</v>
      </c>
      <c r="L51" s="237">
        <v>21</v>
      </c>
      <c r="M51" s="237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7"/>
      <c r="S51" s="237" t="s">
        <v>295</v>
      </c>
      <c r="T51" s="238" t="s">
        <v>286</v>
      </c>
      <c r="U51" s="215">
        <v>0</v>
      </c>
      <c r="V51" s="215">
        <f>ROUND(E51*U51,2)</f>
        <v>0</v>
      </c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323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>
      <c r="A52" s="232">
        <v>42</v>
      </c>
      <c r="B52" s="233" t="s">
        <v>2006</v>
      </c>
      <c r="C52" s="243" t="s">
        <v>2265</v>
      </c>
      <c r="D52" s="234" t="s">
        <v>298</v>
      </c>
      <c r="E52" s="235">
        <v>8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323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32">
        <v>43</v>
      </c>
      <c r="B53" s="233" t="s">
        <v>2008</v>
      </c>
      <c r="C53" s="243" t="s">
        <v>2264</v>
      </c>
      <c r="D53" s="234" t="s">
        <v>298</v>
      </c>
      <c r="E53" s="235">
        <v>1</v>
      </c>
      <c r="F53" s="236"/>
      <c r="G53" s="237">
        <f>ROUND(E53*F53,2)</f>
        <v>0</v>
      </c>
      <c r="H53" s="236"/>
      <c r="I53" s="237">
        <f>ROUND(E53*H53,2)</f>
        <v>0</v>
      </c>
      <c r="J53" s="236"/>
      <c r="K53" s="237">
        <f>ROUND(E53*J53,2)</f>
        <v>0</v>
      </c>
      <c r="L53" s="237">
        <v>21</v>
      </c>
      <c r="M53" s="237">
        <f>G53*(1+L53/100)</f>
        <v>0</v>
      </c>
      <c r="N53" s="237">
        <v>0</v>
      </c>
      <c r="O53" s="237">
        <f>ROUND(E53*N53,2)</f>
        <v>0</v>
      </c>
      <c r="P53" s="237">
        <v>0</v>
      </c>
      <c r="Q53" s="237">
        <f>ROUND(E53*P53,2)</f>
        <v>0</v>
      </c>
      <c r="R53" s="237"/>
      <c r="S53" s="237" t="s">
        <v>295</v>
      </c>
      <c r="T53" s="238" t="s">
        <v>286</v>
      </c>
      <c r="U53" s="215">
        <v>0</v>
      </c>
      <c r="V53" s="215">
        <f>ROUND(E53*U53,2)</f>
        <v>0</v>
      </c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323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>
      <c r="A54" s="232">
        <v>44</v>
      </c>
      <c r="B54" s="233" t="s">
        <v>2010</v>
      </c>
      <c r="C54" s="243" t="s">
        <v>2265</v>
      </c>
      <c r="D54" s="234" t="s">
        <v>298</v>
      </c>
      <c r="E54" s="235">
        <v>1</v>
      </c>
      <c r="F54" s="236"/>
      <c r="G54" s="237">
        <f>ROUND(E54*F54,2)</f>
        <v>0</v>
      </c>
      <c r="H54" s="236"/>
      <c r="I54" s="237">
        <f>ROUND(E54*H54,2)</f>
        <v>0</v>
      </c>
      <c r="J54" s="236"/>
      <c r="K54" s="237">
        <f>ROUND(E54*J54,2)</f>
        <v>0</v>
      </c>
      <c r="L54" s="237">
        <v>21</v>
      </c>
      <c r="M54" s="237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7"/>
      <c r="S54" s="237" t="s">
        <v>295</v>
      </c>
      <c r="T54" s="238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323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>
      <c r="A55" s="232">
        <v>45</v>
      </c>
      <c r="B55" s="233" t="s">
        <v>2014</v>
      </c>
      <c r="C55" s="243" t="s">
        <v>2266</v>
      </c>
      <c r="D55" s="234" t="s">
        <v>298</v>
      </c>
      <c r="E55" s="235">
        <v>16</v>
      </c>
      <c r="F55" s="236"/>
      <c r="G55" s="237">
        <f>ROUND(E55*F55,2)</f>
        <v>0</v>
      </c>
      <c r="H55" s="236"/>
      <c r="I55" s="237">
        <f>ROUND(E55*H55,2)</f>
        <v>0</v>
      </c>
      <c r="J55" s="236"/>
      <c r="K55" s="237">
        <f>ROUND(E55*J55,2)</f>
        <v>0</v>
      </c>
      <c r="L55" s="237">
        <v>21</v>
      </c>
      <c r="M55" s="237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7"/>
      <c r="S55" s="237" t="s">
        <v>295</v>
      </c>
      <c r="T55" s="238" t="s">
        <v>286</v>
      </c>
      <c r="U55" s="215">
        <v>0</v>
      </c>
      <c r="V55" s="215">
        <f>ROUND(E55*U55,2)</f>
        <v>0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323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>
      <c r="A56" s="232">
        <v>46</v>
      </c>
      <c r="B56" s="233" t="s">
        <v>2025</v>
      </c>
      <c r="C56" s="243" t="s">
        <v>2267</v>
      </c>
      <c r="D56" s="234" t="s">
        <v>298</v>
      </c>
      <c r="E56" s="235">
        <v>64</v>
      </c>
      <c r="F56" s="236"/>
      <c r="G56" s="237">
        <f>ROUND(E56*F56,2)</f>
        <v>0</v>
      </c>
      <c r="H56" s="236"/>
      <c r="I56" s="237">
        <f>ROUND(E56*H56,2)</f>
        <v>0</v>
      </c>
      <c r="J56" s="236"/>
      <c r="K56" s="237">
        <f>ROUND(E56*J56,2)</f>
        <v>0</v>
      </c>
      <c r="L56" s="237">
        <v>21</v>
      </c>
      <c r="M56" s="237">
        <f>G56*(1+L56/100)</f>
        <v>0</v>
      </c>
      <c r="N56" s="237">
        <v>0</v>
      </c>
      <c r="O56" s="237">
        <f>ROUND(E56*N56,2)</f>
        <v>0</v>
      </c>
      <c r="P56" s="237">
        <v>0</v>
      </c>
      <c r="Q56" s="237">
        <f>ROUND(E56*P56,2)</f>
        <v>0</v>
      </c>
      <c r="R56" s="237"/>
      <c r="S56" s="237" t="s">
        <v>295</v>
      </c>
      <c r="T56" s="238" t="s">
        <v>286</v>
      </c>
      <c r="U56" s="215">
        <v>0</v>
      </c>
      <c r="V56" s="215">
        <f>ROUND(E56*U56,2)</f>
        <v>0</v>
      </c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323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32">
        <v>47</v>
      </c>
      <c r="B57" s="233" t="s">
        <v>2026</v>
      </c>
      <c r="C57" s="243" t="s">
        <v>2268</v>
      </c>
      <c r="D57" s="234" t="s">
        <v>298</v>
      </c>
      <c r="E57" s="235">
        <v>8</v>
      </c>
      <c r="F57" s="236"/>
      <c r="G57" s="237">
        <f>ROUND(E57*F57,2)</f>
        <v>0</v>
      </c>
      <c r="H57" s="236"/>
      <c r="I57" s="237">
        <f>ROUND(E57*H57,2)</f>
        <v>0</v>
      </c>
      <c r="J57" s="236"/>
      <c r="K57" s="237">
        <f>ROUND(E57*J57,2)</f>
        <v>0</v>
      </c>
      <c r="L57" s="237">
        <v>21</v>
      </c>
      <c r="M57" s="237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7"/>
      <c r="S57" s="237" t="s">
        <v>295</v>
      </c>
      <c r="T57" s="238" t="s">
        <v>286</v>
      </c>
      <c r="U57" s="215">
        <v>0</v>
      </c>
      <c r="V57" s="215">
        <f>ROUND(E57*U57,2)</f>
        <v>0</v>
      </c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323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32">
        <v>48</v>
      </c>
      <c r="B58" s="233" t="s">
        <v>2029</v>
      </c>
      <c r="C58" s="243" t="s">
        <v>2269</v>
      </c>
      <c r="D58" s="234" t="s">
        <v>298</v>
      </c>
      <c r="E58" s="235">
        <v>25</v>
      </c>
      <c r="F58" s="236"/>
      <c r="G58" s="237">
        <f>ROUND(E58*F58,2)</f>
        <v>0</v>
      </c>
      <c r="H58" s="236"/>
      <c r="I58" s="237">
        <f>ROUND(E58*H58,2)</f>
        <v>0</v>
      </c>
      <c r="J58" s="236"/>
      <c r="K58" s="237">
        <f>ROUND(E58*J58,2)</f>
        <v>0</v>
      </c>
      <c r="L58" s="237">
        <v>21</v>
      </c>
      <c r="M58" s="237">
        <f>G58*(1+L58/100)</f>
        <v>0</v>
      </c>
      <c r="N58" s="237">
        <v>0</v>
      </c>
      <c r="O58" s="237">
        <f>ROUND(E58*N58,2)</f>
        <v>0</v>
      </c>
      <c r="P58" s="237">
        <v>0</v>
      </c>
      <c r="Q58" s="237">
        <f>ROUND(E58*P58,2)</f>
        <v>0</v>
      </c>
      <c r="R58" s="237"/>
      <c r="S58" s="237" t="s">
        <v>295</v>
      </c>
      <c r="T58" s="238" t="s">
        <v>286</v>
      </c>
      <c r="U58" s="215">
        <v>0</v>
      </c>
      <c r="V58" s="215">
        <f>ROUND(E58*U58,2)</f>
        <v>0</v>
      </c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323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32">
        <v>49</v>
      </c>
      <c r="B59" s="233" t="s">
        <v>2209</v>
      </c>
      <c r="C59" s="243" t="s">
        <v>2222</v>
      </c>
      <c r="D59" s="234" t="s">
        <v>557</v>
      </c>
      <c r="E59" s="235">
        <v>4120</v>
      </c>
      <c r="F59" s="236"/>
      <c r="G59" s="237">
        <f>ROUND(E59*F59,2)</f>
        <v>0</v>
      </c>
      <c r="H59" s="236"/>
      <c r="I59" s="237">
        <f>ROUND(E59*H59,2)</f>
        <v>0</v>
      </c>
      <c r="J59" s="236"/>
      <c r="K59" s="237">
        <f>ROUND(E59*J59,2)</f>
        <v>0</v>
      </c>
      <c r="L59" s="237">
        <v>21</v>
      </c>
      <c r="M59" s="237">
        <f>G59*(1+L59/100)</f>
        <v>0</v>
      </c>
      <c r="N59" s="237">
        <v>0</v>
      </c>
      <c r="O59" s="237">
        <f>ROUND(E59*N59,2)</f>
        <v>0</v>
      </c>
      <c r="P59" s="237">
        <v>0</v>
      </c>
      <c r="Q59" s="237">
        <f>ROUND(E59*P59,2)</f>
        <v>0</v>
      </c>
      <c r="R59" s="237"/>
      <c r="S59" s="237" t="s">
        <v>295</v>
      </c>
      <c r="T59" s="238" t="s">
        <v>286</v>
      </c>
      <c r="U59" s="215">
        <v>0</v>
      </c>
      <c r="V59" s="215">
        <f>ROUND(E59*U59,2)</f>
        <v>0</v>
      </c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323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>
      <c r="A60" s="232">
        <v>50</v>
      </c>
      <c r="B60" s="233" t="s">
        <v>2210</v>
      </c>
      <c r="C60" s="243" t="s">
        <v>2270</v>
      </c>
      <c r="D60" s="234" t="s">
        <v>557</v>
      </c>
      <c r="E60" s="235">
        <v>140</v>
      </c>
      <c r="F60" s="236"/>
      <c r="G60" s="237">
        <f>ROUND(E60*F60,2)</f>
        <v>0</v>
      </c>
      <c r="H60" s="236"/>
      <c r="I60" s="237">
        <f>ROUND(E60*H60,2)</f>
        <v>0</v>
      </c>
      <c r="J60" s="236"/>
      <c r="K60" s="237">
        <f>ROUND(E60*J60,2)</f>
        <v>0</v>
      </c>
      <c r="L60" s="237">
        <v>21</v>
      </c>
      <c r="M60" s="237">
        <f>G60*(1+L60/100)</f>
        <v>0</v>
      </c>
      <c r="N60" s="237">
        <v>0</v>
      </c>
      <c r="O60" s="237">
        <f>ROUND(E60*N60,2)</f>
        <v>0</v>
      </c>
      <c r="P60" s="237">
        <v>0</v>
      </c>
      <c r="Q60" s="237">
        <f>ROUND(E60*P60,2)</f>
        <v>0</v>
      </c>
      <c r="R60" s="237"/>
      <c r="S60" s="237" t="s">
        <v>295</v>
      </c>
      <c r="T60" s="238" t="s">
        <v>286</v>
      </c>
      <c r="U60" s="215">
        <v>0</v>
      </c>
      <c r="V60" s="215">
        <f>ROUND(E60*U60,2)</f>
        <v>0</v>
      </c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2206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>
      <c r="A61" s="232">
        <v>51</v>
      </c>
      <c r="B61" s="233" t="s">
        <v>2012</v>
      </c>
      <c r="C61" s="243" t="s">
        <v>2271</v>
      </c>
      <c r="D61" s="234" t="s">
        <v>298</v>
      </c>
      <c r="E61" s="235">
        <v>2</v>
      </c>
      <c r="F61" s="236"/>
      <c r="G61" s="237">
        <f>ROUND(E61*F61,2)</f>
        <v>0</v>
      </c>
      <c r="H61" s="236"/>
      <c r="I61" s="237">
        <f>ROUND(E61*H61,2)</f>
        <v>0</v>
      </c>
      <c r="J61" s="236"/>
      <c r="K61" s="237">
        <f>ROUND(E61*J61,2)</f>
        <v>0</v>
      </c>
      <c r="L61" s="237">
        <v>21</v>
      </c>
      <c r="M61" s="237">
        <f>G61*(1+L61/100)</f>
        <v>0</v>
      </c>
      <c r="N61" s="237">
        <v>0</v>
      </c>
      <c r="O61" s="237">
        <f>ROUND(E61*N61,2)</f>
        <v>0</v>
      </c>
      <c r="P61" s="237">
        <v>0</v>
      </c>
      <c r="Q61" s="237">
        <f>ROUND(E61*P61,2)</f>
        <v>0</v>
      </c>
      <c r="R61" s="237"/>
      <c r="S61" s="237" t="s">
        <v>295</v>
      </c>
      <c r="T61" s="238" t="s">
        <v>286</v>
      </c>
      <c r="U61" s="215">
        <v>0</v>
      </c>
      <c r="V61" s="215">
        <f>ROUND(E61*U61,2)</f>
        <v>0</v>
      </c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1980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>
      <c r="A62" s="232">
        <v>52</v>
      </c>
      <c r="B62" s="233" t="s">
        <v>2013</v>
      </c>
      <c r="C62" s="243" t="s">
        <v>2272</v>
      </c>
      <c r="D62" s="234" t="s">
        <v>298</v>
      </c>
      <c r="E62" s="235">
        <v>2</v>
      </c>
      <c r="F62" s="236"/>
      <c r="G62" s="237">
        <f>ROUND(E62*F62,2)</f>
        <v>0</v>
      </c>
      <c r="H62" s="236"/>
      <c r="I62" s="237">
        <f>ROUND(E62*H62,2)</f>
        <v>0</v>
      </c>
      <c r="J62" s="236"/>
      <c r="K62" s="237">
        <f>ROUND(E62*J62,2)</f>
        <v>0</v>
      </c>
      <c r="L62" s="237">
        <v>21</v>
      </c>
      <c r="M62" s="237">
        <f>G62*(1+L62/100)</f>
        <v>0</v>
      </c>
      <c r="N62" s="237">
        <v>0</v>
      </c>
      <c r="O62" s="237">
        <f>ROUND(E62*N62,2)</f>
        <v>0</v>
      </c>
      <c r="P62" s="237">
        <v>0</v>
      </c>
      <c r="Q62" s="237">
        <f>ROUND(E62*P62,2)</f>
        <v>0</v>
      </c>
      <c r="R62" s="237"/>
      <c r="S62" s="237" t="s">
        <v>295</v>
      </c>
      <c r="T62" s="238" t="s">
        <v>286</v>
      </c>
      <c r="U62" s="215">
        <v>0</v>
      </c>
      <c r="V62" s="215">
        <f>ROUND(E62*U62,2)</f>
        <v>0</v>
      </c>
      <c r="W62" s="21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1980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>
      <c r="A63" s="232">
        <v>53</v>
      </c>
      <c r="B63" s="233" t="s">
        <v>2015</v>
      </c>
      <c r="C63" s="243" t="s">
        <v>2273</v>
      </c>
      <c r="D63" s="234" t="s">
        <v>298</v>
      </c>
      <c r="E63" s="235">
        <v>16</v>
      </c>
      <c r="F63" s="236"/>
      <c r="G63" s="237">
        <f>ROUND(E63*F63,2)</f>
        <v>0</v>
      </c>
      <c r="H63" s="236"/>
      <c r="I63" s="237">
        <f>ROUND(E63*H63,2)</f>
        <v>0</v>
      </c>
      <c r="J63" s="236"/>
      <c r="K63" s="237">
        <f>ROUND(E63*J63,2)</f>
        <v>0</v>
      </c>
      <c r="L63" s="237">
        <v>21</v>
      </c>
      <c r="M63" s="237">
        <f>G63*(1+L63/100)</f>
        <v>0</v>
      </c>
      <c r="N63" s="237">
        <v>0</v>
      </c>
      <c r="O63" s="237">
        <f>ROUND(E63*N63,2)</f>
        <v>0</v>
      </c>
      <c r="P63" s="237">
        <v>0</v>
      </c>
      <c r="Q63" s="237">
        <f>ROUND(E63*P63,2)</f>
        <v>0</v>
      </c>
      <c r="R63" s="237"/>
      <c r="S63" s="237" t="s">
        <v>295</v>
      </c>
      <c r="T63" s="238" t="s">
        <v>286</v>
      </c>
      <c r="U63" s="215">
        <v>0</v>
      </c>
      <c r="V63" s="215">
        <f>ROUND(E63*U63,2)</f>
        <v>0</v>
      </c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1980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>
      <c r="A64" s="232">
        <v>54</v>
      </c>
      <c r="B64" s="233" t="s">
        <v>2017</v>
      </c>
      <c r="C64" s="243" t="s">
        <v>2274</v>
      </c>
      <c r="D64" s="234" t="s">
        <v>298</v>
      </c>
      <c r="E64" s="235">
        <v>16</v>
      </c>
      <c r="F64" s="236"/>
      <c r="G64" s="237">
        <f>ROUND(E64*F64,2)</f>
        <v>0</v>
      </c>
      <c r="H64" s="236"/>
      <c r="I64" s="237">
        <f>ROUND(E64*H64,2)</f>
        <v>0</v>
      </c>
      <c r="J64" s="236"/>
      <c r="K64" s="237">
        <f>ROUND(E64*J64,2)</f>
        <v>0</v>
      </c>
      <c r="L64" s="237">
        <v>21</v>
      </c>
      <c r="M64" s="237">
        <f>G64*(1+L64/100)</f>
        <v>0</v>
      </c>
      <c r="N64" s="237">
        <v>0</v>
      </c>
      <c r="O64" s="237">
        <f>ROUND(E64*N64,2)</f>
        <v>0</v>
      </c>
      <c r="P64" s="237">
        <v>0</v>
      </c>
      <c r="Q64" s="237">
        <f>ROUND(E64*P64,2)</f>
        <v>0</v>
      </c>
      <c r="R64" s="237"/>
      <c r="S64" s="237" t="s">
        <v>295</v>
      </c>
      <c r="T64" s="238" t="s">
        <v>286</v>
      </c>
      <c r="U64" s="215">
        <v>0</v>
      </c>
      <c r="V64" s="215">
        <f>ROUND(E64*U64,2)</f>
        <v>0</v>
      </c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1980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>
      <c r="A65" s="232">
        <v>55</v>
      </c>
      <c r="B65" s="233" t="s">
        <v>2018</v>
      </c>
      <c r="C65" s="243" t="s">
        <v>2275</v>
      </c>
      <c r="D65" s="234" t="s">
        <v>298</v>
      </c>
      <c r="E65" s="235">
        <v>1</v>
      </c>
      <c r="F65" s="236"/>
      <c r="G65" s="237">
        <f>ROUND(E65*F65,2)</f>
        <v>0</v>
      </c>
      <c r="H65" s="236"/>
      <c r="I65" s="237">
        <f>ROUND(E65*H65,2)</f>
        <v>0</v>
      </c>
      <c r="J65" s="236"/>
      <c r="K65" s="237">
        <f>ROUND(E65*J65,2)</f>
        <v>0</v>
      </c>
      <c r="L65" s="237">
        <v>21</v>
      </c>
      <c r="M65" s="237">
        <f>G65*(1+L65/100)</f>
        <v>0</v>
      </c>
      <c r="N65" s="237">
        <v>0</v>
      </c>
      <c r="O65" s="237">
        <f>ROUND(E65*N65,2)</f>
        <v>0</v>
      </c>
      <c r="P65" s="237">
        <v>0</v>
      </c>
      <c r="Q65" s="237">
        <f>ROUND(E65*P65,2)</f>
        <v>0</v>
      </c>
      <c r="R65" s="237"/>
      <c r="S65" s="237" t="s">
        <v>295</v>
      </c>
      <c r="T65" s="238" t="s">
        <v>286</v>
      </c>
      <c r="U65" s="215">
        <v>0</v>
      </c>
      <c r="V65" s="215">
        <f>ROUND(E65*U65,2)</f>
        <v>0</v>
      </c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1980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>
      <c r="A66" s="232">
        <v>56</v>
      </c>
      <c r="B66" s="233" t="s">
        <v>2020</v>
      </c>
      <c r="C66" s="243" t="s">
        <v>2276</v>
      </c>
      <c r="D66" s="234" t="s">
        <v>298</v>
      </c>
      <c r="E66" s="235">
        <v>2</v>
      </c>
      <c r="F66" s="236"/>
      <c r="G66" s="237">
        <f>ROUND(E66*F66,2)</f>
        <v>0</v>
      </c>
      <c r="H66" s="236"/>
      <c r="I66" s="237">
        <f>ROUND(E66*H66,2)</f>
        <v>0</v>
      </c>
      <c r="J66" s="236"/>
      <c r="K66" s="237">
        <f>ROUND(E66*J66,2)</f>
        <v>0</v>
      </c>
      <c r="L66" s="237">
        <v>21</v>
      </c>
      <c r="M66" s="237">
        <f>G66*(1+L66/100)</f>
        <v>0</v>
      </c>
      <c r="N66" s="237">
        <v>0</v>
      </c>
      <c r="O66" s="237">
        <f>ROUND(E66*N66,2)</f>
        <v>0</v>
      </c>
      <c r="P66" s="237">
        <v>0</v>
      </c>
      <c r="Q66" s="237">
        <f>ROUND(E66*P66,2)</f>
        <v>0</v>
      </c>
      <c r="R66" s="237"/>
      <c r="S66" s="237" t="s">
        <v>295</v>
      </c>
      <c r="T66" s="238" t="s">
        <v>286</v>
      </c>
      <c r="U66" s="215">
        <v>0</v>
      </c>
      <c r="V66" s="215">
        <f>ROUND(E66*U66,2)</f>
        <v>0</v>
      </c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1980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>
      <c r="A67" s="232">
        <v>57</v>
      </c>
      <c r="B67" s="233" t="s">
        <v>2022</v>
      </c>
      <c r="C67" s="243" t="s">
        <v>2277</v>
      </c>
      <c r="D67" s="234" t="s">
        <v>298</v>
      </c>
      <c r="E67" s="235">
        <v>3</v>
      </c>
      <c r="F67" s="236"/>
      <c r="G67" s="237">
        <f>ROUND(E67*F67,2)</f>
        <v>0</v>
      </c>
      <c r="H67" s="236"/>
      <c r="I67" s="237">
        <f>ROUND(E67*H67,2)</f>
        <v>0</v>
      </c>
      <c r="J67" s="236"/>
      <c r="K67" s="237">
        <f>ROUND(E67*J67,2)</f>
        <v>0</v>
      </c>
      <c r="L67" s="237">
        <v>21</v>
      </c>
      <c r="M67" s="237">
        <f>G67*(1+L67/100)</f>
        <v>0</v>
      </c>
      <c r="N67" s="237">
        <v>0</v>
      </c>
      <c r="O67" s="237">
        <f>ROUND(E67*N67,2)</f>
        <v>0</v>
      </c>
      <c r="P67" s="237">
        <v>0</v>
      </c>
      <c r="Q67" s="237">
        <f>ROUND(E67*P67,2)</f>
        <v>0</v>
      </c>
      <c r="R67" s="237"/>
      <c r="S67" s="237" t="s">
        <v>295</v>
      </c>
      <c r="T67" s="238" t="s">
        <v>286</v>
      </c>
      <c r="U67" s="215">
        <v>0</v>
      </c>
      <c r="V67" s="215">
        <f>ROUND(E67*U67,2)</f>
        <v>0</v>
      </c>
      <c r="W67" s="21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1980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>
      <c r="A68" s="232">
        <v>58</v>
      </c>
      <c r="B68" s="233" t="s">
        <v>2023</v>
      </c>
      <c r="C68" s="243" t="s">
        <v>2225</v>
      </c>
      <c r="D68" s="234" t="s">
        <v>298</v>
      </c>
      <c r="E68" s="235">
        <v>1</v>
      </c>
      <c r="F68" s="236"/>
      <c r="G68" s="237">
        <f>ROUND(E68*F68,2)</f>
        <v>0</v>
      </c>
      <c r="H68" s="236"/>
      <c r="I68" s="237">
        <f>ROUND(E68*H68,2)</f>
        <v>0</v>
      </c>
      <c r="J68" s="236"/>
      <c r="K68" s="237">
        <f>ROUND(E68*J68,2)</f>
        <v>0</v>
      </c>
      <c r="L68" s="237">
        <v>21</v>
      </c>
      <c r="M68" s="237">
        <f>G68*(1+L68/100)</f>
        <v>0</v>
      </c>
      <c r="N68" s="237">
        <v>0</v>
      </c>
      <c r="O68" s="237">
        <f>ROUND(E68*N68,2)</f>
        <v>0</v>
      </c>
      <c r="P68" s="237">
        <v>0</v>
      </c>
      <c r="Q68" s="237">
        <f>ROUND(E68*P68,2)</f>
        <v>0</v>
      </c>
      <c r="R68" s="237"/>
      <c r="S68" s="237" t="s">
        <v>295</v>
      </c>
      <c r="T68" s="238" t="s">
        <v>286</v>
      </c>
      <c r="U68" s="215">
        <v>0</v>
      </c>
      <c r="V68" s="215">
        <f>ROUND(E68*U68,2)</f>
        <v>0</v>
      </c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1980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>
      <c r="A69" s="232">
        <v>59</v>
      </c>
      <c r="B69" s="233" t="s">
        <v>2028</v>
      </c>
      <c r="C69" s="243" t="s">
        <v>2278</v>
      </c>
      <c r="D69" s="234" t="s">
        <v>298</v>
      </c>
      <c r="E69" s="235">
        <v>8</v>
      </c>
      <c r="F69" s="236"/>
      <c r="G69" s="237">
        <f>ROUND(E69*F69,2)</f>
        <v>0</v>
      </c>
      <c r="H69" s="236"/>
      <c r="I69" s="237">
        <f>ROUND(E69*H69,2)</f>
        <v>0</v>
      </c>
      <c r="J69" s="236"/>
      <c r="K69" s="237">
        <f>ROUND(E69*J69,2)</f>
        <v>0</v>
      </c>
      <c r="L69" s="237">
        <v>21</v>
      </c>
      <c r="M69" s="237">
        <f>G69*(1+L69/100)</f>
        <v>0</v>
      </c>
      <c r="N69" s="237">
        <v>0</v>
      </c>
      <c r="O69" s="237">
        <f>ROUND(E69*N69,2)</f>
        <v>0</v>
      </c>
      <c r="P69" s="237">
        <v>0</v>
      </c>
      <c r="Q69" s="237">
        <f>ROUND(E69*P69,2)</f>
        <v>0</v>
      </c>
      <c r="R69" s="237"/>
      <c r="S69" s="237" t="s">
        <v>295</v>
      </c>
      <c r="T69" s="238" t="s">
        <v>286</v>
      </c>
      <c r="U69" s="215">
        <v>0</v>
      </c>
      <c r="V69" s="215">
        <f>ROUND(E69*U69,2)</f>
        <v>0</v>
      </c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1980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>
      <c r="A70" s="232">
        <v>60</v>
      </c>
      <c r="B70" s="233" t="s">
        <v>2252</v>
      </c>
      <c r="C70" s="243" t="s">
        <v>2279</v>
      </c>
      <c r="D70" s="234" t="s">
        <v>557</v>
      </c>
      <c r="E70" s="235">
        <v>140</v>
      </c>
      <c r="F70" s="236"/>
      <c r="G70" s="237">
        <f>ROUND(E70*F70,2)</f>
        <v>0</v>
      </c>
      <c r="H70" s="236"/>
      <c r="I70" s="237">
        <f>ROUND(E70*H70,2)</f>
        <v>0</v>
      </c>
      <c r="J70" s="236"/>
      <c r="K70" s="237">
        <f>ROUND(E70*J70,2)</f>
        <v>0</v>
      </c>
      <c r="L70" s="237">
        <v>21</v>
      </c>
      <c r="M70" s="237">
        <f>G70*(1+L70/100)</f>
        <v>0</v>
      </c>
      <c r="N70" s="237">
        <v>0</v>
      </c>
      <c r="O70" s="237">
        <f>ROUND(E70*N70,2)</f>
        <v>0</v>
      </c>
      <c r="P70" s="237">
        <v>0</v>
      </c>
      <c r="Q70" s="237">
        <f>ROUND(E70*P70,2)</f>
        <v>0</v>
      </c>
      <c r="R70" s="237"/>
      <c r="S70" s="237" t="s">
        <v>295</v>
      </c>
      <c r="T70" s="238" t="s">
        <v>286</v>
      </c>
      <c r="U70" s="215">
        <v>0</v>
      </c>
      <c r="V70" s="215">
        <f>ROUND(E70*U70,2)</f>
        <v>0</v>
      </c>
      <c r="W70" s="21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2280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>
      <c r="A71" s="232">
        <v>61</v>
      </c>
      <c r="B71" s="233" t="s">
        <v>2002</v>
      </c>
      <c r="C71" s="243" t="s">
        <v>2262</v>
      </c>
      <c r="D71" s="234" t="s">
        <v>298</v>
      </c>
      <c r="E71" s="235">
        <v>64</v>
      </c>
      <c r="F71" s="236"/>
      <c r="G71" s="237">
        <f>ROUND(E71*F71,2)</f>
        <v>0</v>
      </c>
      <c r="H71" s="236"/>
      <c r="I71" s="237">
        <f>ROUND(E71*H71,2)</f>
        <v>0</v>
      </c>
      <c r="J71" s="236"/>
      <c r="K71" s="237">
        <f>ROUND(E71*J71,2)</f>
        <v>0</v>
      </c>
      <c r="L71" s="237">
        <v>21</v>
      </c>
      <c r="M71" s="237">
        <f>G71*(1+L71/100)</f>
        <v>0</v>
      </c>
      <c r="N71" s="237">
        <v>0</v>
      </c>
      <c r="O71" s="237">
        <f>ROUND(E71*N71,2)</f>
        <v>0</v>
      </c>
      <c r="P71" s="237">
        <v>0</v>
      </c>
      <c r="Q71" s="237">
        <f>ROUND(E71*P71,2)</f>
        <v>0</v>
      </c>
      <c r="R71" s="237"/>
      <c r="S71" s="237" t="s">
        <v>295</v>
      </c>
      <c r="T71" s="238" t="s">
        <v>286</v>
      </c>
      <c r="U71" s="215">
        <v>0</v>
      </c>
      <c r="V71" s="215">
        <f>ROUND(E71*U71,2)</f>
        <v>0</v>
      </c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2280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>
      <c r="A72" s="217" t="s">
        <v>280</v>
      </c>
      <c r="B72" s="218" t="s">
        <v>197</v>
      </c>
      <c r="C72" s="240" t="s">
        <v>198</v>
      </c>
      <c r="D72" s="219"/>
      <c r="E72" s="220"/>
      <c r="F72" s="221"/>
      <c r="G72" s="221">
        <f>SUMIF(AG73:AG122,"&lt;&gt;NOR",G73:G122)</f>
        <v>0</v>
      </c>
      <c r="H72" s="221"/>
      <c r="I72" s="221">
        <f>SUM(I73:I122)</f>
        <v>0</v>
      </c>
      <c r="J72" s="221"/>
      <c r="K72" s="221">
        <f>SUM(K73:K122)</f>
        <v>0</v>
      </c>
      <c r="L72" s="221"/>
      <c r="M72" s="221">
        <f>SUM(M73:M122)</f>
        <v>0</v>
      </c>
      <c r="N72" s="221"/>
      <c r="O72" s="221">
        <f>SUM(O73:O122)</f>
        <v>0</v>
      </c>
      <c r="P72" s="221"/>
      <c r="Q72" s="221">
        <f>SUM(Q73:Q122)</f>
        <v>0</v>
      </c>
      <c r="R72" s="221"/>
      <c r="S72" s="221"/>
      <c r="T72" s="222"/>
      <c r="U72" s="216"/>
      <c r="V72" s="216">
        <f>SUM(V73:V122)</f>
        <v>0</v>
      </c>
      <c r="W72" s="216"/>
      <c r="AG72" t="s">
        <v>281</v>
      </c>
    </row>
    <row r="73" spans="1:60" outlineLevel="1">
      <c r="A73" s="232">
        <v>62</v>
      </c>
      <c r="B73" s="233" t="s">
        <v>2281</v>
      </c>
      <c r="C73" s="243" t="s">
        <v>2282</v>
      </c>
      <c r="D73" s="234" t="s">
        <v>298</v>
      </c>
      <c r="E73" s="235">
        <v>32</v>
      </c>
      <c r="F73" s="236"/>
      <c r="G73" s="237">
        <f>ROUND(E73*F73,2)</f>
        <v>0</v>
      </c>
      <c r="H73" s="236"/>
      <c r="I73" s="237">
        <f>ROUND(E73*H73,2)</f>
        <v>0</v>
      </c>
      <c r="J73" s="236"/>
      <c r="K73" s="237">
        <f>ROUND(E73*J73,2)</f>
        <v>0</v>
      </c>
      <c r="L73" s="237">
        <v>21</v>
      </c>
      <c r="M73" s="237">
        <f>G73*(1+L73/100)</f>
        <v>0</v>
      </c>
      <c r="N73" s="237">
        <v>0</v>
      </c>
      <c r="O73" s="237">
        <f>ROUND(E73*N73,2)</f>
        <v>0</v>
      </c>
      <c r="P73" s="237">
        <v>0</v>
      </c>
      <c r="Q73" s="237">
        <f>ROUND(E73*P73,2)</f>
        <v>0</v>
      </c>
      <c r="R73" s="237"/>
      <c r="S73" s="237" t="s">
        <v>295</v>
      </c>
      <c r="T73" s="238" t="s">
        <v>286</v>
      </c>
      <c r="U73" s="215">
        <v>0</v>
      </c>
      <c r="V73" s="215">
        <f>ROUND(E73*U73,2)</f>
        <v>0</v>
      </c>
      <c r="W73" s="21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323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ht="22.5" outlineLevel="1">
      <c r="A74" s="232">
        <v>63</v>
      </c>
      <c r="B74" s="233" t="s">
        <v>2283</v>
      </c>
      <c r="C74" s="243" t="s">
        <v>2284</v>
      </c>
      <c r="D74" s="234" t="s">
        <v>298</v>
      </c>
      <c r="E74" s="235">
        <v>2</v>
      </c>
      <c r="F74" s="236"/>
      <c r="G74" s="237">
        <f>ROUND(E74*F74,2)</f>
        <v>0</v>
      </c>
      <c r="H74" s="236"/>
      <c r="I74" s="237">
        <f>ROUND(E74*H74,2)</f>
        <v>0</v>
      </c>
      <c r="J74" s="236"/>
      <c r="K74" s="237">
        <f>ROUND(E74*J74,2)</f>
        <v>0</v>
      </c>
      <c r="L74" s="237">
        <v>21</v>
      </c>
      <c r="M74" s="237">
        <f>G74*(1+L74/100)</f>
        <v>0</v>
      </c>
      <c r="N74" s="237">
        <v>0</v>
      </c>
      <c r="O74" s="237">
        <f>ROUND(E74*N74,2)</f>
        <v>0</v>
      </c>
      <c r="P74" s="237">
        <v>0</v>
      </c>
      <c r="Q74" s="237">
        <f>ROUND(E74*P74,2)</f>
        <v>0</v>
      </c>
      <c r="R74" s="237"/>
      <c r="S74" s="237" t="s">
        <v>295</v>
      </c>
      <c r="T74" s="238" t="s">
        <v>286</v>
      </c>
      <c r="U74" s="215">
        <v>0</v>
      </c>
      <c r="V74" s="215">
        <f>ROUND(E74*U74,2)</f>
        <v>0</v>
      </c>
      <c r="W74" s="21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323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>
      <c r="A75" s="232">
        <v>64</v>
      </c>
      <c r="B75" s="233" t="s">
        <v>2023</v>
      </c>
      <c r="C75" s="243" t="s">
        <v>2285</v>
      </c>
      <c r="D75" s="234" t="s">
        <v>298</v>
      </c>
      <c r="E75" s="235">
        <v>16</v>
      </c>
      <c r="F75" s="236"/>
      <c r="G75" s="237">
        <f>ROUND(E75*F75,2)</f>
        <v>0</v>
      </c>
      <c r="H75" s="236"/>
      <c r="I75" s="237">
        <f>ROUND(E75*H75,2)</f>
        <v>0</v>
      </c>
      <c r="J75" s="236"/>
      <c r="K75" s="237">
        <f>ROUND(E75*J75,2)</f>
        <v>0</v>
      </c>
      <c r="L75" s="237">
        <v>21</v>
      </c>
      <c r="M75" s="237">
        <f>G75*(1+L75/100)</f>
        <v>0</v>
      </c>
      <c r="N75" s="237">
        <v>0</v>
      </c>
      <c r="O75" s="237">
        <f>ROUND(E75*N75,2)</f>
        <v>0</v>
      </c>
      <c r="P75" s="237">
        <v>0</v>
      </c>
      <c r="Q75" s="237">
        <f>ROUND(E75*P75,2)</f>
        <v>0</v>
      </c>
      <c r="R75" s="237"/>
      <c r="S75" s="237" t="s">
        <v>295</v>
      </c>
      <c r="T75" s="238" t="s">
        <v>286</v>
      </c>
      <c r="U75" s="215">
        <v>0</v>
      </c>
      <c r="V75" s="215">
        <f>ROUND(E75*U75,2)</f>
        <v>0</v>
      </c>
      <c r="W75" s="21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323</v>
      </c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>
      <c r="A76" s="232">
        <v>65</v>
      </c>
      <c r="B76" s="233" t="s">
        <v>2045</v>
      </c>
      <c r="C76" s="243" t="s">
        <v>2231</v>
      </c>
      <c r="D76" s="234" t="s">
        <v>298</v>
      </c>
      <c r="E76" s="235">
        <v>1</v>
      </c>
      <c r="F76" s="236"/>
      <c r="G76" s="237">
        <f>ROUND(E76*F76,2)</f>
        <v>0</v>
      </c>
      <c r="H76" s="236"/>
      <c r="I76" s="237">
        <f>ROUND(E76*H76,2)</f>
        <v>0</v>
      </c>
      <c r="J76" s="236"/>
      <c r="K76" s="237">
        <f>ROUND(E76*J76,2)</f>
        <v>0</v>
      </c>
      <c r="L76" s="237">
        <v>21</v>
      </c>
      <c r="M76" s="237">
        <f>G76*(1+L76/100)</f>
        <v>0</v>
      </c>
      <c r="N76" s="237">
        <v>0</v>
      </c>
      <c r="O76" s="237">
        <f>ROUND(E76*N76,2)</f>
        <v>0</v>
      </c>
      <c r="P76" s="237">
        <v>0</v>
      </c>
      <c r="Q76" s="237">
        <f>ROUND(E76*P76,2)</f>
        <v>0</v>
      </c>
      <c r="R76" s="237"/>
      <c r="S76" s="237" t="s">
        <v>295</v>
      </c>
      <c r="T76" s="238" t="s">
        <v>286</v>
      </c>
      <c r="U76" s="215">
        <v>0</v>
      </c>
      <c r="V76" s="215">
        <f>ROUND(E76*U76,2)</f>
        <v>0</v>
      </c>
      <c r="W76" s="21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2206</v>
      </c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>
      <c r="A77" s="232">
        <v>66</v>
      </c>
      <c r="B77" s="233" t="s">
        <v>2012</v>
      </c>
      <c r="C77" s="243" t="s">
        <v>2286</v>
      </c>
      <c r="D77" s="234" t="s">
        <v>298</v>
      </c>
      <c r="E77" s="235">
        <v>16</v>
      </c>
      <c r="F77" s="236"/>
      <c r="G77" s="237">
        <f>ROUND(E77*F77,2)</f>
        <v>0</v>
      </c>
      <c r="H77" s="236"/>
      <c r="I77" s="237">
        <f>ROUND(E77*H77,2)</f>
        <v>0</v>
      </c>
      <c r="J77" s="236"/>
      <c r="K77" s="237">
        <f>ROUND(E77*J77,2)</f>
        <v>0</v>
      </c>
      <c r="L77" s="237">
        <v>21</v>
      </c>
      <c r="M77" s="237">
        <f>G77*(1+L77/100)</f>
        <v>0</v>
      </c>
      <c r="N77" s="237">
        <v>0</v>
      </c>
      <c r="O77" s="237">
        <f>ROUND(E77*N77,2)</f>
        <v>0</v>
      </c>
      <c r="P77" s="237">
        <v>0</v>
      </c>
      <c r="Q77" s="237">
        <f>ROUND(E77*P77,2)</f>
        <v>0</v>
      </c>
      <c r="R77" s="237"/>
      <c r="S77" s="237" t="s">
        <v>295</v>
      </c>
      <c r="T77" s="238" t="s">
        <v>286</v>
      </c>
      <c r="U77" s="215">
        <v>0</v>
      </c>
      <c r="V77" s="215">
        <f>ROUND(E77*U77,2)</f>
        <v>0</v>
      </c>
      <c r="W77" s="21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2206</v>
      </c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>
      <c r="A78" s="232">
        <v>67</v>
      </c>
      <c r="B78" s="233" t="s">
        <v>2013</v>
      </c>
      <c r="C78" s="243" t="s">
        <v>2287</v>
      </c>
      <c r="D78" s="234" t="s">
        <v>298</v>
      </c>
      <c r="E78" s="235">
        <v>1</v>
      </c>
      <c r="F78" s="236"/>
      <c r="G78" s="237">
        <f>ROUND(E78*F78,2)</f>
        <v>0</v>
      </c>
      <c r="H78" s="236"/>
      <c r="I78" s="237">
        <f>ROUND(E78*H78,2)</f>
        <v>0</v>
      </c>
      <c r="J78" s="236"/>
      <c r="K78" s="237">
        <f>ROUND(E78*J78,2)</f>
        <v>0</v>
      </c>
      <c r="L78" s="237">
        <v>21</v>
      </c>
      <c r="M78" s="237">
        <f>G78*(1+L78/100)</f>
        <v>0</v>
      </c>
      <c r="N78" s="237">
        <v>0</v>
      </c>
      <c r="O78" s="237">
        <f>ROUND(E78*N78,2)</f>
        <v>0</v>
      </c>
      <c r="P78" s="237">
        <v>0</v>
      </c>
      <c r="Q78" s="237">
        <f>ROUND(E78*P78,2)</f>
        <v>0</v>
      </c>
      <c r="R78" s="237"/>
      <c r="S78" s="237" t="s">
        <v>295</v>
      </c>
      <c r="T78" s="238" t="s">
        <v>286</v>
      </c>
      <c r="U78" s="215">
        <v>0</v>
      </c>
      <c r="V78" s="215">
        <f>ROUND(E78*U78,2)</f>
        <v>0</v>
      </c>
      <c r="W78" s="21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2206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>
      <c r="A79" s="232">
        <v>68</v>
      </c>
      <c r="B79" s="233" t="s">
        <v>2015</v>
      </c>
      <c r="C79" s="243" t="s">
        <v>2288</v>
      </c>
      <c r="D79" s="234" t="s">
        <v>298</v>
      </c>
      <c r="E79" s="235">
        <v>1</v>
      </c>
      <c r="F79" s="236"/>
      <c r="G79" s="237">
        <f>ROUND(E79*F79,2)</f>
        <v>0</v>
      </c>
      <c r="H79" s="236"/>
      <c r="I79" s="237">
        <f>ROUND(E79*H79,2)</f>
        <v>0</v>
      </c>
      <c r="J79" s="236"/>
      <c r="K79" s="237">
        <f>ROUND(E79*J79,2)</f>
        <v>0</v>
      </c>
      <c r="L79" s="237">
        <v>21</v>
      </c>
      <c r="M79" s="237">
        <f>G79*(1+L79/100)</f>
        <v>0</v>
      </c>
      <c r="N79" s="237">
        <v>0</v>
      </c>
      <c r="O79" s="237">
        <f>ROUND(E79*N79,2)</f>
        <v>0</v>
      </c>
      <c r="P79" s="237">
        <v>0</v>
      </c>
      <c r="Q79" s="237">
        <f>ROUND(E79*P79,2)</f>
        <v>0</v>
      </c>
      <c r="R79" s="237"/>
      <c r="S79" s="237" t="s">
        <v>295</v>
      </c>
      <c r="T79" s="238" t="s">
        <v>286</v>
      </c>
      <c r="U79" s="215">
        <v>0</v>
      </c>
      <c r="V79" s="215">
        <f>ROUND(E79*U79,2)</f>
        <v>0</v>
      </c>
      <c r="W79" s="21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2206</v>
      </c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outlineLevel="1">
      <c r="A80" s="232">
        <v>69</v>
      </c>
      <c r="B80" s="233" t="s">
        <v>2017</v>
      </c>
      <c r="C80" s="243" t="s">
        <v>2289</v>
      </c>
      <c r="D80" s="234" t="s">
        <v>298</v>
      </c>
      <c r="E80" s="235">
        <v>10</v>
      </c>
      <c r="F80" s="236"/>
      <c r="G80" s="237">
        <f>ROUND(E80*F80,2)</f>
        <v>0</v>
      </c>
      <c r="H80" s="236"/>
      <c r="I80" s="237">
        <f>ROUND(E80*H80,2)</f>
        <v>0</v>
      </c>
      <c r="J80" s="236"/>
      <c r="K80" s="237">
        <f>ROUND(E80*J80,2)</f>
        <v>0</v>
      </c>
      <c r="L80" s="237">
        <v>21</v>
      </c>
      <c r="M80" s="237">
        <f>G80*(1+L80/100)</f>
        <v>0</v>
      </c>
      <c r="N80" s="237">
        <v>0</v>
      </c>
      <c r="O80" s="237">
        <f>ROUND(E80*N80,2)</f>
        <v>0</v>
      </c>
      <c r="P80" s="237">
        <v>0</v>
      </c>
      <c r="Q80" s="237">
        <f>ROUND(E80*P80,2)</f>
        <v>0</v>
      </c>
      <c r="R80" s="237"/>
      <c r="S80" s="237" t="s">
        <v>295</v>
      </c>
      <c r="T80" s="238" t="s">
        <v>286</v>
      </c>
      <c r="U80" s="215">
        <v>0</v>
      </c>
      <c r="V80" s="215">
        <f>ROUND(E80*U80,2)</f>
        <v>0</v>
      </c>
      <c r="W80" s="21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2206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>
      <c r="A81" s="232">
        <v>70</v>
      </c>
      <c r="B81" s="233" t="s">
        <v>2018</v>
      </c>
      <c r="C81" s="243" t="s">
        <v>2290</v>
      </c>
      <c r="D81" s="234" t="s">
        <v>298</v>
      </c>
      <c r="E81" s="235">
        <v>1</v>
      </c>
      <c r="F81" s="236"/>
      <c r="G81" s="237">
        <f>ROUND(E81*F81,2)</f>
        <v>0</v>
      </c>
      <c r="H81" s="236"/>
      <c r="I81" s="237">
        <f>ROUND(E81*H81,2)</f>
        <v>0</v>
      </c>
      <c r="J81" s="236"/>
      <c r="K81" s="237">
        <f>ROUND(E81*J81,2)</f>
        <v>0</v>
      </c>
      <c r="L81" s="237">
        <v>21</v>
      </c>
      <c r="M81" s="237">
        <f>G81*(1+L81/100)</f>
        <v>0</v>
      </c>
      <c r="N81" s="237">
        <v>0</v>
      </c>
      <c r="O81" s="237">
        <f>ROUND(E81*N81,2)</f>
        <v>0</v>
      </c>
      <c r="P81" s="237">
        <v>0</v>
      </c>
      <c r="Q81" s="237">
        <f>ROUND(E81*P81,2)</f>
        <v>0</v>
      </c>
      <c r="R81" s="237"/>
      <c r="S81" s="237" t="s">
        <v>295</v>
      </c>
      <c r="T81" s="238" t="s">
        <v>286</v>
      </c>
      <c r="U81" s="215">
        <v>0</v>
      </c>
      <c r="V81" s="215">
        <f>ROUND(E81*U81,2)</f>
        <v>0</v>
      </c>
      <c r="W81" s="21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2206</v>
      </c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>
      <c r="A82" s="232">
        <v>71</v>
      </c>
      <c r="B82" s="233" t="s">
        <v>2020</v>
      </c>
      <c r="C82" s="243" t="s">
        <v>2291</v>
      </c>
      <c r="D82" s="234" t="s">
        <v>298</v>
      </c>
      <c r="E82" s="235">
        <v>1</v>
      </c>
      <c r="F82" s="236"/>
      <c r="G82" s="237">
        <f>ROUND(E82*F82,2)</f>
        <v>0</v>
      </c>
      <c r="H82" s="236"/>
      <c r="I82" s="237">
        <f>ROUND(E82*H82,2)</f>
        <v>0</v>
      </c>
      <c r="J82" s="236"/>
      <c r="K82" s="237">
        <f>ROUND(E82*J82,2)</f>
        <v>0</v>
      </c>
      <c r="L82" s="237">
        <v>21</v>
      </c>
      <c r="M82" s="237">
        <f>G82*(1+L82/100)</f>
        <v>0</v>
      </c>
      <c r="N82" s="237">
        <v>0</v>
      </c>
      <c r="O82" s="237">
        <f>ROUND(E82*N82,2)</f>
        <v>0</v>
      </c>
      <c r="P82" s="237">
        <v>0</v>
      </c>
      <c r="Q82" s="237">
        <f>ROUND(E82*P82,2)</f>
        <v>0</v>
      </c>
      <c r="R82" s="237"/>
      <c r="S82" s="237" t="s">
        <v>295</v>
      </c>
      <c r="T82" s="238" t="s">
        <v>286</v>
      </c>
      <c r="U82" s="215">
        <v>0</v>
      </c>
      <c r="V82" s="215">
        <f>ROUND(E82*U82,2)</f>
        <v>0</v>
      </c>
      <c r="W82" s="21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2206</v>
      </c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>
      <c r="A83" s="232">
        <v>72</v>
      </c>
      <c r="B83" s="233" t="s">
        <v>2022</v>
      </c>
      <c r="C83" s="243" t="s">
        <v>2292</v>
      </c>
      <c r="D83" s="234" t="s">
        <v>298</v>
      </c>
      <c r="E83" s="235">
        <v>82</v>
      </c>
      <c r="F83" s="236"/>
      <c r="G83" s="237">
        <f>ROUND(E83*F83,2)</f>
        <v>0</v>
      </c>
      <c r="H83" s="236"/>
      <c r="I83" s="237">
        <f>ROUND(E83*H83,2)</f>
        <v>0</v>
      </c>
      <c r="J83" s="236"/>
      <c r="K83" s="237">
        <f>ROUND(E83*J83,2)</f>
        <v>0</v>
      </c>
      <c r="L83" s="237">
        <v>21</v>
      </c>
      <c r="M83" s="237">
        <f>G83*(1+L83/100)</f>
        <v>0</v>
      </c>
      <c r="N83" s="237">
        <v>0</v>
      </c>
      <c r="O83" s="237">
        <f>ROUND(E83*N83,2)</f>
        <v>0</v>
      </c>
      <c r="P83" s="237">
        <v>0</v>
      </c>
      <c r="Q83" s="237">
        <f>ROUND(E83*P83,2)</f>
        <v>0</v>
      </c>
      <c r="R83" s="237"/>
      <c r="S83" s="237" t="s">
        <v>295</v>
      </c>
      <c r="T83" s="238" t="s">
        <v>286</v>
      </c>
      <c r="U83" s="215">
        <v>0</v>
      </c>
      <c r="V83" s="215">
        <f>ROUND(E83*U83,2)</f>
        <v>0</v>
      </c>
      <c r="W83" s="21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2206</v>
      </c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>
      <c r="A84" s="232">
        <v>73</v>
      </c>
      <c r="B84" s="233" t="s">
        <v>2028</v>
      </c>
      <c r="C84" s="243" t="s">
        <v>2293</v>
      </c>
      <c r="D84" s="234" t="s">
        <v>298</v>
      </c>
      <c r="E84" s="235">
        <v>2</v>
      </c>
      <c r="F84" s="236"/>
      <c r="G84" s="237">
        <f>ROUND(E84*F84,2)</f>
        <v>0</v>
      </c>
      <c r="H84" s="236"/>
      <c r="I84" s="237">
        <f>ROUND(E84*H84,2)</f>
        <v>0</v>
      </c>
      <c r="J84" s="236"/>
      <c r="K84" s="237">
        <f>ROUND(E84*J84,2)</f>
        <v>0</v>
      </c>
      <c r="L84" s="237">
        <v>21</v>
      </c>
      <c r="M84" s="237">
        <f>G84*(1+L84/100)</f>
        <v>0</v>
      </c>
      <c r="N84" s="237">
        <v>0</v>
      </c>
      <c r="O84" s="237">
        <f>ROUND(E84*N84,2)</f>
        <v>0</v>
      </c>
      <c r="P84" s="237">
        <v>0</v>
      </c>
      <c r="Q84" s="237">
        <f>ROUND(E84*P84,2)</f>
        <v>0</v>
      </c>
      <c r="R84" s="237"/>
      <c r="S84" s="237" t="s">
        <v>295</v>
      </c>
      <c r="T84" s="238" t="s">
        <v>286</v>
      </c>
      <c r="U84" s="215">
        <v>0</v>
      </c>
      <c r="V84" s="215">
        <f>ROUND(E84*U84,2)</f>
        <v>0</v>
      </c>
      <c r="W84" s="21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2206</v>
      </c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ht="22.5" outlineLevel="1">
      <c r="A85" s="232">
        <v>74</v>
      </c>
      <c r="B85" s="233" t="s">
        <v>2294</v>
      </c>
      <c r="C85" s="243" t="s">
        <v>2295</v>
      </c>
      <c r="D85" s="234" t="s">
        <v>557</v>
      </c>
      <c r="E85" s="235">
        <v>140</v>
      </c>
      <c r="F85" s="236"/>
      <c r="G85" s="237">
        <f>ROUND(E85*F85,2)</f>
        <v>0</v>
      </c>
      <c r="H85" s="236"/>
      <c r="I85" s="237">
        <f>ROUND(E85*H85,2)</f>
        <v>0</v>
      </c>
      <c r="J85" s="236"/>
      <c r="K85" s="237">
        <f>ROUND(E85*J85,2)</f>
        <v>0</v>
      </c>
      <c r="L85" s="237">
        <v>21</v>
      </c>
      <c r="M85" s="237">
        <f>G85*(1+L85/100)</f>
        <v>0</v>
      </c>
      <c r="N85" s="237">
        <v>0</v>
      </c>
      <c r="O85" s="237">
        <f>ROUND(E85*N85,2)</f>
        <v>0</v>
      </c>
      <c r="P85" s="237">
        <v>0</v>
      </c>
      <c r="Q85" s="237">
        <f>ROUND(E85*P85,2)</f>
        <v>0</v>
      </c>
      <c r="R85" s="237"/>
      <c r="S85" s="237" t="s">
        <v>295</v>
      </c>
      <c r="T85" s="238" t="s">
        <v>286</v>
      </c>
      <c r="U85" s="215">
        <v>0</v>
      </c>
      <c r="V85" s="215">
        <f>ROUND(E85*U85,2)</f>
        <v>0</v>
      </c>
      <c r="W85" s="21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1980</v>
      </c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>
      <c r="A86" s="232">
        <v>75</v>
      </c>
      <c r="B86" s="233" t="s">
        <v>2296</v>
      </c>
      <c r="C86" s="243" t="s">
        <v>2297</v>
      </c>
      <c r="D86" s="234" t="s">
        <v>298</v>
      </c>
      <c r="E86" s="235">
        <v>2</v>
      </c>
      <c r="F86" s="236"/>
      <c r="G86" s="237">
        <f>ROUND(E86*F86,2)</f>
        <v>0</v>
      </c>
      <c r="H86" s="236"/>
      <c r="I86" s="237">
        <f>ROUND(E86*H86,2)</f>
        <v>0</v>
      </c>
      <c r="J86" s="236"/>
      <c r="K86" s="237">
        <f>ROUND(E86*J86,2)</f>
        <v>0</v>
      </c>
      <c r="L86" s="237">
        <v>21</v>
      </c>
      <c r="M86" s="237">
        <f>G86*(1+L86/100)</f>
        <v>0</v>
      </c>
      <c r="N86" s="237">
        <v>0</v>
      </c>
      <c r="O86" s="237">
        <f>ROUND(E86*N86,2)</f>
        <v>0</v>
      </c>
      <c r="P86" s="237">
        <v>0</v>
      </c>
      <c r="Q86" s="237">
        <f>ROUND(E86*P86,2)</f>
        <v>0</v>
      </c>
      <c r="R86" s="237"/>
      <c r="S86" s="237" t="s">
        <v>295</v>
      </c>
      <c r="T86" s="238" t="s">
        <v>286</v>
      </c>
      <c r="U86" s="215">
        <v>0</v>
      </c>
      <c r="V86" s="215">
        <f>ROUND(E86*U86,2)</f>
        <v>0</v>
      </c>
      <c r="W86" s="21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1980</v>
      </c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ht="22.5" outlineLevel="1">
      <c r="A87" s="232">
        <v>76</v>
      </c>
      <c r="B87" s="233" t="s">
        <v>2298</v>
      </c>
      <c r="C87" s="243" t="s">
        <v>2299</v>
      </c>
      <c r="D87" s="234" t="s">
        <v>298</v>
      </c>
      <c r="E87" s="235">
        <v>32</v>
      </c>
      <c r="F87" s="236"/>
      <c r="G87" s="237">
        <f>ROUND(E87*F87,2)</f>
        <v>0</v>
      </c>
      <c r="H87" s="236"/>
      <c r="I87" s="237">
        <f>ROUND(E87*H87,2)</f>
        <v>0</v>
      </c>
      <c r="J87" s="236"/>
      <c r="K87" s="237">
        <f>ROUND(E87*J87,2)</f>
        <v>0</v>
      </c>
      <c r="L87" s="237">
        <v>21</v>
      </c>
      <c r="M87" s="237">
        <f>G87*(1+L87/100)</f>
        <v>0</v>
      </c>
      <c r="N87" s="237">
        <v>0</v>
      </c>
      <c r="O87" s="237">
        <f>ROUND(E87*N87,2)</f>
        <v>0</v>
      </c>
      <c r="P87" s="237">
        <v>0</v>
      </c>
      <c r="Q87" s="237">
        <f>ROUND(E87*P87,2)</f>
        <v>0</v>
      </c>
      <c r="R87" s="237"/>
      <c r="S87" s="237" t="s">
        <v>295</v>
      </c>
      <c r="T87" s="238" t="s">
        <v>286</v>
      </c>
      <c r="U87" s="215">
        <v>0</v>
      </c>
      <c r="V87" s="215">
        <f>ROUND(E87*U87,2)</f>
        <v>0</v>
      </c>
      <c r="W87" s="21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1980</v>
      </c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>
      <c r="A88" s="232">
        <v>77</v>
      </c>
      <c r="B88" s="233" t="s">
        <v>2300</v>
      </c>
      <c r="C88" s="243" t="s">
        <v>2301</v>
      </c>
      <c r="D88" s="234" t="s">
        <v>298</v>
      </c>
      <c r="E88" s="235">
        <v>32</v>
      </c>
      <c r="F88" s="236"/>
      <c r="G88" s="237">
        <f>ROUND(E88*F88,2)</f>
        <v>0</v>
      </c>
      <c r="H88" s="236"/>
      <c r="I88" s="237">
        <f>ROUND(E88*H88,2)</f>
        <v>0</v>
      </c>
      <c r="J88" s="236"/>
      <c r="K88" s="237">
        <f>ROUND(E88*J88,2)</f>
        <v>0</v>
      </c>
      <c r="L88" s="237">
        <v>21</v>
      </c>
      <c r="M88" s="237">
        <f>G88*(1+L88/100)</f>
        <v>0</v>
      </c>
      <c r="N88" s="237">
        <v>0</v>
      </c>
      <c r="O88" s="237">
        <f>ROUND(E88*N88,2)</f>
        <v>0</v>
      </c>
      <c r="P88" s="237">
        <v>0</v>
      </c>
      <c r="Q88" s="237">
        <f>ROUND(E88*P88,2)</f>
        <v>0</v>
      </c>
      <c r="R88" s="237"/>
      <c r="S88" s="237" t="s">
        <v>295</v>
      </c>
      <c r="T88" s="238" t="s">
        <v>286</v>
      </c>
      <c r="U88" s="215">
        <v>0</v>
      </c>
      <c r="V88" s="215">
        <f>ROUND(E88*U88,2)</f>
        <v>0</v>
      </c>
      <c r="W88" s="21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1980</v>
      </c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>
      <c r="A89" s="232">
        <v>78</v>
      </c>
      <c r="B89" s="233" t="s">
        <v>2302</v>
      </c>
      <c r="C89" s="243" t="s">
        <v>2303</v>
      </c>
      <c r="D89" s="234" t="s">
        <v>298</v>
      </c>
      <c r="E89" s="235">
        <v>32</v>
      </c>
      <c r="F89" s="236"/>
      <c r="G89" s="237">
        <f>ROUND(E89*F89,2)</f>
        <v>0</v>
      </c>
      <c r="H89" s="236"/>
      <c r="I89" s="237">
        <f>ROUND(E89*H89,2)</f>
        <v>0</v>
      </c>
      <c r="J89" s="236"/>
      <c r="K89" s="237">
        <f>ROUND(E89*J89,2)</f>
        <v>0</v>
      </c>
      <c r="L89" s="237">
        <v>21</v>
      </c>
      <c r="M89" s="237">
        <f>G89*(1+L89/100)</f>
        <v>0</v>
      </c>
      <c r="N89" s="237">
        <v>0</v>
      </c>
      <c r="O89" s="237">
        <f>ROUND(E89*N89,2)</f>
        <v>0</v>
      </c>
      <c r="P89" s="237">
        <v>0</v>
      </c>
      <c r="Q89" s="237">
        <f>ROUND(E89*P89,2)</f>
        <v>0</v>
      </c>
      <c r="R89" s="237"/>
      <c r="S89" s="237" t="s">
        <v>295</v>
      </c>
      <c r="T89" s="238" t="s">
        <v>286</v>
      </c>
      <c r="U89" s="215">
        <v>0</v>
      </c>
      <c r="V89" s="215">
        <f>ROUND(E89*U89,2)</f>
        <v>0</v>
      </c>
      <c r="W89" s="21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1980</v>
      </c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ht="22.5" outlineLevel="1">
      <c r="A90" s="232">
        <v>79</v>
      </c>
      <c r="B90" s="233" t="s">
        <v>2304</v>
      </c>
      <c r="C90" s="243" t="s">
        <v>2305</v>
      </c>
      <c r="D90" s="234" t="s">
        <v>557</v>
      </c>
      <c r="E90" s="235">
        <v>140</v>
      </c>
      <c r="F90" s="236"/>
      <c r="G90" s="237">
        <f>ROUND(E90*F90,2)</f>
        <v>0</v>
      </c>
      <c r="H90" s="236"/>
      <c r="I90" s="237">
        <f>ROUND(E90*H90,2)</f>
        <v>0</v>
      </c>
      <c r="J90" s="236"/>
      <c r="K90" s="237">
        <f>ROUND(E90*J90,2)</f>
        <v>0</v>
      </c>
      <c r="L90" s="237">
        <v>21</v>
      </c>
      <c r="M90" s="237">
        <f>G90*(1+L90/100)</f>
        <v>0</v>
      </c>
      <c r="N90" s="237">
        <v>0</v>
      </c>
      <c r="O90" s="237">
        <f>ROUND(E90*N90,2)</f>
        <v>0</v>
      </c>
      <c r="P90" s="237">
        <v>0</v>
      </c>
      <c r="Q90" s="237">
        <f>ROUND(E90*P90,2)</f>
        <v>0</v>
      </c>
      <c r="R90" s="237"/>
      <c r="S90" s="237" t="s">
        <v>295</v>
      </c>
      <c r="T90" s="238" t="s">
        <v>286</v>
      </c>
      <c r="U90" s="215">
        <v>0</v>
      </c>
      <c r="V90" s="215">
        <f>ROUND(E90*U90,2)</f>
        <v>0</v>
      </c>
      <c r="W90" s="21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1980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>
      <c r="A91" s="232">
        <v>80</v>
      </c>
      <c r="B91" s="233" t="s">
        <v>2306</v>
      </c>
      <c r="C91" s="243" t="s">
        <v>2307</v>
      </c>
      <c r="D91" s="234" t="s">
        <v>298</v>
      </c>
      <c r="E91" s="235">
        <v>2</v>
      </c>
      <c r="F91" s="236"/>
      <c r="G91" s="237">
        <f>ROUND(E91*F91,2)</f>
        <v>0</v>
      </c>
      <c r="H91" s="236"/>
      <c r="I91" s="237">
        <f>ROUND(E91*H91,2)</f>
        <v>0</v>
      </c>
      <c r="J91" s="236"/>
      <c r="K91" s="237">
        <f>ROUND(E91*J91,2)</f>
        <v>0</v>
      </c>
      <c r="L91" s="237">
        <v>21</v>
      </c>
      <c r="M91" s="237">
        <f>G91*(1+L91/100)</f>
        <v>0</v>
      </c>
      <c r="N91" s="237">
        <v>0</v>
      </c>
      <c r="O91" s="237">
        <f>ROUND(E91*N91,2)</f>
        <v>0</v>
      </c>
      <c r="P91" s="237">
        <v>0</v>
      </c>
      <c r="Q91" s="237">
        <f>ROUND(E91*P91,2)</f>
        <v>0</v>
      </c>
      <c r="R91" s="237"/>
      <c r="S91" s="237" t="s">
        <v>295</v>
      </c>
      <c r="T91" s="238" t="s">
        <v>286</v>
      </c>
      <c r="U91" s="215">
        <v>0</v>
      </c>
      <c r="V91" s="215">
        <f>ROUND(E91*U91,2)</f>
        <v>0</v>
      </c>
      <c r="W91" s="21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1980</v>
      </c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outlineLevel="1">
      <c r="A92" s="232">
        <v>81</v>
      </c>
      <c r="B92" s="233" t="s">
        <v>2308</v>
      </c>
      <c r="C92" s="243" t="s">
        <v>2309</v>
      </c>
      <c r="D92" s="234" t="s">
        <v>557</v>
      </c>
      <c r="E92" s="235">
        <v>1230</v>
      </c>
      <c r="F92" s="236"/>
      <c r="G92" s="237">
        <f>ROUND(E92*F92,2)</f>
        <v>0</v>
      </c>
      <c r="H92" s="236"/>
      <c r="I92" s="237">
        <f>ROUND(E92*H92,2)</f>
        <v>0</v>
      </c>
      <c r="J92" s="236"/>
      <c r="K92" s="237">
        <f>ROUND(E92*J92,2)</f>
        <v>0</v>
      </c>
      <c r="L92" s="237">
        <v>21</v>
      </c>
      <c r="M92" s="237">
        <f>G92*(1+L92/100)</f>
        <v>0</v>
      </c>
      <c r="N92" s="237">
        <v>0</v>
      </c>
      <c r="O92" s="237">
        <f>ROUND(E92*N92,2)</f>
        <v>0</v>
      </c>
      <c r="P92" s="237">
        <v>0</v>
      </c>
      <c r="Q92" s="237">
        <f>ROUND(E92*P92,2)</f>
        <v>0</v>
      </c>
      <c r="R92" s="237"/>
      <c r="S92" s="237" t="s">
        <v>295</v>
      </c>
      <c r="T92" s="238" t="s">
        <v>286</v>
      </c>
      <c r="U92" s="215">
        <v>0</v>
      </c>
      <c r="V92" s="215">
        <f>ROUND(E92*U92,2)</f>
        <v>0</v>
      </c>
      <c r="W92" s="21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1980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22.5" outlineLevel="1">
      <c r="A93" s="232">
        <v>82</v>
      </c>
      <c r="B93" s="233" t="s">
        <v>2310</v>
      </c>
      <c r="C93" s="243" t="s">
        <v>2311</v>
      </c>
      <c r="D93" s="234" t="s">
        <v>557</v>
      </c>
      <c r="E93" s="235">
        <v>140</v>
      </c>
      <c r="F93" s="236"/>
      <c r="G93" s="237">
        <f>ROUND(E93*F93,2)</f>
        <v>0</v>
      </c>
      <c r="H93" s="236"/>
      <c r="I93" s="237">
        <f>ROUND(E93*H93,2)</f>
        <v>0</v>
      </c>
      <c r="J93" s="236"/>
      <c r="K93" s="237">
        <f>ROUND(E93*J93,2)</f>
        <v>0</v>
      </c>
      <c r="L93" s="237">
        <v>21</v>
      </c>
      <c r="M93" s="237">
        <f>G93*(1+L93/100)</f>
        <v>0</v>
      </c>
      <c r="N93" s="237">
        <v>0</v>
      </c>
      <c r="O93" s="237">
        <f>ROUND(E93*N93,2)</f>
        <v>0</v>
      </c>
      <c r="P93" s="237">
        <v>0</v>
      </c>
      <c r="Q93" s="237">
        <f>ROUND(E93*P93,2)</f>
        <v>0</v>
      </c>
      <c r="R93" s="237"/>
      <c r="S93" s="237" t="s">
        <v>295</v>
      </c>
      <c r="T93" s="238" t="s">
        <v>286</v>
      </c>
      <c r="U93" s="215">
        <v>0</v>
      </c>
      <c r="V93" s="215">
        <f>ROUND(E93*U93,2)</f>
        <v>0</v>
      </c>
      <c r="W93" s="21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1980</v>
      </c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>
      <c r="A94" s="232">
        <v>83</v>
      </c>
      <c r="B94" s="233" t="s">
        <v>2312</v>
      </c>
      <c r="C94" s="243" t="s">
        <v>2313</v>
      </c>
      <c r="D94" s="234" t="s">
        <v>298</v>
      </c>
      <c r="E94" s="235">
        <v>32</v>
      </c>
      <c r="F94" s="236"/>
      <c r="G94" s="237">
        <f>ROUND(E94*F94,2)</f>
        <v>0</v>
      </c>
      <c r="H94" s="236"/>
      <c r="I94" s="237">
        <f>ROUND(E94*H94,2)</f>
        <v>0</v>
      </c>
      <c r="J94" s="236"/>
      <c r="K94" s="237">
        <f>ROUND(E94*J94,2)</f>
        <v>0</v>
      </c>
      <c r="L94" s="237">
        <v>21</v>
      </c>
      <c r="M94" s="237">
        <f>G94*(1+L94/100)</f>
        <v>0</v>
      </c>
      <c r="N94" s="237">
        <v>0</v>
      </c>
      <c r="O94" s="237">
        <f>ROUND(E94*N94,2)</f>
        <v>0</v>
      </c>
      <c r="P94" s="237">
        <v>0</v>
      </c>
      <c r="Q94" s="237">
        <f>ROUND(E94*P94,2)</f>
        <v>0</v>
      </c>
      <c r="R94" s="237"/>
      <c r="S94" s="237" t="s">
        <v>295</v>
      </c>
      <c r="T94" s="238" t="s">
        <v>286</v>
      </c>
      <c r="U94" s="215">
        <v>0</v>
      </c>
      <c r="V94" s="215">
        <f>ROUND(E94*U94,2)</f>
        <v>0</v>
      </c>
      <c r="W94" s="21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1980</v>
      </c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>
      <c r="A95" s="232">
        <v>84</v>
      </c>
      <c r="B95" s="233" t="s">
        <v>2314</v>
      </c>
      <c r="C95" s="243" t="s">
        <v>2315</v>
      </c>
      <c r="D95" s="234" t="s">
        <v>298</v>
      </c>
      <c r="E95" s="235">
        <v>2</v>
      </c>
      <c r="F95" s="236"/>
      <c r="G95" s="237">
        <f>ROUND(E95*F95,2)</f>
        <v>0</v>
      </c>
      <c r="H95" s="236"/>
      <c r="I95" s="237">
        <f>ROUND(E95*H95,2)</f>
        <v>0</v>
      </c>
      <c r="J95" s="236"/>
      <c r="K95" s="237">
        <f>ROUND(E95*J95,2)</f>
        <v>0</v>
      </c>
      <c r="L95" s="237">
        <v>21</v>
      </c>
      <c r="M95" s="237">
        <f>G95*(1+L95/100)</f>
        <v>0</v>
      </c>
      <c r="N95" s="237">
        <v>0</v>
      </c>
      <c r="O95" s="237">
        <f>ROUND(E95*N95,2)</f>
        <v>0</v>
      </c>
      <c r="P95" s="237">
        <v>0</v>
      </c>
      <c r="Q95" s="237">
        <f>ROUND(E95*P95,2)</f>
        <v>0</v>
      </c>
      <c r="R95" s="237"/>
      <c r="S95" s="237" t="s">
        <v>295</v>
      </c>
      <c r="T95" s="238" t="s">
        <v>286</v>
      </c>
      <c r="U95" s="215">
        <v>0</v>
      </c>
      <c r="V95" s="215">
        <f>ROUND(E95*U95,2)</f>
        <v>0</v>
      </c>
      <c r="W95" s="21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1980</v>
      </c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>
      <c r="A96" s="232">
        <v>85</v>
      </c>
      <c r="B96" s="233" t="s">
        <v>2316</v>
      </c>
      <c r="C96" s="243" t="s">
        <v>2317</v>
      </c>
      <c r="D96" s="234" t="s">
        <v>298</v>
      </c>
      <c r="E96" s="235">
        <v>2</v>
      </c>
      <c r="F96" s="236"/>
      <c r="G96" s="237">
        <f>ROUND(E96*F96,2)</f>
        <v>0</v>
      </c>
      <c r="H96" s="236"/>
      <c r="I96" s="237">
        <f>ROUND(E96*H96,2)</f>
        <v>0</v>
      </c>
      <c r="J96" s="236"/>
      <c r="K96" s="237">
        <f>ROUND(E96*J96,2)</f>
        <v>0</v>
      </c>
      <c r="L96" s="237">
        <v>21</v>
      </c>
      <c r="M96" s="237">
        <f>G96*(1+L96/100)</f>
        <v>0</v>
      </c>
      <c r="N96" s="237">
        <v>0</v>
      </c>
      <c r="O96" s="237">
        <f>ROUND(E96*N96,2)</f>
        <v>0</v>
      </c>
      <c r="P96" s="237">
        <v>0</v>
      </c>
      <c r="Q96" s="237">
        <f>ROUND(E96*P96,2)</f>
        <v>0</v>
      </c>
      <c r="R96" s="237"/>
      <c r="S96" s="237" t="s">
        <v>295</v>
      </c>
      <c r="T96" s="238" t="s">
        <v>286</v>
      </c>
      <c r="U96" s="215">
        <v>0</v>
      </c>
      <c r="V96" s="215">
        <f>ROUND(E96*U96,2)</f>
        <v>0</v>
      </c>
      <c r="W96" s="21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1980</v>
      </c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ht="22.5" outlineLevel="1">
      <c r="A97" s="232">
        <v>86</v>
      </c>
      <c r="B97" s="233" t="s">
        <v>2318</v>
      </c>
      <c r="C97" s="243" t="s">
        <v>2319</v>
      </c>
      <c r="D97" s="234" t="s">
        <v>298</v>
      </c>
      <c r="E97" s="235">
        <v>4</v>
      </c>
      <c r="F97" s="236"/>
      <c r="G97" s="237">
        <f>ROUND(E97*F97,2)</f>
        <v>0</v>
      </c>
      <c r="H97" s="236"/>
      <c r="I97" s="237">
        <f>ROUND(E97*H97,2)</f>
        <v>0</v>
      </c>
      <c r="J97" s="236"/>
      <c r="K97" s="237">
        <f>ROUND(E97*J97,2)</f>
        <v>0</v>
      </c>
      <c r="L97" s="237">
        <v>21</v>
      </c>
      <c r="M97" s="237">
        <f>G97*(1+L97/100)</f>
        <v>0</v>
      </c>
      <c r="N97" s="237">
        <v>0</v>
      </c>
      <c r="O97" s="237">
        <f>ROUND(E97*N97,2)</f>
        <v>0</v>
      </c>
      <c r="P97" s="237">
        <v>0</v>
      </c>
      <c r="Q97" s="237">
        <f>ROUND(E97*P97,2)</f>
        <v>0</v>
      </c>
      <c r="R97" s="237"/>
      <c r="S97" s="237" t="s">
        <v>295</v>
      </c>
      <c r="T97" s="238" t="s">
        <v>286</v>
      </c>
      <c r="U97" s="215">
        <v>0</v>
      </c>
      <c r="V97" s="215">
        <f>ROUND(E97*U97,2)</f>
        <v>0</v>
      </c>
      <c r="W97" s="21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1980</v>
      </c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outlineLevel="1">
      <c r="A98" s="232">
        <v>87</v>
      </c>
      <c r="B98" s="233" t="s">
        <v>2320</v>
      </c>
      <c r="C98" s="243" t="s">
        <v>2321</v>
      </c>
      <c r="D98" s="234" t="s">
        <v>298</v>
      </c>
      <c r="E98" s="235">
        <v>2</v>
      </c>
      <c r="F98" s="236"/>
      <c r="G98" s="237">
        <f>ROUND(E98*F98,2)</f>
        <v>0</v>
      </c>
      <c r="H98" s="236"/>
      <c r="I98" s="237">
        <f>ROUND(E98*H98,2)</f>
        <v>0</v>
      </c>
      <c r="J98" s="236"/>
      <c r="K98" s="237">
        <f>ROUND(E98*J98,2)</f>
        <v>0</v>
      </c>
      <c r="L98" s="237">
        <v>21</v>
      </c>
      <c r="M98" s="237">
        <f>G98*(1+L98/100)</f>
        <v>0</v>
      </c>
      <c r="N98" s="237">
        <v>0</v>
      </c>
      <c r="O98" s="237">
        <f>ROUND(E98*N98,2)</f>
        <v>0</v>
      </c>
      <c r="P98" s="237">
        <v>0</v>
      </c>
      <c r="Q98" s="237">
        <f>ROUND(E98*P98,2)</f>
        <v>0</v>
      </c>
      <c r="R98" s="237"/>
      <c r="S98" s="237" t="s">
        <v>295</v>
      </c>
      <c r="T98" s="238" t="s">
        <v>286</v>
      </c>
      <c r="U98" s="215">
        <v>0</v>
      </c>
      <c r="V98" s="215">
        <f>ROUND(E98*U98,2)</f>
        <v>0</v>
      </c>
      <c r="W98" s="21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1980</v>
      </c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</row>
    <row r="99" spans="1:60" outlineLevel="1">
      <c r="A99" s="232">
        <v>88</v>
      </c>
      <c r="B99" s="233" t="s">
        <v>2014</v>
      </c>
      <c r="C99" s="243" t="s">
        <v>2288</v>
      </c>
      <c r="D99" s="234" t="s">
        <v>298</v>
      </c>
      <c r="E99" s="235">
        <v>8</v>
      </c>
      <c r="F99" s="236"/>
      <c r="G99" s="237">
        <f>ROUND(E99*F99,2)</f>
        <v>0</v>
      </c>
      <c r="H99" s="236"/>
      <c r="I99" s="237">
        <f>ROUND(E99*H99,2)</f>
        <v>0</v>
      </c>
      <c r="J99" s="236"/>
      <c r="K99" s="237">
        <f>ROUND(E99*J99,2)</f>
        <v>0</v>
      </c>
      <c r="L99" s="237">
        <v>21</v>
      </c>
      <c r="M99" s="237">
        <f>G99*(1+L99/100)</f>
        <v>0</v>
      </c>
      <c r="N99" s="237">
        <v>0</v>
      </c>
      <c r="O99" s="237">
        <f>ROUND(E99*N99,2)</f>
        <v>0</v>
      </c>
      <c r="P99" s="237">
        <v>0</v>
      </c>
      <c r="Q99" s="237">
        <f>ROUND(E99*P99,2)</f>
        <v>0</v>
      </c>
      <c r="R99" s="237"/>
      <c r="S99" s="237" t="s">
        <v>295</v>
      </c>
      <c r="T99" s="238" t="s">
        <v>286</v>
      </c>
      <c r="U99" s="215">
        <v>0</v>
      </c>
      <c r="V99" s="215">
        <f>ROUND(E99*U99,2)</f>
        <v>0</v>
      </c>
      <c r="W99" s="21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1980</v>
      </c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outlineLevel="1">
      <c r="A100" s="232">
        <v>89</v>
      </c>
      <c r="B100" s="233" t="s">
        <v>2025</v>
      </c>
      <c r="C100" s="243" t="s">
        <v>2322</v>
      </c>
      <c r="D100" s="234" t="s">
        <v>298</v>
      </c>
      <c r="E100" s="235">
        <v>16</v>
      </c>
      <c r="F100" s="236"/>
      <c r="G100" s="237">
        <f>ROUND(E100*F100,2)</f>
        <v>0</v>
      </c>
      <c r="H100" s="236"/>
      <c r="I100" s="237">
        <f>ROUND(E100*H100,2)</f>
        <v>0</v>
      </c>
      <c r="J100" s="236"/>
      <c r="K100" s="237">
        <f>ROUND(E100*J100,2)</f>
        <v>0</v>
      </c>
      <c r="L100" s="237">
        <v>21</v>
      </c>
      <c r="M100" s="237">
        <f>G100*(1+L100/100)</f>
        <v>0</v>
      </c>
      <c r="N100" s="237">
        <v>0</v>
      </c>
      <c r="O100" s="237">
        <f>ROUND(E100*N100,2)</f>
        <v>0</v>
      </c>
      <c r="P100" s="237">
        <v>0</v>
      </c>
      <c r="Q100" s="237">
        <f>ROUND(E100*P100,2)</f>
        <v>0</v>
      </c>
      <c r="R100" s="237"/>
      <c r="S100" s="237" t="s">
        <v>295</v>
      </c>
      <c r="T100" s="238" t="s">
        <v>286</v>
      </c>
      <c r="U100" s="215">
        <v>0</v>
      </c>
      <c r="V100" s="215">
        <f>ROUND(E100*U100,2)</f>
        <v>0</v>
      </c>
      <c r="W100" s="21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1980</v>
      </c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outlineLevel="1">
      <c r="A101" s="232">
        <v>90</v>
      </c>
      <c r="B101" s="233" t="s">
        <v>2026</v>
      </c>
      <c r="C101" s="243" t="s">
        <v>2323</v>
      </c>
      <c r="D101" s="234" t="s">
        <v>298</v>
      </c>
      <c r="E101" s="235">
        <v>2</v>
      </c>
      <c r="F101" s="236"/>
      <c r="G101" s="237">
        <f>ROUND(E101*F101,2)</f>
        <v>0</v>
      </c>
      <c r="H101" s="236"/>
      <c r="I101" s="237">
        <f>ROUND(E101*H101,2)</f>
        <v>0</v>
      </c>
      <c r="J101" s="236"/>
      <c r="K101" s="237">
        <f>ROUND(E101*J101,2)</f>
        <v>0</v>
      </c>
      <c r="L101" s="237">
        <v>21</v>
      </c>
      <c r="M101" s="237">
        <f>G101*(1+L101/100)</f>
        <v>0</v>
      </c>
      <c r="N101" s="237">
        <v>0</v>
      </c>
      <c r="O101" s="237">
        <f>ROUND(E101*N101,2)</f>
        <v>0</v>
      </c>
      <c r="P101" s="237">
        <v>0</v>
      </c>
      <c r="Q101" s="237">
        <f>ROUND(E101*P101,2)</f>
        <v>0</v>
      </c>
      <c r="R101" s="237"/>
      <c r="S101" s="237" t="s">
        <v>295</v>
      </c>
      <c r="T101" s="238" t="s">
        <v>286</v>
      </c>
      <c r="U101" s="215">
        <v>0</v>
      </c>
      <c r="V101" s="215">
        <f>ROUND(E101*U101,2)</f>
        <v>0</v>
      </c>
      <c r="W101" s="21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1980</v>
      </c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outlineLevel="1">
      <c r="A102" s="232">
        <v>91</v>
      </c>
      <c r="B102" s="233" t="s">
        <v>2029</v>
      </c>
      <c r="C102" s="243" t="s">
        <v>2324</v>
      </c>
      <c r="D102" s="234" t="s">
        <v>298</v>
      </c>
      <c r="E102" s="235">
        <v>140</v>
      </c>
      <c r="F102" s="236"/>
      <c r="G102" s="237">
        <f>ROUND(E102*F102,2)</f>
        <v>0</v>
      </c>
      <c r="H102" s="236"/>
      <c r="I102" s="237">
        <f>ROUND(E102*H102,2)</f>
        <v>0</v>
      </c>
      <c r="J102" s="236"/>
      <c r="K102" s="237">
        <f>ROUND(E102*J102,2)</f>
        <v>0</v>
      </c>
      <c r="L102" s="237">
        <v>21</v>
      </c>
      <c r="M102" s="237">
        <f>G102*(1+L102/100)</f>
        <v>0</v>
      </c>
      <c r="N102" s="237">
        <v>0</v>
      </c>
      <c r="O102" s="237">
        <f>ROUND(E102*N102,2)</f>
        <v>0</v>
      </c>
      <c r="P102" s="237">
        <v>0</v>
      </c>
      <c r="Q102" s="237">
        <f>ROUND(E102*P102,2)</f>
        <v>0</v>
      </c>
      <c r="R102" s="237"/>
      <c r="S102" s="237" t="s">
        <v>295</v>
      </c>
      <c r="T102" s="238" t="s">
        <v>286</v>
      </c>
      <c r="U102" s="215">
        <v>0</v>
      </c>
      <c r="V102" s="215">
        <f>ROUND(E102*U102,2)</f>
        <v>0</v>
      </c>
      <c r="W102" s="21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1980</v>
      </c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outlineLevel="1">
      <c r="A103" s="232">
        <v>92</v>
      </c>
      <c r="B103" s="233" t="s">
        <v>2030</v>
      </c>
      <c r="C103" s="243" t="s">
        <v>2325</v>
      </c>
      <c r="D103" s="234" t="s">
        <v>298</v>
      </c>
      <c r="E103" s="235">
        <v>4120</v>
      </c>
      <c r="F103" s="236"/>
      <c r="G103" s="237">
        <f>ROUND(E103*F103,2)</f>
        <v>0</v>
      </c>
      <c r="H103" s="236"/>
      <c r="I103" s="237">
        <f>ROUND(E103*H103,2)</f>
        <v>0</v>
      </c>
      <c r="J103" s="236"/>
      <c r="K103" s="237">
        <f>ROUND(E103*J103,2)</f>
        <v>0</v>
      </c>
      <c r="L103" s="237">
        <v>21</v>
      </c>
      <c r="M103" s="237">
        <f>G103*(1+L103/100)</f>
        <v>0</v>
      </c>
      <c r="N103" s="237">
        <v>0</v>
      </c>
      <c r="O103" s="237">
        <f>ROUND(E103*N103,2)</f>
        <v>0</v>
      </c>
      <c r="P103" s="237">
        <v>0</v>
      </c>
      <c r="Q103" s="237">
        <f>ROUND(E103*P103,2)</f>
        <v>0</v>
      </c>
      <c r="R103" s="237"/>
      <c r="S103" s="237" t="s">
        <v>295</v>
      </c>
      <c r="T103" s="238" t="s">
        <v>286</v>
      </c>
      <c r="U103" s="215">
        <v>0</v>
      </c>
      <c r="V103" s="215">
        <f>ROUND(E103*U103,2)</f>
        <v>0</v>
      </c>
      <c r="W103" s="21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1980</v>
      </c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outlineLevel="1">
      <c r="A104" s="232">
        <v>93</v>
      </c>
      <c r="B104" s="233" t="s">
        <v>2032</v>
      </c>
      <c r="C104" s="243" t="s">
        <v>2326</v>
      </c>
      <c r="D104" s="234" t="s">
        <v>298</v>
      </c>
      <c r="E104" s="235">
        <v>2</v>
      </c>
      <c r="F104" s="236"/>
      <c r="G104" s="237">
        <f>ROUND(E104*F104,2)</f>
        <v>0</v>
      </c>
      <c r="H104" s="236"/>
      <c r="I104" s="237">
        <f>ROUND(E104*H104,2)</f>
        <v>0</v>
      </c>
      <c r="J104" s="236"/>
      <c r="K104" s="237">
        <f>ROUND(E104*J104,2)</f>
        <v>0</v>
      </c>
      <c r="L104" s="237">
        <v>21</v>
      </c>
      <c r="M104" s="237">
        <f>G104*(1+L104/100)</f>
        <v>0</v>
      </c>
      <c r="N104" s="237">
        <v>0</v>
      </c>
      <c r="O104" s="237">
        <f>ROUND(E104*N104,2)</f>
        <v>0</v>
      </c>
      <c r="P104" s="237">
        <v>0</v>
      </c>
      <c r="Q104" s="237">
        <f>ROUND(E104*P104,2)</f>
        <v>0</v>
      </c>
      <c r="R104" s="237"/>
      <c r="S104" s="237" t="s">
        <v>295</v>
      </c>
      <c r="T104" s="238" t="s">
        <v>286</v>
      </c>
      <c r="U104" s="215">
        <v>0</v>
      </c>
      <c r="V104" s="215">
        <f>ROUND(E104*U104,2)</f>
        <v>0</v>
      </c>
      <c r="W104" s="21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1980</v>
      </c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outlineLevel="1">
      <c r="A105" s="232">
        <v>94</v>
      </c>
      <c r="B105" s="233" t="s">
        <v>2033</v>
      </c>
      <c r="C105" s="243" t="s">
        <v>2327</v>
      </c>
      <c r="D105" s="234" t="s">
        <v>298</v>
      </c>
      <c r="E105" s="235">
        <v>64</v>
      </c>
      <c r="F105" s="236"/>
      <c r="G105" s="237">
        <f>ROUND(E105*F105,2)</f>
        <v>0</v>
      </c>
      <c r="H105" s="236"/>
      <c r="I105" s="237">
        <f>ROUND(E105*H105,2)</f>
        <v>0</v>
      </c>
      <c r="J105" s="236"/>
      <c r="K105" s="237">
        <f>ROUND(E105*J105,2)</f>
        <v>0</v>
      </c>
      <c r="L105" s="237">
        <v>21</v>
      </c>
      <c r="M105" s="237">
        <f>G105*(1+L105/100)</f>
        <v>0</v>
      </c>
      <c r="N105" s="237">
        <v>0</v>
      </c>
      <c r="O105" s="237">
        <f>ROUND(E105*N105,2)</f>
        <v>0</v>
      </c>
      <c r="P105" s="237">
        <v>0</v>
      </c>
      <c r="Q105" s="237">
        <f>ROUND(E105*P105,2)</f>
        <v>0</v>
      </c>
      <c r="R105" s="237"/>
      <c r="S105" s="237" t="s">
        <v>295</v>
      </c>
      <c r="T105" s="238" t="s">
        <v>286</v>
      </c>
      <c r="U105" s="215">
        <v>0</v>
      </c>
      <c r="V105" s="215">
        <f>ROUND(E105*U105,2)</f>
        <v>0</v>
      </c>
      <c r="W105" s="21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1980</v>
      </c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outlineLevel="1">
      <c r="A106" s="232">
        <v>95</v>
      </c>
      <c r="B106" s="233" t="s">
        <v>2035</v>
      </c>
      <c r="C106" s="243" t="s">
        <v>2328</v>
      </c>
      <c r="D106" s="234" t="s">
        <v>298</v>
      </c>
      <c r="E106" s="235">
        <v>3</v>
      </c>
      <c r="F106" s="236"/>
      <c r="G106" s="237">
        <f>ROUND(E106*F106,2)</f>
        <v>0</v>
      </c>
      <c r="H106" s="236"/>
      <c r="I106" s="237">
        <f>ROUND(E106*H106,2)</f>
        <v>0</v>
      </c>
      <c r="J106" s="236"/>
      <c r="K106" s="237">
        <f>ROUND(E106*J106,2)</f>
        <v>0</v>
      </c>
      <c r="L106" s="237">
        <v>21</v>
      </c>
      <c r="M106" s="237">
        <f>G106*(1+L106/100)</f>
        <v>0</v>
      </c>
      <c r="N106" s="237">
        <v>0</v>
      </c>
      <c r="O106" s="237">
        <f>ROUND(E106*N106,2)</f>
        <v>0</v>
      </c>
      <c r="P106" s="237">
        <v>0</v>
      </c>
      <c r="Q106" s="237">
        <f>ROUND(E106*P106,2)</f>
        <v>0</v>
      </c>
      <c r="R106" s="237"/>
      <c r="S106" s="237" t="s">
        <v>295</v>
      </c>
      <c r="T106" s="238" t="s">
        <v>286</v>
      </c>
      <c r="U106" s="215">
        <v>0</v>
      </c>
      <c r="V106" s="215">
        <f>ROUND(E106*U106,2)</f>
        <v>0</v>
      </c>
      <c r="W106" s="21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1980</v>
      </c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>
      <c r="A107" s="232">
        <v>96</v>
      </c>
      <c r="B107" s="233" t="s">
        <v>2037</v>
      </c>
      <c r="C107" s="243" t="s">
        <v>2329</v>
      </c>
      <c r="D107" s="234" t="s">
        <v>298</v>
      </c>
      <c r="E107" s="235">
        <v>1</v>
      </c>
      <c r="F107" s="236"/>
      <c r="G107" s="237">
        <f>ROUND(E107*F107,2)</f>
        <v>0</v>
      </c>
      <c r="H107" s="236"/>
      <c r="I107" s="237">
        <f>ROUND(E107*H107,2)</f>
        <v>0</v>
      </c>
      <c r="J107" s="236"/>
      <c r="K107" s="237">
        <f>ROUND(E107*J107,2)</f>
        <v>0</v>
      </c>
      <c r="L107" s="237">
        <v>21</v>
      </c>
      <c r="M107" s="237">
        <f>G107*(1+L107/100)</f>
        <v>0</v>
      </c>
      <c r="N107" s="237">
        <v>0</v>
      </c>
      <c r="O107" s="237">
        <f>ROUND(E107*N107,2)</f>
        <v>0</v>
      </c>
      <c r="P107" s="237">
        <v>0</v>
      </c>
      <c r="Q107" s="237">
        <f>ROUND(E107*P107,2)</f>
        <v>0</v>
      </c>
      <c r="R107" s="237"/>
      <c r="S107" s="237" t="s">
        <v>295</v>
      </c>
      <c r="T107" s="238" t="s">
        <v>286</v>
      </c>
      <c r="U107" s="215">
        <v>0</v>
      </c>
      <c r="V107" s="215">
        <f>ROUND(E107*U107,2)</f>
        <v>0</v>
      </c>
      <c r="W107" s="21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1980</v>
      </c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outlineLevel="1">
      <c r="A108" s="232">
        <v>97</v>
      </c>
      <c r="B108" s="233" t="s">
        <v>2038</v>
      </c>
      <c r="C108" s="243" t="s">
        <v>2329</v>
      </c>
      <c r="D108" s="234" t="s">
        <v>298</v>
      </c>
      <c r="E108" s="235">
        <v>1</v>
      </c>
      <c r="F108" s="236"/>
      <c r="G108" s="237">
        <f>ROUND(E108*F108,2)</f>
        <v>0</v>
      </c>
      <c r="H108" s="236"/>
      <c r="I108" s="237">
        <f>ROUND(E108*H108,2)</f>
        <v>0</v>
      </c>
      <c r="J108" s="236"/>
      <c r="K108" s="237">
        <f>ROUND(E108*J108,2)</f>
        <v>0</v>
      </c>
      <c r="L108" s="237">
        <v>21</v>
      </c>
      <c r="M108" s="237">
        <f>G108*(1+L108/100)</f>
        <v>0</v>
      </c>
      <c r="N108" s="237">
        <v>0</v>
      </c>
      <c r="O108" s="237">
        <f>ROUND(E108*N108,2)</f>
        <v>0</v>
      </c>
      <c r="P108" s="237">
        <v>0</v>
      </c>
      <c r="Q108" s="237">
        <f>ROUND(E108*P108,2)</f>
        <v>0</v>
      </c>
      <c r="R108" s="237"/>
      <c r="S108" s="237" t="s">
        <v>295</v>
      </c>
      <c r="T108" s="238" t="s">
        <v>286</v>
      </c>
      <c r="U108" s="215">
        <v>0</v>
      </c>
      <c r="V108" s="215">
        <f>ROUND(E108*U108,2)</f>
        <v>0</v>
      </c>
      <c r="W108" s="215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 t="s">
        <v>1980</v>
      </c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</row>
    <row r="109" spans="1:60" outlineLevel="1">
      <c r="A109" s="223">
        <v>98</v>
      </c>
      <c r="B109" s="224" t="s">
        <v>2040</v>
      </c>
      <c r="C109" s="241" t="s">
        <v>2330</v>
      </c>
      <c r="D109" s="225" t="s">
        <v>298</v>
      </c>
      <c r="E109" s="226">
        <v>1</v>
      </c>
      <c r="F109" s="227"/>
      <c r="G109" s="228">
        <f>ROUND(E109*F109,2)</f>
        <v>0</v>
      </c>
      <c r="H109" s="227"/>
      <c r="I109" s="228">
        <f>ROUND(E109*H109,2)</f>
        <v>0</v>
      </c>
      <c r="J109" s="227"/>
      <c r="K109" s="228">
        <f>ROUND(E109*J109,2)</f>
        <v>0</v>
      </c>
      <c r="L109" s="228">
        <v>21</v>
      </c>
      <c r="M109" s="228">
        <f>G109*(1+L109/100)</f>
        <v>0</v>
      </c>
      <c r="N109" s="228">
        <v>0</v>
      </c>
      <c r="O109" s="228">
        <f>ROUND(E109*N109,2)</f>
        <v>0</v>
      </c>
      <c r="P109" s="228">
        <v>0</v>
      </c>
      <c r="Q109" s="228">
        <f>ROUND(E109*P109,2)</f>
        <v>0</v>
      </c>
      <c r="R109" s="228"/>
      <c r="S109" s="228" t="s">
        <v>295</v>
      </c>
      <c r="T109" s="229" t="s">
        <v>286</v>
      </c>
      <c r="U109" s="215">
        <v>0</v>
      </c>
      <c r="V109" s="215">
        <f>ROUND(E109*U109,2)</f>
        <v>0</v>
      </c>
      <c r="W109" s="21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1980</v>
      </c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outlineLevel="1">
      <c r="A110" s="213"/>
      <c r="B110" s="214"/>
      <c r="C110" s="254" t="s">
        <v>2331</v>
      </c>
      <c r="D110" s="247"/>
      <c r="E110" s="248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215"/>
      <c r="Q110" s="215"/>
      <c r="R110" s="215"/>
      <c r="S110" s="215"/>
      <c r="T110" s="215"/>
      <c r="U110" s="215"/>
      <c r="V110" s="215"/>
      <c r="W110" s="21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327</v>
      </c>
      <c r="AH110" s="206">
        <v>0</v>
      </c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outlineLevel="1">
      <c r="A111" s="213"/>
      <c r="B111" s="214"/>
      <c r="C111" s="254" t="s">
        <v>2332</v>
      </c>
      <c r="D111" s="247"/>
      <c r="E111" s="248"/>
      <c r="F111" s="215"/>
      <c r="G111" s="215"/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327</v>
      </c>
      <c r="AH111" s="206">
        <v>0</v>
      </c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outlineLevel="1">
      <c r="A112" s="213"/>
      <c r="B112" s="214"/>
      <c r="C112" s="254" t="s">
        <v>2333</v>
      </c>
      <c r="D112" s="247"/>
      <c r="E112" s="248"/>
      <c r="F112" s="215"/>
      <c r="G112" s="215"/>
      <c r="H112" s="215"/>
      <c r="I112" s="215"/>
      <c r="J112" s="215"/>
      <c r="K112" s="215"/>
      <c r="L112" s="215"/>
      <c r="M112" s="215"/>
      <c r="N112" s="215"/>
      <c r="O112" s="215"/>
      <c r="P112" s="215"/>
      <c r="Q112" s="215"/>
      <c r="R112" s="215"/>
      <c r="S112" s="215"/>
      <c r="T112" s="215"/>
      <c r="U112" s="215"/>
      <c r="V112" s="215"/>
      <c r="W112" s="21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327</v>
      </c>
      <c r="AH112" s="206">
        <v>0</v>
      </c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outlineLevel="1">
      <c r="A113" s="213"/>
      <c r="B113" s="214"/>
      <c r="C113" s="254" t="s">
        <v>2334</v>
      </c>
      <c r="D113" s="247"/>
      <c r="E113" s="248"/>
      <c r="F113" s="215"/>
      <c r="G113" s="215"/>
      <c r="H113" s="215"/>
      <c r="I113" s="215"/>
      <c r="J113" s="215"/>
      <c r="K113" s="215"/>
      <c r="L113" s="215"/>
      <c r="M113" s="215"/>
      <c r="N113" s="215"/>
      <c r="O113" s="215"/>
      <c r="P113" s="215"/>
      <c r="Q113" s="215"/>
      <c r="R113" s="215"/>
      <c r="S113" s="215"/>
      <c r="T113" s="215"/>
      <c r="U113" s="215"/>
      <c r="V113" s="215"/>
      <c r="W113" s="215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 t="s">
        <v>327</v>
      </c>
      <c r="AH113" s="206">
        <v>0</v>
      </c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</row>
    <row r="114" spans="1:60" ht="22.5" outlineLevel="1">
      <c r="A114" s="213"/>
      <c r="B114" s="214"/>
      <c r="C114" s="254" t="s">
        <v>2335</v>
      </c>
      <c r="D114" s="247"/>
      <c r="E114" s="248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215"/>
      <c r="Q114" s="215"/>
      <c r="R114" s="215"/>
      <c r="S114" s="215"/>
      <c r="T114" s="215"/>
      <c r="U114" s="215"/>
      <c r="V114" s="215"/>
      <c r="W114" s="21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327</v>
      </c>
      <c r="AH114" s="206">
        <v>0</v>
      </c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outlineLevel="1">
      <c r="A115" s="213"/>
      <c r="B115" s="214"/>
      <c r="C115" s="254" t="s">
        <v>2336</v>
      </c>
      <c r="D115" s="247"/>
      <c r="E115" s="248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215"/>
      <c r="Q115" s="215"/>
      <c r="R115" s="215"/>
      <c r="S115" s="215"/>
      <c r="T115" s="215"/>
      <c r="U115" s="215"/>
      <c r="V115" s="215"/>
      <c r="W115" s="215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 t="s">
        <v>327</v>
      </c>
      <c r="AH115" s="206">
        <v>0</v>
      </c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</row>
    <row r="116" spans="1:60" outlineLevel="1">
      <c r="A116" s="213"/>
      <c r="B116" s="214"/>
      <c r="C116" s="254" t="s">
        <v>2337</v>
      </c>
      <c r="D116" s="247"/>
      <c r="E116" s="248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215"/>
      <c r="Q116" s="215"/>
      <c r="R116" s="215"/>
      <c r="S116" s="215"/>
      <c r="T116" s="215"/>
      <c r="U116" s="215"/>
      <c r="V116" s="215"/>
      <c r="W116" s="21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327</v>
      </c>
      <c r="AH116" s="206">
        <v>0</v>
      </c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outlineLevel="1">
      <c r="A117" s="213"/>
      <c r="B117" s="214"/>
      <c r="C117" s="254" t="s">
        <v>2338</v>
      </c>
      <c r="D117" s="247"/>
      <c r="E117" s="248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215"/>
      <c r="Q117" s="215"/>
      <c r="R117" s="215"/>
      <c r="S117" s="215"/>
      <c r="T117" s="215"/>
      <c r="U117" s="215"/>
      <c r="V117" s="215"/>
      <c r="W117" s="21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327</v>
      </c>
      <c r="AH117" s="206">
        <v>0</v>
      </c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outlineLevel="1">
      <c r="A118" s="213"/>
      <c r="B118" s="214"/>
      <c r="C118" s="254" t="s">
        <v>2339</v>
      </c>
      <c r="D118" s="247"/>
      <c r="E118" s="248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327</v>
      </c>
      <c r="AH118" s="206">
        <v>0</v>
      </c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>
      <c r="A119" s="213"/>
      <c r="B119" s="214"/>
      <c r="C119" s="254" t="s">
        <v>2340</v>
      </c>
      <c r="D119" s="247"/>
      <c r="E119" s="248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  <c r="V119" s="215"/>
      <c r="W119" s="21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327</v>
      </c>
      <c r="AH119" s="206">
        <v>0</v>
      </c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outlineLevel="1">
      <c r="A120" s="213"/>
      <c r="B120" s="214"/>
      <c r="C120" s="254" t="s">
        <v>107</v>
      </c>
      <c r="D120" s="247"/>
      <c r="E120" s="248">
        <v>1</v>
      </c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21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327</v>
      </c>
      <c r="AH120" s="206">
        <v>0</v>
      </c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ht="22.5" outlineLevel="1">
      <c r="A121" s="232">
        <v>99</v>
      </c>
      <c r="B121" s="233" t="s">
        <v>2041</v>
      </c>
      <c r="C121" s="243" t="s">
        <v>2341</v>
      </c>
      <c r="D121" s="234" t="s">
        <v>298</v>
      </c>
      <c r="E121" s="235">
        <v>2</v>
      </c>
      <c r="F121" s="236"/>
      <c r="G121" s="237">
        <f>ROUND(E121*F121,2)</f>
        <v>0</v>
      </c>
      <c r="H121" s="236"/>
      <c r="I121" s="237">
        <f>ROUND(E121*H121,2)</f>
        <v>0</v>
      </c>
      <c r="J121" s="236"/>
      <c r="K121" s="237">
        <f>ROUND(E121*J121,2)</f>
        <v>0</v>
      </c>
      <c r="L121" s="237">
        <v>21</v>
      </c>
      <c r="M121" s="237">
        <f>G121*(1+L121/100)</f>
        <v>0</v>
      </c>
      <c r="N121" s="237">
        <v>0</v>
      </c>
      <c r="O121" s="237">
        <f>ROUND(E121*N121,2)</f>
        <v>0</v>
      </c>
      <c r="P121" s="237">
        <v>0</v>
      </c>
      <c r="Q121" s="237">
        <f>ROUND(E121*P121,2)</f>
        <v>0</v>
      </c>
      <c r="R121" s="237"/>
      <c r="S121" s="237" t="s">
        <v>295</v>
      </c>
      <c r="T121" s="238" t="s">
        <v>286</v>
      </c>
      <c r="U121" s="215">
        <v>0</v>
      </c>
      <c r="V121" s="215">
        <f>ROUND(E121*U121,2)</f>
        <v>0</v>
      </c>
      <c r="W121" s="21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1980</v>
      </c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outlineLevel="1">
      <c r="A122" s="232">
        <v>100</v>
      </c>
      <c r="B122" s="233" t="s">
        <v>2042</v>
      </c>
      <c r="C122" s="243" t="s">
        <v>2342</v>
      </c>
      <c r="D122" s="234" t="s">
        <v>298</v>
      </c>
      <c r="E122" s="235">
        <v>3</v>
      </c>
      <c r="F122" s="236"/>
      <c r="G122" s="237">
        <f>ROUND(E122*F122,2)</f>
        <v>0</v>
      </c>
      <c r="H122" s="236"/>
      <c r="I122" s="237">
        <f>ROUND(E122*H122,2)</f>
        <v>0</v>
      </c>
      <c r="J122" s="236"/>
      <c r="K122" s="237">
        <f>ROUND(E122*J122,2)</f>
        <v>0</v>
      </c>
      <c r="L122" s="237">
        <v>21</v>
      </c>
      <c r="M122" s="237">
        <f>G122*(1+L122/100)</f>
        <v>0</v>
      </c>
      <c r="N122" s="237">
        <v>0</v>
      </c>
      <c r="O122" s="237">
        <f>ROUND(E122*N122,2)</f>
        <v>0</v>
      </c>
      <c r="P122" s="237">
        <v>0</v>
      </c>
      <c r="Q122" s="237">
        <f>ROUND(E122*P122,2)</f>
        <v>0</v>
      </c>
      <c r="R122" s="237"/>
      <c r="S122" s="237" t="s">
        <v>295</v>
      </c>
      <c r="T122" s="238" t="s">
        <v>286</v>
      </c>
      <c r="U122" s="215">
        <v>0</v>
      </c>
      <c r="V122" s="215">
        <f>ROUND(E122*U122,2)</f>
        <v>0</v>
      </c>
      <c r="W122" s="21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1980</v>
      </c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>
      <c r="A123" s="217" t="s">
        <v>280</v>
      </c>
      <c r="B123" s="218" t="s">
        <v>199</v>
      </c>
      <c r="C123" s="240" t="s">
        <v>200</v>
      </c>
      <c r="D123" s="219"/>
      <c r="E123" s="220"/>
      <c r="F123" s="221"/>
      <c r="G123" s="221">
        <f>SUMIF(AG124:AG133,"&lt;&gt;NOR",G124:G133)</f>
        <v>0</v>
      </c>
      <c r="H123" s="221"/>
      <c r="I123" s="221">
        <f>SUM(I124:I133)</f>
        <v>0</v>
      </c>
      <c r="J123" s="221"/>
      <c r="K123" s="221">
        <f>SUM(K124:K133)</f>
        <v>0</v>
      </c>
      <c r="L123" s="221"/>
      <c r="M123" s="221">
        <f>SUM(M124:M133)</f>
        <v>0</v>
      </c>
      <c r="N123" s="221"/>
      <c r="O123" s="221">
        <f>SUM(O124:O133)</f>
        <v>0</v>
      </c>
      <c r="P123" s="221"/>
      <c r="Q123" s="221">
        <f>SUM(Q124:Q133)</f>
        <v>0</v>
      </c>
      <c r="R123" s="221"/>
      <c r="S123" s="221"/>
      <c r="T123" s="222"/>
      <c r="U123" s="216"/>
      <c r="V123" s="216">
        <f>SUM(V124:V133)</f>
        <v>0</v>
      </c>
      <c r="W123" s="216"/>
      <c r="AG123" t="s">
        <v>281</v>
      </c>
    </row>
    <row r="124" spans="1:60" outlineLevel="1">
      <c r="A124" s="232">
        <v>101</v>
      </c>
      <c r="B124" s="233" t="s">
        <v>2045</v>
      </c>
      <c r="C124" s="243" t="s">
        <v>2343</v>
      </c>
      <c r="D124" s="234" t="s">
        <v>298</v>
      </c>
      <c r="E124" s="235">
        <v>6</v>
      </c>
      <c r="F124" s="236"/>
      <c r="G124" s="237">
        <f>ROUND(E124*F124,2)</f>
        <v>0</v>
      </c>
      <c r="H124" s="236"/>
      <c r="I124" s="237">
        <f>ROUND(E124*H124,2)</f>
        <v>0</v>
      </c>
      <c r="J124" s="236"/>
      <c r="K124" s="237">
        <f>ROUND(E124*J124,2)</f>
        <v>0</v>
      </c>
      <c r="L124" s="237">
        <v>21</v>
      </c>
      <c r="M124" s="237">
        <f>G124*(1+L124/100)</f>
        <v>0</v>
      </c>
      <c r="N124" s="237">
        <v>0</v>
      </c>
      <c r="O124" s="237">
        <f>ROUND(E124*N124,2)</f>
        <v>0</v>
      </c>
      <c r="P124" s="237">
        <v>0</v>
      </c>
      <c r="Q124" s="237">
        <f>ROUND(E124*P124,2)</f>
        <v>0</v>
      </c>
      <c r="R124" s="237"/>
      <c r="S124" s="237" t="s">
        <v>295</v>
      </c>
      <c r="T124" s="238" t="s">
        <v>286</v>
      </c>
      <c r="U124" s="215">
        <v>0</v>
      </c>
      <c r="V124" s="215">
        <f>ROUND(E124*U124,2)</f>
        <v>0</v>
      </c>
      <c r="W124" s="21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2206</v>
      </c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>
      <c r="A125" s="232">
        <v>102</v>
      </c>
      <c r="B125" s="233" t="s">
        <v>2045</v>
      </c>
      <c r="C125" s="243" t="s">
        <v>2344</v>
      </c>
      <c r="D125" s="234" t="s">
        <v>298</v>
      </c>
      <c r="E125" s="235">
        <v>5</v>
      </c>
      <c r="F125" s="236"/>
      <c r="G125" s="237">
        <f>ROUND(E125*F125,2)</f>
        <v>0</v>
      </c>
      <c r="H125" s="236"/>
      <c r="I125" s="237">
        <f>ROUND(E125*H125,2)</f>
        <v>0</v>
      </c>
      <c r="J125" s="236"/>
      <c r="K125" s="237">
        <f>ROUND(E125*J125,2)</f>
        <v>0</v>
      </c>
      <c r="L125" s="237">
        <v>21</v>
      </c>
      <c r="M125" s="237">
        <f>G125*(1+L125/100)</f>
        <v>0</v>
      </c>
      <c r="N125" s="237">
        <v>0</v>
      </c>
      <c r="O125" s="237">
        <f>ROUND(E125*N125,2)</f>
        <v>0</v>
      </c>
      <c r="P125" s="237">
        <v>0</v>
      </c>
      <c r="Q125" s="237">
        <f>ROUND(E125*P125,2)</f>
        <v>0</v>
      </c>
      <c r="R125" s="237"/>
      <c r="S125" s="237" t="s">
        <v>295</v>
      </c>
      <c r="T125" s="238" t="s">
        <v>286</v>
      </c>
      <c r="U125" s="215">
        <v>0</v>
      </c>
      <c r="V125" s="215">
        <f>ROUND(E125*U125,2)</f>
        <v>0</v>
      </c>
      <c r="W125" s="21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2206</v>
      </c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outlineLevel="1">
      <c r="A126" s="232">
        <v>103</v>
      </c>
      <c r="B126" s="233" t="s">
        <v>2047</v>
      </c>
      <c r="C126" s="243" t="s">
        <v>2345</v>
      </c>
      <c r="D126" s="234" t="s">
        <v>298</v>
      </c>
      <c r="E126" s="235">
        <v>11</v>
      </c>
      <c r="F126" s="236"/>
      <c r="G126" s="237">
        <f>ROUND(E126*F126,2)</f>
        <v>0</v>
      </c>
      <c r="H126" s="236"/>
      <c r="I126" s="237">
        <f>ROUND(E126*H126,2)</f>
        <v>0</v>
      </c>
      <c r="J126" s="236"/>
      <c r="K126" s="237">
        <f>ROUND(E126*J126,2)</f>
        <v>0</v>
      </c>
      <c r="L126" s="237">
        <v>21</v>
      </c>
      <c r="M126" s="237">
        <f>G126*(1+L126/100)</f>
        <v>0</v>
      </c>
      <c r="N126" s="237">
        <v>0</v>
      </c>
      <c r="O126" s="237">
        <f>ROUND(E126*N126,2)</f>
        <v>0</v>
      </c>
      <c r="P126" s="237">
        <v>0</v>
      </c>
      <c r="Q126" s="237">
        <f>ROUND(E126*P126,2)</f>
        <v>0</v>
      </c>
      <c r="R126" s="237"/>
      <c r="S126" s="237" t="s">
        <v>295</v>
      </c>
      <c r="T126" s="238" t="s">
        <v>286</v>
      </c>
      <c r="U126" s="215">
        <v>0</v>
      </c>
      <c r="V126" s="215">
        <f>ROUND(E126*U126,2)</f>
        <v>0</v>
      </c>
      <c r="W126" s="21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2206</v>
      </c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outlineLevel="1">
      <c r="A127" s="232">
        <v>104</v>
      </c>
      <c r="B127" s="233" t="s">
        <v>2049</v>
      </c>
      <c r="C127" s="243" t="s">
        <v>2346</v>
      </c>
      <c r="D127" s="234" t="s">
        <v>298</v>
      </c>
      <c r="E127" s="235">
        <v>1</v>
      </c>
      <c r="F127" s="236"/>
      <c r="G127" s="237">
        <f>ROUND(E127*F127,2)</f>
        <v>0</v>
      </c>
      <c r="H127" s="236"/>
      <c r="I127" s="237">
        <f>ROUND(E127*H127,2)</f>
        <v>0</v>
      </c>
      <c r="J127" s="236"/>
      <c r="K127" s="237">
        <f>ROUND(E127*J127,2)</f>
        <v>0</v>
      </c>
      <c r="L127" s="237">
        <v>21</v>
      </c>
      <c r="M127" s="237">
        <f>G127*(1+L127/100)</f>
        <v>0</v>
      </c>
      <c r="N127" s="237">
        <v>0</v>
      </c>
      <c r="O127" s="237">
        <f>ROUND(E127*N127,2)</f>
        <v>0</v>
      </c>
      <c r="P127" s="237">
        <v>0</v>
      </c>
      <c r="Q127" s="237">
        <f>ROUND(E127*P127,2)</f>
        <v>0</v>
      </c>
      <c r="R127" s="237"/>
      <c r="S127" s="237" t="s">
        <v>295</v>
      </c>
      <c r="T127" s="238" t="s">
        <v>286</v>
      </c>
      <c r="U127" s="215">
        <v>0</v>
      </c>
      <c r="V127" s="215">
        <f>ROUND(E127*U127,2)</f>
        <v>0</v>
      </c>
      <c r="W127" s="21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2206</v>
      </c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outlineLevel="1">
      <c r="A128" s="232">
        <v>105</v>
      </c>
      <c r="B128" s="233" t="s">
        <v>2049</v>
      </c>
      <c r="C128" s="243" t="s">
        <v>2347</v>
      </c>
      <c r="D128" s="234" t="s">
        <v>298</v>
      </c>
      <c r="E128" s="235">
        <v>1</v>
      </c>
      <c r="F128" s="236"/>
      <c r="G128" s="237">
        <f>ROUND(E128*F128,2)</f>
        <v>0</v>
      </c>
      <c r="H128" s="236"/>
      <c r="I128" s="237">
        <f>ROUND(E128*H128,2)</f>
        <v>0</v>
      </c>
      <c r="J128" s="236"/>
      <c r="K128" s="237">
        <f>ROUND(E128*J128,2)</f>
        <v>0</v>
      </c>
      <c r="L128" s="237">
        <v>21</v>
      </c>
      <c r="M128" s="237">
        <f>G128*(1+L128/100)</f>
        <v>0</v>
      </c>
      <c r="N128" s="237">
        <v>0</v>
      </c>
      <c r="O128" s="237">
        <f>ROUND(E128*N128,2)</f>
        <v>0</v>
      </c>
      <c r="P128" s="237">
        <v>0</v>
      </c>
      <c r="Q128" s="237">
        <f>ROUND(E128*P128,2)</f>
        <v>0</v>
      </c>
      <c r="R128" s="237"/>
      <c r="S128" s="237" t="s">
        <v>295</v>
      </c>
      <c r="T128" s="238" t="s">
        <v>286</v>
      </c>
      <c r="U128" s="215">
        <v>0</v>
      </c>
      <c r="V128" s="215">
        <f>ROUND(E128*U128,2)</f>
        <v>0</v>
      </c>
      <c r="W128" s="215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 t="s">
        <v>2206</v>
      </c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</row>
    <row r="129" spans="1:60" outlineLevel="1">
      <c r="A129" s="232">
        <v>106</v>
      </c>
      <c r="B129" s="233" t="s">
        <v>2051</v>
      </c>
      <c r="C129" s="243" t="s">
        <v>2348</v>
      </c>
      <c r="D129" s="234" t="s">
        <v>298</v>
      </c>
      <c r="E129" s="235">
        <v>1</v>
      </c>
      <c r="F129" s="236"/>
      <c r="G129" s="237">
        <f>ROUND(E129*F129,2)</f>
        <v>0</v>
      </c>
      <c r="H129" s="236"/>
      <c r="I129" s="237">
        <f>ROUND(E129*H129,2)</f>
        <v>0</v>
      </c>
      <c r="J129" s="236"/>
      <c r="K129" s="237">
        <f>ROUND(E129*J129,2)</f>
        <v>0</v>
      </c>
      <c r="L129" s="237">
        <v>21</v>
      </c>
      <c r="M129" s="237">
        <f>G129*(1+L129/100)</f>
        <v>0</v>
      </c>
      <c r="N129" s="237">
        <v>0</v>
      </c>
      <c r="O129" s="237">
        <f>ROUND(E129*N129,2)</f>
        <v>0</v>
      </c>
      <c r="P129" s="237">
        <v>0</v>
      </c>
      <c r="Q129" s="237">
        <f>ROUND(E129*P129,2)</f>
        <v>0</v>
      </c>
      <c r="R129" s="237"/>
      <c r="S129" s="237" t="s">
        <v>295</v>
      </c>
      <c r="T129" s="238" t="s">
        <v>286</v>
      </c>
      <c r="U129" s="215">
        <v>0</v>
      </c>
      <c r="V129" s="215">
        <f>ROUND(E129*U129,2)</f>
        <v>0</v>
      </c>
      <c r="W129" s="215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 t="s">
        <v>2206</v>
      </c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</row>
    <row r="130" spans="1:60" outlineLevel="1">
      <c r="A130" s="232">
        <v>107</v>
      </c>
      <c r="B130" s="233" t="s">
        <v>2051</v>
      </c>
      <c r="C130" s="243" t="s">
        <v>2349</v>
      </c>
      <c r="D130" s="234" t="s">
        <v>298</v>
      </c>
      <c r="E130" s="235">
        <v>1</v>
      </c>
      <c r="F130" s="236"/>
      <c r="G130" s="237">
        <f>ROUND(E130*F130,2)</f>
        <v>0</v>
      </c>
      <c r="H130" s="236"/>
      <c r="I130" s="237">
        <f>ROUND(E130*H130,2)</f>
        <v>0</v>
      </c>
      <c r="J130" s="236"/>
      <c r="K130" s="237">
        <f>ROUND(E130*J130,2)</f>
        <v>0</v>
      </c>
      <c r="L130" s="237">
        <v>21</v>
      </c>
      <c r="M130" s="237">
        <f>G130*(1+L130/100)</f>
        <v>0</v>
      </c>
      <c r="N130" s="237">
        <v>0</v>
      </c>
      <c r="O130" s="237">
        <f>ROUND(E130*N130,2)</f>
        <v>0</v>
      </c>
      <c r="P130" s="237">
        <v>0</v>
      </c>
      <c r="Q130" s="237">
        <f>ROUND(E130*P130,2)</f>
        <v>0</v>
      </c>
      <c r="R130" s="237"/>
      <c r="S130" s="237" t="s">
        <v>295</v>
      </c>
      <c r="T130" s="238" t="s">
        <v>286</v>
      </c>
      <c r="U130" s="215">
        <v>0</v>
      </c>
      <c r="V130" s="215">
        <f>ROUND(E130*U130,2)</f>
        <v>0</v>
      </c>
      <c r="W130" s="215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 t="s">
        <v>2206</v>
      </c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</row>
    <row r="131" spans="1:60" outlineLevel="1">
      <c r="A131" s="232">
        <v>108</v>
      </c>
      <c r="B131" s="233" t="s">
        <v>2073</v>
      </c>
      <c r="C131" s="243" t="s">
        <v>2350</v>
      </c>
      <c r="D131" s="234" t="s">
        <v>298</v>
      </c>
      <c r="E131" s="235">
        <v>1</v>
      </c>
      <c r="F131" s="236"/>
      <c r="G131" s="237">
        <f>ROUND(E131*F131,2)</f>
        <v>0</v>
      </c>
      <c r="H131" s="236"/>
      <c r="I131" s="237">
        <f>ROUND(E131*H131,2)</f>
        <v>0</v>
      </c>
      <c r="J131" s="236"/>
      <c r="K131" s="237">
        <f>ROUND(E131*J131,2)</f>
        <v>0</v>
      </c>
      <c r="L131" s="237">
        <v>21</v>
      </c>
      <c r="M131" s="237">
        <f>G131*(1+L131/100)</f>
        <v>0</v>
      </c>
      <c r="N131" s="237">
        <v>0</v>
      </c>
      <c r="O131" s="237">
        <f>ROUND(E131*N131,2)</f>
        <v>0</v>
      </c>
      <c r="P131" s="237">
        <v>0</v>
      </c>
      <c r="Q131" s="237">
        <f>ROUND(E131*P131,2)</f>
        <v>0</v>
      </c>
      <c r="R131" s="237"/>
      <c r="S131" s="237" t="s">
        <v>295</v>
      </c>
      <c r="T131" s="238" t="s">
        <v>286</v>
      </c>
      <c r="U131" s="215">
        <v>0</v>
      </c>
      <c r="V131" s="215">
        <f>ROUND(E131*U131,2)</f>
        <v>0</v>
      </c>
      <c r="W131" s="215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 t="s">
        <v>2206</v>
      </c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</row>
    <row r="132" spans="1:60" outlineLevel="1">
      <c r="A132" s="232">
        <v>109</v>
      </c>
      <c r="B132" s="233" t="s">
        <v>2043</v>
      </c>
      <c r="C132" s="243" t="s">
        <v>2351</v>
      </c>
      <c r="D132" s="234" t="s">
        <v>298</v>
      </c>
      <c r="E132" s="235">
        <v>1</v>
      </c>
      <c r="F132" s="236"/>
      <c r="G132" s="237">
        <f>ROUND(E132*F132,2)</f>
        <v>0</v>
      </c>
      <c r="H132" s="236"/>
      <c r="I132" s="237">
        <f>ROUND(E132*H132,2)</f>
        <v>0</v>
      </c>
      <c r="J132" s="236"/>
      <c r="K132" s="237">
        <f>ROUND(E132*J132,2)</f>
        <v>0</v>
      </c>
      <c r="L132" s="237">
        <v>21</v>
      </c>
      <c r="M132" s="237">
        <f>G132*(1+L132/100)</f>
        <v>0</v>
      </c>
      <c r="N132" s="237">
        <v>0</v>
      </c>
      <c r="O132" s="237">
        <f>ROUND(E132*N132,2)</f>
        <v>0</v>
      </c>
      <c r="P132" s="237">
        <v>0</v>
      </c>
      <c r="Q132" s="237">
        <f>ROUND(E132*P132,2)</f>
        <v>0</v>
      </c>
      <c r="R132" s="237"/>
      <c r="S132" s="237" t="s">
        <v>295</v>
      </c>
      <c r="T132" s="238" t="s">
        <v>286</v>
      </c>
      <c r="U132" s="215">
        <v>0</v>
      </c>
      <c r="V132" s="215">
        <f>ROUND(E132*U132,2)</f>
        <v>0</v>
      </c>
      <c r="W132" s="215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 t="s">
        <v>2206</v>
      </c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</row>
    <row r="133" spans="1:60" outlineLevel="1">
      <c r="A133" s="232">
        <v>110</v>
      </c>
      <c r="B133" s="233" t="s">
        <v>2115</v>
      </c>
      <c r="C133" s="243" t="s">
        <v>2352</v>
      </c>
      <c r="D133" s="234" t="s">
        <v>298</v>
      </c>
      <c r="E133" s="235">
        <v>1</v>
      </c>
      <c r="F133" s="236"/>
      <c r="G133" s="237">
        <f>ROUND(E133*F133,2)</f>
        <v>0</v>
      </c>
      <c r="H133" s="236"/>
      <c r="I133" s="237">
        <f>ROUND(E133*H133,2)</f>
        <v>0</v>
      </c>
      <c r="J133" s="236"/>
      <c r="K133" s="237">
        <f>ROUND(E133*J133,2)</f>
        <v>0</v>
      </c>
      <c r="L133" s="237">
        <v>21</v>
      </c>
      <c r="M133" s="237">
        <f>G133*(1+L133/100)</f>
        <v>0</v>
      </c>
      <c r="N133" s="237">
        <v>0</v>
      </c>
      <c r="O133" s="237">
        <f>ROUND(E133*N133,2)</f>
        <v>0</v>
      </c>
      <c r="P133" s="237">
        <v>0</v>
      </c>
      <c r="Q133" s="237">
        <f>ROUND(E133*P133,2)</f>
        <v>0</v>
      </c>
      <c r="R133" s="237"/>
      <c r="S133" s="237" t="s">
        <v>295</v>
      </c>
      <c r="T133" s="238" t="s">
        <v>286</v>
      </c>
      <c r="U133" s="215">
        <v>0</v>
      </c>
      <c r="V133" s="215">
        <f>ROUND(E133*U133,2)</f>
        <v>0</v>
      </c>
      <c r="W133" s="215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 t="s">
        <v>2206</v>
      </c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</row>
    <row r="134" spans="1:60">
      <c r="A134" s="217" t="s">
        <v>280</v>
      </c>
      <c r="B134" s="218" t="s">
        <v>201</v>
      </c>
      <c r="C134" s="240" t="s">
        <v>202</v>
      </c>
      <c r="D134" s="219"/>
      <c r="E134" s="220"/>
      <c r="F134" s="221"/>
      <c r="G134" s="221">
        <f>SUMIF(AG135:AG191,"&lt;&gt;NOR",G135:G191)</f>
        <v>0</v>
      </c>
      <c r="H134" s="221"/>
      <c r="I134" s="221">
        <f>SUM(I135:I191)</f>
        <v>0</v>
      </c>
      <c r="J134" s="221"/>
      <c r="K134" s="221">
        <f>SUM(K135:K191)</f>
        <v>0</v>
      </c>
      <c r="L134" s="221"/>
      <c r="M134" s="221">
        <f>SUM(M135:M191)</f>
        <v>0</v>
      </c>
      <c r="N134" s="221"/>
      <c r="O134" s="221">
        <f>SUM(O135:O191)</f>
        <v>0</v>
      </c>
      <c r="P134" s="221"/>
      <c r="Q134" s="221">
        <f>SUM(Q135:Q191)</f>
        <v>0</v>
      </c>
      <c r="R134" s="221"/>
      <c r="S134" s="221"/>
      <c r="T134" s="222"/>
      <c r="U134" s="216"/>
      <c r="V134" s="216">
        <f>SUM(V135:V191)</f>
        <v>0</v>
      </c>
      <c r="W134" s="216"/>
      <c r="AG134" t="s">
        <v>281</v>
      </c>
    </row>
    <row r="135" spans="1:60" outlineLevel="1">
      <c r="A135" s="232">
        <v>111</v>
      </c>
      <c r="B135" s="233" t="s">
        <v>2045</v>
      </c>
      <c r="C135" s="243" t="s">
        <v>2353</v>
      </c>
      <c r="D135" s="234" t="s">
        <v>298</v>
      </c>
      <c r="E135" s="235">
        <v>1</v>
      </c>
      <c r="F135" s="236"/>
      <c r="G135" s="237">
        <f>ROUND(E135*F135,2)</f>
        <v>0</v>
      </c>
      <c r="H135" s="236"/>
      <c r="I135" s="237">
        <f>ROUND(E135*H135,2)</f>
        <v>0</v>
      </c>
      <c r="J135" s="236"/>
      <c r="K135" s="237">
        <f>ROUND(E135*J135,2)</f>
        <v>0</v>
      </c>
      <c r="L135" s="237">
        <v>21</v>
      </c>
      <c r="M135" s="237">
        <f>G135*(1+L135/100)</f>
        <v>0</v>
      </c>
      <c r="N135" s="237">
        <v>0</v>
      </c>
      <c r="O135" s="237">
        <f>ROUND(E135*N135,2)</f>
        <v>0</v>
      </c>
      <c r="P135" s="237">
        <v>0</v>
      </c>
      <c r="Q135" s="237">
        <f>ROUND(E135*P135,2)</f>
        <v>0</v>
      </c>
      <c r="R135" s="237"/>
      <c r="S135" s="237" t="s">
        <v>295</v>
      </c>
      <c r="T135" s="238" t="s">
        <v>286</v>
      </c>
      <c r="U135" s="215">
        <v>0</v>
      </c>
      <c r="V135" s="215">
        <f>ROUND(E135*U135,2)</f>
        <v>0</v>
      </c>
      <c r="W135" s="215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 t="s">
        <v>2206</v>
      </c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</row>
    <row r="136" spans="1:60" outlineLevel="1">
      <c r="A136" s="223">
        <v>112</v>
      </c>
      <c r="B136" s="224" t="s">
        <v>1996</v>
      </c>
      <c r="C136" s="241" t="s">
        <v>2354</v>
      </c>
      <c r="D136" s="225" t="s">
        <v>298</v>
      </c>
      <c r="E136" s="226">
        <v>6</v>
      </c>
      <c r="F136" s="227"/>
      <c r="G136" s="228">
        <f>ROUND(E136*F136,2)</f>
        <v>0</v>
      </c>
      <c r="H136" s="227"/>
      <c r="I136" s="228">
        <f>ROUND(E136*H136,2)</f>
        <v>0</v>
      </c>
      <c r="J136" s="227"/>
      <c r="K136" s="228">
        <f>ROUND(E136*J136,2)</f>
        <v>0</v>
      </c>
      <c r="L136" s="228">
        <v>21</v>
      </c>
      <c r="M136" s="228">
        <f>G136*(1+L136/100)</f>
        <v>0</v>
      </c>
      <c r="N136" s="228">
        <v>0</v>
      </c>
      <c r="O136" s="228">
        <f>ROUND(E136*N136,2)</f>
        <v>0</v>
      </c>
      <c r="P136" s="228">
        <v>0</v>
      </c>
      <c r="Q136" s="228">
        <f>ROUND(E136*P136,2)</f>
        <v>0</v>
      </c>
      <c r="R136" s="228"/>
      <c r="S136" s="228" t="s">
        <v>295</v>
      </c>
      <c r="T136" s="229" t="s">
        <v>286</v>
      </c>
      <c r="U136" s="215">
        <v>0</v>
      </c>
      <c r="V136" s="215">
        <f>ROUND(E136*U136,2)</f>
        <v>0</v>
      </c>
      <c r="W136" s="215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 t="s">
        <v>2206</v>
      </c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</row>
    <row r="137" spans="1:60" outlineLevel="1">
      <c r="A137" s="213"/>
      <c r="B137" s="214"/>
      <c r="C137" s="254" t="s">
        <v>2355</v>
      </c>
      <c r="D137" s="247"/>
      <c r="E137" s="248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 t="s">
        <v>327</v>
      </c>
      <c r="AH137" s="206">
        <v>0</v>
      </c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</row>
    <row r="138" spans="1:60" outlineLevel="1">
      <c r="A138" s="213"/>
      <c r="B138" s="214"/>
      <c r="C138" s="254" t="s">
        <v>2356</v>
      </c>
      <c r="D138" s="247"/>
      <c r="E138" s="248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 t="s">
        <v>327</v>
      </c>
      <c r="AH138" s="206">
        <v>0</v>
      </c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</row>
    <row r="139" spans="1:60" outlineLevel="1">
      <c r="A139" s="213"/>
      <c r="B139" s="214"/>
      <c r="C139" s="254" t="s">
        <v>2357</v>
      </c>
      <c r="D139" s="247"/>
      <c r="E139" s="248"/>
      <c r="F139" s="215"/>
      <c r="G139" s="215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  <c r="V139" s="215"/>
      <c r="W139" s="215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 t="s">
        <v>327</v>
      </c>
      <c r="AH139" s="206">
        <v>0</v>
      </c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</row>
    <row r="140" spans="1:60" outlineLevel="1">
      <c r="A140" s="213"/>
      <c r="B140" s="214"/>
      <c r="C140" s="254" t="s">
        <v>2358</v>
      </c>
      <c r="D140" s="247"/>
      <c r="E140" s="248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 t="s">
        <v>327</v>
      </c>
      <c r="AH140" s="206">
        <v>0</v>
      </c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</row>
    <row r="141" spans="1:60" outlineLevel="1">
      <c r="A141" s="213"/>
      <c r="B141" s="214"/>
      <c r="C141" s="254" t="s">
        <v>2359</v>
      </c>
      <c r="D141" s="247"/>
      <c r="E141" s="248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 t="s">
        <v>327</v>
      </c>
      <c r="AH141" s="206">
        <v>0</v>
      </c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</row>
    <row r="142" spans="1:60" outlineLevel="1">
      <c r="A142" s="213"/>
      <c r="B142" s="214"/>
      <c r="C142" s="254" t="s">
        <v>2360</v>
      </c>
      <c r="D142" s="247"/>
      <c r="E142" s="248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 t="s">
        <v>327</v>
      </c>
      <c r="AH142" s="206">
        <v>0</v>
      </c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</row>
    <row r="143" spans="1:60" outlineLevel="1">
      <c r="A143" s="213"/>
      <c r="B143" s="214"/>
      <c r="C143" s="254" t="s">
        <v>2361</v>
      </c>
      <c r="D143" s="247"/>
      <c r="E143" s="248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 t="s">
        <v>327</v>
      </c>
      <c r="AH143" s="206">
        <v>0</v>
      </c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</row>
    <row r="144" spans="1:60" outlineLevel="1">
      <c r="A144" s="213"/>
      <c r="B144" s="214"/>
      <c r="C144" s="254" t="s">
        <v>2362</v>
      </c>
      <c r="D144" s="247"/>
      <c r="E144" s="248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 t="s">
        <v>327</v>
      </c>
      <c r="AH144" s="206">
        <v>0</v>
      </c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</row>
    <row r="145" spans="1:60" outlineLevel="1">
      <c r="A145" s="213"/>
      <c r="B145" s="214"/>
      <c r="C145" s="254" t="s">
        <v>2363</v>
      </c>
      <c r="D145" s="247"/>
      <c r="E145" s="248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 t="s">
        <v>327</v>
      </c>
      <c r="AH145" s="206">
        <v>0</v>
      </c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</row>
    <row r="146" spans="1:60" outlineLevel="1">
      <c r="A146" s="213"/>
      <c r="B146" s="214"/>
      <c r="C146" s="254" t="s">
        <v>2364</v>
      </c>
      <c r="D146" s="247"/>
      <c r="E146" s="248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 t="s">
        <v>327</v>
      </c>
      <c r="AH146" s="206">
        <v>0</v>
      </c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</row>
    <row r="147" spans="1:60" outlineLevel="1">
      <c r="A147" s="213"/>
      <c r="B147" s="214"/>
      <c r="C147" s="254" t="s">
        <v>2365</v>
      </c>
      <c r="D147" s="247"/>
      <c r="E147" s="248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 t="s">
        <v>327</v>
      </c>
      <c r="AH147" s="206">
        <v>0</v>
      </c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</row>
    <row r="148" spans="1:60" outlineLevel="1">
      <c r="A148" s="213"/>
      <c r="B148" s="214"/>
      <c r="C148" s="254" t="s">
        <v>2366</v>
      </c>
      <c r="D148" s="247"/>
      <c r="E148" s="248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 t="s">
        <v>327</v>
      </c>
      <c r="AH148" s="206">
        <v>0</v>
      </c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</row>
    <row r="149" spans="1:60" outlineLevel="1">
      <c r="A149" s="213"/>
      <c r="B149" s="214"/>
      <c r="C149" s="254" t="s">
        <v>2367</v>
      </c>
      <c r="D149" s="247"/>
      <c r="E149" s="248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 t="s">
        <v>327</v>
      </c>
      <c r="AH149" s="206">
        <v>0</v>
      </c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</row>
    <row r="150" spans="1:60" outlineLevel="1">
      <c r="A150" s="213"/>
      <c r="B150" s="214"/>
      <c r="C150" s="254" t="s">
        <v>2368</v>
      </c>
      <c r="D150" s="247"/>
      <c r="E150" s="248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 t="s">
        <v>327</v>
      </c>
      <c r="AH150" s="206">
        <v>0</v>
      </c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</row>
    <row r="151" spans="1:60" outlineLevel="1">
      <c r="A151" s="213"/>
      <c r="B151" s="214"/>
      <c r="C151" s="254" t="s">
        <v>2369</v>
      </c>
      <c r="D151" s="247"/>
      <c r="E151" s="248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 t="s">
        <v>327</v>
      </c>
      <c r="AH151" s="206">
        <v>0</v>
      </c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</row>
    <row r="152" spans="1:60" outlineLevel="1">
      <c r="A152" s="213"/>
      <c r="B152" s="214"/>
      <c r="C152" s="254" t="s">
        <v>2370</v>
      </c>
      <c r="D152" s="247"/>
      <c r="E152" s="248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 t="s">
        <v>327</v>
      </c>
      <c r="AH152" s="206">
        <v>0</v>
      </c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</row>
    <row r="153" spans="1:60" outlineLevel="1">
      <c r="A153" s="213"/>
      <c r="B153" s="214"/>
      <c r="C153" s="254" t="s">
        <v>2371</v>
      </c>
      <c r="D153" s="247"/>
      <c r="E153" s="248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 t="s">
        <v>327</v>
      </c>
      <c r="AH153" s="206">
        <v>0</v>
      </c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</row>
    <row r="154" spans="1:60" outlineLevel="1">
      <c r="A154" s="213"/>
      <c r="B154" s="214"/>
      <c r="C154" s="254" t="s">
        <v>2372</v>
      </c>
      <c r="D154" s="247"/>
      <c r="E154" s="248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 t="s">
        <v>327</v>
      </c>
      <c r="AH154" s="206">
        <v>0</v>
      </c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</row>
    <row r="155" spans="1:60" outlineLevel="1">
      <c r="A155" s="213"/>
      <c r="B155" s="214"/>
      <c r="C155" s="254" t="s">
        <v>2373</v>
      </c>
      <c r="D155" s="247"/>
      <c r="E155" s="248">
        <v>6</v>
      </c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 t="s">
        <v>327</v>
      </c>
      <c r="AH155" s="206">
        <v>0</v>
      </c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</row>
    <row r="156" spans="1:60" outlineLevel="1">
      <c r="A156" s="223">
        <v>113</v>
      </c>
      <c r="B156" s="224" t="s">
        <v>1998</v>
      </c>
      <c r="C156" s="241" t="s">
        <v>2374</v>
      </c>
      <c r="D156" s="225" t="s">
        <v>298</v>
      </c>
      <c r="E156" s="226">
        <v>3</v>
      </c>
      <c r="F156" s="227"/>
      <c r="G156" s="228">
        <f>ROUND(E156*F156,2)</f>
        <v>0</v>
      </c>
      <c r="H156" s="227"/>
      <c r="I156" s="228">
        <f>ROUND(E156*H156,2)</f>
        <v>0</v>
      </c>
      <c r="J156" s="227"/>
      <c r="K156" s="228">
        <f>ROUND(E156*J156,2)</f>
        <v>0</v>
      </c>
      <c r="L156" s="228">
        <v>21</v>
      </c>
      <c r="M156" s="228">
        <f>G156*(1+L156/100)</f>
        <v>0</v>
      </c>
      <c r="N156" s="228">
        <v>0</v>
      </c>
      <c r="O156" s="228">
        <f>ROUND(E156*N156,2)</f>
        <v>0</v>
      </c>
      <c r="P156" s="228">
        <v>0</v>
      </c>
      <c r="Q156" s="228">
        <f>ROUND(E156*P156,2)</f>
        <v>0</v>
      </c>
      <c r="R156" s="228"/>
      <c r="S156" s="228" t="s">
        <v>295</v>
      </c>
      <c r="T156" s="229" t="s">
        <v>286</v>
      </c>
      <c r="U156" s="215">
        <v>0</v>
      </c>
      <c r="V156" s="215">
        <f>ROUND(E156*U156,2)</f>
        <v>0</v>
      </c>
      <c r="W156" s="215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 t="s">
        <v>2206</v>
      </c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</row>
    <row r="157" spans="1:60" outlineLevel="1">
      <c r="A157" s="213"/>
      <c r="B157" s="214"/>
      <c r="C157" s="254" t="s">
        <v>2375</v>
      </c>
      <c r="D157" s="247"/>
      <c r="E157" s="248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 t="s">
        <v>327</v>
      </c>
      <c r="AH157" s="206">
        <v>0</v>
      </c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</row>
    <row r="158" spans="1:60" outlineLevel="1">
      <c r="A158" s="213"/>
      <c r="B158" s="214"/>
      <c r="C158" s="254" t="s">
        <v>2376</v>
      </c>
      <c r="D158" s="247"/>
      <c r="E158" s="248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 t="s">
        <v>327</v>
      </c>
      <c r="AH158" s="206">
        <v>0</v>
      </c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</row>
    <row r="159" spans="1:60" outlineLevel="1">
      <c r="A159" s="213"/>
      <c r="B159" s="214"/>
      <c r="C159" s="254" t="s">
        <v>2377</v>
      </c>
      <c r="D159" s="247"/>
      <c r="E159" s="248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 t="s">
        <v>327</v>
      </c>
      <c r="AH159" s="206">
        <v>0</v>
      </c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</row>
    <row r="160" spans="1:60" outlineLevel="1">
      <c r="A160" s="213"/>
      <c r="B160" s="214"/>
      <c r="C160" s="254" t="s">
        <v>2378</v>
      </c>
      <c r="D160" s="247"/>
      <c r="E160" s="248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 t="s">
        <v>327</v>
      </c>
      <c r="AH160" s="206">
        <v>0</v>
      </c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</row>
    <row r="161" spans="1:60" outlineLevel="1">
      <c r="A161" s="213"/>
      <c r="B161" s="214"/>
      <c r="C161" s="254" t="s">
        <v>2379</v>
      </c>
      <c r="D161" s="247"/>
      <c r="E161" s="248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 t="s">
        <v>327</v>
      </c>
      <c r="AH161" s="206">
        <v>0</v>
      </c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</row>
    <row r="162" spans="1:60" outlineLevel="1">
      <c r="A162" s="213"/>
      <c r="B162" s="214"/>
      <c r="C162" s="254" t="s">
        <v>2380</v>
      </c>
      <c r="D162" s="247"/>
      <c r="E162" s="248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5"/>
      <c r="V162" s="215"/>
      <c r="W162" s="215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 t="s">
        <v>327</v>
      </c>
      <c r="AH162" s="206">
        <v>0</v>
      </c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</row>
    <row r="163" spans="1:60" outlineLevel="1">
      <c r="A163" s="213"/>
      <c r="B163" s="214"/>
      <c r="C163" s="254" t="s">
        <v>2381</v>
      </c>
      <c r="D163" s="247"/>
      <c r="E163" s="248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 t="s">
        <v>327</v>
      </c>
      <c r="AH163" s="206">
        <v>0</v>
      </c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</row>
    <row r="164" spans="1:60" outlineLevel="1">
      <c r="A164" s="213"/>
      <c r="B164" s="214"/>
      <c r="C164" s="254" t="s">
        <v>2382</v>
      </c>
      <c r="D164" s="247"/>
      <c r="E164" s="248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 t="s">
        <v>327</v>
      </c>
      <c r="AH164" s="206">
        <v>0</v>
      </c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</row>
    <row r="165" spans="1:60" outlineLevel="1">
      <c r="A165" s="213"/>
      <c r="B165" s="214"/>
      <c r="C165" s="254" t="s">
        <v>111</v>
      </c>
      <c r="D165" s="247"/>
      <c r="E165" s="248">
        <v>3</v>
      </c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 t="s">
        <v>327</v>
      </c>
      <c r="AH165" s="206">
        <v>0</v>
      </c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</row>
    <row r="166" spans="1:60" outlineLevel="1">
      <c r="A166" s="223">
        <v>114</v>
      </c>
      <c r="B166" s="224" t="s">
        <v>2000</v>
      </c>
      <c r="C166" s="241" t="s">
        <v>2374</v>
      </c>
      <c r="D166" s="225" t="s">
        <v>298</v>
      </c>
      <c r="E166" s="226">
        <v>2</v>
      </c>
      <c r="F166" s="227"/>
      <c r="G166" s="228">
        <f>ROUND(E166*F166,2)</f>
        <v>0</v>
      </c>
      <c r="H166" s="227"/>
      <c r="I166" s="228">
        <f>ROUND(E166*H166,2)</f>
        <v>0</v>
      </c>
      <c r="J166" s="227"/>
      <c r="K166" s="228">
        <f>ROUND(E166*J166,2)</f>
        <v>0</v>
      </c>
      <c r="L166" s="228">
        <v>21</v>
      </c>
      <c r="M166" s="228">
        <f>G166*(1+L166/100)</f>
        <v>0</v>
      </c>
      <c r="N166" s="228">
        <v>0</v>
      </c>
      <c r="O166" s="228">
        <f>ROUND(E166*N166,2)</f>
        <v>0</v>
      </c>
      <c r="P166" s="228">
        <v>0</v>
      </c>
      <c r="Q166" s="228">
        <f>ROUND(E166*P166,2)</f>
        <v>0</v>
      </c>
      <c r="R166" s="228"/>
      <c r="S166" s="228" t="s">
        <v>295</v>
      </c>
      <c r="T166" s="229" t="s">
        <v>286</v>
      </c>
      <c r="U166" s="215">
        <v>0</v>
      </c>
      <c r="V166" s="215">
        <f>ROUND(E166*U166,2)</f>
        <v>0</v>
      </c>
      <c r="W166" s="215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 t="s">
        <v>2206</v>
      </c>
      <c r="AH166" s="206"/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</row>
    <row r="167" spans="1:60" outlineLevel="1">
      <c r="A167" s="213"/>
      <c r="B167" s="214"/>
      <c r="C167" s="254" t="s">
        <v>2383</v>
      </c>
      <c r="D167" s="247"/>
      <c r="E167" s="248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 t="s">
        <v>327</v>
      </c>
      <c r="AH167" s="206">
        <v>0</v>
      </c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</row>
    <row r="168" spans="1:60" outlineLevel="1">
      <c r="A168" s="213"/>
      <c r="B168" s="214"/>
      <c r="C168" s="254" t="s">
        <v>2384</v>
      </c>
      <c r="D168" s="247"/>
      <c r="E168" s="248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 t="s">
        <v>327</v>
      </c>
      <c r="AH168" s="206">
        <v>0</v>
      </c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</row>
    <row r="169" spans="1:60" outlineLevel="1">
      <c r="A169" s="213"/>
      <c r="B169" s="214"/>
      <c r="C169" s="254" t="s">
        <v>2376</v>
      </c>
      <c r="D169" s="247"/>
      <c r="E169" s="248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 t="s">
        <v>327</v>
      </c>
      <c r="AH169" s="206">
        <v>0</v>
      </c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</row>
    <row r="170" spans="1:60" outlineLevel="1">
      <c r="A170" s="213"/>
      <c r="B170" s="214"/>
      <c r="C170" s="254" t="s">
        <v>2377</v>
      </c>
      <c r="D170" s="247"/>
      <c r="E170" s="248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 t="s">
        <v>327</v>
      </c>
      <c r="AH170" s="206">
        <v>0</v>
      </c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</row>
    <row r="171" spans="1:60" outlineLevel="1">
      <c r="A171" s="213"/>
      <c r="B171" s="214"/>
      <c r="C171" s="254" t="s">
        <v>2385</v>
      </c>
      <c r="D171" s="247"/>
      <c r="E171" s="248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 t="s">
        <v>327</v>
      </c>
      <c r="AH171" s="206">
        <v>0</v>
      </c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</row>
    <row r="172" spans="1:60" outlineLevel="1">
      <c r="A172" s="213"/>
      <c r="B172" s="214"/>
      <c r="C172" s="254" t="s">
        <v>2386</v>
      </c>
      <c r="D172" s="247"/>
      <c r="E172" s="248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 t="s">
        <v>327</v>
      </c>
      <c r="AH172" s="206">
        <v>0</v>
      </c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</row>
    <row r="173" spans="1:60" outlineLevel="1">
      <c r="A173" s="213"/>
      <c r="B173" s="214"/>
      <c r="C173" s="254" t="s">
        <v>2387</v>
      </c>
      <c r="D173" s="247"/>
      <c r="E173" s="248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 t="s">
        <v>327</v>
      </c>
      <c r="AH173" s="206">
        <v>0</v>
      </c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</row>
    <row r="174" spans="1:60" outlineLevel="1">
      <c r="A174" s="213"/>
      <c r="B174" s="214"/>
      <c r="C174" s="254" t="s">
        <v>2388</v>
      </c>
      <c r="D174" s="247"/>
      <c r="E174" s="248"/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  <c r="V174" s="215"/>
      <c r="W174" s="215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 t="s">
        <v>327</v>
      </c>
      <c r="AH174" s="206">
        <v>0</v>
      </c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</row>
    <row r="175" spans="1:60" outlineLevel="1">
      <c r="A175" s="213"/>
      <c r="B175" s="214"/>
      <c r="C175" s="254" t="s">
        <v>2389</v>
      </c>
      <c r="D175" s="247"/>
      <c r="E175" s="248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 t="s">
        <v>327</v>
      </c>
      <c r="AH175" s="206">
        <v>0</v>
      </c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</row>
    <row r="176" spans="1:60" outlineLevel="1">
      <c r="A176" s="213"/>
      <c r="B176" s="214"/>
      <c r="C176" s="254" t="s">
        <v>2390</v>
      </c>
      <c r="D176" s="247"/>
      <c r="E176" s="248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 t="s">
        <v>327</v>
      </c>
      <c r="AH176" s="206">
        <v>0</v>
      </c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</row>
    <row r="177" spans="1:60" outlineLevel="1">
      <c r="A177" s="213"/>
      <c r="B177" s="214"/>
      <c r="C177" s="254" t="s">
        <v>2391</v>
      </c>
      <c r="D177" s="247"/>
      <c r="E177" s="248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 t="s">
        <v>327</v>
      </c>
      <c r="AH177" s="206">
        <v>0</v>
      </c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</row>
    <row r="178" spans="1:60" outlineLevel="1">
      <c r="A178" s="213"/>
      <c r="B178" s="214"/>
      <c r="C178" s="254" t="s">
        <v>2392</v>
      </c>
      <c r="D178" s="247"/>
      <c r="E178" s="248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06"/>
      <c r="Y178" s="206"/>
      <c r="Z178" s="206"/>
      <c r="AA178" s="206"/>
      <c r="AB178" s="206"/>
      <c r="AC178" s="206"/>
      <c r="AD178" s="206"/>
      <c r="AE178" s="206"/>
      <c r="AF178" s="206"/>
      <c r="AG178" s="206" t="s">
        <v>327</v>
      </c>
      <c r="AH178" s="206">
        <v>0</v>
      </c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</row>
    <row r="179" spans="1:60" outlineLevel="1">
      <c r="A179" s="213"/>
      <c r="B179" s="214"/>
      <c r="C179" s="254" t="s">
        <v>2393</v>
      </c>
      <c r="D179" s="247"/>
      <c r="E179" s="248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 t="s">
        <v>327</v>
      </c>
      <c r="AH179" s="206">
        <v>0</v>
      </c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</row>
    <row r="180" spans="1:60" outlineLevel="1">
      <c r="A180" s="213"/>
      <c r="B180" s="214"/>
      <c r="C180" s="254" t="s">
        <v>109</v>
      </c>
      <c r="D180" s="247"/>
      <c r="E180" s="248">
        <v>2</v>
      </c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06"/>
      <c r="Y180" s="206"/>
      <c r="Z180" s="206"/>
      <c r="AA180" s="206"/>
      <c r="AB180" s="206"/>
      <c r="AC180" s="206"/>
      <c r="AD180" s="206"/>
      <c r="AE180" s="206"/>
      <c r="AF180" s="206"/>
      <c r="AG180" s="206" t="s">
        <v>327</v>
      </c>
      <c r="AH180" s="206">
        <v>0</v>
      </c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</row>
    <row r="181" spans="1:60" outlineLevel="1">
      <c r="A181" s="232">
        <v>115</v>
      </c>
      <c r="B181" s="233" t="s">
        <v>2047</v>
      </c>
      <c r="C181" s="243" t="s">
        <v>2394</v>
      </c>
      <c r="D181" s="234" t="s">
        <v>298</v>
      </c>
      <c r="E181" s="235">
        <v>1</v>
      </c>
      <c r="F181" s="236"/>
      <c r="G181" s="237">
        <f>ROUND(E181*F181,2)</f>
        <v>0</v>
      </c>
      <c r="H181" s="236"/>
      <c r="I181" s="237">
        <f>ROUND(E181*H181,2)</f>
        <v>0</v>
      </c>
      <c r="J181" s="236"/>
      <c r="K181" s="237">
        <f>ROUND(E181*J181,2)</f>
        <v>0</v>
      </c>
      <c r="L181" s="237">
        <v>21</v>
      </c>
      <c r="M181" s="237">
        <f>G181*(1+L181/100)</f>
        <v>0</v>
      </c>
      <c r="N181" s="237">
        <v>0</v>
      </c>
      <c r="O181" s="237">
        <f>ROUND(E181*N181,2)</f>
        <v>0</v>
      </c>
      <c r="P181" s="237">
        <v>0</v>
      </c>
      <c r="Q181" s="237">
        <f>ROUND(E181*P181,2)</f>
        <v>0</v>
      </c>
      <c r="R181" s="237"/>
      <c r="S181" s="237" t="s">
        <v>295</v>
      </c>
      <c r="T181" s="238" t="s">
        <v>286</v>
      </c>
      <c r="U181" s="215">
        <v>0</v>
      </c>
      <c r="V181" s="215">
        <f>ROUND(E181*U181,2)</f>
        <v>0</v>
      </c>
      <c r="W181" s="215"/>
      <c r="X181" s="206"/>
      <c r="Y181" s="206"/>
      <c r="Z181" s="206"/>
      <c r="AA181" s="206"/>
      <c r="AB181" s="206"/>
      <c r="AC181" s="206"/>
      <c r="AD181" s="206"/>
      <c r="AE181" s="206"/>
      <c r="AF181" s="206"/>
      <c r="AG181" s="206" t="s">
        <v>2206</v>
      </c>
      <c r="AH181" s="206"/>
      <c r="AI181" s="206"/>
      <c r="AJ181" s="206"/>
      <c r="AK181" s="206"/>
      <c r="AL181" s="206"/>
      <c r="AM181" s="206"/>
      <c r="AN181" s="206"/>
      <c r="AO181" s="206"/>
      <c r="AP181" s="206"/>
      <c r="AQ181" s="206"/>
      <c r="AR181" s="206"/>
      <c r="AS181" s="206"/>
      <c r="AT181" s="206"/>
      <c r="AU181" s="206"/>
      <c r="AV181" s="206"/>
      <c r="AW181" s="206"/>
      <c r="AX181" s="206"/>
      <c r="AY181" s="206"/>
      <c r="AZ181" s="206"/>
      <c r="BA181" s="206"/>
      <c r="BB181" s="206"/>
      <c r="BC181" s="206"/>
      <c r="BD181" s="206"/>
      <c r="BE181" s="206"/>
      <c r="BF181" s="206"/>
      <c r="BG181" s="206"/>
      <c r="BH181" s="206"/>
    </row>
    <row r="182" spans="1:60" outlineLevel="1">
      <c r="A182" s="232">
        <v>116</v>
      </c>
      <c r="B182" s="233" t="s">
        <v>2018</v>
      </c>
      <c r="C182" s="243" t="s">
        <v>2395</v>
      </c>
      <c r="D182" s="234" t="s">
        <v>298</v>
      </c>
      <c r="E182" s="235">
        <v>11</v>
      </c>
      <c r="F182" s="236"/>
      <c r="G182" s="237">
        <f>ROUND(E182*F182,2)</f>
        <v>0</v>
      </c>
      <c r="H182" s="236"/>
      <c r="I182" s="237">
        <f>ROUND(E182*H182,2)</f>
        <v>0</v>
      </c>
      <c r="J182" s="236"/>
      <c r="K182" s="237">
        <f>ROUND(E182*J182,2)</f>
        <v>0</v>
      </c>
      <c r="L182" s="237">
        <v>21</v>
      </c>
      <c r="M182" s="237">
        <f>G182*(1+L182/100)</f>
        <v>0</v>
      </c>
      <c r="N182" s="237">
        <v>0</v>
      </c>
      <c r="O182" s="237">
        <f>ROUND(E182*N182,2)</f>
        <v>0</v>
      </c>
      <c r="P182" s="237">
        <v>0</v>
      </c>
      <c r="Q182" s="237">
        <f>ROUND(E182*P182,2)</f>
        <v>0</v>
      </c>
      <c r="R182" s="237"/>
      <c r="S182" s="237" t="s">
        <v>295</v>
      </c>
      <c r="T182" s="238" t="s">
        <v>286</v>
      </c>
      <c r="U182" s="215">
        <v>0</v>
      </c>
      <c r="V182" s="215">
        <f>ROUND(E182*U182,2)</f>
        <v>0</v>
      </c>
      <c r="W182" s="215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6" t="s">
        <v>2206</v>
      </c>
      <c r="AH182" s="206"/>
      <c r="AI182" s="206"/>
      <c r="AJ182" s="206"/>
      <c r="AK182" s="206"/>
      <c r="AL182" s="206"/>
      <c r="AM182" s="206"/>
      <c r="AN182" s="206"/>
      <c r="AO182" s="206"/>
      <c r="AP182" s="206"/>
      <c r="AQ182" s="206"/>
      <c r="AR182" s="206"/>
      <c r="AS182" s="206"/>
      <c r="AT182" s="206"/>
      <c r="AU182" s="206"/>
      <c r="AV182" s="206"/>
      <c r="AW182" s="206"/>
      <c r="AX182" s="206"/>
      <c r="AY182" s="206"/>
      <c r="AZ182" s="206"/>
      <c r="BA182" s="206"/>
      <c r="BB182" s="206"/>
      <c r="BC182" s="206"/>
      <c r="BD182" s="206"/>
      <c r="BE182" s="206"/>
      <c r="BF182" s="206"/>
      <c r="BG182" s="206"/>
      <c r="BH182" s="206"/>
    </row>
    <row r="183" spans="1:60" outlineLevel="1">
      <c r="A183" s="232">
        <v>117</v>
      </c>
      <c r="B183" s="233" t="s">
        <v>2020</v>
      </c>
      <c r="C183" s="243" t="s">
        <v>2396</v>
      </c>
      <c r="D183" s="234" t="s">
        <v>298</v>
      </c>
      <c r="E183" s="235">
        <v>1</v>
      </c>
      <c r="F183" s="236"/>
      <c r="G183" s="237">
        <f>ROUND(E183*F183,2)</f>
        <v>0</v>
      </c>
      <c r="H183" s="236"/>
      <c r="I183" s="237">
        <f>ROUND(E183*H183,2)</f>
        <v>0</v>
      </c>
      <c r="J183" s="236"/>
      <c r="K183" s="237">
        <f>ROUND(E183*J183,2)</f>
        <v>0</v>
      </c>
      <c r="L183" s="237">
        <v>21</v>
      </c>
      <c r="M183" s="237">
        <f>G183*(1+L183/100)</f>
        <v>0</v>
      </c>
      <c r="N183" s="237">
        <v>0</v>
      </c>
      <c r="O183" s="237">
        <f>ROUND(E183*N183,2)</f>
        <v>0</v>
      </c>
      <c r="P183" s="237">
        <v>0</v>
      </c>
      <c r="Q183" s="237">
        <f>ROUND(E183*P183,2)</f>
        <v>0</v>
      </c>
      <c r="R183" s="237"/>
      <c r="S183" s="237" t="s">
        <v>295</v>
      </c>
      <c r="T183" s="238" t="s">
        <v>286</v>
      </c>
      <c r="U183" s="215">
        <v>0</v>
      </c>
      <c r="V183" s="215">
        <f>ROUND(E183*U183,2)</f>
        <v>0</v>
      </c>
      <c r="W183" s="215"/>
      <c r="X183" s="206"/>
      <c r="Y183" s="206"/>
      <c r="Z183" s="206"/>
      <c r="AA183" s="206"/>
      <c r="AB183" s="206"/>
      <c r="AC183" s="206"/>
      <c r="AD183" s="206"/>
      <c r="AE183" s="206"/>
      <c r="AF183" s="206"/>
      <c r="AG183" s="206" t="s">
        <v>2206</v>
      </c>
      <c r="AH183" s="206"/>
      <c r="AI183" s="206"/>
      <c r="AJ183" s="206"/>
      <c r="AK183" s="206"/>
      <c r="AL183" s="206"/>
      <c r="AM183" s="206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  <c r="BH183" s="206"/>
    </row>
    <row r="184" spans="1:60" outlineLevel="1">
      <c r="A184" s="232">
        <v>118</v>
      </c>
      <c r="B184" s="233" t="s">
        <v>2022</v>
      </c>
      <c r="C184" s="243" t="s">
        <v>2397</v>
      </c>
      <c r="D184" s="234" t="s">
        <v>298</v>
      </c>
      <c r="E184" s="235">
        <v>1</v>
      </c>
      <c r="F184" s="236"/>
      <c r="G184" s="237">
        <f>ROUND(E184*F184,2)</f>
        <v>0</v>
      </c>
      <c r="H184" s="236"/>
      <c r="I184" s="237">
        <f>ROUND(E184*H184,2)</f>
        <v>0</v>
      </c>
      <c r="J184" s="236"/>
      <c r="K184" s="237">
        <f>ROUND(E184*J184,2)</f>
        <v>0</v>
      </c>
      <c r="L184" s="237">
        <v>21</v>
      </c>
      <c r="M184" s="237">
        <f>G184*(1+L184/100)</f>
        <v>0</v>
      </c>
      <c r="N184" s="237">
        <v>0</v>
      </c>
      <c r="O184" s="237">
        <f>ROUND(E184*N184,2)</f>
        <v>0</v>
      </c>
      <c r="P184" s="237">
        <v>0</v>
      </c>
      <c r="Q184" s="237">
        <f>ROUND(E184*P184,2)</f>
        <v>0</v>
      </c>
      <c r="R184" s="237"/>
      <c r="S184" s="237" t="s">
        <v>295</v>
      </c>
      <c r="T184" s="238" t="s">
        <v>286</v>
      </c>
      <c r="U184" s="215">
        <v>0</v>
      </c>
      <c r="V184" s="215">
        <f>ROUND(E184*U184,2)</f>
        <v>0</v>
      </c>
      <c r="W184" s="215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 t="s">
        <v>2206</v>
      </c>
      <c r="AH184" s="206"/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</row>
    <row r="185" spans="1:60" outlineLevel="1">
      <c r="A185" s="232">
        <v>119</v>
      </c>
      <c r="B185" s="233" t="s">
        <v>2049</v>
      </c>
      <c r="C185" s="243" t="s">
        <v>2398</v>
      </c>
      <c r="D185" s="234" t="s">
        <v>298</v>
      </c>
      <c r="E185" s="235">
        <v>1</v>
      </c>
      <c r="F185" s="236"/>
      <c r="G185" s="237">
        <f>ROUND(E185*F185,2)</f>
        <v>0</v>
      </c>
      <c r="H185" s="236"/>
      <c r="I185" s="237">
        <f>ROUND(E185*H185,2)</f>
        <v>0</v>
      </c>
      <c r="J185" s="236"/>
      <c r="K185" s="237">
        <f>ROUND(E185*J185,2)</f>
        <v>0</v>
      </c>
      <c r="L185" s="237">
        <v>21</v>
      </c>
      <c r="M185" s="237">
        <f>G185*(1+L185/100)</f>
        <v>0</v>
      </c>
      <c r="N185" s="237">
        <v>0</v>
      </c>
      <c r="O185" s="237">
        <f>ROUND(E185*N185,2)</f>
        <v>0</v>
      </c>
      <c r="P185" s="237">
        <v>0</v>
      </c>
      <c r="Q185" s="237">
        <f>ROUND(E185*P185,2)</f>
        <v>0</v>
      </c>
      <c r="R185" s="237"/>
      <c r="S185" s="237" t="s">
        <v>295</v>
      </c>
      <c r="T185" s="238" t="s">
        <v>286</v>
      </c>
      <c r="U185" s="215">
        <v>0</v>
      </c>
      <c r="V185" s="215">
        <f>ROUND(E185*U185,2)</f>
        <v>0</v>
      </c>
      <c r="W185" s="215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 t="s">
        <v>2206</v>
      </c>
      <c r="AH185" s="206"/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</row>
    <row r="186" spans="1:60" outlineLevel="1">
      <c r="A186" s="232">
        <v>120</v>
      </c>
      <c r="B186" s="233" t="s">
        <v>2051</v>
      </c>
      <c r="C186" s="243" t="s">
        <v>2399</v>
      </c>
      <c r="D186" s="234" t="s">
        <v>298</v>
      </c>
      <c r="E186" s="235">
        <v>1</v>
      </c>
      <c r="F186" s="236"/>
      <c r="G186" s="237">
        <f>ROUND(E186*F186,2)</f>
        <v>0</v>
      </c>
      <c r="H186" s="236"/>
      <c r="I186" s="237">
        <f>ROUND(E186*H186,2)</f>
        <v>0</v>
      </c>
      <c r="J186" s="236"/>
      <c r="K186" s="237">
        <f>ROUND(E186*J186,2)</f>
        <v>0</v>
      </c>
      <c r="L186" s="237">
        <v>21</v>
      </c>
      <c r="M186" s="237">
        <f>G186*(1+L186/100)</f>
        <v>0</v>
      </c>
      <c r="N186" s="237">
        <v>0</v>
      </c>
      <c r="O186" s="237">
        <f>ROUND(E186*N186,2)</f>
        <v>0</v>
      </c>
      <c r="P186" s="237">
        <v>0</v>
      </c>
      <c r="Q186" s="237">
        <f>ROUND(E186*P186,2)</f>
        <v>0</v>
      </c>
      <c r="R186" s="237"/>
      <c r="S186" s="237" t="s">
        <v>295</v>
      </c>
      <c r="T186" s="238" t="s">
        <v>286</v>
      </c>
      <c r="U186" s="215">
        <v>0</v>
      </c>
      <c r="V186" s="215">
        <f>ROUND(E186*U186,2)</f>
        <v>0</v>
      </c>
      <c r="W186" s="215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 t="s">
        <v>2206</v>
      </c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</row>
    <row r="187" spans="1:60" outlineLevel="1">
      <c r="A187" s="232">
        <v>121</v>
      </c>
      <c r="B187" s="233" t="s">
        <v>2073</v>
      </c>
      <c r="C187" s="243" t="s">
        <v>2400</v>
      </c>
      <c r="D187" s="234" t="s">
        <v>298</v>
      </c>
      <c r="E187" s="235">
        <v>1</v>
      </c>
      <c r="F187" s="236"/>
      <c r="G187" s="237">
        <f>ROUND(E187*F187,2)</f>
        <v>0</v>
      </c>
      <c r="H187" s="236"/>
      <c r="I187" s="237">
        <f>ROUND(E187*H187,2)</f>
        <v>0</v>
      </c>
      <c r="J187" s="236"/>
      <c r="K187" s="237">
        <f>ROUND(E187*J187,2)</f>
        <v>0</v>
      </c>
      <c r="L187" s="237">
        <v>21</v>
      </c>
      <c r="M187" s="237">
        <f>G187*(1+L187/100)</f>
        <v>0</v>
      </c>
      <c r="N187" s="237">
        <v>0</v>
      </c>
      <c r="O187" s="237">
        <f>ROUND(E187*N187,2)</f>
        <v>0</v>
      </c>
      <c r="P187" s="237">
        <v>0</v>
      </c>
      <c r="Q187" s="237">
        <f>ROUND(E187*P187,2)</f>
        <v>0</v>
      </c>
      <c r="R187" s="237"/>
      <c r="S187" s="237" t="s">
        <v>295</v>
      </c>
      <c r="T187" s="238" t="s">
        <v>286</v>
      </c>
      <c r="U187" s="215">
        <v>0</v>
      </c>
      <c r="V187" s="215">
        <f>ROUND(E187*U187,2)</f>
        <v>0</v>
      </c>
      <c r="W187" s="215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 t="s">
        <v>2206</v>
      </c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</row>
    <row r="188" spans="1:60" outlineLevel="1">
      <c r="A188" s="232">
        <v>122</v>
      </c>
      <c r="B188" s="233" t="s">
        <v>2043</v>
      </c>
      <c r="C188" s="243" t="s">
        <v>2401</v>
      </c>
      <c r="D188" s="234" t="s">
        <v>298</v>
      </c>
      <c r="E188" s="235">
        <v>1</v>
      </c>
      <c r="F188" s="236"/>
      <c r="G188" s="237">
        <f>ROUND(E188*F188,2)</f>
        <v>0</v>
      </c>
      <c r="H188" s="236"/>
      <c r="I188" s="237">
        <f>ROUND(E188*H188,2)</f>
        <v>0</v>
      </c>
      <c r="J188" s="236"/>
      <c r="K188" s="237">
        <f>ROUND(E188*J188,2)</f>
        <v>0</v>
      </c>
      <c r="L188" s="237">
        <v>21</v>
      </c>
      <c r="M188" s="237">
        <f>G188*(1+L188/100)</f>
        <v>0</v>
      </c>
      <c r="N188" s="237">
        <v>0</v>
      </c>
      <c r="O188" s="237">
        <f>ROUND(E188*N188,2)</f>
        <v>0</v>
      </c>
      <c r="P188" s="237">
        <v>0</v>
      </c>
      <c r="Q188" s="237">
        <f>ROUND(E188*P188,2)</f>
        <v>0</v>
      </c>
      <c r="R188" s="237"/>
      <c r="S188" s="237" t="s">
        <v>295</v>
      </c>
      <c r="T188" s="238" t="s">
        <v>286</v>
      </c>
      <c r="U188" s="215">
        <v>0</v>
      </c>
      <c r="V188" s="215">
        <f>ROUND(E188*U188,2)</f>
        <v>0</v>
      </c>
      <c r="W188" s="215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 t="s">
        <v>2206</v>
      </c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</row>
    <row r="189" spans="1:60" outlineLevel="1">
      <c r="A189" s="232">
        <v>123</v>
      </c>
      <c r="B189" s="233" t="s">
        <v>2115</v>
      </c>
      <c r="C189" s="243" t="s">
        <v>2402</v>
      </c>
      <c r="D189" s="234" t="s">
        <v>298</v>
      </c>
      <c r="E189" s="235">
        <v>3</v>
      </c>
      <c r="F189" s="236"/>
      <c r="G189" s="237">
        <f>ROUND(E189*F189,2)</f>
        <v>0</v>
      </c>
      <c r="H189" s="236"/>
      <c r="I189" s="237">
        <f>ROUND(E189*H189,2)</f>
        <v>0</v>
      </c>
      <c r="J189" s="236"/>
      <c r="K189" s="237">
        <f>ROUND(E189*J189,2)</f>
        <v>0</v>
      </c>
      <c r="L189" s="237">
        <v>21</v>
      </c>
      <c r="M189" s="237">
        <f>G189*(1+L189/100)</f>
        <v>0</v>
      </c>
      <c r="N189" s="237">
        <v>0</v>
      </c>
      <c r="O189" s="237">
        <f>ROUND(E189*N189,2)</f>
        <v>0</v>
      </c>
      <c r="P189" s="237">
        <v>0</v>
      </c>
      <c r="Q189" s="237">
        <f>ROUND(E189*P189,2)</f>
        <v>0</v>
      </c>
      <c r="R189" s="237"/>
      <c r="S189" s="237" t="s">
        <v>295</v>
      </c>
      <c r="T189" s="238" t="s">
        <v>286</v>
      </c>
      <c r="U189" s="215">
        <v>0</v>
      </c>
      <c r="V189" s="215">
        <f>ROUND(E189*U189,2)</f>
        <v>0</v>
      </c>
      <c r="W189" s="215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 t="s">
        <v>2206</v>
      </c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</row>
    <row r="190" spans="1:60" outlineLevel="1">
      <c r="A190" s="232">
        <v>124</v>
      </c>
      <c r="B190" s="233" t="s">
        <v>2209</v>
      </c>
      <c r="C190" s="243" t="s">
        <v>2403</v>
      </c>
      <c r="D190" s="234" t="s">
        <v>298</v>
      </c>
      <c r="E190" s="235">
        <v>5</v>
      </c>
      <c r="F190" s="236"/>
      <c r="G190" s="237">
        <f>ROUND(E190*F190,2)</f>
        <v>0</v>
      </c>
      <c r="H190" s="236"/>
      <c r="I190" s="237">
        <f>ROUND(E190*H190,2)</f>
        <v>0</v>
      </c>
      <c r="J190" s="236"/>
      <c r="K190" s="237">
        <f>ROUND(E190*J190,2)</f>
        <v>0</v>
      </c>
      <c r="L190" s="237">
        <v>21</v>
      </c>
      <c r="M190" s="237">
        <f>G190*(1+L190/100)</f>
        <v>0</v>
      </c>
      <c r="N190" s="237">
        <v>0</v>
      </c>
      <c r="O190" s="237">
        <f>ROUND(E190*N190,2)</f>
        <v>0</v>
      </c>
      <c r="P190" s="237">
        <v>0</v>
      </c>
      <c r="Q190" s="237">
        <f>ROUND(E190*P190,2)</f>
        <v>0</v>
      </c>
      <c r="R190" s="237"/>
      <c r="S190" s="237" t="s">
        <v>295</v>
      </c>
      <c r="T190" s="238" t="s">
        <v>286</v>
      </c>
      <c r="U190" s="215">
        <v>0</v>
      </c>
      <c r="V190" s="215">
        <f>ROUND(E190*U190,2)</f>
        <v>0</v>
      </c>
      <c r="W190" s="215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 t="s">
        <v>2206</v>
      </c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  <c r="BH190" s="206"/>
    </row>
    <row r="191" spans="1:60" outlineLevel="1">
      <c r="A191" s="232">
        <v>125</v>
      </c>
      <c r="B191" s="233" t="s">
        <v>2210</v>
      </c>
      <c r="C191" s="243" t="s">
        <v>2404</v>
      </c>
      <c r="D191" s="234" t="s">
        <v>298</v>
      </c>
      <c r="E191" s="235">
        <v>6</v>
      </c>
      <c r="F191" s="236"/>
      <c r="G191" s="237">
        <f>ROUND(E191*F191,2)</f>
        <v>0</v>
      </c>
      <c r="H191" s="236"/>
      <c r="I191" s="237">
        <f>ROUND(E191*H191,2)</f>
        <v>0</v>
      </c>
      <c r="J191" s="236"/>
      <c r="K191" s="237">
        <f>ROUND(E191*J191,2)</f>
        <v>0</v>
      </c>
      <c r="L191" s="237">
        <v>21</v>
      </c>
      <c r="M191" s="237">
        <f>G191*(1+L191/100)</f>
        <v>0</v>
      </c>
      <c r="N191" s="237">
        <v>0</v>
      </c>
      <c r="O191" s="237">
        <f>ROUND(E191*N191,2)</f>
        <v>0</v>
      </c>
      <c r="P191" s="237">
        <v>0</v>
      </c>
      <c r="Q191" s="237">
        <f>ROUND(E191*P191,2)</f>
        <v>0</v>
      </c>
      <c r="R191" s="237"/>
      <c r="S191" s="237" t="s">
        <v>295</v>
      </c>
      <c r="T191" s="238" t="s">
        <v>286</v>
      </c>
      <c r="U191" s="215">
        <v>0</v>
      </c>
      <c r="V191" s="215">
        <f>ROUND(E191*U191,2)</f>
        <v>0</v>
      </c>
      <c r="W191" s="215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 t="s">
        <v>2206</v>
      </c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</row>
    <row r="192" spans="1:60">
      <c r="A192" s="217" t="s">
        <v>280</v>
      </c>
      <c r="B192" s="218" t="s">
        <v>203</v>
      </c>
      <c r="C192" s="240" t="s">
        <v>204</v>
      </c>
      <c r="D192" s="219"/>
      <c r="E192" s="220"/>
      <c r="F192" s="221"/>
      <c r="G192" s="221">
        <f>SUMIF(AG193:AG204,"&lt;&gt;NOR",G193:G204)</f>
        <v>0</v>
      </c>
      <c r="H192" s="221"/>
      <c r="I192" s="221">
        <f>SUM(I193:I204)</f>
        <v>0</v>
      </c>
      <c r="J192" s="221"/>
      <c r="K192" s="221">
        <f>SUM(K193:K204)</f>
        <v>0</v>
      </c>
      <c r="L192" s="221"/>
      <c r="M192" s="221">
        <f>SUM(M193:M204)</f>
        <v>0</v>
      </c>
      <c r="N192" s="221"/>
      <c r="O192" s="221">
        <f>SUM(O193:O204)</f>
        <v>0</v>
      </c>
      <c r="P192" s="221"/>
      <c r="Q192" s="221">
        <f>SUM(Q193:Q204)</f>
        <v>0</v>
      </c>
      <c r="R192" s="221"/>
      <c r="S192" s="221"/>
      <c r="T192" s="222"/>
      <c r="U192" s="216"/>
      <c r="V192" s="216">
        <f>SUM(V193:V204)</f>
        <v>0</v>
      </c>
      <c r="W192" s="216"/>
      <c r="AG192" t="s">
        <v>281</v>
      </c>
    </row>
    <row r="193" spans="1:60" outlineLevel="1">
      <c r="A193" s="232">
        <v>126</v>
      </c>
      <c r="B193" s="233" t="s">
        <v>2250</v>
      </c>
      <c r="C193" s="243" t="s">
        <v>2251</v>
      </c>
      <c r="D193" s="234" t="s">
        <v>557</v>
      </c>
      <c r="E193" s="235">
        <v>120</v>
      </c>
      <c r="F193" s="236"/>
      <c r="G193" s="237">
        <f>ROUND(E193*F193,2)</f>
        <v>0</v>
      </c>
      <c r="H193" s="236"/>
      <c r="I193" s="237">
        <f>ROUND(E193*H193,2)</f>
        <v>0</v>
      </c>
      <c r="J193" s="236"/>
      <c r="K193" s="237">
        <f>ROUND(E193*J193,2)</f>
        <v>0</v>
      </c>
      <c r="L193" s="237">
        <v>21</v>
      </c>
      <c r="M193" s="237">
        <f>G193*(1+L193/100)</f>
        <v>0</v>
      </c>
      <c r="N193" s="237">
        <v>0</v>
      </c>
      <c r="O193" s="237">
        <f>ROUND(E193*N193,2)</f>
        <v>0</v>
      </c>
      <c r="P193" s="237">
        <v>0</v>
      </c>
      <c r="Q193" s="237">
        <f>ROUND(E193*P193,2)</f>
        <v>0</v>
      </c>
      <c r="R193" s="237"/>
      <c r="S193" s="237" t="s">
        <v>295</v>
      </c>
      <c r="T193" s="238" t="s">
        <v>286</v>
      </c>
      <c r="U193" s="215">
        <v>0</v>
      </c>
      <c r="V193" s="215">
        <f>ROUND(E193*U193,2)</f>
        <v>0</v>
      </c>
      <c r="W193" s="215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 t="s">
        <v>323</v>
      </c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</row>
    <row r="194" spans="1:60" outlineLevel="1">
      <c r="A194" s="232">
        <v>127</v>
      </c>
      <c r="B194" s="233" t="s">
        <v>2405</v>
      </c>
      <c r="C194" s="243" t="s">
        <v>2406</v>
      </c>
      <c r="D194" s="234" t="s">
        <v>298</v>
      </c>
      <c r="E194" s="235">
        <v>1</v>
      </c>
      <c r="F194" s="236"/>
      <c r="G194" s="237">
        <f>ROUND(E194*F194,2)</f>
        <v>0</v>
      </c>
      <c r="H194" s="236"/>
      <c r="I194" s="237">
        <f>ROUND(E194*H194,2)</f>
        <v>0</v>
      </c>
      <c r="J194" s="236"/>
      <c r="K194" s="237">
        <f>ROUND(E194*J194,2)</f>
        <v>0</v>
      </c>
      <c r="L194" s="237">
        <v>21</v>
      </c>
      <c r="M194" s="237">
        <f>G194*(1+L194/100)</f>
        <v>0</v>
      </c>
      <c r="N194" s="237">
        <v>0</v>
      </c>
      <c r="O194" s="237">
        <f>ROUND(E194*N194,2)</f>
        <v>0</v>
      </c>
      <c r="P194" s="237">
        <v>0</v>
      </c>
      <c r="Q194" s="237">
        <f>ROUND(E194*P194,2)</f>
        <v>0</v>
      </c>
      <c r="R194" s="237"/>
      <c r="S194" s="237" t="s">
        <v>295</v>
      </c>
      <c r="T194" s="238" t="s">
        <v>286</v>
      </c>
      <c r="U194" s="215">
        <v>0</v>
      </c>
      <c r="V194" s="215">
        <f>ROUND(E194*U194,2)</f>
        <v>0</v>
      </c>
      <c r="W194" s="215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6" t="s">
        <v>323</v>
      </c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206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</row>
    <row r="195" spans="1:60" outlineLevel="1">
      <c r="A195" s="232">
        <v>128</v>
      </c>
      <c r="B195" s="233" t="s">
        <v>2215</v>
      </c>
      <c r="C195" s="243" t="s">
        <v>2216</v>
      </c>
      <c r="D195" s="234" t="s">
        <v>557</v>
      </c>
      <c r="E195" s="235">
        <v>240</v>
      </c>
      <c r="F195" s="236"/>
      <c r="G195" s="237">
        <f>ROUND(E195*F195,2)</f>
        <v>0</v>
      </c>
      <c r="H195" s="236"/>
      <c r="I195" s="237">
        <f>ROUND(E195*H195,2)</f>
        <v>0</v>
      </c>
      <c r="J195" s="236"/>
      <c r="K195" s="237">
        <f>ROUND(E195*J195,2)</f>
        <v>0</v>
      </c>
      <c r="L195" s="237">
        <v>21</v>
      </c>
      <c r="M195" s="237">
        <f>G195*(1+L195/100)</f>
        <v>0</v>
      </c>
      <c r="N195" s="237">
        <v>0</v>
      </c>
      <c r="O195" s="237">
        <f>ROUND(E195*N195,2)</f>
        <v>0</v>
      </c>
      <c r="P195" s="237">
        <v>0</v>
      </c>
      <c r="Q195" s="237">
        <f>ROUND(E195*P195,2)</f>
        <v>0</v>
      </c>
      <c r="R195" s="237"/>
      <c r="S195" s="237" t="s">
        <v>295</v>
      </c>
      <c r="T195" s="238" t="s">
        <v>286</v>
      </c>
      <c r="U195" s="215">
        <v>0</v>
      </c>
      <c r="V195" s="215">
        <f>ROUND(E195*U195,2)</f>
        <v>0</v>
      </c>
      <c r="W195" s="215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 t="s">
        <v>323</v>
      </c>
      <c r="AH195" s="206"/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</row>
    <row r="196" spans="1:60" outlineLevel="1">
      <c r="A196" s="232">
        <v>129</v>
      </c>
      <c r="B196" s="233" t="s">
        <v>2407</v>
      </c>
      <c r="C196" s="243" t="s">
        <v>2408</v>
      </c>
      <c r="D196" s="234" t="s">
        <v>298</v>
      </c>
      <c r="E196" s="235">
        <v>2</v>
      </c>
      <c r="F196" s="236"/>
      <c r="G196" s="237">
        <f>ROUND(E196*F196,2)</f>
        <v>0</v>
      </c>
      <c r="H196" s="236"/>
      <c r="I196" s="237">
        <f>ROUND(E196*H196,2)</f>
        <v>0</v>
      </c>
      <c r="J196" s="236"/>
      <c r="K196" s="237">
        <f>ROUND(E196*J196,2)</f>
        <v>0</v>
      </c>
      <c r="L196" s="237">
        <v>21</v>
      </c>
      <c r="M196" s="237">
        <f>G196*(1+L196/100)</f>
        <v>0</v>
      </c>
      <c r="N196" s="237">
        <v>0</v>
      </c>
      <c r="O196" s="237">
        <f>ROUND(E196*N196,2)</f>
        <v>0</v>
      </c>
      <c r="P196" s="237">
        <v>0</v>
      </c>
      <c r="Q196" s="237">
        <f>ROUND(E196*P196,2)</f>
        <v>0</v>
      </c>
      <c r="R196" s="237"/>
      <c r="S196" s="237" t="s">
        <v>295</v>
      </c>
      <c r="T196" s="238" t="s">
        <v>286</v>
      </c>
      <c r="U196" s="215">
        <v>0</v>
      </c>
      <c r="V196" s="215">
        <f>ROUND(E196*U196,2)</f>
        <v>0</v>
      </c>
      <c r="W196" s="215"/>
      <c r="X196" s="206"/>
      <c r="Y196" s="206"/>
      <c r="Z196" s="206"/>
      <c r="AA196" s="206"/>
      <c r="AB196" s="206"/>
      <c r="AC196" s="206"/>
      <c r="AD196" s="206"/>
      <c r="AE196" s="206"/>
      <c r="AF196" s="206"/>
      <c r="AG196" s="206" t="s">
        <v>323</v>
      </c>
      <c r="AH196" s="206"/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</row>
    <row r="197" spans="1:60" outlineLevel="1">
      <c r="A197" s="232">
        <v>130</v>
      </c>
      <c r="B197" s="233" t="s">
        <v>2409</v>
      </c>
      <c r="C197" s="243" t="s">
        <v>2410</v>
      </c>
      <c r="D197" s="234" t="s">
        <v>298</v>
      </c>
      <c r="E197" s="235">
        <v>5</v>
      </c>
      <c r="F197" s="236"/>
      <c r="G197" s="237">
        <f>ROUND(E197*F197,2)</f>
        <v>0</v>
      </c>
      <c r="H197" s="236"/>
      <c r="I197" s="237">
        <f>ROUND(E197*H197,2)</f>
        <v>0</v>
      </c>
      <c r="J197" s="236"/>
      <c r="K197" s="237">
        <f>ROUND(E197*J197,2)</f>
        <v>0</v>
      </c>
      <c r="L197" s="237">
        <v>21</v>
      </c>
      <c r="M197" s="237">
        <f>G197*(1+L197/100)</f>
        <v>0</v>
      </c>
      <c r="N197" s="237">
        <v>0</v>
      </c>
      <c r="O197" s="237">
        <f>ROUND(E197*N197,2)</f>
        <v>0</v>
      </c>
      <c r="P197" s="237">
        <v>0</v>
      </c>
      <c r="Q197" s="237">
        <f>ROUND(E197*P197,2)</f>
        <v>0</v>
      </c>
      <c r="R197" s="237"/>
      <c r="S197" s="237" t="s">
        <v>295</v>
      </c>
      <c r="T197" s="238" t="s">
        <v>286</v>
      </c>
      <c r="U197" s="215">
        <v>0</v>
      </c>
      <c r="V197" s="215">
        <f>ROUND(E197*U197,2)</f>
        <v>0</v>
      </c>
      <c r="W197" s="215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 t="s">
        <v>323</v>
      </c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</row>
    <row r="198" spans="1:60" outlineLevel="1">
      <c r="A198" s="232">
        <v>131</v>
      </c>
      <c r="B198" s="233" t="s">
        <v>1996</v>
      </c>
      <c r="C198" s="243" t="s">
        <v>2411</v>
      </c>
      <c r="D198" s="234" t="s">
        <v>298</v>
      </c>
      <c r="E198" s="235">
        <v>1</v>
      </c>
      <c r="F198" s="236"/>
      <c r="G198" s="237">
        <f>ROUND(E198*F198,2)</f>
        <v>0</v>
      </c>
      <c r="H198" s="236"/>
      <c r="I198" s="237">
        <f>ROUND(E198*H198,2)</f>
        <v>0</v>
      </c>
      <c r="J198" s="236"/>
      <c r="K198" s="237">
        <f>ROUND(E198*J198,2)</f>
        <v>0</v>
      </c>
      <c r="L198" s="237">
        <v>21</v>
      </c>
      <c r="M198" s="237">
        <f>G198*(1+L198/100)</f>
        <v>0</v>
      </c>
      <c r="N198" s="237">
        <v>0</v>
      </c>
      <c r="O198" s="237">
        <f>ROUND(E198*N198,2)</f>
        <v>0</v>
      </c>
      <c r="P198" s="237">
        <v>0</v>
      </c>
      <c r="Q198" s="237">
        <f>ROUND(E198*P198,2)</f>
        <v>0</v>
      </c>
      <c r="R198" s="237"/>
      <c r="S198" s="237" t="s">
        <v>295</v>
      </c>
      <c r="T198" s="238" t="s">
        <v>286</v>
      </c>
      <c r="U198" s="215">
        <v>0</v>
      </c>
      <c r="V198" s="215">
        <f>ROUND(E198*U198,2)</f>
        <v>0</v>
      </c>
      <c r="W198" s="215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 t="s">
        <v>2206</v>
      </c>
      <c r="AH198" s="206"/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</row>
    <row r="199" spans="1:60" outlineLevel="1">
      <c r="A199" s="232">
        <v>132</v>
      </c>
      <c r="B199" s="233" t="s">
        <v>1998</v>
      </c>
      <c r="C199" s="243" t="s">
        <v>2412</v>
      </c>
      <c r="D199" s="234" t="s">
        <v>298</v>
      </c>
      <c r="E199" s="235">
        <v>1</v>
      </c>
      <c r="F199" s="236"/>
      <c r="G199" s="237">
        <f>ROUND(E199*F199,2)</f>
        <v>0</v>
      </c>
      <c r="H199" s="236"/>
      <c r="I199" s="237">
        <f>ROUND(E199*H199,2)</f>
        <v>0</v>
      </c>
      <c r="J199" s="236"/>
      <c r="K199" s="237">
        <f>ROUND(E199*J199,2)</f>
        <v>0</v>
      </c>
      <c r="L199" s="237">
        <v>21</v>
      </c>
      <c r="M199" s="237">
        <f>G199*(1+L199/100)</f>
        <v>0</v>
      </c>
      <c r="N199" s="237">
        <v>0</v>
      </c>
      <c r="O199" s="237">
        <f>ROUND(E199*N199,2)</f>
        <v>0</v>
      </c>
      <c r="P199" s="237">
        <v>0</v>
      </c>
      <c r="Q199" s="237">
        <f>ROUND(E199*P199,2)</f>
        <v>0</v>
      </c>
      <c r="R199" s="237"/>
      <c r="S199" s="237" t="s">
        <v>295</v>
      </c>
      <c r="T199" s="238" t="s">
        <v>286</v>
      </c>
      <c r="U199" s="215">
        <v>0</v>
      </c>
      <c r="V199" s="215">
        <f>ROUND(E199*U199,2)</f>
        <v>0</v>
      </c>
      <c r="W199" s="215"/>
      <c r="X199" s="206"/>
      <c r="Y199" s="206"/>
      <c r="Z199" s="206"/>
      <c r="AA199" s="206"/>
      <c r="AB199" s="206"/>
      <c r="AC199" s="206"/>
      <c r="AD199" s="206"/>
      <c r="AE199" s="206"/>
      <c r="AF199" s="206"/>
      <c r="AG199" s="206" t="s">
        <v>2206</v>
      </c>
      <c r="AH199" s="206"/>
      <c r="AI199" s="206"/>
      <c r="AJ199" s="206"/>
      <c r="AK199" s="206"/>
      <c r="AL199" s="206"/>
      <c r="AM199" s="206"/>
      <c r="AN199" s="206"/>
      <c r="AO199" s="206"/>
      <c r="AP199" s="206"/>
      <c r="AQ199" s="206"/>
      <c r="AR199" s="206"/>
      <c r="AS199" s="206"/>
      <c r="AT199" s="206"/>
      <c r="AU199" s="206"/>
      <c r="AV199" s="206"/>
      <c r="AW199" s="206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</row>
    <row r="200" spans="1:60" outlineLevel="1">
      <c r="A200" s="232">
        <v>133</v>
      </c>
      <c r="B200" s="233" t="s">
        <v>2115</v>
      </c>
      <c r="C200" s="243" t="s">
        <v>2225</v>
      </c>
      <c r="D200" s="234" t="s">
        <v>298</v>
      </c>
      <c r="E200" s="235">
        <v>1</v>
      </c>
      <c r="F200" s="236"/>
      <c r="G200" s="237">
        <f>ROUND(E200*F200,2)</f>
        <v>0</v>
      </c>
      <c r="H200" s="236"/>
      <c r="I200" s="237">
        <f>ROUND(E200*H200,2)</f>
        <v>0</v>
      </c>
      <c r="J200" s="236"/>
      <c r="K200" s="237">
        <f>ROUND(E200*J200,2)</f>
        <v>0</v>
      </c>
      <c r="L200" s="237">
        <v>21</v>
      </c>
      <c r="M200" s="237">
        <f>G200*(1+L200/100)</f>
        <v>0</v>
      </c>
      <c r="N200" s="237">
        <v>0</v>
      </c>
      <c r="O200" s="237">
        <f>ROUND(E200*N200,2)</f>
        <v>0</v>
      </c>
      <c r="P200" s="237">
        <v>0</v>
      </c>
      <c r="Q200" s="237">
        <f>ROUND(E200*P200,2)</f>
        <v>0</v>
      </c>
      <c r="R200" s="237"/>
      <c r="S200" s="237" t="s">
        <v>295</v>
      </c>
      <c r="T200" s="238" t="s">
        <v>286</v>
      </c>
      <c r="U200" s="215">
        <v>0</v>
      </c>
      <c r="V200" s="215">
        <f>ROUND(E200*U200,2)</f>
        <v>0</v>
      </c>
      <c r="W200" s="215"/>
      <c r="X200" s="206"/>
      <c r="Y200" s="206"/>
      <c r="Z200" s="206"/>
      <c r="AA200" s="206"/>
      <c r="AB200" s="206"/>
      <c r="AC200" s="206"/>
      <c r="AD200" s="206"/>
      <c r="AE200" s="206"/>
      <c r="AF200" s="206"/>
      <c r="AG200" s="206" t="s">
        <v>2206</v>
      </c>
      <c r="AH200" s="206"/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</row>
    <row r="201" spans="1:60" outlineLevel="1">
      <c r="A201" s="232">
        <v>134</v>
      </c>
      <c r="B201" s="233" t="s">
        <v>2209</v>
      </c>
      <c r="C201" s="243" t="s">
        <v>2413</v>
      </c>
      <c r="D201" s="234" t="s">
        <v>298</v>
      </c>
      <c r="E201" s="235">
        <v>1</v>
      </c>
      <c r="F201" s="236"/>
      <c r="G201" s="237">
        <f>ROUND(E201*F201,2)</f>
        <v>0</v>
      </c>
      <c r="H201" s="236"/>
      <c r="I201" s="237">
        <f>ROUND(E201*H201,2)</f>
        <v>0</v>
      </c>
      <c r="J201" s="236"/>
      <c r="K201" s="237">
        <f>ROUND(E201*J201,2)</f>
        <v>0</v>
      </c>
      <c r="L201" s="237">
        <v>21</v>
      </c>
      <c r="M201" s="237">
        <f>G201*(1+L201/100)</f>
        <v>0</v>
      </c>
      <c r="N201" s="237">
        <v>0</v>
      </c>
      <c r="O201" s="237">
        <f>ROUND(E201*N201,2)</f>
        <v>0</v>
      </c>
      <c r="P201" s="237">
        <v>0</v>
      </c>
      <c r="Q201" s="237">
        <f>ROUND(E201*P201,2)</f>
        <v>0</v>
      </c>
      <c r="R201" s="237"/>
      <c r="S201" s="237" t="s">
        <v>295</v>
      </c>
      <c r="T201" s="238" t="s">
        <v>286</v>
      </c>
      <c r="U201" s="215">
        <v>0</v>
      </c>
      <c r="V201" s="215">
        <f>ROUND(E201*U201,2)</f>
        <v>0</v>
      </c>
      <c r="W201" s="215"/>
      <c r="X201" s="206"/>
      <c r="Y201" s="206"/>
      <c r="Z201" s="206"/>
      <c r="AA201" s="206"/>
      <c r="AB201" s="206"/>
      <c r="AC201" s="206"/>
      <c r="AD201" s="206"/>
      <c r="AE201" s="206"/>
      <c r="AF201" s="206"/>
      <c r="AG201" s="206" t="s">
        <v>2206</v>
      </c>
      <c r="AH201" s="206"/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  <c r="BH201" s="206"/>
    </row>
    <row r="202" spans="1:60" outlineLevel="1">
      <c r="A202" s="232">
        <v>135</v>
      </c>
      <c r="B202" s="233" t="s">
        <v>2210</v>
      </c>
      <c r="C202" s="243" t="s">
        <v>2413</v>
      </c>
      <c r="D202" s="234" t="s">
        <v>298</v>
      </c>
      <c r="E202" s="235">
        <v>1</v>
      </c>
      <c r="F202" s="236"/>
      <c r="G202" s="237">
        <f>ROUND(E202*F202,2)</f>
        <v>0</v>
      </c>
      <c r="H202" s="236"/>
      <c r="I202" s="237">
        <f>ROUND(E202*H202,2)</f>
        <v>0</v>
      </c>
      <c r="J202" s="236"/>
      <c r="K202" s="237">
        <f>ROUND(E202*J202,2)</f>
        <v>0</v>
      </c>
      <c r="L202" s="237">
        <v>21</v>
      </c>
      <c r="M202" s="237">
        <f>G202*(1+L202/100)</f>
        <v>0</v>
      </c>
      <c r="N202" s="237">
        <v>0</v>
      </c>
      <c r="O202" s="237">
        <f>ROUND(E202*N202,2)</f>
        <v>0</v>
      </c>
      <c r="P202" s="237">
        <v>0</v>
      </c>
      <c r="Q202" s="237">
        <f>ROUND(E202*P202,2)</f>
        <v>0</v>
      </c>
      <c r="R202" s="237"/>
      <c r="S202" s="237" t="s">
        <v>295</v>
      </c>
      <c r="T202" s="238" t="s">
        <v>286</v>
      </c>
      <c r="U202" s="215">
        <v>0</v>
      </c>
      <c r="V202" s="215">
        <f>ROUND(E202*U202,2)</f>
        <v>0</v>
      </c>
      <c r="W202" s="215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 t="s">
        <v>2206</v>
      </c>
      <c r="AH202" s="206"/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</row>
    <row r="203" spans="1:60" outlineLevel="1">
      <c r="A203" s="232">
        <v>136</v>
      </c>
      <c r="B203" s="233" t="s">
        <v>2254</v>
      </c>
      <c r="C203" s="243" t="s">
        <v>2414</v>
      </c>
      <c r="D203" s="234" t="s">
        <v>298</v>
      </c>
      <c r="E203" s="235">
        <v>5</v>
      </c>
      <c r="F203" s="236"/>
      <c r="G203" s="237">
        <f>ROUND(E203*F203,2)</f>
        <v>0</v>
      </c>
      <c r="H203" s="236"/>
      <c r="I203" s="237">
        <f>ROUND(E203*H203,2)</f>
        <v>0</v>
      </c>
      <c r="J203" s="236"/>
      <c r="K203" s="237">
        <f>ROUND(E203*J203,2)</f>
        <v>0</v>
      </c>
      <c r="L203" s="237">
        <v>21</v>
      </c>
      <c r="M203" s="237">
        <f>G203*(1+L203/100)</f>
        <v>0</v>
      </c>
      <c r="N203" s="237">
        <v>0</v>
      </c>
      <c r="O203" s="237">
        <f>ROUND(E203*N203,2)</f>
        <v>0</v>
      </c>
      <c r="P203" s="237">
        <v>0</v>
      </c>
      <c r="Q203" s="237">
        <f>ROUND(E203*P203,2)</f>
        <v>0</v>
      </c>
      <c r="R203" s="237"/>
      <c r="S203" s="237" t="s">
        <v>295</v>
      </c>
      <c r="T203" s="238" t="s">
        <v>286</v>
      </c>
      <c r="U203" s="215">
        <v>0</v>
      </c>
      <c r="V203" s="215">
        <f>ROUND(E203*U203,2)</f>
        <v>0</v>
      </c>
      <c r="W203" s="215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 t="s">
        <v>2280</v>
      </c>
      <c r="AH203" s="206"/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</row>
    <row r="204" spans="1:60" outlineLevel="1">
      <c r="A204" s="232">
        <v>137</v>
      </c>
      <c r="B204" s="233" t="s">
        <v>2000</v>
      </c>
      <c r="C204" s="243" t="s">
        <v>2415</v>
      </c>
      <c r="D204" s="234" t="s">
        <v>298</v>
      </c>
      <c r="E204" s="235">
        <v>1</v>
      </c>
      <c r="F204" s="236"/>
      <c r="G204" s="237">
        <f>ROUND(E204*F204,2)</f>
        <v>0</v>
      </c>
      <c r="H204" s="236"/>
      <c r="I204" s="237">
        <f>ROUND(E204*H204,2)</f>
        <v>0</v>
      </c>
      <c r="J204" s="236"/>
      <c r="K204" s="237">
        <f>ROUND(E204*J204,2)</f>
        <v>0</v>
      </c>
      <c r="L204" s="237">
        <v>21</v>
      </c>
      <c r="M204" s="237">
        <f>G204*(1+L204/100)</f>
        <v>0</v>
      </c>
      <c r="N204" s="237">
        <v>0</v>
      </c>
      <c r="O204" s="237">
        <f>ROUND(E204*N204,2)</f>
        <v>0</v>
      </c>
      <c r="P204" s="237">
        <v>0</v>
      </c>
      <c r="Q204" s="237">
        <f>ROUND(E204*P204,2)</f>
        <v>0</v>
      </c>
      <c r="R204" s="237"/>
      <c r="S204" s="237" t="s">
        <v>295</v>
      </c>
      <c r="T204" s="238" t="s">
        <v>286</v>
      </c>
      <c r="U204" s="215">
        <v>0</v>
      </c>
      <c r="V204" s="215">
        <f>ROUND(E204*U204,2)</f>
        <v>0</v>
      </c>
      <c r="W204" s="215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 t="s">
        <v>2280</v>
      </c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</row>
    <row r="205" spans="1:60">
      <c r="A205" s="217" t="s">
        <v>280</v>
      </c>
      <c r="B205" s="218" t="s">
        <v>205</v>
      </c>
      <c r="C205" s="240" t="s">
        <v>206</v>
      </c>
      <c r="D205" s="219"/>
      <c r="E205" s="220"/>
      <c r="F205" s="221"/>
      <c r="G205" s="221">
        <f>SUMIF(AG206:AG225,"&lt;&gt;NOR",G206:G225)</f>
        <v>0</v>
      </c>
      <c r="H205" s="221"/>
      <c r="I205" s="221">
        <f>SUM(I206:I225)</f>
        <v>0</v>
      </c>
      <c r="J205" s="221"/>
      <c r="K205" s="221">
        <f>SUM(K206:K225)</f>
        <v>0</v>
      </c>
      <c r="L205" s="221"/>
      <c r="M205" s="221">
        <f>SUM(M206:M225)</f>
        <v>0</v>
      </c>
      <c r="N205" s="221"/>
      <c r="O205" s="221">
        <f>SUM(O206:O225)</f>
        <v>0</v>
      </c>
      <c r="P205" s="221"/>
      <c r="Q205" s="221">
        <f>SUM(Q206:Q225)</f>
        <v>0</v>
      </c>
      <c r="R205" s="221"/>
      <c r="S205" s="221"/>
      <c r="T205" s="222"/>
      <c r="U205" s="216"/>
      <c r="V205" s="216">
        <f>SUM(V206:V225)</f>
        <v>0</v>
      </c>
      <c r="W205" s="216"/>
      <c r="AG205" t="s">
        <v>281</v>
      </c>
    </row>
    <row r="206" spans="1:60" outlineLevel="1">
      <c r="A206" s="232">
        <v>138</v>
      </c>
      <c r="B206" s="233" t="s">
        <v>2416</v>
      </c>
      <c r="C206" s="243" t="s">
        <v>2417</v>
      </c>
      <c r="D206" s="234" t="s">
        <v>298</v>
      </c>
      <c r="E206" s="235">
        <v>5</v>
      </c>
      <c r="F206" s="236"/>
      <c r="G206" s="237">
        <f>ROUND(E206*F206,2)</f>
        <v>0</v>
      </c>
      <c r="H206" s="236"/>
      <c r="I206" s="237">
        <f>ROUND(E206*H206,2)</f>
        <v>0</v>
      </c>
      <c r="J206" s="236"/>
      <c r="K206" s="237">
        <f>ROUND(E206*J206,2)</f>
        <v>0</v>
      </c>
      <c r="L206" s="237">
        <v>21</v>
      </c>
      <c r="M206" s="237">
        <f>G206*(1+L206/100)</f>
        <v>0</v>
      </c>
      <c r="N206" s="237">
        <v>0</v>
      </c>
      <c r="O206" s="237">
        <f>ROUND(E206*N206,2)</f>
        <v>0</v>
      </c>
      <c r="P206" s="237">
        <v>0</v>
      </c>
      <c r="Q206" s="237">
        <f>ROUND(E206*P206,2)</f>
        <v>0</v>
      </c>
      <c r="R206" s="237"/>
      <c r="S206" s="237" t="s">
        <v>295</v>
      </c>
      <c r="T206" s="238" t="s">
        <v>286</v>
      </c>
      <c r="U206" s="215">
        <v>0</v>
      </c>
      <c r="V206" s="215">
        <f>ROUND(E206*U206,2)</f>
        <v>0</v>
      </c>
      <c r="W206" s="215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 t="s">
        <v>323</v>
      </c>
      <c r="AH206" s="206"/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</row>
    <row r="207" spans="1:60" outlineLevel="1">
      <c r="A207" s="232">
        <v>139</v>
      </c>
      <c r="B207" s="233" t="s">
        <v>2302</v>
      </c>
      <c r="C207" s="243" t="s">
        <v>2418</v>
      </c>
      <c r="D207" s="234" t="s">
        <v>298</v>
      </c>
      <c r="E207" s="235">
        <v>5</v>
      </c>
      <c r="F207" s="236"/>
      <c r="G207" s="237">
        <f>ROUND(E207*F207,2)</f>
        <v>0</v>
      </c>
      <c r="H207" s="236"/>
      <c r="I207" s="237">
        <f>ROUND(E207*H207,2)</f>
        <v>0</v>
      </c>
      <c r="J207" s="236"/>
      <c r="K207" s="237">
        <f>ROUND(E207*J207,2)</f>
        <v>0</v>
      </c>
      <c r="L207" s="237">
        <v>21</v>
      </c>
      <c r="M207" s="237">
        <f>G207*(1+L207/100)</f>
        <v>0</v>
      </c>
      <c r="N207" s="237">
        <v>0</v>
      </c>
      <c r="O207" s="237">
        <f>ROUND(E207*N207,2)</f>
        <v>0</v>
      </c>
      <c r="P207" s="237">
        <v>0</v>
      </c>
      <c r="Q207" s="237">
        <f>ROUND(E207*P207,2)</f>
        <v>0</v>
      </c>
      <c r="R207" s="237"/>
      <c r="S207" s="237" t="s">
        <v>295</v>
      </c>
      <c r="T207" s="238" t="s">
        <v>286</v>
      </c>
      <c r="U207" s="215">
        <v>0</v>
      </c>
      <c r="V207" s="215">
        <f>ROUND(E207*U207,2)</f>
        <v>0</v>
      </c>
      <c r="W207" s="215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 t="s">
        <v>2206</v>
      </c>
      <c r="AH207" s="206"/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</row>
    <row r="208" spans="1:60" outlineLevel="1">
      <c r="A208" s="232">
        <v>140</v>
      </c>
      <c r="B208" s="233" t="s">
        <v>2045</v>
      </c>
      <c r="C208" s="243" t="s">
        <v>2419</v>
      </c>
      <c r="D208" s="234" t="s">
        <v>298</v>
      </c>
      <c r="E208" s="235">
        <v>1</v>
      </c>
      <c r="F208" s="236"/>
      <c r="G208" s="237">
        <f>ROUND(E208*F208,2)</f>
        <v>0</v>
      </c>
      <c r="H208" s="236"/>
      <c r="I208" s="237">
        <f>ROUND(E208*H208,2)</f>
        <v>0</v>
      </c>
      <c r="J208" s="236"/>
      <c r="K208" s="237">
        <f>ROUND(E208*J208,2)</f>
        <v>0</v>
      </c>
      <c r="L208" s="237">
        <v>21</v>
      </c>
      <c r="M208" s="237">
        <f>G208*(1+L208/100)</f>
        <v>0</v>
      </c>
      <c r="N208" s="237">
        <v>0</v>
      </c>
      <c r="O208" s="237">
        <f>ROUND(E208*N208,2)</f>
        <v>0</v>
      </c>
      <c r="P208" s="237">
        <v>0</v>
      </c>
      <c r="Q208" s="237">
        <f>ROUND(E208*P208,2)</f>
        <v>0</v>
      </c>
      <c r="R208" s="237"/>
      <c r="S208" s="237" t="s">
        <v>295</v>
      </c>
      <c r="T208" s="238" t="s">
        <v>286</v>
      </c>
      <c r="U208" s="215">
        <v>0</v>
      </c>
      <c r="V208" s="215">
        <f>ROUND(E208*U208,2)</f>
        <v>0</v>
      </c>
      <c r="W208" s="215"/>
      <c r="X208" s="206"/>
      <c r="Y208" s="206"/>
      <c r="Z208" s="206"/>
      <c r="AA208" s="206"/>
      <c r="AB208" s="206"/>
      <c r="AC208" s="206"/>
      <c r="AD208" s="206"/>
      <c r="AE208" s="206"/>
      <c r="AF208" s="206"/>
      <c r="AG208" s="206" t="s">
        <v>2206</v>
      </c>
      <c r="AH208" s="206"/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</row>
    <row r="209" spans="1:60" outlineLevel="1">
      <c r="A209" s="232">
        <v>141</v>
      </c>
      <c r="B209" s="233" t="s">
        <v>2012</v>
      </c>
      <c r="C209" s="243" t="s">
        <v>2420</v>
      </c>
      <c r="D209" s="234" t="s">
        <v>298</v>
      </c>
      <c r="E209" s="235">
        <v>1</v>
      </c>
      <c r="F209" s="236"/>
      <c r="G209" s="237">
        <f>ROUND(E209*F209,2)</f>
        <v>0</v>
      </c>
      <c r="H209" s="236"/>
      <c r="I209" s="237">
        <f>ROUND(E209*H209,2)</f>
        <v>0</v>
      </c>
      <c r="J209" s="236"/>
      <c r="K209" s="237">
        <f>ROUND(E209*J209,2)</f>
        <v>0</v>
      </c>
      <c r="L209" s="237">
        <v>21</v>
      </c>
      <c r="M209" s="237">
        <f>G209*(1+L209/100)</f>
        <v>0</v>
      </c>
      <c r="N209" s="237">
        <v>0</v>
      </c>
      <c r="O209" s="237">
        <f>ROUND(E209*N209,2)</f>
        <v>0</v>
      </c>
      <c r="P209" s="237">
        <v>0</v>
      </c>
      <c r="Q209" s="237">
        <f>ROUND(E209*P209,2)</f>
        <v>0</v>
      </c>
      <c r="R209" s="237"/>
      <c r="S209" s="237" t="s">
        <v>295</v>
      </c>
      <c r="T209" s="238" t="s">
        <v>286</v>
      </c>
      <c r="U209" s="215">
        <v>0</v>
      </c>
      <c r="V209" s="215">
        <f>ROUND(E209*U209,2)</f>
        <v>0</v>
      </c>
      <c r="W209" s="215"/>
      <c r="X209" s="206"/>
      <c r="Y209" s="206"/>
      <c r="Z209" s="206"/>
      <c r="AA209" s="206"/>
      <c r="AB209" s="206"/>
      <c r="AC209" s="206"/>
      <c r="AD209" s="206"/>
      <c r="AE209" s="206"/>
      <c r="AF209" s="206"/>
      <c r="AG209" s="206" t="s">
        <v>2206</v>
      </c>
      <c r="AH209" s="206"/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</row>
    <row r="210" spans="1:60" outlineLevel="1">
      <c r="A210" s="232">
        <v>142</v>
      </c>
      <c r="B210" s="233" t="s">
        <v>2013</v>
      </c>
      <c r="C210" s="243" t="s">
        <v>2421</v>
      </c>
      <c r="D210" s="234" t="s">
        <v>298</v>
      </c>
      <c r="E210" s="235">
        <v>1</v>
      </c>
      <c r="F210" s="236"/>
      <c r="G210" s="237">
        <f>ROUND(E210*F210,2)</f>
        <v>0</v>
      </c>
      <c r="H210" s="236"/>
      <c r="I210" s="237">
        <f>ROUND(E210*H210,2)</f>
        <v>0</v>
      </c>
      <c r="J210" s="236"/>
      <c r="K210" s="237">
        <f>ROUND(E210*J210,2)</f>
        <v>0</v>
      </c>
      <c r="L210" s="237">
        <v>21</v>
      </c>
      <c r="M210" s="237">
        <f>G210*(1+L210/100)</f>
        <v>0</v>
      </c>
      <c r="N210" s="237">
        <v>0</v>
      </c>
      <c r="O210" s="237">
        <f>ROUND(E210*N210,2)</f>
        <v>0</v>
      </c>
      <c r="P210" s="237">
        <v>0</v>
      </c>
      <c r="Q210" s="237">
        <f>ROUND(E210*P210,2)</f>
        <v>0</v>
      </c>
      <c r="R210" s="237"/>
      <c r="S210" s="237" t="s">
        <v>295</v>
      </c>
      <c r="T210" s="238" t="s">
        <v>286</v>
      </c>
      <c r="U210" s="215">
        <v>0</v>
      </c>
      <c r="V210" s="215">
        <f>ROUND(E210*U210,2)</f>
        <v>0</v>
      </c>
      <c r="W210" s="215"/>
      <c r="X210" s="206"/>
      <c r="Y210" s="206"/>
      <c r="Z210" s="206"/>
      <c r="AA210" s="206"/>
      <c r="AB210" s="206"/>
      <c r="AC210" s="206"/>
      <c r="AD210" s="206"/>
      <c r="AE210" s="206"/>
      <c r="AF210" s="206"/>
      <c r="AG210" s="206" t="s">
        <v>2206</v>
      </c>
      <c r="AH210" s="206"/>
      <c r="AI210" s="206"/>
      <c r="AJ210" s="206"/>
      <c r="AK210" s="206"/>
      <c r="AL210" s="206"/>
      <c r="AM210" s="206"/>
      <c r="AN210" s="206"/>
      <c r="AO210" s="206"/>
      <c r="AP210" s="206"/>
      <c r="AQ210" s="206"/>
      <c r="AR210" s="206"/>
      <c r="AS210" s="206"/>
      <c r="AT210" s="206"/>
      <c r="AU210" s="206"/>
      <c r="AV210" s="206"/>
      <c r="AW210" s="206"/>
      <c r="AX210" s="206"/>
      <c r="AY210" s="206"/>
      <c r="AZ210" s="206"/>
      <c r="BA210" s="206"/>
      <c r="BB210" s="206"/>
      <c r="BC210" s="206"/>
      <c r="BD210" s="206"/>
      <c r="BE210" s="206"/>
      <c r="BF210" s="206"/>
      <c r="BG210" s="206"/>
      <c r="BH210" s="206"/>
    </row>
    <row r="211" spans="1:60" outlineLevel="1">
      <c r="A211" s="232">
        <v>143</v>
      </c>
      <c r="B211" s="233" t="s">
        <v>2047</v>
      </c>
      <c r="C211" s="243" t="s">
        <v>2422</v>
      </c>
      <c r="D211" s="234" t="s">
        <v>298</v>
      </c>
      <c r="E211" s="235">
        <v>2</v>
      </c>
      <c r="F211" s="236"/>
      <c r="G211" s="237">
        <f>ROUND(E211*F211,2)</f>
        <v>0</v>
      </c>
      <c r="H211" s="236"/>
      <c r="I211" s="237">
        <f>ROUND(E211*H211,2)</f>
        <v>0</v>
      </c>
      <c r="J211" s="236"/>
      <c r="K211" s="237">
        <f>ROUND(E211*J211,2)</f>
        <v>0</v>
      </c>
      <c r="L211" s="237">
        <v>21</v>
      </c>
      <c r="M211" s="237">
        <f>G211*(1+L211/100)</f>
        <v>0</v>
      </c>
      <c r="N211" s="237">
        <v>0</v>
      </c>
      <c r="O211" s="237">
        <f>ROUND(E211*N211,2)</f>
        <v>0</v>
      </c>
      <c r="P211" s="237">
        <v>0</v>
      </c>
      <c r="Q211" s="237">
        <f>ROUND(E211*P211,2)</f>
        <v>0</v>
      </c>
      <c r="R211" s="237"/>
      <c r="S211" s="237" t="s">
        <v>295</v>
      </c>
      <c r="T211" s="238" t="s">
        <v>286</v>
      </c>
      <c r="U211" s="215">
        <v>0</v>
      </c>
      <c r="V211" s="215">
        <f>ROUND(E211*U211,2)</f>
        <v>0</v>
      </c>
      <c r="W211" s="215"/>
      <c r="X211" s="206"/>
      <c r="Y211" s="206"/>
      <c r="Z211" s="206"/>
      <c r="AA211" s="206"/>
      <c r="AB211" s="206"/>
      <c r="AC211" s="206"/>
      <c r="AD211" s="206"/>
      <c r="AE211" s="206"/>
      <c r="AF211" s="206"/>
      <c r="AG211" s="206" t="s">
        <v>2206</v>
      </c>
      <c r="AH211" s="206"/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206"/>
      <c r="AT211" s="206"/>
      <c r="AU211" s="206"/>
      <c r="AV211" s="206"/>
      <c r="AW211" s="206"/>
      <c r="AX211" s="206"/>
      <c r="AY211" s="206"/>
      <c r="AZ211" s="206"/>
      <c r="BA211" s="206"/>
      <c r="BB211" s="206"/>
      <c r="BC211" s="206"/>
      <c r="BD211" s="206"/>
      <c r="BE211" s="206"/>
      <c r="BF211" s="206"/>
      <c r="BG211" s="206"/>
      <c r="BH211" s="206"/>
    </row>
    <row r="212" spans="1:60" outlineLevel="1">
      <c r="A212" s="232">
        <v>144</v>
      </c>
      <c r="B212" s="233" t="s">
        <v>2014</v>
      </c>
      <c r="C212" s="243" t="s">
        <v>2423</v>
      </c>
      <c r="D212" s="234" t="s">
        <v>298</v>
      </c>
      <c r="E212" s="235">
        <v>1</v>
      </c>
      <c r="F212" s="236"/>
      <c r="G212" s="237">
        <f>ROUND(E212*F212,2)</f>
        <v>0</v>
      </c>
      <c r="H212" s="236"/>
      <c r="I212" s="237">
        <f>ROUND(E212*H212,2)</f>
        <v>0</v>
      </c>
      <c r="J212" s="236"/>
      <c r="K212" s="237">
        <f>ROUND(E212*J212,2)</f>
        <v>0</v>
      </c>
      <c r="L212" s="237">
        <v>21</v>
      </c>
      <c r="M212" s="237">
        <f>G212*(1+L212/100)</f>
        <v>0</v>
      </c>
      <c r="N212" s="237">
        <v>0</v>
      </c>
      <c r="O212" s="237">
        <f>ROUND(E212*N212,2)</f>
        <v>0</v>
      </c>
      <c r="P212" s="237">
        <v>0</v>
      </c>
      <c r="Q212" s="237">
        <f>ROUND(E212*P212,2)</f>
        <v>0</v>
      </c>
      <c r="R212" s="237"/>
      <c r="S212" s="237" t="s">
        <v>295</v>
      </c>
      <c r="T212" s="238" t="s">
        <v>286</v>
      </c>
      <c r="U212" s="215">
        <v>0</v>
      </c>
      <c r="V212" s="215">
        <f>ROUND(E212*U212,2)</f>
        <v>0</v>
      </c>
      <c r="W212" s="215"/>
      <c r="X212" s="206"/>
      <c r="Y212" s="206"/>
      <c r="Z212" s="206"/>
      <c r="AA212" s="206"/>
      <c r="AB212" s="206"/>
      <c r="AC212" s="206"/>
      <c r="AD212" s="206"/>
      <c r="AE212" s="206"/>
      <c r="AF212" s="206"/>
      <c r="AG212" s="206" t="s">
        <v>2206</v>
      </c>
      <c r="AH212" s="206"/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206"/>
      <c r="AT212" s="206"/>
      <c r="AU212" s="206"/>
      <c r="AV212" s="206"/>
      <c r="AW212" s="206"/>
      <c r="AX212" s="206"/>
      <c r="AY212" s="206"/>
      <c r="AZ212" s="206"/>
      <c r="BA212" s="206"/>
      <c r="BB212" s="206"/>
      <c r="BC212" s="206"/>
      <c r="BD212" s="206"/>
      <c r="BE212" s="206"/>
      <c r="BF212" s="206"/>
      <c r="BG212" s="206"/>
      <c r="BH212" s="206"/>
    </row>
    <row r="213" spans="1:60" outlineLevel="1">
      <c r="A213" s="232">
        <v>145</v>
      </c>
      <c r="B213" s="233" t="s">
        <v>2049</v>
      </c>
      <c r="C213" s="243" t="s">
        <v>2424</v>
      </c>
      <c r="D213" s="234" t="s">
        <v>298</v>
      </c>
      <c r="E213" s="235">
        <v>1</v>
      </c>
      <c r="F213" s="236"/>
      <c r="G213" s="237">
        <f>ROUND(E213*F213,2)</f>
        <v>0</v>
      </c>
      <c r="H213" s="236"/>
      <c r="I213" s="237">
        <f>ROUND(E213*H213,2)</f>
        <v>0</v>
      </c>
      <c r="J213" s="236"/>
      <c r="K213" s="237">
        <f>ROUND(E213*J213,2)</f>
        <v>0</v>
      </c>
      <c r="L213" s="237">
        <v>21</v>
      </c>
      <c r="M213" s="237">
        <f>G213*(1+L213/100)</f>
        <v>0</v>
      </c>
      <c r="N213" s="237">
        <v>0</v>
      </c>
      <c r="O213" s="237">
        <f>ROUND(E213*N213,2)</f>
        <v>0</v>
      </c>
      <c r="P213" s="237">
        <v>0</v>
      </c>
      <c r="Q213" s="237">
        <f>ROUND(E213*P213,2)</f>
        <v>0</v>
      </c>
      <c r="R213" s="237"/>
      <c r="S213" s="237" t="s">
        <v>295</v>
      </c>
      <c r="T213" s="238" t="s">
        <v>286</v>
      </c>
      <c r="U213" s="215">
        <v>0</v>
      </c>
      <c r="V213" s="215">
        <f>ROUND(E213*U213,2)</f>
        <v>0</v>
      </c>
      <c r="W213" s="215"/>
      <c r="X213" s="206"/>
      <c r="Y213" s="206"/>
      <c r="Z213" s="206"/>
      <c r="AA213" s="206"/>
      <c r="AB213" s="206"/>
      <c r="AC213" s="206"/>
      <c r="AD213" s="206"/>
      <c r="AE213" s="206"/>
      <c r="AF213" s="206"/>
      <c r="AG213" s="206" t="s">
        <v>2206</v>
      </c>
      <c r="AH213" s="206"/>
      <c r="AI213" s="206"/>
      <c r="AJ213" s="206"/>
      <c r="AK213" s="206"/>
      <c r="AL213" s="206"/>
      <c r="AM213" s="206"/>
      <c r="AN213" s="206"/>
      <c r="AO213" s="206"/>
      <c r="AP213" s="206"/>
      <c r="AQ213" s="206"/>
      <c r="AR213" s="206"/>
      <c r="AS213" s="206"/>
      <c r="AT213" s="206"/>
      <c r="AU213" s="206"/>
      <c r="AV213" s="206"/>
      <c r="AW213" s="206"/>
      <c r="AX213" s="206"/>
      <c r="AY213" s="206"/>
      <c r="AZ213" s="206"/>
      <c r="BA213" s="206"/>
      <c r="BB213" s="206"/>
      <c r="BC213" s="206"/>
      <c r="BD213" s="206"/>
      <c r="BE213" s="206"/>
      <c r="BF213" s="206"/>
      <c r="BG213" s="206"/>
      <c r="BH213" s="206"/>
    </row>
    <row r="214" spans="1:60" ht="22.5" outlineLevel="1">
      <c r="A214" s="232">
        <v>146</v>
      </c>
      <c r="B214" s="233" t="s">
        <v>2425</v>
      </c>
      <c r="C214" s="243" t="s">
        <v>2245</v>
      </c>
      <c r="D214" s="234" t="s">
        <v>557</v>
      </c>
      <c r="E214" s="235">
        <v>240</v>
      </c>
      <c r="F214" s="236"/>
      <c r="G214" s="237">
        <f>ROUND(E214*F214,2)</f>
        <v>0</v>
      </c>
      <c r="H214" s="236"/>
      <c r="I214" s="237">
        <f>ROUND(E214*H214,2)</f>
        <v>0</v>
      </c>
      <c r="J214" s="236"/>
      <c r="K214" s="237">
        <f>ROUND(E214*J214,2)</f>
        <v>0</v>
      </c>
      <c r="L214" s="237">
        <v>21</v>
      </c>
      <c r="M214" s="237">
        <f>G214*(1+L214/100)</f>
        <v>0</v>
      </c>
      <c r="N214" s="237">
        <v>0</v>
      </c>
      <c r="O214" s="237">
        <f>ROUND(E214*N214,2)</f>
        <v>0</v>
      </c>
      <c r="P214" s="237">
        <v>0</v>
      </c>
      <c r="Q214" s="237">
        <f>ROUND(E214*P214,2)</f>
        <v>0</v>
      </c>
      <c r="R214" s="237"/>
      <c r="S214" s="237" t="s">
        <v>295</v>
      </c>
      <c r="T214" s="238" t="s">
        <v>286</v>
      </c>
      <c r="U214" s="215">
        <v>0</v>
      </c>
      <c r="V214" s="215">
        <f>ROUND(E214*U214,2)</f>
        <v>0</v>
      </c>
      <c r="W214" s="215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 t="s">
        <v>1980</v>
      </c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</row>
    <row r="215" spans="1:60" ht="22.5" outlineLevel="1">
      <c r="A215" s="232">
        <v>147</v>
      </c>
      <c r="B215" s="233" t="s">
        <v>2426</v>
      </c>
      <c r="C215" s="243" t="s">
        <v>2427</v>
      </c>
      <c r="D215" s="234" t="s">
        <v>298</v>
      </c>
      <c r="E215" s="235">
        <v>1</v>
      </c>
      <c r="F215" s="236"/>
      <c r="G215" s="237">
        <f>ROUND(E215*F215,2)</f>
        <v>0</v>
      </c>
      <c r="H215" s="236"/>
      <c r="I215" s="237">
        <f>ROUND(E215*H215,2)</f>
        <v>0</v>
      </c>
      <c r="J215" s="236"/>
      <c r="K215" s="237">
        <f>ROUND(E215*J215,2)</f>
        <v>0</v>
      </c>
      <c r="L215" s="237">
        <v>21</v>
      </c>
      <c r="M215" s="237">
        <f>G215*(1+L215/100)</f>
        <v>0</v>
      </c>
      <c r="N215" s="237">
        <v>0</v>
      </c>
      <c r="O215" s="237">
        <f>ROUND(E215*N215,2)</f>
        <v>0</v>
      </c>
      <c r="P215" s="237">
        <v>0</v>
      </c>
      <c r="Q215" s="237">
        <f>ROUND(E215*P215,2)</f>
        <v>0</v>
      </c>
      <c r="R215" s="237"/>
      <c r="S215" s="237" t="s">
        <v>295</v>
      </c>
      <c r="T215" s="238" t="s">
        <v>286</v>
      </c>
      <c r="U215" s="215">
        <v>0</v>
      </c>
      <c r="V215" s="215">
        <f>ROUND(E215*U215,2)</f>
        <v>0</v>
      </c>
      <c r="W215" s="215"/>
      <c r="X215" s="206"/>
      <c r="Y215" s="206"/>
      <c r="Z215" s="206"/>
      <c r="AA215" s="206"/>
      <c r="AB215" s="206"/>
      <c r="AC215" s="206"/>
      <c r="AD215" s="206"/>
      <c r="AE215" s="206"/>
      <c r="AF215" s="206"/>
      <c r="AG215" s="206" t="s">
        <v>1980</v>
      </c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</row>
    <row r="216" spans="1:60" ht="22.5" outlineLevel="1">
      <c r="A216" s="232">
        <v>148</v>
      </c>
      <c r="B216" s="233" t="s">
        <v>2428</v>
      </c>
      <c r="C216" s="243" t="s">
        <v>2429</v>
      </c>
      <c r="D216" s="234" t="s">
        <v>298</v>
      </c>
      <c r="E216" s="235">
        <v>2</v>
      </c>
      <c r="F216" s="236"/>
      <c r="G216" s="237">
        <f>ROUND(E216*F216,2)</f>
        <v>0</v>
      </c>
      <c r="H216" s="236"/>
      <c r="I216" s="237">
        <f>ROUND(E216*H216,2)</f>
        <v>0</v>
      </c>
      <c r="J216" s="236"/>
      <c r="K216" s="237">
        <f>ROUND(E216*J216,2)</f>
        <v>0</v>
      </c>
      <c r="L216" s="237">
        <v>21</v>
      </c>
      <c r="M216" s="237">
        <f>G216*(1+L216/100)</f>
        <v>0</v>
      </c>
      <c r="N216" s="237">
        <v>0</v>
      </c>
      <c r="O216" s="237">
        <f>ROUND(E216*N216,2)</f>
        <v>0</v>
      </c>
      <c r="P216" s="237">
        <v>0</v>
      </c>
      <c r="Q216" s="237">
        <f>ROUND(E216*P216,2)</f>
        <v>0</v>
      </c>
      <c r="R216" s="237"/>
      <c r="S216" s="237" t="s">
        <v>295</v>
      </c>
      <c r="T216" s="238" t="s">
        <v>286</v>
      </c>
      <c r="U216" s="215">
        <v>0</v>
      </c>
      <c r="V216" s="215">
        <f>ROUND(E216*U216,2)</f>
        <v>0</v>
      </c>
      <c r="W216" s="215"/>
      <c r="X216" s="206"/>
      <c r="Y216" s="206"/>
      <c r="Z216" s="206"/>
      <c r="AA216" s="206"/>
      <c r="AB216" s="206"/>
      <c r="AC216" s="206"/>
      <c r="AD216" s="206"/>
      <c r="AE216" s="206"/>
      <c r="AF216" s="206"/>
      <c r="AG216" s="206" t="s">
        <v>1980</v>
      </c>
      <c r="AH216" s="206"/>
      <c r="AI216" s="206"/>
      <c r="AJ216" s="206"/>
      <c r="AK216" s="206"/>
      <c r="AL216" s="206"/>
      <c r="AM216" s="206"/>
      <c r="AN216" s="206"/>
      <c r="AO216" s="206"/>
      <c r="AP216" s="206"/>
      <c r="AQ216" s="206"/>
      <c r="AR216" s="206"/>
      <c r="AS216" s="206"/>
      <c r="AT216" s="206"/>
      <c r="AU216" s="206"/>
      <c r="AV216" s="206"/>
      <c r="AW216" s="206"/>
      <c r="AX216" s="206"/>
      <c r="AY216" s="206"/>
      <c r="AZ216" s="206"/>
      <c r="BA216" s="206"/>
      <c r="BB216" s="206"/>
      <c r="BC216" s="206"/>
      <c r="BD216" s="206"/>
      <c r="BE216" s="206"/>
      <c r="BF216" s="206"/>
      <c r="BG216" s="206"/>
      <c r="BH216" s="206"/>
    </row>
    <row r="217" spans="1:60" ht="22.5" outlineLevel="1">
      <c r="A217" s="232">
        <v>149</v>
      </c>
      <c r="B217" s="233" t="s">
        <v>2298</v>
      </c>
      <c r="C217" s="243" t="s">
        <v>2299</v>
      </c>
      <c r="D217" s="234" t="s">
        <v>298</v>
      </c>
      <c r="E217" s="235">
        <v>5</v>
      </c>
      <c r="F217" s="236"/>
      <c r="G217" s="237">
        <f>ROUND(E217*F217,2)</f>
        <v>0</v>
      </c>
      <c r="H217" s="236"/>
      <c r="I217" s="237">
        <f>ROUND(E217*H217,2)</f>
        <v>0</v>
      </c>
      <c r="J217" s="236"/>
      <c r="K217" s="237">
        <f>ROUND(E217*J217,2)</f>
        <v>0</v>
      </c>
      <c r="L217" s="237">
        <v>21</v>
      </c>
      <c r="M217" s="237">
        <f>G217*(1+L217/100)</f>
        <v>0</v>
      </c>
      <c r="N217" s="237">
        <v>0</v>
      </c>
      <c r="O217" s="237">
        <f>ROUND(E217*N217,2)</f>
        <v>0</v>
      </c>
      <c r="P217" s="237">
        <v>0</v>
      </c>
      <c r="Q217" s="237">
        <f>ROUND(E217*P217,2)</f>
        <v>0</v>
      </c>
      <c r="R217" s="237"/>
      <c r="S217" s="237" t="s">
        <v>295</v>
      </c>
      <c r="T217" s="238" t="s">
        <v>286</v>
      </c>
      <c r="U217" s="215">
        <v>0</v>
      </c>
      <c r="V217" s="215">
        <f>ROUND(E217*U217,2)</f>
        <v>0</v>
      </c>
      <c r="W217" s="215"/>
      <c r="X217" s="206"/>
      <c r="Y217" s="206"/>
      <c r="Z217" s="206"/>
      <c r="AA217" s="206"/>
      <c r="AB217" s="206"/>
      <c r="AC217" s="206"/>
      <c r="AD217" s="206"/>
      <c r="AE217" s="206"/>
      <c r="AF217" s="206"/>
      <c r="AG217" s="206" t="s">
        <v>1980</v>
      </c>
      <c r="AH217" s="206"/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</row>
    <row r="218" spans="1:60" outlineLevel="1">
      <c r="A218" s="232">
        <v>150</v>
      </c>
      <c r="B218" s="233" t="s">
        <v>2308</v>
      </c>
      <c r="C218" s="243" t="s">
        <v>2309</v>
      </c>
      <c r="D218" s="234" t="s">
        <v>557</v>
      </c>
      <c r="E218" s="235">
        <v>120</v>
      </c>
      <c r="F218" s="236"/>
      <c r="G218" s="237">
        <f>ROUND(E218*F218,2)</f>
        <v>0</v>
      </c>
      <c r="H218" s="236"/>
      <c r="I218" s="237">
        <f>ROUND(E218*H218,2)</f>
        <v>0</v>
      </c>
      <c r="J218" s="236"/>
      <c r="K218" s="237">
        <f>ROUND(E218*J218,2)</f>
        <v>0</v>
      </c>
      <c r="L218" s="237">
        <v>21</v>
      </c>
      <c r="M218" s="237">
        <f>G218*(1+L218/100)</f>
        <v>0</v>
      </c>
      <c r="N218" s="237">
        <v>0</v>
      </c>
      <c r="O218" s="237">
        <f>ROUND(E218*N218,2)</f>
        <v>0</v>
      </c>
      <c r="P218" s="237">
        <v>0</v>
      </c>
      <c r="Q218" s="237">
        <f>ROUND(E218*P218,2)</f>
        <v>0</v>
      </c>
      <c r="R218" s="237"/>
      <c r="S218" s="237" t="s">
        <v>295</v>
      </c>
      <c r="T218" s="238" t="s">
        <v>286</v>
      </c>
      <c r="U218" s="215">
        <v>0</v>
      </c>
      <c r="V218" s="215">
        <f>ROUND(E218*U218,2)</f>
        <v>0</v>
      </c>
      <c r="W218" s="215"/>
      <c r="X218" s="206"/>
      <c r="Y218" s="206"/>
      <c r="Z218" s="206"/>
      <c r="AA218" s="206"/>
      <c r="AB218" s="206"/>
      <c r="AC218" s="206"/>
      <c r="AD218" s="206"/>
      <c r="AE218" s="206"/>
      <c r="AF218" s="206"/>
      <c r="AG218" s="206" t="s">
        <v>1980</v>
      </c>
      <c r="AH218" s="206"/>
      <c r="AI218" s="206"/>
      <c r="AJ218" s="206"/>
      <c r="AK218" s="206"/>
      <c r="AL218" s="206"/>
      <c r="AM218" s="206"/>
      <c r="AN218" s="206"/>
      <c r="AO218" s="206"/>
      <c r="AP218" s="206"/>
      <c r="AQ218" s="206"/>
      <c r="AR218" s="206"/>
      <c r="AS218" s="206"/>
      <c r="AT218" s="206"/>
      <c r="AU218" s="206"/>
      <c r="AV218" s="206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  <c r="BH218" s="206"/>
    </row>
    <row r="219" spans="1:60" outlineLevel="1">
      <c r="A219" s="232">
        <v>151</v>
      </c>
      <c r="B219" s="233" t="s">
        <v>2430</v>
      </c>
      <c r="C219" s="243" t="s">
        <v>2431</v>
      </c>
      <c r="D219" s="234" t="s">
        <v>298</v>
      </c>
      <c r="E219" s="235">
        <v>12</v>
      </c>
      <c r="F219" s="236"/>
      <c r="G219" s="237">
        <f>ROUND(E219*F219,2)</f>
        <v>0</v>
      </c>
      <c r="H219" s="236"/>
      <c r="I219" s="237">
        <f>ROUND(E219*H219,2)</f>
        <v>0</v>
      </c>
      <c r="J219" s="236"/>
      <c r="K219" s="237">
        <f>ROUND(E219*J219,2)</f>
        <v>0</v>
      </c>
      <c r="L219" s="237">
        <v>21</v>
      </c>
      <c r="M219" s="237">
        <f>G219*(1+L219/100)</f>
        <v>0</v>
      </c>
      <c r="N219" s="237">
        <v>0</v>
      </c>
      <c r="O219" s="237">
        <f>ROUND(E219*N219,2)</f>
        <v>0</v>
      </c>
      <c r="P219" s="237">
        <v>0</v>
      </c>
      <c r="Q219" s="237">
        <f>ROUND(E219*P219,2)</f>
        <v>0</v>
      </c>
      <c r="R219" s="237"/>
      <c r="S219" s="237" t="s">
        <v>295</v>
      </c>
      <c r="T219" s="238" t="s">
        <v>286</v>
      </c>
      <c r="U219" s="215">
        <v>0</v>
      </c>
      <c r="V219" s="215">
        <f>ROUND(E219*U219,2)</f>
        <v>0</v>
      </c>
      <c r="W219" s="215"/>
      <c r="X219" s="206"/>
      <c r="Y219" s="206"/>
      <c r="Z219" s="206"/>
      <c r="AA219" s="206"/>
      <c r="AB219" s="206"/>
      <c r="AC219" s="206"/>
      <c r="AD219" s="206"/>
      <c r="AE219" s="206"/>
      <c r="AF219" s="206"/>
      <c r="AG219" s="206" t="s">
        <v>1980</v>
      </c>
      <c r="AH219" s="206"/>
      <c r="AI219" s="206"/>
      <c r="AJ219" s="206"/>
      <c r="AK219" s="206"/>
      <c r="AL219" s="206"/>
      <c r="AM219" s="206"/>
      <c r="AN219" s="206"/>
      <c r="AO219" s="206"/>
      <c r="AP219" s="206"/>
      <c r="AQ219" s="206"/>
      <c r="AR219" s="206"/>
      <c r="AS219" s="206"/>
      <c r="AT219" s="206"/>
      <c r="AU219" s="206"/>
      <c r="AV219" s="206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</row>
    <row r="220" spans="1:60" outlineLevel="1">
      <c r="A220" s="232">
        <v>152</v>
      </c>
      <c r="B220" s="233" t="s">
        <v>2432</v>
      </c>
      <c r="C220" s="243" t="s">
        <v>2433</v>
      </c>
      <c r="D220" s="234" t="s">
        <v>298</v>
      </c>
      <c r="E220" s="235">
        <v>12</v>
      </c>
      <c r="F220" s="236"/>
      <c r="G220" s="237">
        <f>ROUND(E220*F220,2)</f>
        <v>0</v>
      </c>
      <c r="H220" s="236"/>
      <c r="I220" s="237">
        <f>ROUND(E220*H220,2)</f>
        <v>0</v>
      </c>
      <c r="J220" s="236"/>
      <c r="K220" s="237">
        <f>ROUND(E220*J220,2)</f>
        <v>0</v>
      </c>
      <c r="L220" s="237">
        <v>21</v>
      </c>
      <c r="M220" s="237">
        <f>G220*(1+L220/100)</f>
        <v>0</v>
      </c>
      <c r="N220" s="237">
        <v>0</v>
      </c>
      <c r="O220" s="237">
        <f>ROUND(E220*N220,2)</f>
        <v>0</v>
      </c>
      <c r="P220" s="237">
        <v>0</v>
      </c>
      <c r="Q220" s="237">
        <f>ROUND(E220*P220,2)</f>
        <v>0</v>
      </c>
      <c r="R220" s="237"/>
      <c r="S220" s="237" t="s">
        <v>295</v>
      </c>
      <c r="T220" s="238" t="s">
        <v>286</v>
      </c>
      <c r="U220" s="215">
        <v>0</v>
      </c>
      <c r="V220" s="215">
        <f>ROUND(E220*U220,2)</f>
        <v>0</v>
      </c>
      <c r="W220" s="215"/>
      <c r="X220" s="206"/>
      <c r="Y220" s="206"/>
      <c r="Z220" s="206"/>
      <c r="AA220" s="206"/>
      <c r="AB220" s="206"/>
      <c r="AC220" s="206"/>
      <c r="AD220" s="206"/>
      <c r="AE220" s="206"/>
      <c r="AF220" s="206"/>
      <c r="AG220" s="206" t="s">
        <v>1980</v>
      </c>
      <c r="AH220" s="206"/>
      <c r="AI220" s="206"/>
      <c r="AJ220" s="206"/>
      <c r="AK220" s="206"/>
      <c r="AL220" s="206"/>
      <c r="AM220" s="206"/>
      <c r="AN220" s="206"/>
      <c r="AO220" s="206"/>
      <c r="AP220" s="206"/>
      <c r="AQ220" s="206"/>
      <c r="AR220" s="206"/>
      <c r="AS220" s="206"/>
      <c r="AT220" s="206"/>
      <c r="AU220" s="206"/>
      <c r="AV220" s="206"/>
      <c r="AW220" s="206"/>
      <c r="AX220" s="206"/>
      <c r="AY220" s="206"/>
      <c r="AZ220" s="206"/>
      <c r="BA220" s="206"/>
      <c r="BB220" s="206"/>
      <c r="BC220" s="206"/>
      <c r="BD220" s="206"/>
      <c r="BE220" s="206"/>
      <c r="BF220" s="206"/>
      <c r="BG220" s="206"/>
      <c r="BH220" s="206"/>
    </row>
    <row r="221" spans="1:60" outlineLevel="1">
      <c r="A221" s="232">
        <v>153</v>
      </c>
      <c r="B221" s="233" t="s">
        <v>2434</v>
      </c>
      <c r="C221" s="243" t="s">
        <v>2435</v>
      </c>
      <c r="D221" s="234" t="s">
        <v>298</v>
      </c>
      <c r="E221" s="235">
        <v>1</v>
      </c>
      <c r="F221" s="236"/>
      <c r="G221" s="237">
        <f>ROUND(E221*F221,2)</f>
        <v>0</v>
      </c>
      <c r="H221" s="236"/>
      <c r="I221" s="237">
        <f>ROUND(E221*H221,2)</f>
        <v>0</v>
      </c>
      <c r="J221" s="236"/>
      <c r="K221" s="237">
        <f>ROUND(E221*J221,2)</f>
        <v>0</v>
      </c>
      <c r="L221" s="237">
        <v>21</v>
      </c>
      <c r="M221" s="237">
        <f>G221*(1+L221/100)</f>
        <v>0</v>
      </c>
      <c r="N221" s="237">
        <v>0</v>
      </c>
      <c r="O221" s="237">
        <f>ROUND(E221*N221,2)</f>
        <v>0</v>
      </c>
      <c r="P221" s="237">
        <v>0</v>
      </c>
      <c r="Q221" s="237">
        <f>ROUND(E221*P221,2)</f>
        <v>0</v>
      </c>
      <c r="R221" s="237"/>
      <c r="S221" s="237" t="s">
        <v>295</v>
      </c>
      <c r="T221" s="238" t="s">
        <v>286</v>
      </c>
      <c r="U221" s="215">
        <v>0</v>
      </c>
      <c r="V221" s="215">
        <f>ROUND(E221*U221,2)</f>
        <v>0</v>
      </c>
      <c r="W221" s="215"/>
      <c r="X221" s="206"/>
      <c r="Y221" s="206"/>
      <c r="Z221" s="206"/>
      <c r="AA221" s="206"/>
      <c r="AB221" s="206"/>
      <c r="AC221" s="206"/>
      <c r="AD221" s="206"/>
      <c r="AE221" s="206"/>
      <c r="AF221" s="206"/>
      <c r="AG221" s="206" t="s">
        <v>1980</v>
      </c>
      <c r="AH221" s="206"/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</row>
    <row r="222" spans="1:60" outlineLevel="1">
      <c r="A222" s="232">
        <v>154</v>
      </c>
      <c r="B222" s="233" t="s">
        <v>2436</v>
      </c>
      <c r="C222" s="243" t="s">
        <v>2437</v>
      </c>
      <c r="D222" s="234" t="s">
        <v>298</v>
      </c>
      <c r="E222" s="235">
        <v>5</v>
      </c>
      <c r="F222" s="236"/>
      <c r="G222" s="237">
        <f>ROUND(E222*F222,2)</f>
        <v>0</v>
      </c>
      <c r="H222" s="236"/>
      <c r="I222" s="237">
        <f>ROUND(E222*H222,2)</f>
        <v>0</v>
      </c>
      <c r="J222" s="236"/>
      <c r="K222" s="237">
        <f>ROUND(E222*J222,2)</f>
        <v>0</v>
      </c>
      <c r="L222" s="237">
        <v>21</v>
      </c>
      <c r="M222" s="237">
        <f>G222*(1+L222/100)</f>
        <v>0</v>
      </c>
      <c r="N222" s="237">
        <v>0</v>
      </c>
      <c r="O222" s="237">
        <f>ROUND(E222*N222,2)</f>
        <v>0</v>
      </c>
      <c r="P222" s="237">
        <v>0</v>
      </c>
      <c r="Q222" s="237">
        <f>ROUND(E222*P222,2)</f>
        <v>0</v>
      </c>
      <c r="R222" s="237"/>
      <c r="S222" s="237" t="s">
        <v>295</v>
      </c>
      <c r="T222" s="238" t="s">
        <v>286</v>
      </c>
      <c r="U222" s="215">
        <v>0</v>
      </c>
      <c r="V222" s="215">
        <f>ROUND(E222*U222,2)</f>
        <v>0</v>
      </c>
      <c r="W222" s="215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 t="s">
        <v>1980</v>
      </c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6"/>
      <c r="AT222" s="206"/>
      <c r="AU222" s="206"/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</row>
    <row r="223" spans="1:60" outlineLevel="1">
      <c r="A223" s="232">
        <v>155</v>
      </c>
      <c r="B223" s="233" t="s">
        <v>2438</v>
      </c>
      <c r="C223" s="243" t="s">
        <v>2439</v>
      </c>
      <c r="D223" s="234" t="s">
        <v>298</v>
      </c>
      <c r="E223" s="235">
        <v>1</v>
      </c>
      <c r="F223" s="236"/>
      <c r="G223" s="237">
        <f>ROUND(E223*F223,2)</f>
        <v>0</v>
      </c>
      <c r="H223" s="236"/>
      <c r="I223" s="237">
        <f>ROUND(E223*H223,2)</f>
        <v>0</v>
      </c>
      <c r="J223" s="236"/>
      <c r="K223" s="237">
        <f>ROUND(E223*J223,2)</f>
        <v>0</v>
      </c>
      <c r="L223" s="237">
        <v>21</v>
      </c>
      <c r="M223" s="237">
        <f>G223*(1+L223/100)</f>
        <v>0</v>
      </c>
      <c r="N223" s="237">
        <v>0</v>
      </c>
      <c r="O223" s="237">
        <f>ROUND(E223*N223,2)</f>
        <v>0</v>
      </c>
      <c r="P223" s="237">
        <v>0</v>
      </c>
      <c r="Q223" s="237">
        <f>ROUND(E223*P223,2)</f>
        <v>0</v>
      </c>
      <c r="R223" s="237"/>
      <c r="S223" s="237" t="s">
        <v>295</v>
      </c>
      <c r="T223" s="238" t="s">
        <v>286</v>
      </c>
      <c r="U223" s="215">
        <v>0</v>
      </c>
      <c r="V223" s="215">
        <f>ROUND(E223*U223,2)</f>
        <v>0</v>
      </c>
      <c r="W223" s="215"/>
      <c r="X223" s="206"/>
      <c r="Y223" s="206"/>
      <c r="Z223" s="206"/>
      <c r="AA223" s="206"/>
      <c r="AB223" s="206"/>
      <c r="AC223" s="206"/>
      <c r="AD223" s="206"/>
      <c r="AE223" s="206"/>
      <c r="AF223" s="206"/>
      <c r="AG223" s="206" t="s">
        <v>1980</v>
      </c>
      <c r="AH223" s="206"/>
      <c r="AI223" s="206"/>
      <c r="AJ223" s="206"/>
      <c r="AK223" s="206"/>
      <c r="AL223" s="206"/>
      <c r="AM223" s="206"/>
      <c r="AN223" s="206"/>
      <c r="AO223" s="206"/>
      <c r="AP223" s="206"/>
      <c r="AQ223" s="206"/>
      <c r="AR223" s="206"/>
      <c r="AS223" s="206"/>
      <c r="AT223" s="206"/>
      <c r="AU223" s="206"/>
      <c r="AV223" s="206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  <c r="BH223" s="206"/>
    </row>
    <row r="224" spans="1:60" outlineLevel="1">
      <c r="A224" s="232">
        <v>156</v>
      </c>
      <c r="B224" s="233" t="s">
        <v>2008</v>
      </c>
      <c r="C224" s="243" t="s">
        <v>2440</v>
      </c>
      <c r="D224" s="234" t="s">
        <v>298</v>
      </c>
      <c r="E224" s="235">
        <v>2</v>
      </c>
      <c r="F224" s="236"/>
      <c r="G224" s="237">
        <f>ROUND(E224*F224,2)</f>
        <v>0</v>
      </c>
      <c r="H224" s="236"/>
      <c r="I224" s="237">
        <f>ROUND(E224*H224,2)</f>
        <v>0</v>
      </c>
      <c r="J224" s="236"/>
      <c r="K224" s="237">
        <f>ROUND(E224*J224,2)</f>
        <v>0</v>
      </c>
      <c r="L224" s="237">
        <v>21</v>
      </c>
      <c r="M224" s="237">
        <f>G224*(1+L224/100)</f>
        <v>0</v>
      </c>
      <c r="N224" s="237">
        <v>0</v>
      </c>
      <c r="O224" s="237">
        <f>ROUND(E224*N224,2)</f>
        <v>0</v>
      </c>
      <c r="P224" s="237">
        <v>0</v>
      </c>
      <c r="Q224" s="237">
        <f>ROUND(E224*P224,2)</f>
        <v>0</v>
      </c>
      <c r="R224" s="237"/>
      <c r="S224" s="237" t="s">
        <v>295</v>
      </c>
      <c r="T224" s="238" t="s">
        <v>286</v>
      </c>
      <c r="U224" s="215">
        <v>0</v>
      </c>
      <c r="V224" s="215">
        <f>ROUND(E224*U224,2)</f>
        <v>0</v>
      </c>
      <c r="W224" s="215"/>
      <c r="X224" s="206"/>
      <c r="Y224" s="206"/>
      <c r="Z224" s="206"/>
      <c r="AA224" s="206"/>
      <c r="AB224" s="206"/>
      <c r="AC224" s="206"/>
      <c r="AD224" s="206"/>
      <c r="AE224" s="206"/>
      <c r="AF224" s="206"/>
      <c r="AG224" s="206" t="s">
        <v>1980</v>
      </c>
      <c r="AH224" s="206"/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206"/>
      <c r="AT224" s="206"/>
      <c r="AU224" s="206"/>
      <c r="AV224" s="206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</row>
    <row r="225" spans="1:60" outlineLevel="1">
      <c r="A225" s="232">
        <v>157</v>
      </c>
      <c r="B225" s="233" t="s">
        <v>2010</v>
      </c>
      <c r="C225" s="243" t="s">
        <v>2441</v>
      </c>
      <c r="D225" s="234" t="s">
        <v>298</v>
      </c>
      <c r="E225" s="235">
        <v>2</v>
      </c>
      <c r="F225" s="236"/>
      <c r="G225" s="237">
        <f>ROUND(E225*F225,2)</f>
        <v>0</v>
      </c>
      <c r="H225" s="236"/>
      <c r="I225" s="237">
        <f>ROUND(E225*H225,2)</f>
        <v>0</v>
      </c>
      <c r="J225" s="236"/>
      <c r="K225" s="237">
        <f>ROUND(E225*J225,2)</f>
        <v>0</v>
      </c>
      <c r="L225" s="237">
        <v>21</v>
      </c>
      <c r="M225" s="237">
        <f>G225*(1+L225/100)</f>
        <v>0</v>
      </c>
      <c r="N225" s="237">
        <v>0</v>
      </c>
      <c r="O225" s="237">
        <f>ROUND(E225*N225,2)</f>
        <v>0</v>
      </c>
      <c r="P225" s="237">
        <v>0</v>
      </c>
      <c r="Q225" s="237">
        <f>ROUND(E225*P225,2)</f>
        <v>0</v>
      </c>
      <c r="R225" s="237"/>
      <c r="S225" s="237" t="s">
        <v>295</v>
      </c>
      <c r="T225" s="238" t="s">
        <v>286</v>
      </c>
      <c r="U225" s="215">
        <v>0</v>
      </c>
      <c r="V225" s="215">
        <f>ROUND(E225*U225,2)</f>
        <v>0</v>
      </c>
      <c r="W225" s="215"/>
      <c r="X225" s="206"/>
      <c r="Y225" s="206"/>
      <c r="Z225" s="206"/>
      <c r="AA225" s="206"/>
      <c r="AB225" s="206"/>
      <c r="AC225" s="206"/>
      <c r="AD225" s="206"/>
      <c r="AE225" s="206"/>
      <c r="AF225" s="206"/>
      <c r="AG225" s="206" t="s">
        <v>1980</v>
      </c>
      <c r="AH225" s="206"/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206"/>
      <c r="AT225" s="206"/>
      <c r="AU225" s="206"/>
      <c r="AV225" s="206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</row>
    <row r="226" spans="1:60">
      <c r="A226" s="217" t="s">
        <v>280</v>
      </c>
      <c r="B226" s="218" t="s">
        <v>207</v>
      </c>
      <c r="C226" s="240" t="s">
        <v>208</v>
      </c>
      <c r="D226" s="219"/>
      <c r="E226" s="220"/>
      <c r="F226" s="221"/>
      <c r="G226" s="221">
        <f>SUMIF(AG227:AG233,"&lt;&gt;NOR",G227:G233)</f>
        <v>0</v>
      </c>
      <c r="H226" s="221"/>
      <c r="I226" s="221">
        <f>SUM(I227:I233)</f>
        <v>0</v>
      </c>
      <c r="J226" s="221"/>
      <c r="K226" s="221">
        <f>SUM(K227:K233)</f>
        <v>0</v>
      </c>
      <c r="L226" s="221"/>
      <c r="M226" s="221">
        <f>SUM(M227:M233)</f>
        <v>0</v>
      </c>
      <c r="N226" s="221"/>
      <c r="O226" s="221">
        <f>SUM(O227:O233)</f>
        <v>0</v>
      </c>
      <c r="P226" s="221"/>
      <c r="Q226" s="221">
        <f>SUM(Q227:Q233)</f>
        <v>0</v>
      </c>
      <c r="R226" s="221"/>
      <c r="S226" s="221"/>
      <c r="T226" s="222"/>
      <c r="U226" s="216"/>
      <c r="V226" s="216">
        <f>SUM(V227:V233)</f>
        <v>0</v>
      </c>
      <c r="W226" s="216"/>
      <c r="AG226" t="s">
        <v>281</v>
      </c>
    </row>
    <row r="227" spans="1:60" outlineLevel="1">
      <c r="A227" s="232">
        <v>158</v>
      </c>
      <c r="B227" s="233" t="s">
        <v>2211</v>
      </c>
      <c r="C227" s="243" t="s">
        <v>2212</v>
      </c>
      <c r="D227" s="234" t="s">
        <v>557</v>
      </c>
      <c r="E227" s="235">
        <v>580</v>
      </c>
      <c r="F227" s="236"/>
      <c r="G227" s="237">
        <f>ROUND(E227*F227,2)</f>
        <v>0</v>
      </c>
      <c r="H227" s="236"/>
      <c r="I227" s="237">
        <f>ROUND(E227*H227,2)</f>
        <v>0</v>
      </c>
      <c r="J227" s="236"/>
      <c r="K227" s="237">
        <f>ROUND(E227*J227,2)</f>
        <v>0</v>
      </c>
      <c r="L227" s="237">
        <v>21</v>
      </c>
      <c r="M227" s="237">
        <f>G227*(1+L227/100)</f>
        <v>0</v>
      </c>
      <c r="N227" s="237">
        <v>0</v>
      </c>
      <c r="O227" s="237">
        <f>ROUND(E227*N227,2)</f>
        <v>0</v>
      </c>
      <c r="P227" s="237">
        <v>0</v>
      </c>
      <c r="Q227" s="237">
        <f>ROUND(E227*P227,2)</f>
        <v>0</v>
      </c>
      <c r="R227" s="237"/>
      <c r="S227" s="237" t="s">
        <v>295</v>
      </c>
      <c r="T227" s="238" t="s">
        <v>286</v>
      </c>
      <c r="U227" s="215">
        <v>0</v>
      </c>
      <c r="V227" s="215">
        <f>ROUND(E227*U227,2)</f>
        <v>0</v>
      </c>
      <c r="W227" s="215"/>
      <c r="X227" s="206"/>
      <c r="Y227" s="206"/>
      <c r="Z227" s="206"/>
      <c r="AA227" s="206"/>
      <c r="AB227" s="206"/>
      <c r="AC227" s="206"/>
      <c r="AD227" s="206"/>
      <c r="AE227" s="206"/>
      <c r="AF227" s="206"/>
      <c r="AG227" s="206" t="s">
        <v>323</v>
      </c>
      <c r="AH227" s="206"/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206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</row>
    <row r="228" spans="1:60" outlineLevel="1">
      <c r="A228" s="232">
        <v>159</v>
      </c>
      <c r="B228" s="233" t="s">
        <v>2442</v>
      </c>
      <c r="C228" s="243" t="s">
        <v>2443</v>
      </c>
      <c r="D228" s="234" t="s">
        <v>557</v>
      </c>
      <c r="E228" s="235">
        <v>580</v>
      </c>
      <c r="F228" s="236"/>
      <c r="G228" s="237">
        <f>ROUND(E228*F228,2)</f>
        <v>0</v>
      </c>
      <c r="H228" s="236"/>
      <c r="I228" s="237">
        <f>ROUND(E228*H228,2)</f>
        <v>0</v>
      </c>
      <c r="J228" s="236"/>
      <c r="K228" s="237">
        <f>ROUND(E228*J228,2)</f>
        <v>0</v>
      </c>
      <c r="L228" s="237">
        <v>21</v>
      </c>
      <c r="M228" s="237">
        <f>G228*(1+L228/100)</f>
        <v>0</v>
      </c>
      <c r="N228" s="237">
        <v>0</v>
      </c>
      <c r="O228" s="237">
        <f>ROUND(E228*N228,2)</f>
        <v>0</v>
      </c>
      <c r="P228" s="237">
        <v>0</v>
      </c>
      <c r="Q228" s="237">
        <f>ROUND(E228*P228,2)</f>
        <v>0</v>
      </c>
      <c r="R228" s="237"/>
      <c r="S228" s="237" t="s">
        <v>295</v>
      </c>
      <c r="T228" s="238" t="s">
        <v>286</v>
      </c>
      <c r="U228" s="215">
        <v>0</v>
      </c>
      <c r="V228" s="215">
        <f>ROUND(E228*U228,2)</f>
        <v>0</v>
      </c>
      <c r="W228" s="215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 t="s">
        <v>323</v>
      </c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</row>
    <row r="229" spans="1:60" outlineLevel="1">
      <c r="A229" s="232">
        <v>160</v>
      </c>
      <c r="B229" s="233" t="s">
        <v>2073</v>
      </c>
      <c r="C229" s="243" t="s">
        <v>2444</v>
      </c>
      <c r="D229" s="234" t="s">
        <v>298</v>
      </c>
      <c r="E229" s="235">
        <v>15</v>
      </c>
      <c r="F229" s="236"/>
      <c r="G229" s="237">
        <f>ROUND(E229*F229,2)</f>
        <v>0</v>
      </c>
      <c r="H229" s="236"/>
      <c r="I229" s="237">
        <f>ROUND(E229*H229,2)</f>
        <v>0</v>
      </c>
      <c r="J229" s="236"/>
      <c r="K229" s="237">
        <f>ROUND(E229*J229,2)</f>
        <v>0</v>
      </c>
      <c r="L229" s="237">
        <v>21</v>
      </c>
      <c r="M229" s="237">
        <f>G229*(1+L229/100)</f>
        <v>0</v>
      </c>
      <c r="N229" s="237">
        <v>0</v>
      </c>
      <c r="O229" s="237">
        <f>ROUND(E229*N229,2)</f>
        <v>0</v>
      </c>
      <c r="P229" s="237">
        <v>0</v>
      </c>
      <c r="Q229" s="237">
        <f>ROUND(E229*P229,2)</f>
        <v>0</v>
      </c>
      <c r="R229" s="237"/>
      <c r="S229" s="237" t="s">
        <v>295</v>
      </c>
      <c r="T229" s="238" t="s">
        <v>286</v>
      </c>
      <c r="U229" s="215">
        <v>0</v>
      </c>
      <c r="V229" s="215">
        <f>ROUND(E229*U229,2)</f>
        <v>0</v>
      </c>
      <c r="W229" s="215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 t="s">
        <v>2206</v>
      </c>
      <c r="AH229" s="206"/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</row>
    <row r="230" spans="1:60" outlineLevel="1">
      <c r="A230" s="232">
        <v>161</v>
      </c>
      <c r="B230" s="233" t="s">
        <v>2043</v>
      </c>
      <c r="C230" s="243" t="s">
        <v>2444</v>
      </c>
      <c r="D230" s="234" t="s">
        <v>298</v>
      </c>
      <c r="E230" s="235">
        <v>15</v>
      </c>
      <c r="F230" s="236"/>
      <c r="G230" s="237">
        <f>ROUND(E230*F230,2)</f>
        <v>0</v>
      </c>
      <c r="H230" s="236"/>
      <c r="I230" s="237">
        <f>ROUND(E230*H230,2)</f>
        <v>0</v>
      </c>
      <c r="J230" s="236"/>
      <c r="K230" s="237">
        <f>ROUND(E230*J230,2)</f>
        <v>0</v>
      </c>
      <c r="L230" s="237">
        <v>21</v>
      </c>
      <c r="M230" s="237">
        <f>G230*(1+L230/100)</f>
        <v>0</v>
      </c>
      <c r="N230" s="237">
        <v>0</v>
      </c>
      <c r="O230" s="237">
        <f>ROUND(E230*N230,2)</f>
        <v>0</v>
      </c>
      <c r="P230" s="237">
        <v>0</v>
      </c>
      <c r="Q230" s="237">
        <f>ROUND(E230*P230,2)</f>
        <v>0</v>
      </c>
      <c r="R230" s="237"/>
      <c r="S230" s="237" t="s">
        <v>295</v>
      </c>
      <c r="T230" s="238" t="s">
        <v>286</v>
      </c>
      <c r="U230" s="215">
        <v>0</v>
      </c>
      <c r="V230" s="215">
        <f>ROUND(E230*U230,2)</f>
        <v>0</v>
      </c>
      <c r="W230" s="215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 t="s">
        <v>2206</v>
      </c>
      <c r="AH230" s="206"/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</row>
    <row r="231" spans="1:60" outlineLevel="1">
      <c r="A231" s="232">
        <v>162</v>
      </c>
      <c r="B231" s="233" t="s">
        <v>2209</v>
      </c>
      <c r="C231" s="243" t="s">
        <v>2225</v>
      </c>
      <c r="D231" s="234" t="s">
        <v>298</v>
      </c>
      <c r="E231" s="235">
        <v>1</v>
      </c>
      <c r="F231" s="236"/>
      <c r="G231" s="237">
        <f>ROUND(E231*F231,2)</f>
        <v>0</v>
      </c>
      <c r="H231" s="236"/>
      <c r="I231" s="237">
        <f>ROUND(E231*H231,2)</f>
        <v>0</v>
      </c>
      <c r="J231" s="236"/>
      <c r="K231" s="237">
        <f>ROUND(E231*J231,2)</f>
        <v>0</v>
      </c>
      <c r="L231" s="237">
        <v>21</v>
      </c>
      <c r="M231" s="237">
        <f>G231*(1+L231/100)</f>
        <v>0</v>
      </c>
      <c r="N231" s="237">
        <v>0</v>
      </c>
      <c r="O231" s="237">
        <f>ROUND(E231*N231,2)</f>
        <v>0</v>
      </c>
      <c r="P231" s="237">
        <v>0</v>
      </c>
      <c r="Q231" s="237">
        <f>ROUND(E231*P231,2)</f>
        <v>0</v>
      </c>
      <c r="R231" s="237"/>
      <c r="S231" s="237" t="s">
        <v>295</v>
      </c>
      <c r="T231" s="238" t="s">
        <v>286</v>
      </c>
      <c r="U231" s="215">
        <v>0</v>
      </c>
      <c r="V231" s="215">
        <f>ROUND(E231*U231,2)</f>
        <v>0</v>
      </c>
      <c r="W231" s="215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 t="s">
        <v>2206</v>
      </c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</row>
    <row r="232" spans="1:60" outlineLevel="1">
      <c r="A232" s="232">
        <v>163</v>
      </c>
      <c r="B232" s="233" t="s">
        <v>2254</v>
      </c>
      <c r="C232" s="243" t="s">
        <v>2445</v>
      </c>
      <c r="D232" s="234" t="s">
        <v>298</v>
      </c>
      <c r="E232" s="235">
        <v>38</v>
      </c>
      <c r="F232" s="236"/>
      <c r="G232" s="237">
        <f>ROUND(E232*F232,2)</f>
        <v>0</v>
      </c>
      <c r="H232" s="236"/>
      <c r="I232" s="237">
        <f>ROUND(E232*H232,2)</f>
        <v>0</v>
      </c>
      <c r="J232" s="236"/>
      <c r="K232" s="237">
        <f>ROUND(E232*J232,2)</f>
        <v>0</v>
      </c>
      <c r="L232" s="237">
        <v>21</v>
      </c>
      <c r="M232" s="237">
        <f>G232*(1+L232/100)</f>
        <v>0</v>
      </c>
      <c r="N232" s="237">
        <v>0</v>
      </c>
      <c r="O232" s="237">
        <f>ROUND(E232*N232,2)</f>
        <v>0</v>
      </c>
      <c r="P232" s="237">
        <v>0</v>
      </c>
      <c r="Q232" s="237">
        <f>ROUND(E232*P232,2)</f>
        <v>0</v>
      </c>
      <c r="R232" s="237"/>
      <c r="S232" s="237" t="s">
        <v>295</v>
      </c>
      <c r="T232" s="238" t="s">
        <v>286</v>
      </c>
      <c r="U232" s="215">
        <v>0</v>
      </c>
      <c r="V232" s="215">
        <f>ROUND(E232*U232,2)</f>
        <v>0</v>
      </c>
      <c r="W232" s="215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 t="s">
        <v>2280</v>
      </c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</row>
    <row r="233" spans="1:60" outlineLevel="1">
      <c r="A233" s="232">
        <v>164</v>
      </c>
      <c r="B233" s="233" t="s">
        <v>2260</v>
      </c>
      <c r="C233" s="243" t="s">
        <v>2446</v>
      </c>
      <c r="D233" s="234" t="s">
        <v>298</v>
      </c>
      <c r="E233" s="235">
        <v>38</v>
      </c>
      <c r="F233" s="236"/>
      <c r="G233" s="237">
        <f>ROUND(E233*F233,2)</f>
        <v>0</v>
      </c>
      <c r="H233" s="236"/>
      <c r="I233" s="237">
        <f>ROUND(E233*H233,2)</f>
        <v>0</v>
      </c>
      <c r="J233" s="236"/>
      <c r="K233" s="237">
        <f>ROUND(E233*J233,2)</f>
        <v>0</v>
      </c>
      <c r="L233" s="237">
        <v>21</v>
      </c>
      <c r="M233" s="237">
        <f>G233*(1+L233/100)</f>
        <v>0</v>
      </c>
      <c r="N233" s="237">
        <v>0</v>
      </c>
      <c r="O233" s="237">
        <f>ROUND(E233*N233,2)</f>
        <v>0</v>
      </c>
      <c r="P233" s="237">
        <v>0</v>
      </c>
      <c r="Q233" s="237">
        <f>ROUND(E233*P233,2)</f>
        <v>0</v>
      </c>
      <c r="R233" s="237"/>
      <c r="S233" s="237" t="s">
        <v>295</v>
      </c>
      <c r="T233" s="238" t="s">
        <v>286</v>
      </c>
      <c r="U233" s="215">
        <v>0</v>
      </c>
      <c r="V233" s="215">
        <f>ROUND(E233*U233,2)</f>
        <v>0</v>
      </c>
      <c r="W233" s="215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 t="s">
        <v>2280</v>
      </c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</row>
    <row r="234" spans="1:60">
      <c r="A234" s="217" t="s">
        <v>280</v>
      </c>
      <c r="B234" s="218" t="s">
        <v>209</v>
      </c>
      <c r="C234" s="240" t="s">
        <v>210</v>
      </c>
      <c r="D234" s="219"/>
      <c r="E234" s="220"/>
      <c r="F234" s="221"/>
      <c r="G234" s="221">
        <f>SUMIF(AG235:AG244,"&lt;&gt;NOR",G235:G244)</f>
        <v>0</v>
      </c>
      <c r="H234" s="221"/>
      <c r="I234" s="221">
        <f>SUM(I235:I244)</f>
        <v>0</v>
      </c>
      <c r="J234" s="221"/>
      <c r="K234" s="221">
        <f>SUM(K235:K244)</f>
        <v>0</v>
      </c>
      <c r="L234" s="221"/>
      <c r="M234" s="221">
        <f>SUM(M235:M244)</f>
        <v>0</v>
      </c>
      <c r="N234" s="221"/>
      <c r="O234" s="221">
        <f>SUM(O235:O244)</f>
        <v>0</v>
      </c>
      <c r="P234" s="221"/>
      <c r="Q234" s="221">
        <f>SUM(Q235:Q244)</f>
        <v>0</v>
      </c>
      <c r="R234" s="221"/>
      <c r="S234" s="221"/>
      <c r="T234" s="222"/>
      <c r="U234" s="216"/>
      <c r="V234" s="216">
        <f>SUM(V235:V244)</f>
        <v>0</v>
      </c>
      <c r="W234" s="216"/>
      <c r="AG234" t="s">
        <v>281</v>
      </c>
    </row>
    <row r="235" spans="1:60" outlineLevel="1">
      <c r="A235" s="232">
        <v>165</v>
      </c>
      <c r="B235" s="233" t="s">
        <v>2281</v>
      </c>
      <c r="C235" s="243" t="s">
        <v>2282</v>
      </c>
      <c r="D235" s="234" t="s">
        <v>298</v>
      </c>
      <c r="E235" s="235">
        <v>38</v>
      </c>
      <c r="F235" s="236"/>
      <c r="G235" s="237">
        <f>ROUND(E235*F235,2)</f>
        <v>0</v>
      </c>
      <c r="H235" s="236"/>
      <c r="I235" s="237">
        <f>ROUND(E235*H235,2)</f>
        <v>0</v>
      </c>
      <c r="J235" s="236"/>
      <c r="K235" s="237">
        <f>ROUND(E235*J235,2)</f>
        <v>0</v>
      </c>
      <c r="L235" s="237">
        <v>21</v>
      </c>
      <c r="M235" s="237">
        <f>G235*(1+L235/100)</f>
        <v>0</v>
      </c>
      <c r="N235" s="237">
        <v>0</v>
      </c>
      <c r="O235" s="237">
        <f>ROUND(E235*N235,2)</f>
        <v>0</v>
      </c>
      <c r="P235" s="237">
        <v>0</v>
      </c>
      <c r="Q235" s="237">
        <f>ROUND(E235*P235,2)</f>
        <v>0</v>
      </c>
      <c r="R235" s="237"/>
      <c r="S235" s="237" t="s">
        <v>295</v>
      </c>
      <c r="T235" s="238" t="s">
        <v>286</v>
      </c>
      <c r="U235" s="215">
        <v>0</v>
      </c>
      <c r="V235" s="215">
        <f>ROUND(E235*U235,2)</f>
        <v>0</v>
      </c>
      <c r="W235" s="21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 t="s">
        <v>323</v>
      </c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</row>
    <row r="236" spans="1:60" outlineLevel="1">
      <c r="A236" s="232">
        <v>166</v>
      </c>
      <c r="B236" s="233" t="s">
        <v>2302</v>
      </c>
      <c r="C236" s="243" t="s">
        <v>2418</v>
      </c>
      <c r="D236" s="234" t="s">
        <v>298</v>
      </c>
      <c r="E236" s="235">
        <v>38</v>
      </c>
      <c r="F236" s="236"/>
      <c r="G236" s="237">
        <f>ROUND(E236*F236,2)</f>
        <v>0</v>
      </c>
      <c r="H236" s="236"/>
      <c r="I236" s="237">
        <f>ROUND(E236*H236,2)</f>
        <v>0</v>
      </c>
      <c r="J236" s="236"/>
      <c r="K236" s="237">
        <f>ROUND(E236*J236,2)</f>
        <v>0</v>
      </c>
      <c r="L236" s="237">
        <v>21</v>
      </c>
      <c r="M236" s="237">
        <f>G236*(1+L236/100)</f>
        <v>0</v>
      </c>
      <c r="N236" s="237">
        <v>0</v>
      </c>
      <c r="O236" s="237">
        <f>ROUND(E236*N236,2)</f>
        <v>0</v>
      </c>
      <c r="P236" s="237">
        <v>0</v>
      </c>
      <c r="Q236" s="237">
        <f>ROUND(E236*P236,2)</f>
        <v>0</v>
      </c>
      <c r="R236" s="237"/>
      <c r="S236" s="237" t="s">
        <v>295</v>
      </c>
      <c r="T236" s="238" t="s">
        <v>286</v>
      </c>
      <c r="U236" s="215">
        <v>0</v>
      </c>
      <c r="V236" s="215">
        <f>ROUND(E236*U236,2)</f>
        <v>0</v>
      </c>
      <c r="W236" s="215"/>
      <c r="X236" s="206"/>
      <c r="Y236" s="206"/>
      <c r="Z236" s="206"/>
      <c r="AA236" s="206"/>
      <c r="AB236" s="206"/>
      <c r="AC236" s="206"/>
      <c r="AD236" s="206"/>
      <c r="AE236" s="206"/>
      <c r="AF236" s="206"/>
      <c r="AG236" s="206" t="s">
        <v>2206</v>
      </c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</row>
    <row r="237" spans="1:60" outlineLevel="1">
      <c r="A237" s="232">
        <v>167</v>
      </c>
      <c r="B237" s="233" t="s">
        <v>2045</v>
      </c>
      <c r="C237" s="243" t="s">
        <v>2447</v>
      </c>
      <c r="D237" s="234" t="s">
        <v>298</v>
      </c>
      <c r="E237" s="235">
        <v>15</v>
      </c>
      <c r="F237" s="236"/>
      <c r="G237" s="237">
        <f>ROUND(E237*F237,2)</f>
        <v>0</v>
      </c>
      <c r="H237" s="236"/>
      <c r="I237" s="237">
        <f>ROUND(E237*H237,2)</f>
        <v>0</v>
      </c>
      <c r="J237" s="236"/>
      <c r="K237" s="237">
        <f>ROUND(E237*J237,2)</f>
        <v>0</v>
      </c>
      <c r="L237" s="237">
        <v>21</v>
      </c>
      <c r="M237" s="237">
        <f>G237*(1+L237/100)</f>
        <v>0</v>
      </c>
      <c r="N237" s="237">
        <v>0</v>
      </c>
      <c r="O237" s="237">
        <f>ROUND(E237*N237,2)</f>
        <v>0</v>
      </c>
      <c r="P237" s="237">
        <v>0</v>
      </c>
      <c r="Q237" s="237">
        <f>ROUND(E237*P237,2)</f>
        <v>0</v>
      </c>
      <c r="R237" s="237"/>
      <c r="S237" s="237" t="s">
        <v>295</v>
      </c>
      <c r="T237" s="238" t="s">
        <v>286</v>
      </c>
      <c r="U237" s="215">
        <v>0</v>
      </c>
      <c r="V237" s="215">
        <f>ROUND(E237*U237,2)</f>
        <v>0</v>
      </c>
      <c r="W237" s="215"/>
      <c r="X237" s="206"/>
      <c r="Y237" s="206"/>
      <c r="Z237" s="206"/>
      <c r="AA237" s="206"/>
      <c r="AB237" s="206"/>
      <c r="AC237" s="206"/>
      <c r="AD237" s="206"/>
      <c r="AE237" s="206"/>
      <c r="AF237" s="206"/>
      <c r="AG237" s="206" t="s">
        <v>2206</v>
      </c>
      <c r="AH237" s="206"/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206"/>
      <c r="AT237" s="206"/>
      <c r="AU237" s="206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</row>
    <row r="238" spans="1:60" outlineLevel="1">
      <c r="A238" s="232">
        <v>168</v>
      </c>
      <c r="B238" s="233" t="s">
        <v>2047</v>
      </c>
      <c r="C238" s="243" t="s">
        <v>2448</v>
      </c>
      <c r="D238" s="234" t="s">
        <v>298</v>
      </c>
      <c r="E238" s="235">
        <v>15</v>
      </c>
      <c r="F238" s="236"/>
      <c r="G238" s="237">
        <f>ROUND(E238*F238,2)</f>
        <v>0</v>
      </c>
      <c r="H238" s="236"/>
      <c r="I238" s="237">
        <f>ROUND(E238*H238,2)</f>
        <v>0</v>
      </c>
      <c r="J238" s="236"/>
      <c r="K238" s="237">
        <f>ROUND(E238*J238,2)</f>
        <v>0</v>
      </c>
      <c r="L238" s="237">
        <v>21</v>
      </c>
      <c r="M238" s="237">
        <f>G238*(1+L238/100)</f>
        <v>0</v>
      </c>
      <c r="N238" s="237">
        <v>0</v>
      </c>
      <c r="O238" s="237">
        <f>ROUND(E238*N238,2)</f>
        <v>0</v>
      </c>
      <c r="P238" s="237">
        <v>0</v>
      </c>
      <c r="Q238" s="237">
        <f>ROUND(E238*P238,2)</f>
        <v>0</v>
      </c>
      <c r="R238" s="237"/>
      <c r="S238" s="237" t="s">
        <v>295</v>
      </c>
      <c r="T238" s="238" t="s">
        <v>286</v>
      </c>
      <c r="U238" s="215">
        <v>0</v>
      </c>
      <c r="V238" s="215">
        <f>ROUND(E238*U238,2)</f>
        <v>0</v>
      </c>
      <c r="W238" s="215"/>
      <c r="X238" s="206"/>
      <c r="Y238" s="206"/>
      <c r="Z238" s="206"/>
      <c r="AA238" s="206"/>
      <c r="AB238" s="206"/>
      <c r="AC238" s="206"/>
      <c r="AD238" s="206"/>
      <c r="AE238" s="206"/>
      <c r="AF238" s="206"/>
      <c r="AG238" s="206" t="s">
        <v>2206</v>
      </c>
      <c r="AH238" s="206"/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206"/>
      <c r="AT238" s="206"/>
      <c r="AU238" s="206"/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</row>
    <row r="239" spans="1:60" outlineLevel="1">
      <c r="A239" s="232">
        <v>169</v>
      </c>
      <c r="B239" s="233" t="s">
        <v>2049</v>
      </c>
      <c r="C239" s="243" t="s">
        <v>2424</v>
      </c>
      <c r="D239" s="234" t="s">
        <v>298</v>
      </c>
      <c r="E239" s="235">
        <v>1</v>
      </c>
      <c r="F239" s="236"/>
      <c r="G239" s="237">
        <f>ROUND(E239*F239,2)</f>
        <v>0</v>
      </c>
      <c r="H239" s="236"/>
      <c r="I239" s="237">
        <f>ROUND(E239*H239,2)</f>
        <v>0</v>
      </c>
      <c r="J239" s="236"/>
      <c r="K239" s="237">
        <f>ROUND(E239*J239,2)</f>
        <v>0</v>
      </c>
      <c r="L239" s="237">
        <v>21</v>
      </c>
      <c r="M239" s="237">
        <f>G239*(1+L239/100)</f>
        <v>0</v>
      </c>
      <c r="N239" s="237">
        <v>0</v>
      </c>
      <c r="O239" s="237">
        <f>ROUND(E239*N239,2)</f>
        <v>0</v>
      </c>
      <c r="P239" s="237">
        <v>0</v>
      </c>
      <c r="Q239" s="237">
        <f>ROUND(E239*P239,2)</f>
        <v>0</v>
      </c>
      <c r="R239" s="237"/>
      <c r="S239" s="237" t="s">
        <v>295</v>
      </c>
      <c r="T239" s="238" t="s">
        <v>286</v>
      </c>
      <c r="U239" s="215">
        <v>0</v>
      </c>
      <c r="V239" s="215">
        <f>ROUND(E239*U239,2)</f>
        <v>0</v>
      </c>
      <c r="W239" s="215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6" t="s">
        <v>2206</v>
      </c>
      <c r="AH239" s="206"/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</row>
    <row r="240" spans="1:60" ht="22.5" outlineLevel="1">
      <c r="A240" s="232">
        <v>170</v>
      </c>
      <c r="B240" s="233" t="s">
        <v>2449</v>
      </c>
      <c r="C240" s="243" t="s">
        <v>2450</v>
      </c>
      <c r="D240" s="234" t="s">
        <v>557</v>
      </c>
      <c r="E240" s="235">
        <v>580</v>
      </c>
      <c r="F240" s="236"/>
      <c r="G240" s="237">
        <f>ROUND(E240*F240,2)</f>
        <v>0</v>
      </c>
      <c r="H240" s="236"/>
      <c r="I240" s="237">
        <f>ROUND(E240*H240,2)</f>
        <v>0</v>
      </c>
      <c r="J240" s="236"/>
      <c r="K240" s="237">
        <f>ROUND(E240*J240,2)</f>
        <v>0</v>
      </c>
      <c r="L240" s="237">
        <v>21</v>
      </c>
      <c r="M240" s="237">
        <f>G240*(1+L240/100)</f>
        <v>0</v>
      </c>
      <c r="N240" s="237">
        <v>0</v>
      </c>
      <c r="O240" s="237">
        <f>ROUND(E240*N240,2)</f>
        <v>0</v>
      </c>
      <c r="P240" s="237">
        <v>0</v>
      </c>
      <c r="Q240" s="237">
        <f>ROUND(E240*P240,2)</f>
        <v>0</v>
      </c>
      <c r="R240" s="237"/>
      <c r="S240" s="237" t="s">
        <v>295</v>
      </c>
      <c r="T240" s="238" t="s">
        <v>286</v>
      </c>
      <c r="U240" s="215">
        <v>0</v>
      </c>
      <c r="V240" s="215">
        <f>ROUND(E240*U240,2)</f>
        <v>0</v>
      </c>
      <c r="W240" s="215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 t="s">
        <v>1980</v>
      </c>
      <c r="AH240" s="206"/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</row>
    <row r="241" spans="1:60" ht="22.5" outlineLevel="1">
      <c r="A241" s="232">
        <v>171</v>
      </c>
      <c r="B241" s="233" t="s">
        <v>2298</v>
      </c>
      <c r="C241" s="243" t="s">
        <v>2299</v>
      </c>
      <c r="D241" s="234" t="s">
        <v>298</v>
      </c>
      <c r="E241" s="235">
        <v>38</v>
      </c>
      <c r="F241" s="236"/>
      <c r="G241" s="237">
        <f>ROUND(E241*F241,2)</f>
        <v>0</v>
      </c>
      <c r="H241" s="236"/>
      <c r="I241" s="237">
        <f>ROUND(E241*H241,2)</f>
        <v>0</v>
      </c>
      <c r="J241" s="236"/>
      <c r="K241" s="237">
        <f>ROUND(E241*J241,2)</f>
        <v>0</v>
      </c>
      <c r="L241" s="237">
        <v>21</v>
      </c>
      <c r="M241" s="237">
        <f>G241*(1+L241/100)</f>
        <v>0</v>
      </c>
      <c r="N241" s="237">
        <v>0</v>
      </c>
      <c r="O241" s="237">
        <f>ROUND(E241*N241,2)</f>
        <v>0</v>
      </c>
      <c r="P241" s="237">
        <v>0</v>
      </c>
      <c r="Q241" s="237">
        <f>ROUND(E241*P241,2)</f>
        <v>0</v>
      </c>
      <c r="R241" s="237"/>
      <c r="S241" s="237" t="s">
        <v>295</v>
      </c>
      <c r="T241" s="238" t="s">
        <v>286</v>
      </c>
      <c r="U241" s="215">
        <v>0</v>
      </c>
      <c r="V241" s="215">
        <f>ROUND(E241*U241,2)</f>
        <v>0</v>
      </c>
      <c r="W241" s="215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 t="s">
        <v>1980</v>
      </c>
      <c r="AH241" s="206"/>
      <c r="AI241" s="206"/>
      <c r="AJ241" s="206"/>
      <c r="AK241" s="206"/>
      <c r="AL241" s="206"/>
      <c r="AM241" s="206"/>
      <c r="AN241" s="206"/>
      <c r="AO241" s="206"/>
      <c r="AP241" s="206"/>
      <c r="AQ241" s="206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</row>
    <row r="242" spans="1:60" outlineLevel="1">
      <c r="A242" s="232">
        <v>172</v>
      </c>
      <c r="B242" s="233" t="s">
        <v>2241</v>
      </c>
      <c r="C242" s="243" t="s">
        <v>2242</v>
      </c>
      <c r="D242" s="234" t="s">
        <v>557</v>
      </c>
      <c r="E242" s="235">
        <v>580</v>
      </c>
      <c r="F242" s="236"/>
      <c r="G242" s="237">
        <f>ROUND(E242*F242,2)</f>
        <v>0</v>
      </c>
      <c r="H242" s="236"/>
      <c r="I242" s="237">
        <f>ROUND(E242*H242,2)</f>
        <v>0</v>
      </c>
      <c r="J242" s="236"/>
      <c r="K242" s="237">
        <f>ROUND(E242*J242,2)</f>
        <v>0</v>
      </c>
      <c r="L242" s="237">
        <v>21</v>
      </c>
      <c r="M242" s="237">
        <f>G242*(1+L242/100)</f>
        <v>0</v>
      </c>
      <c r="N242" s="237">
        <v>0</v>
      </c>
      <c r="O242" s="237">
        <f>ROUND(E242*N242,2)</f>
        <v>0</v>
      </c>
      <c r="P242" s="237">
        <v>0</v>
      </c>
      <c r="Q242" s="237">
        <f>ROUND(E242*P242,2)</f>
        <v>0</v>
      </c>
      <c r="R242" s="237"/>
      <c r="S242" s="237" t="s">
        <v>295</v>
      </c>
      <c r="T242" s="238" t="s">
        <v>286</v>
      </c>
      <c r="U242" s="215">
        <v>0</v>
      </c>
      <c r="V242" s="215">
        <f>ROUND(E242*U242,2)</f>
        <v>0</v>
      </c>
      <c r="W242" s="215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 t="s">
        <v>1980</v>
      </c>
      <c r="AH242" s="206"/>
      <c r="AI242" s="206"/>
      <c r="AJ242" s="206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</row>
    <row r="243" spans="1:60" outlineLevel="1">
      <c r="A243" s="232">
        <v>173</v>
      </c>
      <c r="B243" s="233" t="s">
        <v>2451</v>
      </c>
      <c r="C243" s="243" t="s">
        <v>2452</v>
      </c>
      <c r="D243" s="234" t="s">
        <v>298</v>
      </c>
      <c r="E243" s="235">
        <v>17</v>
      </c>
      <c r="F243" s="236"/>
      <c r="G243" s="237">
        <f>ROUND(E243*F243,2)</f>
        <v>0</v>
      </c>
      <c r="H243" s="236"/>
      <c r="I243" s="237">
        <f>ROUND(E243*H243,2)</f>
        <v>0</v>
      </c>
      <c r="J243" s="236"/>
      <c r="K243" s="237">
        <f>ROUND(E243*J243,2)</f>
        <v>0</v>
      </c>
      <c r="L243" s="237">
        <v>21</v>
      </c>
      <c r="M243" s="237">
        <f>G243*(1+L243/100)</f>
        <v>0</v>
      </c>
      <c r="N243" s="237">
        <v>0</v>
      </c>
      <c r="O243" s="237">
        <f>ROUND(E243*N243,2)</f>
        <v>0</v>
      </c>
      <c r="P243" s="237">
        <v>0</v>
      </c>
      <c r="Q243" s="237">
        <f>ROUND(E243*P243,2)</f>
        <v>0</v>
      </c>
      <c r="R243" s="237"/>
      <c r="S243" s="237" t="s">
        <v>295</v>
      </c>
      <c r="T243" s="238" t="s">
        <v>286</v>
      </c>
      <c r="U243" s="215">
        <v>0</v>
      </c>
      <c r="V243" s="215">
        <f>ROUND(E243*U243,2)</f>
        <v>0</v>
      </c>
      <c r="W243" s="215"/>
      <c r="X243" s="206"/>
      <c r="Y243" s="206"/>
      <c r="Z243" s="206"/>
      <c r="AA243" s="206"/>
      <c r="AB243" s="206"/>
      <c r="AC243" s="206"/>
      <c r="AD243" s="206"/>
      <c r="AE243" s="206"/>
      <c r="AF243" s="206"/>
      <c r="AG243" s="206" t="s">
        <v>1980</v>
      </c>
      <c r="AH243" s="206"/>
      <c r="AI243" s="206"/>
      <c r="AJ243" s="206"/>
      <c r="AK243" s="206"/>
      <c r="AL243" s="206"/>
      <c r="AM243" s="206"/>
      <c r="AN243" s="206"/>
      <c r="AO243" s="206"/>
      <c r="AP243" s="206"/>
      <c r="AQ243" s="206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206"/>
      <c r="BB243" s="206"/>
      <c r="BC243" s="206"/>
      <c r="BD243" s="206"/>
      <c r="BE243" s="206"/>
      <c r="BF243" s="206"/>
      <c r="BG243" s="206"/>
      <c r="BH243" s="206"/>
    </row>
    <row r="244" spans="1:60" outlineLevel="1">
      <c r="A244" s="232">
        <v>174</v>
      </c>
      <c r="B244" s="233" t="s">
        <v>2453</v>
      </c>
      <c r="C244" s="243" t="s">
        <v>2454</v>
      </c>
      <c r="D244" s="234" t="s">
        <v>298</v>
      </c>
      <c r="E244" s="235">
        <v>17</v>
      </c>
      <c r="F244" s="236"/>
      <c r="G244" s="237">
        <f>ROUND(E244*F244,2)</f>
        <v>0</v>
      </c>
      <c r="H244" s="236"/>
      <c r="I244" s="237">
        <f>ROUND(E244*H244,2)</f>
        <v>0</v>
      </c>
      <c r="J244" s="236"/>
      <c r="K244" s="237">
        <f>ROUND(E244*J244,2)</f>
        <v>0</v>
      </c>
      <c r="L244" s="237">
        <v>21</v>
      </c>
      <c r="M244" s="237">
        <f>G244*(1+L244/100)</f>
        <v>0</v>
      </c>
      <c r="N244" s="237">
        <v>0</v>
      </c>
      <c r="O244" s="237">
        <f>ROUND(E244*N244,2)</f>
        <v>0</v>
      </c>
      <c r="P244" s="237">
        <v>0</v>
      </c>
      <c r="Q244" s="237">
        <f>ROUND(E244*P244,2)</f>
        <v>0</v>
      </c>
      <c r="R244" s="237"/>
      <c r="S244" s="237" t="s">
        <v>295</v>
      </c>
      <c r="T244" s="238" t="s">
        <v>286</v>
      </c>
      <c r="U244" s="215">
        <v>0</v>
      </c>
      <c r="V244" s="215">
        <f>ROUND(E244*U244,2)</f>
        <v>0</v>
      </c>
      <c r="W244" s="215"/>
      <c r="X244" s="206"/>
      <c r="Y244" s="206"/>
      <c r="Z244" s="206"/>
      <c r="AA244" s="206"/>
      <c r="AB244" s="206"/>
      <c r="AC244" s="206"/>
      <c r="AD244" s="206"/>
      <c r="AE244" s="206"/>
      <c r="AF244" s="206"/>
      <c r="AG244" s="206" t="s">
        <v>1980</v>
      </c>
      <c r="AH244" s="206"/>
      <c r="AI244" s="206"/>
      <c r="AJ244" s="206"/>
      <c r="AK244" s="206"/>
      <c r="AL244" s="206"/>
      <c r="AM244" s="206"/>
      <c r="AN244" s="206"/>
      <c r="AO244" s="206"/>
      <c r="AP244" s="206"/>
      <c r="AQ244" s="206"/>
      <c r="AR244" s="206"/>
      <c r="AS244" s="206"/>
      <c r="AT244" s="206"/>
      <c r="AU244" s="206"/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  <c r="BH244" s="206"/>
    </row>
    <row r="245" spans="1:60">
      <c r="A245" s="217" t="s">
        <v>280</v>
      </c>
      <c r="B245" s="218" t="s">
        <v>211</v>
      </c>
      <c r="C245" s="240" t="s">
        <v>212</v>
      </c>
      <c r="D245" s="219"/>
      <c r="E245" s="220"/>
      <c r="F245" s="221"/>
      <c r="G245" s="221">
        <f>SUMIF(AG246:AG262,"&lt;&gt;NOR",G246:G262)</f>
        <v>0</v>
      </c>
      <c r="H245" s="221"/>
      <c r="I245" s="221">
        <f>SUM(I246:I262)</f>
        <v>0</v>
      </c>
      <c r="J245" s="221"/>
      <c r="K245" s="221">
        <f>SUM(K246:K262)</f>
        <v>0</v>
      </c>
      <c r="L245" s="221"/>
      <c r="M245" s="221">
        <f>SUM(M246:M262)</f>
        <v>0</v>
      </c>
      <c r="N245" s="221"/>
      <c r="O245" s="221">
        <f>SUM(O246:O262)</f>
        <v>0</v>
      </c>
      <c r="P245" s="221"/>
      <c r="Q245" s="221">
        <f>SUM(Q246:Q262)</f>
        <v>0</v>
      </c>
      <c r="R245" s="221"/>
      <c r="S245" s="221"/>
      <c r="T245" s="222"/>
      <c r="U245" s="216"/>
      <c r="V245" s="216">
        <f>SUM(V246:V262)</f>
        <v>0</v>
      </c>
      <c r="W245" s="216"/>
      <c r="AG245" t="s">
        <v>281</v>
      </c>
    </row>
    <row r="246" spans="1:60" outlineLevel="1">
      <c r="A246" s="232">
        <v>175</v>
      </c>
      <c r="B246" s="233" t="s">
        <v>2115</v>
      </c>
      <c r="C246" s="243" t="s">
        <v>2455</v>
      </c>
      <c r="D246" s="234" t="s">
        <v>557</v>
      </c>
      <c r="E246" s="235">
        <v>35</v>
      </c>
      <c r="F246" s="236"/>
      <c r="G246" s="237">
        <f>ROUND(E246*F246,2)</f>
        <v>0</v>
      </c>
      <c r="H246" s="236"/>
      <c r="I246" s="237">
        <f>ROUND(E246*H246,2)</f>
        <v>0</v>
      </c>
      <c r="J246" s="236"/>
      <c r="K246" s="237">
        <f>ROUND(E246*J246,2)</f>
        <v>0</v>
      </c>
      <c r="L246" s="237">
        <v>21</v>
      </c>
      <c r="M246" s="237">
        <f>G246*(1+L246/100)</f>
        <v>0</v>
      </c>
      <c r="N246" s="237">
        <v>0</v>
      </c>
      <c r="O246" s="237">
        <f>ROUND(E246*N246,2)</f>
        <v>0</v>
      </c>
      <c r="P246" s="237">
        <v>0</v>
      </c>
      <c r="Q246" s="237">
        <f>ROUND(E246*P246,2)</f>
        <v>0</v>
      </c>
      <c r="R246" s="237"/>
      <c r="S246" s="237" t="s">
        <v>295</v>
      </c>
      <c r="T246" s="238" t="s">
        <v>286</v>
      </c>
      <c r="U246" s="215">
        <v>0</v>
      </c>
      <c r="V246" s="215">
        <f>ROUND(E246*U246,2)</f>
        <v>0</v>
      </c>
      <c r="W246" s="215"/>
      <c r="X246" s="206"/>
      <c r="Y246" s="206"/>
      <c r="Z246" s="206"/>
      <c r="AA246" s="206"/>
      <c r="AB246" s="206"/>
      <c r="AC246" s="206"/>
      <c r="AD246" s="206"/>
      <c r="AE246" s="206"/>
      <c r="AF246" s="206"/>
      <c r="AG246" s="206" t="s">
        <v>323</v>
      </c>
      <c r="AH246" s="206"/>
      <c r="AI246" s="206"/>
      <c r="AJ246" s="206"/>
      <c r="AK246" s="206"/>
      <c r="AL246" s="206"/>
      <c r="AM246" s="206"/>
      <c r="AN246" s="206"/>
      <c r="AO246" s="206"/>
      <c r="AP246" s="206"/>
      <c r="AQ246" s="206"/>
      <c r="AR246" s="206"/>
      <c r="AS246" s="206"/>
      <c r="AT246" s="206"/>
      <c r="AU246" s="206"/>
      <c r="AV246" s="206"/>
      <c r="AW246" s="206"/>
      <c r="AX246" s="206"/>
      <c r="AY246" s="206"/>
      <c r="AZ246" s="206"/>
      <c r="BA246" s="206"/>
      <c r="BB246" s="206"/>
      <c r="BC246" s="206"/>
      <c r="BD246" s="206"/>
      <c r="BE246" s="206"/>
      <c r="BF246" s="206"/>
      <c r="BG246" s="206"/>
      <c r="BH246" s="206"/>
    </row>
    <row r="247" spans="1:60" outlineLevel="1">
      <c r="A247" s="232">
        <v>176</v>
      </c>
      <c r="B247" s="233" t="s">
        <v>2045</v>
      </c>
      <c r="C247" s="243" t="s">
        <v>2456</v>
      </c>
      <c r="D247" s="234" t="s">
        <v>557</v>
      </c>
      <c r="E247" s="235">
        <v>50</v>
      </c>
      <c r="F247" s="236"/>
      <c r="G247" s="237">
        <f>ROUND(E247*F247,2)</f>
        <v>0</v>
      </c>
      <c r="H247" s="236"/>
      <c r="I247" s="237">
        <f>ROUND(E247*H247,2)</f>
        <v>0</v>
      </c>
      <c r="J247" s="236"/>
      <c r="K247" s="237">
        <f>ROUND(E247*J247,2)</f>
        <v>0</v>
      </c>
      <c r="L247" s="237">
        <v>21</v>
      </c>
      <c r="M247" s="237">
        <f>G247*(1+L247/100)</f>
        <v>0</v>
      </c>
      <c r="N247" s="237">
        <v>0</v>
      </c>
      <c r="O247" s="237">
        <f>ROUND(E247*N247,2)</f>
        <v>0</v>
      </c>
      <c r="P247" s="237">
        <v>0</v>
      </c>
      <c r="Q247" s="237">
        <f>ROUND(E247*P247,2)</f>
        <v>0</v>
      </c>
      <c r="R247" s="237"/>
      <c r="S247" s="237" t="s">
        <v>295</v>
      </c>
      <c r="T247" s="238" t="s">
        <v>286</v>
      </c>
      <c r="U247" s="215">
        <v>0</v>
      </c>
      <c r="V247" s="215">
        <f>ROUND(E247*U247,2)</f>
        <v>0</v>
      </c>
      <c r="W247" s="215"/>
      <c r="X247" s="206"/>
      <c r="Y247" s="206"/>
      <c r="Z247" s="206"/>
      <c r="AA247" s="206"/>
      <c r="AB247" s="206"/>
      <c r="AC247" s="206"/>
      <c r="AD247" s="206"/>
      <c r="AE247" s="206"/>
      <c r="AF247" s="206"/>
      <c r="AG247" s="206" t="s">
        <v>2206</v>
      </c>
      <c r="AH247" s="206"/>
      <c r="AI247" s="206"/>
      <c r="AJ247" s="206"/>
      <c r="AK247" s="206"/>
      <c r="AL247" s="206"/>
      <c r="AM247" s="206"/>
      <c r="AN247" s="206"/>
      <c r="AO247" s="206"/>
      <c r="AP247" s="206"/>
      <c r="AQ247" s="206"/>
      <c r="AR247" s="206"/>
      <c r="AS247" s="206"/>
      <c r="AT247" s="206"/>
      <c r="AU247" s="206"/>
      <c r="AV247" s="206"/>
      <c r="AW247" s="206"/>
      <c r="AX247" s="206"/>
      <c r="AY247" s="206"/>
      <c r="AZ247" s="206"/>
      <c r="BA247" s="206"/>
      <c r="BB247" s="206"/>
      <c r="BC247" s="206"/>
      <c r="BD247" s="206"/>
      <c r="BE247" s="206"/>
      <c r="BF247" s="206"/>
      <c r="BG247" s="206"/>
      <c r="BH247" s="206"/>
    </row>
    <row r="248" spans="1:60" outlineLevel="1">
      <c r="A248" s="232">
        <v>177</v>
      </c>
      <c r="B248" s="233" t="s">
        <v>2006</v>
      </c>
      <c r="C248" s="243" t="s">
        <v>2225</v>
      </c>
      <c r="D248" s="234" t="s">
        <v>298</v>
      </c>
      <c r="E248" s="235">
        <v>1</v>
      </c>
      <c r="F248" s="236"/>
      <c r="G248" s="237">
        <f>ROUND(E248*F248,2)</f>
        <v>0</v>
      </c>
      <c r="H248" s="236"/>
      <c r="I248" s="237">
        <f>ROUND(E248*H248,2)</f>
        <v>0</v>
      </c>
      <c r="J248" s="236"/>
      <c r="K248" s="237">
        <f>ROUND(E248*J248,2)</f>
        <v>0</v>
      </c>
      <c r="L248" s="237">
        <v>21</v>
      </c>
      <c r="M248" s="237">
        <f>G248*(1+L248/100)</f>
        <v>0</v>
      </c>
      <c r="N248" s="237">
        <v>0</v>
      </c>
      <c r="O248" s="237">
        <f>ROUND(E248*N248,2)</f>
        <v>0</v>
      </c>
      <c r="P248" s="237">
        <v>0</v>
      </c>
      <c r="Q248" s="237">
        <f>ROUND(E248*P248,2)</f>
        <v>0</v>
      </c>
      <c r="R248" s="237"/>
      <c r="S248" s="237" t="s">
        <v>295</v>
      </c>
      <c r="T248" s="238" t="s">
        <v>286</v>
      </c>
      <c r="U248" s="215">
        <v>0</v>
      </c>
      <c r="V248" s="215">
        <f>ROUND(E248*U248,2)</f>
        <v>0</v>
      </c>
      <c r="W248" s="215"/>
      <c r="X248" s="206"/>
      <c r="Y248" s="206"/>
      <c r="Z248" s="206"/>
      <c r="AA248" s="206"/>
      <c r="AB248" s="206"/>
      <c r="AC248" s="206"/>
      <c r="AD248" s="206"/>
      <c r="AE248" s="206"/>
      <c r="AF248" s="206"/>
      <c r="AG248" s="206" t="s">
        <v>2206</v>
      </c>
      <c r="AH248" s="206"/>
      <c r="AI248" s="206"/>
      <c r="AJ248" s="206"/>
      <c r="AK248" s="206"/>
      <c r="AL248" s="206"/>
      <c r="AM248" s="206"/>
      <c r="AN248" s="206"/>
      <c r="AO248" s="206"/>
      <c r="AP248" s="206"/>
      <c r="AQ248" s="206"/>
      <c r="AR248" s="206"/>
      <c r="AS248" s="206"/>
      <c r="AT248" s="206"/>
      <c r="AU248" s="206"/>
      <c r="AV248" s="206"/>
      <c r="AW248" s="206"/>
      <c r="AX248" s="206"/>
      <c r="AY248" s="206"/>
      <c r="AZ248" s="206"/>
      <c r="BA248" s="206"/>
      <c r="BB248" s="206"/>
      <c r="BC248" s="206"/>
      <c r="BD248" s="206"/>
      <c r="BE248" s="206"/>
      <c r="BF248" s="206"/>
      <c r="BG248" s="206"/>
      <c r="BH248" s="206"/>
    </row>
    <row r="249" spans="1:60" outlineLevel="1">
      <c r="A249" s="232">
        <v>178</v>
      </c>
      <c r="B249" s="233" t="s">
        <v>2008</v>
      </c>
      <c r="C249" s="243" t="s">
        <v>2457</v>
      </c>
      <c r="D249" s="234" t="s">
        <v>298</v>
      </c>
      <c r="E249" s="235">
        <v>3</v>
      </c>
      <c r="F249" s="236"/>
      <c r="G249" s="237">
        <f>ROUND(E249*F249,2)</f>
        <v>0</v>
      </c>
      <c r="H249" s="236"/>
      <c r="I249" s="237">
        <f>ROUND(E249*H249,2)</f>
        <v>0</v>
      </c>
      <c r="J249" s="236"/>
      <c r="K249" s="237">
        <f>ROUND(E249*J249,2)</f>
        <v>0</v>
      </c>
      <c r="L249" s="237">
        <v>21</v>
      </c>
      <c r="M249" s="237">
        <f>G249*(1+L249/100)</f>
        <v>0</v>
      </c>
      <c r="N249" s="237">
        <v>0</v>
      </c>
      <c r="O249" s="237">
        <f>ROUND(E249*N249,2)</f>
        <v>0</v>
      </c>
      <c r="P249" s="237">
        <v>0</v>
      </c>
      <c r="Q249" s="237">
        <f>ROUND(E249*P249,2)</f>
        <v>0</v>
      </c>
      <c r="R249" s="237"/>
      <c r="S249" s="237" t="s">
        <v>295</v>
      </c>
      <c r="T249" s="238" t="s">
        <v>286</v>
      </c>
      <c r="U249" s="215">
        <v>0</v>
      </c>
      <c r="V249" s="215">
        <f>ROUND(E249*U249,2)</f>
        <v>0</v>
      </c>
      <c r="W249" s="215"/>
      <c r="X249" s="206"/>
      <c r="Y249" s="206"/>
      <c r="Z249" s="206"/>
      <c r="AA249" s="206"/>
      <c r="AB249" s="206"/>
      <c r="AC249" s="206"/>
      <c r="AD249" s="206"/>
      <c r="AE249" s="206"/>
      <c r="AF249" s="206"/>
      <c r="AG249" s="206" t="s">
        <v>2206</v>
      </c>
      <c r="AH249" s="206"/>
      <c r="AI249" s="206"/>
      <c r="AJ249" s="206"/>
      <c r="AK249" s="206"/>
      <c r="AL249" s="206"/>
      <c r="AM249" s="206"/>
      <c r="AN249" s="206"/>
      <c r="AO249" s="206"/>
      <c r="AP249" s="206"/>
      <c r="AQ249" s="206"/>
      <c r="AR249" s="206"/>
      <c r="AS249" s="206"/>
      <c r="AT249" s="206"/>
      <c r="AU249" s="206"/>
      <c r="AV249" s="206"/>
      <c r="AW249" s="206"/>
      <c r="AX249" s="206"/>
      <c r="AY249" s="206"/>
      <c r="AZ249" s="206"/>
      <c r="BA249" s="206"/>
      <c r="BB249" s="206"/>
      <c r="BC249" s="206"/>
      <c r="BD249" s="206"/>
      <c r="BE249" s="206"/>
      <c r="BF249" s="206"/>
      <c r="BG249" s="206"/>
      <c r="BH249" s="206"/>
    </row>
    <row r="250" spans="1:60" outlineLevel="1">
      <c r="A250" s="232">
        <v>179</v>
      </c>
      <c r="B250" s="233" t="s">
        <v>2010</v>
      </c>
      <c r="C250" s="243" t="s">
        <v>2458</v>
      </c>
      <c r="D250" s="234" t="s">
        <v>298</v>
      </c>
      <c r="E250" s="235">
        <v>1</v>
      </c>
      <c r="F250" s="236"/>
      <c r="G250" s="237">
        <f>ROUND(E250*F250,2)</f>
        <v>0</v>
      </c>
      <c r="H250" s="236"/>
      <c r="I250" s="237">
        <f>ROUND(E250*H250,2)</f>
        <v>0</v>
      </c>
      <c r="J250" s="236"/>
      <c r="K250" s="237">
        <f>ROUND(E250*J250,2)</f>
        <v>0</v>
      </c>
      <c r="L250" s="237">
        <v>21</v>
      </c>
      <c r="M250" s="237">
        <f>G250*(1+L250/100)</f>
        <v>0</v>
      </c>
      <c r="N250" s="237">
        <v>0</v>
      </c>
      <c r="O250" s="237">
        <f>ROUND(E250*N250,2)</f>
        <v>0</v>
      </c>
      <c r="P250" s="237">
        <v>0</v>
      </c>
      <c r="Q250" s="237">
        <f>ROUND(E250*P250,2)</f>
        <v>0</v>
      </c>
      <c r="R250" s="237"/>
      <c r="S250" s="237" t="s">
        <v>295</v>
      </c>
      <c r="T250" s="238" t="s">
        <v>286</v>
      </c>
      <c r="U250" s="215">
        <v>0</v>
      </c>
      <c r="V250" s="215">
        <f>ROUND(E250*U250,2)</f>
        <v>0</v>
      </c>
      <c r="W250" s="215"/>
      <c r="X250" s="206"/>
      <c r="Y250" s="206"/>
      <c r="Z250" s="206"/>
      <c r="AA250" s="206"/>
      <c r="AB250" s="206"/>
      <c r="AC250" s="206"/>
      <c r="AD250" s="206"/>
      <c r="AE250" s="206"/>
      <c r="AF250" s="206"/>
      <c r="AG250" s="206" t="s">
        <v>2206</v>
      </c>
      <c r="AH250" s="206"/>
      <c r="AI250" s="206"/>
      <c r="AJ250" s="206"/>
      <c r="AK250" s="206"/>
      <c r="AL250" s="206"/>
      <c r="AM250" s="206"/>
      <c r="AN250" s="206"/>
      <c r="AO250" s="206"/>
      <c r="AP250" s="206"/>
      <c r="AQ250" s="206"/>
      <c r="AR250" s="206"/>
      <c r="AS250" s="206"/>
      <c r="AT250" s="206"/>
      <c r="AU250" s="206"/>
      <c r="AV250" s="206"/>
      <c r="AW250" s="206"/>
      <c r="AX250" s="206"/>
      <c r="AY250" s="206"/>
      <c r="AZ250" s="206"/>
      <c r="BA250" s="206"/>
      <c r="BB250" s="206"/>
      <c r="BC250" s="206"/>
      <c r="BD250" s="206"/>
      <c r="BE250" s="206"/>
      <c r="BF250" s="206"/>
      <c r="BG250" s="206"/>
      <c r="BH250" s="206"/>
    </row>
    <row r="251" spans="1:60" outlineLevel="1">
      <c r="A251" s="232">
        <v>180</v>
      </c>
      <c r="B251" s="233" t="s">
        <v>2013</v>
      </c>
      <c r="C251" s="243" t="s">
        <v>2459</v>
      </c>
      <c r="D251" s="234" t="s">
        <v>298</v>
      </c>
      <c r="E251" s="235">
        <v>2</v>
      </c>
      <c r="F251" s="236"/>
      <c r="G251" s="237">
        <f>ROUND(E251*F251,2)</f>
        <v>0</v>
      </c>
      <c r="H251" s="236"/>
      <c r="I251" s="237">
        <f>ROUND(E251*H251,2)</f>
        <v>0</v>
      </c>
      <c r="J251" s="236"/>
      <c r="K251" s="237">
        <f>ROUND(E251*J251,2)</f>
        <v>0</v>
      </c>
      <c r="L251" s="237">
        <v>21</v>
      </c>
      <c r="M251" s="237">
        <f>G251*(1+L251/100)</f>
        <v>0</v>
      </c>
      <c r="N251" s="237">
        <v>0</v>
      </c>
      <c r="O251" s="237">
        <f>ROUND(E251*N251,2)</f>
        <v>0</v>
      </c>
      <c r="P251" s="237">
        <v>0</v>
      </c>
      <c r="Q251" s="237">
        <f>ROUND(E251*P251,2)</f>
        <v>0</v>
      </c>
      <c r="R251" s="237"/>
      <c r="S251" s="237" t="s">
        <v>295</v>
      </c>
      <c r="T251" s="238" t="s">
        <v>286</v>
      </c>
      <c r="U251" s="215">
        <v>0</v>
      </c>
      <c r="V251" s="215">
        <f>ROUND(E251*U251,2)</f>
        <v>0</v>
      </c>
      <c r="W251" s="215"/>
      <c r="X251" s="206"/>
      <c r="Y251" s="206"/>
      <c r="Z251" s="206"/>
      <c r="AA251" s="206"/>
      <c r="AB251" s="206"/>
      <c r="AC251" s="206"/>
      <c r="AD251" s="206"/>
      <c r="AE251" s="206"/>
      <c r="AF251" s="206"/>
      <c r="AG251" s="206" t="s">
        <v>2206</v>
      </c>
      <c r="AH251" s="206"/>
      <c r="AI251" s="206"/>
      <c r="AJ251" s="206"/>
      <c r="AK251" s="206"/>
      <c r="AL251" s="206"/>
      <c r="AM251" s="206"/>
      <c r="AN251" s="206"/>
      <c r="AO251" s="206"/>
      <c r="AP251" s="206"/>
      <c r="AQ251" s="206"/>
      <c r="AR251" s="206"/>
      <c r="AS251" s="206"/>
      <c r="AT251" s="206"/>
      <c r="AU251" s="206"/>
      <c r="AV251" s="206"/>
      <c r="AW251" s="206"/>
      <c r="AX251" s="206"/>
      <c r="AY251" s="206"/>
      <c r="AZ251" s="206"/>
      <c r="BA251" s="206"/>
      <c r="BB251" s="206"/>
      <c r="BC251" s="206"/>
      <c r="BD251" s="206"/>
      <c r="BE251" s="206"/>
      <c r="BF251" s="206"/>
      <c r="BG251" s="206"/>
      <c r="BH251" s="206"/>
    </row>
    <row r="252" spans="1:60" outlineLevel="1">
      <c r="A252" s="232">
        <v>181</v>
      </c>
      <c r="B252" s="233" t="s">
        <v>2047</v>
      </c>
      <c r="C252" s="243" t="s">
        <v>2460</v>
      </c>
      <c r="D252" s="234" t="s">
        <v>557</v>
      </c>
      <c r="E252" s="235">
        <v>20</v>
      </c>
      <c r="F252" s="236"/>
      <c r="G252" s="237">
        <f>ROUND(E252*F252,2)</f>
        <v>0</v>
      </c>
      <c r="H252" s="236"/>
      <c r="I252" s="237">
        <f>ROUND(E252*H252,2)</f>
        <v>0</v>
      </c>
      <c r="J252" s="236"/>
      <c r="K252" s="237">
        <f>ROUND(E252*J252,2)</f>
        <v>0</v>
      </c>
      <c r="L252" s="237">
        <v>21</v>
      </c>
      <c r="M252" s="237">
        <f>G252*(1+L252/100)</f>
        <v>0</v>
      </c>
      <c r="N252" s="237">
        <v>0</v>
      </c>
      <c r="O252" s="237">
        <f>ROUND(E252*N252,2)</f>
        <v>0</v>
      </c>
      <c r="P252" s="237">
        <v>0</v>
      </c>
      <c r="Q252" s="237">
        <f>ROUND(E252*P252,2)</f>
        <v>0</v>
      </c>
      <c r="R252" s="237"/>
      <c r="S252" s="237" t="s">
        <v>295</v>
      </c>
      <c r="T252" s="238" t="s">
        <v>286</v>
      </c>
      <c r="U252" s="215">
        <v>0</v>
      </c>
      <c r="V252" s="215">
        <f>ROUND(E252*U252,2)</f>
        <v>0</v>
      </c>
      <c r="W252" s="215"/>
      <c r="X252" s="206"/>
      <c r="Y252" s="206"/>
      <c r="Z252" s="206"/>
      <c r="AA252" s="206"/>
      <c r="AB252" s="206"/>
      <c r="AC252" s="206"/>
      <c r="AD252" s="206"/>
      <c r="AE252" s="206"/>
      <c r="AF252" s="206"/>
      <c r="AG252" s="206" t="s">
        <v>2206</v>
      </c>
      <c r="AH252" s="206"/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</row>
    <row r="253" spans="1:60" outlineLevel="1">
      <c r="A253" s="232">
        <v>182</v>
      </c>
      <c r="B253" s="233" t="s">
        <v>2049</v>
      </c>
      <c r="C253" s="243" t="s">
        <v>2461</v>
      </c>
      <c r="D253" s="234" t="s">
        <v>557</v>
      </c>
      <c r="E253" s="235">
        <v>25</v>
      </c>
      <c r="F253" s="236"/>
      <c r="G253" s="237">
        <f>ROUND(E253*F253,2)</f>
        <v>0</v>
      </c>
      <c r="H253" s="236"/>
      <c r="I253" s="237">
        <f>ROUND(E253*H253,2)</f>
        <v>0</v>
      </c>
      <c r="J253" s="236"/>
      <c r="K253" s="237">
        <f>ROUND(E253*J253,2)</f>
        <v>0</v>
      </c>
      <c r="L253" s="237">
        <v>21</v>
      </c>
      <c r="M253" s="237">
        <f>G253*(1+L253/100)</f>
        <v>0</v>
      </c>
      <c r="N253" s="237">
        <v>0</v>
      </c>
      <c r="O253" s="237">
        <f>ROUND(E253*N253,2)</f>
        <v>0</v>
      </c>
      <c r="P253" s="237">
        <v>0</v>
      </c>
      <c r="Q253" s="237">
        <f>ROUND(E253*P253,2)</f>
        <v>0</v>
      </c>
      <c r="R253" s="237"/>
      <c r="S253" s="237" t="s">
        <v>295</v>
      </c>
      <c r="T253" s="238" t="s">
        <v>286</v>
      </c>
      <c r="U253" s="215">
        <v>0</v>
      </c>
      <c r="V253" s="215">
        <f>ROUND(E253*U253,2)</f>
        <v>0</v>
      </c>
      <c r="W253" s="215"/>
      <c r="X253" s="206"/>
      <c r="Y253" s="206"/>
      <c r="Z253" s="206"/>
      <c r="AA253" s="206"/>
      <c r="AB253" s="206"/>
      <c r="AC253" s="206"/>
      <c r="AD253" s="206"/>
      <c r="AE253" s="206"/>
      <c r="AF253" s="206"/>
      <c r="AG253" s="206" t="s">
        <v>2206</v>
      </c>
      <c r="AH253" s="206"/>
      <c r="AI253" s="206"/>
      <c r="AJ253" s="206"/>
      <c r="AK253" s="206"/>
      <c r="AL253" s="206"/>
      <c r="AM253" s="206"/>
      <c r="AN253" s="206"/>
      <c r="AO253" s="206"/>
      <c r="AP253" s="206"/>
      <c r="AQ253" s="206"/>
      <c r="AR253" s="206"/>
      <c r="AS253" s="206"/>
      <c r="AT253" s="206"/>
      <c r="AU253" s="206"/>
      <c r="AV253" s="206"/>
      <c r="AW253" s="206"/>
      <c r="AX253" s="206"/>
      <c r="AY253" s="206"/>
      <c r="AZ253" s="206"/>
      <c r="BA253" s="206"/>
      <c r="BB253" s="206"/>
      <c r="BC253" s="206"/>
      <c r="BD253" s="206"/>
      <c r="BE253" s="206"/>
      <c r="BF253" s="206"/>
      <c r="BG253" s="206"/>
      <c r="BH253" s="206"/>
    </row>
    <row r="254" spans="1:60" outlineLevel="1">
      <c r="A254" s="232">
        <v>183</v>
      </c>
      <c r="B254" s="233" t="s">
        <v>2051</v>
      </c>
      <c r="C254" s="243" t="s">
        <v>2462</v>
      </c>
      <c r="D254" s="234" t="s">
        <v>437</v>
      </c>
      <c r="E254" s="235">
        <v>8</v>
      </c>
      <c r="F254" s="236"/>
      <c r="G254" s="237">
        <f>ROUND(E254*F254,2)</f>
        <v>0</v>
      </c>
      <c r="H254" s="236"/>
      <c r="I254" s="237">
        <f>ROUND(E254*H254,2)</f>
        <v>0</v>
      </c>
      <c r="J254" s="236"/>
      <c r="K254" s="237">
        <f>ROUND(E254*J254,2)</f>
        <v>0</v>
      </c>
      <c r="L254" s="237">
        <v>21</v>
      </c>
      <c r="M254" s="237">
        <f>G254*(1+L254/100)</f>
        <v>0</v>
      </c>
      <c r="N254" s="237">
        <v>0</v>
      </c>
      <c r="O254" s="237">
        <f>ROUND(E254*N254,2)</f>
        <v>0</v>
      </c>
      <c r="P254" s="237">
        <v>0</v>
      </c>
      <c r="Q254" s="237">
        <f>ROUND(E254*P254,2)</f>
        <v>0</v>
      </c>
      <c r="R254" s="237"/>
      <c r="S254" s="237" t="s">
        <v>295</v>
      </c>
      <c r="T254" s="238" t="s">
        <v>286</v>
      </c>
      <c r="U254" s="215">
        <v>0</v>
      </c>
      <c r="V254" s="215">
        <f>ROUND(E254*U254,2)</f>
        <v>0</v>
      </c>
      <c r="W254" s="215"/>
      <c r="X254" s="206"/>
      <c r="Y254" s="206"/>
      <c r="Z254" s="206"/>
      <c r="AA254" s="206"/>
      <c r="AB254" s="206"/>
      <c r="AC254" s="206"/>
      <c r="AD254" s="206"/>
      <c r="AE254" s="206"/>
      <c r="AF254" s="206"/>
      <c r="AG254" s="206" t="s">
        <v>2206</v>
      </c>
      <c r="AH254" s="206"/>
      <c r="AI254" s="206"/>
      <c r="AJ254" s="206"/>
      <c r="AK254" s="206"/>
      <c r="AL254" s="206"/>
      <c r="AM254" s="206"/>
      <c r="AN254" s="206"/>
      <c r="AO254" s="206"/>
      <c r="AP254" s="206"/>
      <c r="AQ254" s="206"/>
      <c r="AR254" s="206"/>
      <c r="AS254" s="206"/>
      <c r="AT254" s="206"/>
      <c r="AU254" s="206"/>
      <c r="AV254" s="206"/>
      <c r="AW254" s="206"/>
      <c r="AX254" s="206"/>
      <c r="AY254" s="206"/>
      <c r="AZ254" s="206"/>
      <c r="BA254" s="206"/>
      <c r="BB254" s="206"/>
      <c r="BC254" s="206"/>
      <c r="BD254" s="206"/>
      <c r="BE254" s="206"/>
      <c r="BF254" s="206"/>
      <c r="BG254" s="206"/>
      <c r="BH254" s="206"/>
    </row>
    <row r="255" spans="1:60" outlineLevel="1">
      <c r="A255" s="232">
        <v>184</v>
      </c>
      <c r="B255" s="233" t="s">
        <v>2073</v>
      </c>
      <c r="C255" s="243" t="s">
        <v>2463</v>
      </c>
      <c r="D255" s="234" t="s">
        <v>437</v>
      </c>
      <c r="E255" s="235">
        <v>1</v>
      </c>
      <c r="F255" s="236"/>
      <c r="G255" s="237">
        <f>ROUND(E255*F255,2)</f>
        <v>0</v>
      </c>
      <c r="H255" s="236"/>
      <c r="I255" s="237">
        <f>ROUND(E255*H255,2)</f>
        <v>0</v>
      </c>
      <c r="J255" s="236"/>
      <c r="K255" s="237">
        <f>ROUND(E255*J255,2)</f>
        <v>0</v>
      </c>
      <c r="L255" s="237">
        <v>21</v>
      </c>
      <c r="M255" s="237">
        <f>G255*(1+L255/100)</f>
        <v>0</v>
      </c>
      <c r="N255" s="237">
        <v>0</v>
      </c>
      <c r="O255" s="237">
        <f>ROUND(E255*N255,2)</f>
        <v>0</v>
      </c>
      <c r="P255" s="237">
        <v>0</v>
      </c>
      <c r="Q255" s="237">
        <f>ROUND(E255*P255,2)</f>
        <v>0</v>
      </c>
      <c r="R255" s="237"/>
      <c r="S255" s="237" t="s">
        <v>295</v>
      </c>
      <c r="T255" s="238" t="s">
        <v>286</v>
      </c>
      <c r="U255" s="215">
        <v>0</v>
      </c>
      <c r="V255" s="215">
        <f>ROUND(E255*U255,2)</f>
        <v>0</v>
      </c>
      <c r="W255" s="215"/>
      <c r="X255" s="206"/>
      <c r="Y255" s="206"/>
      <c r="Z255" s="206"/>
      <c r="AA255" s="206"/>
      <c r="AB255" s="206"/>
      <c r="AC255" s="206"/>
      <c r="AD255" s="206"/>
      <c r="AE255" s="206"/>
      <c r="AF255" s="206"/>
      <c r="AG255" s="206" t="s">
        <v>2206</v>
      </c>
      <c r="AH255" s="206"/>
      <c r="AI255" s="206"/>
      <c r="AJ255" s="206"/>
      <c r="AK255" s="206"/>
      <c r="AL255" s="206"/>
      <c r="AM255" s="206"/>
      <c r="AN255" s="206"/>
      <c r="AO255" s="206"/>
      <c r="AP255" s="206"/>
      <c r="AQ255" s="206"/>
      <c r="AR255" s="206"/>
      <c r="AS255" s="206"/>
      <c r="AT255" s="206"/>
      <c r="AU255" s="206"/>
      <c r="AV255" s="206"/>
      <c r="AW255" s="206"/>
      <c r="AX255" s="206"/>
      <c r="AY255" s="206"/>
      <c r="AZ255" s="206"/>
      <c r="BA255" s="206"/>
      <c r="BB255" s="206"/>
      <c r="BC255" s="206"/>
      <c r="BD255" s="206"/>
      <c r="BE255" s="206"/>
      <c r="BF255" s="206"/>
      <c r="BG255" s="206"/>
      <c r="BH255" s="206"/>
    </row>
    <row r="256" spans="1:60" outlineLevel="1">
      <c r="A256" s="232">
        <v>185</v>
      </c>
      <c r="B256" s="233" t="s">
        <v>2043</v>
      </c>
      <c r="C256" s="243" t="s">
        <v>2464</v>
      </c>
      <c r="D256" s="234" t="s">
        <v>437</v>
      </c>
      <c r="E256" s="235">
        <v>1</v>
      </c>
      <c r="F256" s="236"/>
      <c r="G256" s="237">
        <f>ROUND(E256*F256,2)</f>
        <v>0</v>
      </c>
      <c r="H256" s="236"/>
      <c r="I256" s="237">
        <f>ROUND(E256*H256,2)</f>
        <v>0</v>
      </c>
      <c r="J256" s="236"/>
      <c r="K256" s="237">
        <f>ROUND(E256*J256,2)</f>
        <v>0</v>
      </c>
      <c r="L256" s="237">
        <v>21</v>
      </c>
      <c r="M256" s="237">
        <f>G256*(1+L256/100)</f>
        <v>0</v>
      </c>
      <c r="N256" s="237">
        <v>0</v>
      </c>
      <c r="O256" s="237">
        <f>ROUND(E256*N256,2)</f>
        <v>0</v>
      </c>
      <c r="P256" s="237">
        <v>0</v>
      </c>
      <c r="Q256" s="237">
        <f>ROUND(E256*P256,2)</f>
        <v>0</v>
      </c>
      <c r="R256" s="237"/>
      <c r="S256" s="237" t="s">
        <v>295</v>
      </c>
      <c r="T256" s="238" t="s">
        <v>286</v>
      </c>
      <c r="U256" s="215">
        <v>0</v>
      </c>
      <c r="V256" s="215">
        <f>ROUND(E256*U256,2)</f>
        <v>0</v>
      </c>
      <c r="W256" s="215"/>
      <c r="X256" s="206"/>
      <c r="Y256" s="206"/>
      <c r="Z256" s="206"/>
      <c r="AA256" s="206"/>
      <c r="AB256" s="206"/>
      <c r="AC256" s="206"/>
      <c r="AD256" s="206"/>
      <c r="AE256" s="206"/>
      <c r="AF256" s="206"/>
      <c r="AG256" s="206" t="s">
        <v>2206</v>
      </c>
      <c r="AH256" s="206"/>
      <c r="AI256" s="206"/>
      <c r="AJ256" s="206"/>
      <c r="AK256" s="206"/>
      <c r="AL256" s="206"/>
      <c r="AM256" s="206"/>
      <c r="AN256" s="206"/>
      <c r="AO256" s="206"/>
      <c r="AP256" s="206"/>
      <c r="AQ256" s="206"/>
      <c r="AR256" s="206"/>
      <c r="AS256" s="206"/>
      <c r="AT256" s="206"/>
      <c r="AU256" s="206"/>
      <c r="AV256" s="206"/>
      <c r="AW256" s="206"/>
      <c r="AX256" s="206"/>
      <c r="AY256" s="206"/>
      <c r="AZ256" s="206"/>
      <c r="BA256" s="206"/>
      <c r="BB256" s="206"/>
      <c r="BC256" s="206"/>
      <c r="BD256" s="206"/>
      <c r="BE256" s="206"/>
      <c r="BF256" s="206"/>
      <c r="BG256" s="206"/>
      <c r="BH256" s="206"/>
    </row>
    <row r="257" spans="1:60" outlineLevel="1">
      <c r="A257" s="232">
        <v>186</v>
      </c>
      <c r="B257" s="233" t="s">
        <v>1996</v>
      </c>
      <c r="C257" s="243" t="s">
        <v>2465</v>
      </c>
      <c r="D257" s="234" t="s">
        <v>298</v>
      </c>
      <c r="E257" s="235">
        <v>1</v>
      </c>
      <c r="F257" s="236"/>
      <c r="G257" s="237">
        <f>ROUND(E257*F257,2)</f>
        <v>0</v>
      </c>
      <c r="H257" s="236"/>
      <c r="I257" s="237">
        <f>ROUND(E257*H257,2)</f>
        <v>0</v>
      </c>
      <c r="J257" s="236"/>
      <c r="K257" s="237">
        <f>ROUND(E257*J257,2)</f>
        <v>0</v>
      </c>
      <c r="L257" s="237">
        <v>21</v>
      </c>
      <c r="M257" s="237">
        <f>G257*(1+L257/100)</f>
        <v>0</v>
      </c>
      <c r="N257" s="237">
        <v>0</v>
      </c>
      <c r="O257" s="237">
        <f>ROUND(E257*N257,2)</f>
        <v>0</v>
      </c>
      <c r="P257" s="237">
        <v>0</v>
      </c>
      <c r="Q257" s="237">
        <f>ROUND(E257*P257,2)</f>
        <v>0</v>
      </c>
      <c r="R257" s="237"/>
      <c r="S257" s="237" t="s">
        <v>295</v>
      </c>
      <c r="T257" s="238" t="s">
        <v>286</v>
      </c>
      <c r="U257" s="215">
        <v>0</v>
      </c>
      <c r="V257" s="215">
        <f>ROUND(E257*U257,2)</f>
        <v>0</v>
      </c>
      <c r="W257" s="215"/>
      <c r="X257" s="206"/>
      <c r="Y257" s="206"/>
      <c r="Z257" s="206"/>
      <c r="AA257" s="206"/>
      <c r="AB257" s="206"/>
      <c r="AC257" s="206"/>
      <c r="AD257" s="206"/>
      <c r="AE257" s="206"/>
      <c r="AF257" s="206"/>
      <c r="AG257" s="206" t="s">
        <v>2280</v>
      </c>
      <c r="AH257" s="206"/>
      <c r="AI257" s="206"/>
      <c r="AJ257" s="206"/>
      <c r="AK257" s="206"/>
      <c r="AL257" s="206"/>
      <c r="AM257" s="206"/>
      <c r="AN257" s="206"/>
      <c r="AO257" s="206"/>
      <c r="AP257" s="206"/>
      <c r="AQ257" s="206"/>
      <c r="AR257" s="206"/>
      <c r="AS257" s="206"/>
      <c r="AT257" s="206"/>
      <c r="AU257" s="206"/>
      <c r="AV257" s="206"/>
      <c r="AW257" s="206"/>
      <c r="AX257" s="206"/>
      <c r="AY257" s="206"/>
      <c r="AZ257" s="206"/>
      <c r="BA257" s="206"/>
      <c r="BB257" s="206"/>
      <c r="BC257" s="206"/>
      <c r="BD257" s="206"/>
      <c r="BE257" s="206"/>
      <c r="BF257" s="206"/>
      <c r="BG257" s="206"/>
      <c r="BH257" s="206"/>
    </row>
    <row r="258" spans="1:60" outlineLevel="1">
      <c r="A258" s="232">
        <v>187</v>
      </c>
      <c r="B258" s="233" t="s">
        <v>1998</v>
      </c>
      <c r="C258" s="243" t="s">
        <v>2465</v>
      </c>
      <c r="D258" s="234" t="s">
        <v>298</v>
      </c>
      <c r="E258" s="235">
        <v>3</v>
      </c>
      <c r="F258" s="236"/>
      <c r="G258" s="237">
        <f>ROUND(E258*F258,2)</f>
        <v>0</v>
      </c>
      <c r="H258" s="236"/>
      <c r="I258" s="237">
        <f>ROUND(E258*H258,2)</f>
        <v>0</v>
      </c>
      <c r="J258" s="236"/>
      <c r="K258" s="237">
        <f>ROUND(E258*J258,2)</f>
        <v>0</v>
      </c>
      <c r="L258" s="237">
        <v>21</v>
      </c>
      <c r="M258" s="237">
        <f>G258*(1+L258/100)</f>
        <v>0</v>
      </c>
      <c r="N258" s="237">
        <v>0</v>
      </c>
      <c r="O258" s="237">
        <f>ROUND(E258*N258,2)</f>
        <v>0</v>
      </c>
      <c r="P258" s="237">
        <v>0</v>
      </c>
      <c r="Q258" s="237">
        <f>ROUND(E258*P258,2)</f>
        <v>0</v>
      </c>
      <c r="R258" s="237"/>
      <c r="S258" s="237" t="s">
        <v>295</v>
      </c>
      <c r="T258" s="238" t="s">
        <v>286</v>
      </c>
      <c r="U258" s="215">
        <v>0</v>
      </c>
      <c r="V258" s="215">
        <f>ROUND(E258*U258,2)</f>
        <v>0</v>
      </c>
      <c r="W258" s="215"/>
      <c r="X258" s="206"/>
      <c r="Y258" s="206"/>
      <c r="Z258" s="206"/>
      <c r="AA258" s="206"/>
      <c r="AB258" s="206"/>
      <c r="AC258" s="206"/>
      <c r="AD258" s="206"/>
      <c r="AE258" s="206"/>
      <c r="AF258" s="206"/>
      <c r="AG258" s="206" t="s">
        <v>2280</v>
      </c>
      <c r="AH258" s="206"/>
      <c r="AI258" s="206"/>
      <c r="AJ258" s="206"/>
      <c r="AK258" s="206"/>
      <c r="AL258" s="206"/>
      <c r="AM258" s="206"/>
      <c r="AN258" s="206"/>
      <c r="AO258" s="206"/>
      <c r="AP258" s="206"/>
      <c r="AQ258" s="206"/>
      <c r="AR258" s="206"/>
      <c r="AS258" s="206"/>
      <c r="AT258" s="206"/>
      <c r="AU258" s="206"/>
      <c r="AV258" s="206"/>
      <c r="AW258" s="206"/>
      <c r="AX258" s="206"/>
      <c r="AY258" s="206"/>
      <c r="AZ258" s="206"/>
      <c r="BA258" s="206"/>
      <c r="BB258" s="206"/>
      <c r="BC258" s="206"/>
      <c r="BD258" s="206"/>
      <c r="BE258" s="206"/>
      <c r="BF258" s="206"/>
      <c r="BG258" s="206"/>
      <c r="BH258" s="206"/>
    </row>
    <row r="259" spans="1:60" outlineLevel="1">
      <c r="A259" s="232">
        <v>188</v>
      </c>
      <c r="B259" s="233" t="s">
        <v>2000</v>
      </c>
      <c r="C259" s="243" t="s">
        <v>2466</v>
      </c>
      <c r="D259" s="234" t="s">
        <v>298</v>
      </c>
      <c r="E259" s="235">
        <v>1</v>
      </c>
      <c r="F259" s="236"/>
      <c r="G259" s="237">
        <f>ROUND(E259*F259,2)</f>
        <v>0</v>
      </c>
      <c r="H259" s="236"/>
      <c r="I259" s="237">
        <f>ROUND(E259*H259,2)</f>
        <v>0</v>
      </c>
      <c r="J259" s="236"/>
      <c r="K259" s="237">
        <f>ROUND(E259*J259,2)</f>
        <v>0</v>
      </c>
      <c r="L259" s="237">
        <v>21</v>
      </c>
      <c r="M259" s="237">
        <f>G259*(1+L259/100)</f>
        <v>0</v>
      </c>
      <c r="N259" s="237">
        <v>0</v>
      </c>
      <c r="O259" s="237">
        <f>ROUND(E259*N259,2)</f>
        <v>0</v>
      </c>
      <c r="P259" s="237">
        <v>0</v>
      </c>
      <c r="Q259" s="237">
        <f>ROUND(E259*P259,2)</f>
        <v>0</v>
      </c>
      <c r="R259" s="237"/>
      <c r="S259" s="237" t="s">
        <v>295</v>
      </c>
      <c r="T259" s="238" t="s">
        <v>286</v>
      </c>
      <c r="U259" s="215">
        <v>0</v>
      </c>
      <c r="V259" s="215">
        <f>ROUND(E259*U259,2)</f>
        <v>0</v>
      </c>
      <c r="W259" s="215"/>
      <c r="X259" s="206"/>
      <c r="Y259" s="206"/>
      <c r="Z259" s="206"/>
      <c r="AA259" s="206"/>
      <c r="AB259" s="206"/>
      <c r="AC259" s="206"/>
      <c r="AD259" s="206"/>
      <c r="AE259" s="206"/>
      <c r="AF259" s="206"/>
      <c r="AG259" s="206" t="s">
        <v>2280</v>
      </c>
      <c r="AH259" s="206"/>
      <c r="AI259" s="206"/>
      <c r="AJ259" s="206"/>
      <c r="AK259" s="206"/>
      <c r="AL259" s="206"/>
      <c r="AM259" s="206"/>
      <c r="AN259" s="206"/>
      <c r="AO259" s="206"/>
      <c r="AP259" s="206"/>
      <c r="AQ259" s="206"/>
      <c r="AR259" s="206"/>
      <c r="AS259" s="206"/>
      <c r="AT259" s="206"/>
      <c r="AU259" s="206"/>
      <c r="AV259" s="206"/>
      <c r="AW259" s="206"/>
      <c r="AX259" s="206"/>
      <c r="AY259" s="206"/>
      <c r="AZ259" s="206"/>
      <c r="BA259" s="206"/>
      <c r="BB259" s="206"/>
      <c r="BC259" s="206"/>
      <c r="BD259" s="206"/>
      <c r="BE259" s="206"/>
      <c r="BF259" s="206"/>
      <c r="BG259" s="206"/>
      <c r="BH259" s="206"/>
    </row>
    <row r="260" spans="1:60" outlineLevel="1">
      <c r="A260" s="232">
        <v>189</v>
      </c>
      <c r="B260" s="233" t="s">
        <v>2002</v>
      </c>
      <c r="C260" s="243" t="s">
        <v>2467</v>
      </c>
      <c r="D260" s="234" t="s">
        <v>298</v>
      </c>
      <c r="E260" s="235">
        <v>1</v>
      </c>
      <c r="F260" s="236"/>
      <c r="G260" s="237">
        <f>ROUND(E260*F260,2)</f>
        <v>0</v>
      </c>
      <c r="H260" s="236"/>
      <c r="I260" s="237">
        <f>ROUND(E260*H260,2)</f>
        <v>0</v>
      </c>
      <c r="J260" s="236"/>
      <c r="K260" s="237">
        <f>ROUND(E260*J260,2)</f>
        <v>0</v>
      </c>
      <c r="L260" s="237">
        <v>21</v>
      </c>
      <c r="M260" s="237">
        <f>G260*(1+L260/100)</f>
        <v>0</v>
      </c>
      <c r="N260" s="237">
        <v>0</v>
      </c>
      <c r="O260" s="237">
        <f>ROUND(E260*N260,2)</f>
        <v>0</v>
      </c>
      <c r="P260" s="237">
        <v>0</v>
      </c>
      <c r="Q260" s="237">
        <f>ROUND(E260*P260,2)</f>
        <v>0</v>
      </c>
      <c r="R260" s="237"/>
      <c r="S260" s="237" t="s">
        <v>295</v>
      </c>
      <c r="T260" s="238" t="s">
        <v>286</v>
      </c>
      <c r="U260" s="215">
        <v>0</v>
      </c>
      <c r="V260" s="215">
        <f>ROUND(E260*U260,2)</f>
        <v>0</v>
      </c>
      <c r="W260" s="215"/>
      <c r="X260" s="206"/>
      <c r="Y260" s="206"/>
      <c r="Z260" s="206"/>
      <c r="AA260" s="206"/>
      <c r="AB260" s="206"/>
      <c r="AC260" s="206"/>
      <c r="AD260" s="206"/>
      <c r="AE260" s="206"/>
      <c r="AF260" s="206"/>
      <c r="AG260" s="206" t="s">
        <v>2280</v>
      </c>
      <c r="AH260" s="206"/>
      <c r="AI260" s="206"/>
      <c r="AJ260" s="206"/>
      <c r="AK260" s="206"/>
      <c r="AL260" s="206"/>
      <c r="AM260" s="206"/>
      <c r="AN260" s="206"/>
      <c r="AO260" s="206"/>
      <c r="AP260" s="206"/>
      <c r="AQ260" s="206"/>
      <c r="AR260" s="206"/>
      <c r="AS260" s="206"/>
      <c r="AT260" s="206"/>
      <c r="AU260" s="206"/>
      <c r="AV260" s="206"/>
      <c r="AW260" s="206"/>
      <c r="AX260" s="206"/>
      <c r="AY260" s="206"/>
      <c r="AZ260" s="206"/>
      <c r="BA260" s="206"/>
      <c r="BB260" s="206"/>
      <c r="BC260" s="206"/>
      <c r="BD260" s="206"/>
      <c r="BE260" s="206"/>
      <c r="BF260" s="206"/>
      <c r="BG260" s="206"/>
      <c r="BH260" s="206"/>
    </row>
    <row r="261" spans="1:60" outlineLevel="1">
      <c r="A261" s="232">
        <v>190</v>
      </c>
      <c r="B261" s="233" t="s">
        <v>2004</v>
      </c>
      <c r="C261" s="243" t="s">
        <v>2468</v>
      </c>
      <c r="D261" s="234" t="s">
        <v>298</v>
      </c>
      <c r="E261" s="235">
        <v>1</v>
      </c>
      <c r="F261" s="236"/>
      <c r="G261" s="237">
        <f>ROUND(E261*F261,2)</f>
        <v>0</v>
      </c>
      <c r="H261" s="236"/>
      <c r="I261" s="237">
        <f>ROUND(E261*H261,2)</f>
        <v>0</v>
      </c>
      <c r="J261" s="236"/>
      <c r="K261" s="237">
        <f>ROUND(E261*J261,2)</f>
        <v>0</v>
      </c>
      <c r="L261" s="237">
        <v>21</v>
      </c>
      <c r="M261" s="237">
        <f>G261*(1+L261/100)</f>
        <v>0</v>
      </c>
      <c r="N261" s="237">
        <v>0</v>
      </c>
      <c r="O261" s="237">
        <f>ROUND(E261*N261,2)</f>
        <v>0</v>
      </c>
      <c r="P261" s="237">
        <v>0</v>
      </c>
      <c r="Q261" s="237">
        <f>ROUND(E261*P261,2)</f>
        <v>0</v>
      </c>
      <c r="R261" s="237"/>
      <c r="S261" s="237" t="s">
        <v>295</v>
      </c>
      <c r="T261" s="238" t="s">
        <v>286</v>
      </c>
      <c r="U261" s="215">
        <v>0</v>
      </c>
      <c r="V261" s="215">
        <f>ROUND(E261*U261,2)</f>
        <v>0</v>
      </c>
      <c r="W261" s="215"/>
      <c r="X261" s="206"/>
      <c r="Y261" s="206"/>
      <c r="Z261" s="206"/>
      <c r="AA261" s="206"/>
      <c r="AB261" s="206"/>
      <c r="AC261" s="206"/>
      <c r="AD261" s="206"/>
      <c r="AE261" s="206"/>
      <c r="AF261" s="206"/>
      <c r="AG261" s="206" t="s">
        <v>2280</v>
      </c>
      <c r="AH261" s="206"/>
      <c r="AI261" s="206"/>
      <c r="AJ261" s="206"/>
      <c r="AK261" s="206"/>
      <c r="AL261" s="206"/>
      <c r="AM261" s="206"/>
      <c r="AN261" s="206"/>
      <c r="AO261" s="206"/>
      <c r="AP261" s="206"/>
      <c r="AQ261" s="206"/>
      <c r="AR261" s="206"/>
      <c r="AS261" s="206"/>
      <c r="AT261" s="206"/>
      <c r="AU261" s="206"/>
      <c r="AV261" s="206"/>
      <c r="AW261" s="206"/>
      <c r="AX261" s="206"/>
      <c r="AY261" s="206"/>
      <c r="AZ261" s="206"/>
      <c r="BA261" s="206"/>
      <c r="BB261" s="206"/>
      <c r="BC261" s="206"/>
      <c r="BD261" s="206"/>
      <c r="BE261" s="206"/>
      <c r="BF261" s="206"/>
      <c r="BG261" s="206"/>
      <c r="BH261" s="206"/>
    </row>
    <row r="262" spans="1:60" outlineLevel="1">
      <c r="A262" s="232">
        <v>191</v>
      </c>
      <c r="B262" s="233" t="s">
        <v>2209</v>
      </c>
      <c r="C262" s="243" t="s">
        <v>2469</v>
      </c>
      <c r="D262" s="234" t="s">
        <v>557</v>
      </c>
      <c r="E262" s="235">
        <v>30</v>
      </c>
      <c r="F262" s="236"/>
      <c r="G262" s="237">
        <f>ROUND(E262*F262,2)</f>
        <v>0</v>
      </c>
      <c r="H262" s="236"/>
      <c r="I262" s="237">
        <f>ROUND(E262*H262,2)</f>
        <v>0</v>
      </c>
      <c r="J262" s="236"/>
      <c r="K262" s="237">
        <f>ROUND(E262*J262,2)</f>
        <v>0</v>
      </c>
      <c r="L262" s="237">
        <v>21</v>
      </c>
      <c r="M262" s="237">
        <f>G262*(1+L262/100)</f>
        <v>0</v>
      </c>
      <c r="N262" s="237">
        <v>0</v>
      </c>
      <c r="O262" s="237">
        <f>ROUND(E262*N262,2)</f>
        <v>0</v>
      </c>
      <c r="P262" s="237">
        <v>0</v>
      </c>
      <c r="Q262" s="237">
        <f>ROUND(E262*P262,2)</f>
        <v>0</v>
      </c>
      <c r="R262" s="237"/>
      <c r="S262" s="237" t="s">
        <v>295</v>
      </c>
      <c r="T262" s="238" t="s">
        <v>286</v>
      </c>
      <c r="U262" s="215">
        <v>0</v>
      </c>
      <c r="V262" s="215">
        <f>ROUND(E262*U262,2)</f>
        <v>0</v>
      </c>
      <c r="W262" s="215"/>
      <c r="X262" s="206"/>
      <c r="Y262" s="206"/>
      <c r="Z262" s="206"/>
      <c r="AA262" s="206"/>
      <c r="AB262" s="206"/>
      <c r="AC262" s="206"/>
      <c r="AD262" s="206"/>
      <c r="AE262" s="206"/>
      <c r="AF262" s="206"/>
      <c r="AG262" s="206" t="s">
        <v>2280</v>
      </c>
      <c r="AH262" s="206"/>
      <c r="AI262" s="206"/>
      <c r="AJ262" s="206"/>
      <c r="AK262" s="206"/>
      <c r="AL262" s="206"/>
      <c r="AM262" s="206"/>
      <c r="AN262" s="206"/>
      <c r="AO262" s="206"/>
      <c r="AP262" s="206"/>
      <c r="AQ262" s="206"/>
      <c r="AR262" s="206"/>
      <c r="AS262" s="206"/>
      <c r="AT262" s="206"/>
      <c r="AU262" s="206"/>
      <c r="AV262" s="206"/>
      <c r="AW262" s="206"/>
      <c r="AX262" s="206"/>
      <c r="AY262" s="206"/>
      <c r="AZ262" s="206"/>
      <c r="BA262" s="206"/>
      <c r="BB262" s="206"/>
      <c r="BC262" s="206"/>
      <c r="BD262" s="206"/>
      <c r="BE262" s="206"/>
      <c r="BF262" s="206"/>
      <c r="BG262" s="206"/>
      <c r="BH262" s="206"/>
    </row>
    <row r="263" spans="1:60">
      <c r="A263" s="217" t="s">
        <v>280</v>
      </c>
      <c r="B263" s="218" t="s">
        <v>213</v>
      </c>
      <c r="C263" s="240" t="s">
        <v>214</v>
      </c>
      <c r="D263" s="219"/>
      <c r="E263" s="220"/>
      <c r="F263" s="221"/>
      <c r="G263" s="221">
        <f>SUMIF(AG264:AG280,"&lt;&gt;NOR",G264:G280)</f>
        <v>0</v>
      </c>
      <c r="H263" s="221"/>
      <c r="I263" s="221">
        <f>SUM(I264:I280)</f>
        <v>0</v>
      </c>
      <c r="J263" s="221"/>
      <c r="K263" s="221">
        <f>SUM(K264:K280)</f>
        <v>0</v>
      </c>
      <c r="L263" s="221"/>
      <c r="M263" s="221">
        <f>SUM(M264:M280)</f>
        <v>0</v>
      </c>
      <c r="N263" s="221"/>
      <c r="O263" s="221">
        <f>SUM(O264:O280)</f>
        <v>0</v>
      </c>
      <c r="P263" s="221"/>
      <c r="Q263" s="221">
        <f>SUM(Q264:Q280)</f>
        <v>0</v>
      </c>
      <c r="R263" s="221"/>
      <c r="S263" s="221"/>
      <c r="T263" s="222"/>
      <c r="U263" s="216"/>
      <c r="V263" s="216">
        <f>SUM(V264:V280)</f>
        <v>0</v>
      </c>
      <c r="W263" s="216"/>
      <c r="AG263" t="s">
        <v>281</v>
      </c>
    </row>
    <row r="264" spans="1:60" outlineLevel="1">
      <c r="A264" s="232">
        <v>192</v>
      </c>
      <c r="B264" s="233" t="s">
        <v>2045</v>
      </c>
      <c r="C264" s="243" t="s">
        <v>2282</v>
      </c>
      <c r="D264" s="234" t="s">
        <v>298</v>
      </c>
      <c r="E264" s="235">
        <v>2</v>
      </c>
      <c r="F264" s="236"/>
      <c r="G264" s="237">
        <f>ROUND(E264*F264,2)</f>
        <v>0</v>
      </c>
      <c r="H264" s="236"/>
      <c r="I264" s="237">
        <f>ROUND(E264*H264,2)</f>
        <v>0</v>
      </c>
      <c r="J264" s="236"/>
      <c r="K264" s="237">
        <f>ROUND(E264*J264,2)</f>
        <v>0</v>
      </c>
      <c r="L264" s="237">
        <v>21</v>
      </c>
      <c r="M264" s="237">
        <f>G264*(1+L264/100)</f>
        <v>0</v>
      </c>
      <c r="N264" s="237">
        <v>0</v>
      </c>
      <c r="O264" s="237">
        <f>ROUND(E264*N264,2)</f>
        <v>0</v>
      </c>
      <c r="P264" s="237">
        <v>0</v>
      </c>
      <c r="Q264" s="237">
        <f>ROUND(E264*P264,2)</f>
        <v>0</v>
      </c>
      <c r="R264" s="237"/>
      <c r="S264" s="237" t="s">
        <v>295</v>
      </c>
      <c r="T264" s="238" t="s">
        <v>286</v>
      </c>
      <c r="U264" s="215">
        <v>0</v>
      </c>
      <c r="V264" s="215">
        <f>ROUND(E264*U264,2)</f>
        <v>0</v>
      </c>
      <c r="W264" s="215"/>
      <c r="X264" s="206"/>
      <c r="Y264" s="206"/>
      <c r="Z264" s="206"/>
      <c r="AA264" s="206"/>
      <c r="AB264" s="206"/>
      <c r="AC264" s="206"/>
      <c r="AD264" s="206"/>
      <c r="AE264" s="206"/>
      <c r="AF264" s="206"/>
      <c r="AG264" s="206" t="s">
        <v>323</v>
      </c>
      <c r="AH264" s="206"/>
      <c r="AI264" s="206"/>
      <c r="AJ264" s="206"/>
      <c r="AK264" s="206"/>
      <c r="AL264" s="206"/>
      <c r="AM264" s="206"/>
      <c r="AN264" s="206"/>
      <c r="AO264" s="206"/>
      <c r="AP264" s="206"/>
      <c r="AQ264" s="206"/>
      <c r="AR264" s="206"/>
      <c r="AS264" s="206"/>
      <c r="AT264" s="206"/>
      <c r="AU264" s="206"/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  <c r="BH264" s="206"/>
    </row>
    <row r="265" spans="1:60" outlineLevel="1">
      <c r="A265" s="232">
        <v>193</v>
      </c>
      <c r="B265" s="233" t="s">
        <v>2047</v>
      </c>
      <c r="C265" s="243" t="s">
        <v>2470</v>
      </c>
      <c r="D265" s="234" t="s">
        <v>557</v>
      </c>
      <c r="E265" s="235">
        <v>35</v>
      </c>
      <c r="F265" s="236"/>
      <c r="G265" s="237">
        <f>ROUND(E265*F265,2)</f>
        <v>0</v>
      </c>
      <c r="H265" s="236"/>
      <c r="I265" s="237">
        <f>ROUND(E265*H265,2)</f>
        <v>0</v>
      </c>
      <c r="J265" s="236"/>
      <c r="K265" s="237">
        <f>ROUND(E265*J265,2)</f>
        <v>0</v>
      </c>
      <c r="L265" s="237">
        <v>21</v>
      </c>
      <c r="M265" s="237">
        <f>G265*(1+L265/100)</f>
        <v>0</v>
      </c>
      <c r="N265" s="237">
        <v>0</v>
      </c>
      <c r="O265" s="237">
        <f>ROUND(E265*N265,2)</f>
        <v>0</v>
      </c>
      <c r="P265" s="237">
        <v>0</v>
      </c>
      <c r="Q265" s="237">
        <f>ROUND(E265*P265,2)</f>
        <v>0</v>
      </c>
      <c r="R265" s="237"/>
      <c r="S265" s="237" t="s">
        <v>295</v>
      </c>
      <c r="T265" s="238" t="s">
        <v>286</v>
      </c>
      <c r="U265" s="215">
        <v>0</v>
      </c>
      <c r="V265" s="215">
        <f>ROUND(E265*U265,2)</f>
        <v>0</v>
      </c>
      <c r="W265" s="215"/>
      <c r="X265" s="206"/>
      <c r="Y265" s="206"/>
      <c r="Z265" s="206"/>
      <c r="AA265" s="206"/>
      <c r="AB265" s="206"/>
      <c r="AC265" s="206"/>
      <c r="AD265" s="206"/>
      <c r="AE265" s="206"/>
      <c r="AF265" s="206"/>
      <c r="AG265" s="206" t="s">
        <v>323</v>
      </c>
      <c r="AH265" s="206"/>
      <c r="AI265" s="206"/>
      <c r="AJ265" s="206"/>
      <c r="AK265" s="206"/>
      <c r="AL265" s="206"/>
      <c r="AM265" s="206"/>
      <c r="AN265" s="206"/>
      <c r="AO265" s="206"/>
      <c r="AP265" s="206"/>
      <c r="AQ265" s="206"/>
      <c r="AR265" s="206"/>
      <c r="AS265" s="206"/>
      <c r="AT265" s="206"/>
      <c r="AU265" s="206"/>
      <c r="AV265" s="206"/>
      <c r="AW265" s="206"/>
      <c r="AX265" s="206"/>
      <c r="AY265" s="206"/>
      <c r="AZ265" s="206"/>
      <c r="BA265" s="206"/>
      <c r="BB265" s="206"/>
      <c r="BC265" s="206"/>
      <c r="BD265" s="206"/>
      <c r="BE265" s="206"/>
      <c r="BF265" s="206"/>
      <c r="BG265" s="206"/>
      <c r="BH265" s="206"/>
    </row>
    <row r="266" spans="1:60" outlineLevel="1">
      <c r="A266" s="232">
        <v>194</v>
      </c>
      <c r="B266" s="233" t="s">
        <v>2049</v>
      </c>
      <c r="C266" s="243" t="s">
        <v>2471</v>
      </c>
      <c r="D266" s="234" t="s">
        <v>298</v>
      </c>
      <c r="E266" s="235">
        <v>1</v>
      </c>
      <c r="F266" s="236"/>
      <c r="G266" s="237">
        <f>ROUND(E266*F266,2)</f>
        <v>0</v>
      </c>
      <c r="H266" s="236"/>
      <c r="I266" s="237">
        <f>ROUND(E266*H266,2)</f>
        <v>0</v>
      </c>
      <c r="J266" s="236"/>
      <c r="K266" s="237">
        <f>ROUND(E266*J266,2)</f>
        <v>0</v>
      </c>
      <c r="L266" s="237">
        <v>21</v>
      </c>
      <c r="M266" s="237">
        <f>G266*(1+L266/100)</f>
        <v>0</v>
      </c>
      <c r="N266" s="237">
        <v>0</v>
      </c>
      <c r="O266" s="237">
        <f>ROUND(E266*N266,2)</f>
        <v>0</v>
      </c>
      <c r="P266" s="237">
        <v>0</v>
      </c>
      <c r="Q266" s="237">
        <f>ROUND(E266*P266,2)</f>
        <v>0</v>
      </c>
      <c r="R266" s="237"/>
      <c r="S266" s="237" t="s">
        <v>295</v>
      </c>
      <c r="T266" s="238" t="s">
        <v>286</v>
      </c>
      <c r="U266" s="215">
        <v>0</v>
      </c>
      <c r="V266" s="215">
        <f>ROUND(E266*U266,2)</f>
        <v>0</v>
      </c>
      <c r="W266" s="215"/>
      <c r="X266" s="206"/>
      <c r="Y266" s="206"/>
      <c r="Z266" s="206"/>
      <c r="AA266" s="206"/>
      <c r="AB266" s="206"/>
      <c r="AC266" s="206"/>
      <c r="AD266" s="206"/>
      <c r="AE266" s="206"/>
      <c r="AF266" s="206"/>
      <c r="AG266" s="206" t="s">
        <v>323</v>
      </c>
      <c r="AH266" s="206"/>
      <c r="AI266" s="206"/>
      <c r="AJ266" s="206"/>
      <c r="AK266" s="206"/>
      <c r="AL266" s="206"/>
      <c r="AM266" s="206"/>
      <c r="AN266" s="206"/>
      <c r="AO266" s="206"/>
      <c r="AP266" s="206"/>
      <c r="AQ266" s="206"/>
      <c r="AR266" s="206"/>
      <c r="AS266" s="206"/>
      <c r="AT266" s="206"/>
      <c r="AU266" s="206"/>
      <c r="AV266" s="206"/>
      <c r="AW266" s="206"/>
      <c r="AX266" s="206"/>
      <c r="AY266" s="206"/>
      <c r="AZ266" s="206"/>
      <c r="BA266" s="206"/>
      <c r="BB266" s="206"/>
      <c r="BC266" s="206"/>
      <c r="BD266" s="206"/>
      <c r="BE266" s="206"/>
      <c r="BF266" s="206"/>
      <c r="BG266" s="206"/>
      <c r="BH266" s="206"/>
    </row>
    <row r="267" spans="1:60" outlineLevel="1">
      <c r="A267" s="232">
        <v>195</v>
      </c>
      <c r="B267" s="233" t="s">
        <v>1996</v>
      </c>
      <c r="C267" s="243" t="s">
        <v>2472</v>
      </c>
      <c r="D267" s="234" t="s">
        <v>298</v>
      </c>
      <c r="E267" s="235">
        <v>1</v>
      </c>
      <c r="F267" s="236"/>
      <c r="G267" s="237">
        <f>ROUND(E267*F267,2)</f>
        <v>0</v>
      </c>
      <c r="H267" s="236"/>
      <c r="I267" s="237">
        <f>ROUND(E267*H267,2)</f>
        <v>0</v>
      </c>
      <c r="J267" s="236"/>
      <c r="K267" s="237">
        <f>ROUND(E267*J267,2)</f>
        <v>0</v>
      </c>
      <c r="L267" s="237">
        <v>21</v>
      </c>
      <c r="M267" s="237">
        <f>G267*(1+L267/100)</f>
        <v>0</v>
      </c>
      <c r="N267" s="237">
        <v>0</v>
      </c>
      <c r="O267" s="237">
        <f>ROUND(E267*N267,2)</f>
        <v>0</v>
      </c>
      <c r="P267" s="237">
        <v>0</v>
      </c>
      <c r="Q267" s="237">
        <f>ROUND(E267*P267,2)</f>
        <v>0</v>
      </c>
      <c r="R267" s="237"/>
      <c r="S267" s="237" t="s">
        <v>295</v>
      </c>
      <c r="T267" s="238" t="s">
        <v>286</v>
      </c>
      <c r="U267" s="215">
        <v>0</v>
      </c>
      <c r="V267" s="215">
        <f>ROUND(E267*U267,2)</f>
        <v>0</v>
      </c>
      <c r="W267" s="215"/>
      <c r="X267" s="206"/>
      <c r="Y267" s="206"/>
      <c r="Z267" s="206"/>
      <c r="AA267" s="206"/>
      <c r="AB267" s="206"/>
      <c r="AC267" s="206"/>
      <c r="AD267" s="206"/>
      <c r="AE267" s="206"/>
      <c r="AF267" s="206"/>
      <c r="AG267" s="206" t="s">
        <v>2206</v>
      </c>
      <c r="AH267" s="206"/>
      <c r="AI267" s="206"/>
      <c r="AJ267" s="206"/>
      <c r="AK267" s="206"/>
      <c r="AL267" s="206"/>
      <c r="AM267" s="206"/>
      <c r="AN267" s="206"/>
      <c r="AO267" s="206"/>
      <c r="AP267" s="206"/>
      <c r="AQ267" s="206"/>
      <c r="AR267" s="206"/>
      <c r="AS267" s="206"/>
      <c r="AT267" s="206"/>
      <c r="AU267" s="206"/>
      <c r="AV267" s="206"/>
      <c r="AW267" s="206"/>
      <c r="AX267" s="206"/>
      <c r="AY267" s="206"/>
      <c r="AZ267" s="206"/>
      <c r="BA267" s="206"/>
      <c r="BB267" s="206"/>
      <c r="BC267" s="206"/>
      <c r="BD267" s="206"/>
      <c r="BE267" s="206"/>
      <c r="BF267" s="206"/>
      <c r="BG267" s="206"/>
      <c r="BH267" s="206"/>
    </row>
    <row r="268" spans="1:60" ht="22.5" outlineLevel="1">
      <c r="A268" s="232">
        <v>196</v>
      </c>
      <c r="B268" s="233" t="s">
        <v>1998</v>
      </c>
      <c r="C268" s="243" t="s">
        <v>2473</v>
      </c>
      <c r="D268" s="234" t="s">
        <v>298</v>
      </c>
      <c r="E268" s="235">
        <v>1</v>
      </c>
      <c r="F268" s="236"/>
      <c r="G268" s="237">
        <f>ROUND(E268*F268,2)</f>
        <v>0</v>
      </c>
      <c r="H268" s="236"/>
      <c r="I268" s="237">
        <f>ROUND(E268*H268,2)</f>
        <v>0</v>
      </c>
      <c r="J268" s="236"/>
      <c r="K268" s="237">
        <f>ROUND(E268*J268,2)</f>
        <v>0</v>
      </c>
      <c r="L268" s="237">
        <v>21</v>
      </c>
      <c r="M268" s="237">
        <f>G268*(1+L268/100)</f>
        <v>0</v>
      </c>
      <c r="N268" s="237">
        <v>0</v>
      </c>
      <c r="O268" s="237">
        <f>ROUND(E268*N268,2)</f>
        <v>0</v>
      </c>
      <c r="P268" s="237">
        <v>0</v>
      </c>
      <c r="Q268" s="237">
        <f>ROUND(E268*P268,2)</f>
        <v>0</v>
      </c>
      <c r="R268" s="237"/>
      <c r="S268" s="237" t="s">
        <v>295</v>
      </c>
      <c r="T268" s="238" t="s">
        <v>286</v>
      </c>
      <c r="U268" s="215">
        <v>0</v>
      </c>
      <c r="V268" s="215">
        <f>ROUND(E268*U268,2)</f>
        <v>0</v>
      </c>
      <c r="W268" s="215"/>
      <c r="X268" s="206"/>
      <c r="Y268" s="206"/>
      <c r="Z268" s="206"/>
      <c r="AA268" s="206"/>
      <c r="AB268" s="206"/>
      <c r="AC268" s="206"/>
      <c r="AD268" s="206"/>
      <c r="AE268" s="206"/>
      <c r="AF268" s="206"/>
      <c r="AG268" s="206" t="s">
        <v>2206</v>
      </c>
      <c r="AH268" s="206"/>
      <c r="AI268" s="206"/>
      <c r="AJ268" s="206"/>
      <c r="AK268" s="206"/>
      <c r="AL268" s="206"/>
      <c r="AM268" s="206"/>
      <c r="AN268" s="206"/>
      <c r="AO268" s="206"/>
      <c r="AP268" s="206"/>
      <c r="AQ268" s="206"/>
      <c r="AR268" s="206"/>
      <c r="AS268" s="206"/>
      <c r="AT268" s="206"/>
      <c r="AU268" s="206"/>
      <c r="AV268" s="206"/>
      <c r="AW268" s="206"/>
      <c r="AX268" s="206"/>
      <c r="AY268" s="206"/>
      <c r="AZ268" s="206"/>
      <c r="BA268" s="206"/>
      <c r="BB268" s="206"/>
      <c r="BC268" s="206"/>
      <c r="BD268" s="206"/>
      <c r="BE268" s="206"/>
      <c r="BF268" s="206"/>
      <c r="BG268" s="206"/>
      <c r="BH268" s="206"/>
    </row>
    <row r="269" spans="1:60" outlineLevel="1">
      <c r="A269" s="232">
        <v>197</v>
      </c>
      <c r="B269" s="233" t="s">
        <v>2008</v>
      </c>
      <c r="C269" s="243" t="s">
        <v>2474</v>
      </c>
      <c r="D269" s="234" t="s">
        <v>298</v>
      </c>
      <c r="E269" s="235">
        <v>1</v>
      </c>
      <c r="F269" s="236"/>
      <c r="G269" s="237">
        <f>ROUND(E269*F269,2)</f>
        <v>0</v>
      </c>
      <c r="H269" s="236"/>
      <c r="I269" s="237">
        <f>ROUND(E269*H269,2)</f>
        <v>0</v>
      </c>
      <c r="J269" s="236"/>
      <c r="K269" s="237">
        <f>ROUND(E269*J269,2)</f>
        <v>0</v>
      </c>
      <c r="L269" s="237">
        <v>21</v>
      </c>
      <c r="M269" s="237">
        <f>G269*(1+L269/100)</f>
        <v>0</v>
      </c>
      <c r="N269" s="237">
        <v>0</v>
      </c>
      <c r="O269" s="237">
        <f>ROUND(E269*N269,2)</f>
        <v>0</v>
      </c>
      <c r="P269" s="237">
        <v>0</v>
      </c>
      <c r="Q269" s="237">
        <f>ROUND(E269*P269,2)</f>
        <v>0</v>
      </c>
      <c r="R269" s="237"/>
      <c r="S269" s="237" t="s">
        <v>295</v>
      </c>
      <c r="T269" s="238" t="s">
        <v>286</v>
      </c>
      <c r="U269" s="215">
        <v>0</v>
      </c>
      <c r="V269" s="215">
        <f>ROUND(E269*U269,2)</f>
        <v>0</v>
      </c>
      <c r="W269" s="215"/>
      <c r="X269" s="206"/>
      <c r="Y269" s="206"/>
      <c r="Z269" s="206"/>
      <c r="AA269" s="206"/>
      <c r="AB269" s="206"/>
      <c r="AC269" s="206"/>
      <c r="AD269" s="206"/>
      <c r="AE269" s="206"/>
      <c r="AF269" s="206"/>
      <c r="AG269" s="206" t="s">
        <v>2206</v>
      </c>
      <c r="AH269" s="206"/>
      <c r="AI269" s="206"/>
      <c r="AJ269" s="206"/>
      <c r="AK269" s="206"/>
      <c r="AL269" s="206"/>
      <c r="AM269" s="206"/>
      <c r="AN269" s="206"/>
      <c r="AO269" s="206"/>
      <c r="AP269" s="206"/>
      <c r="AQ269" s="206"/>
      <c r="AR269" s="206"/>
      <c r="AS269" s="206"/>
      <c r="AT269" s="206"/>
      <c r="AU269" s="206"/>
      <c r="AV269" s="206"/>
      <c r="AW269" s="206"/>
      <c r="AX269" s="206"/>
      <c r="AY269" s="206"/>
      <c r="AZ269" s="206"/>
      <c r="BA269" s="206"/>
      <c r="BB269" s="206"/>
      <c r="BC269" s="206"/>
      <c r="BD269" s="206"/>
      <c r="BE269" s="206"/>
      <c r="BF269" s="206"/>
      <c r="BG269" s="206"/>
      <c r="BH269" s="206"/>
    </row>
    <row r="270" spans="1:60" outlineLevel="1">
      <c r="A270" s="232">
        <v>198</v>
      </c>
      <c r="B270" s="233" t="s">
        <v>2010</v>
      </c>
      <c r="C270" s="243" t="s">
        <v>2475</v>
      </c>
      <c r="D270" s="234" t="s">
        <v>298</v>
      </c>
      <c r="E270" s="235">
        <v>1</v>
      </c>
      <c r="F270" s="236"/>
      <c r="G270" s="237">
        <f>ROUND(E270*F270,2)</f>
        <v>0</v>
      </c>
      <c r="H270" s="236"/>
      <c r="I270" s="237">
        <f>ROUND(E270*H270,2)</f>
        <v>0</v>
      </c>
      <c r="J270" s="236"/>
      <c r="K270" s="237">
        <f>ROUND(E270*J270,2)</f>
        <v>0</v>
      </c>
      <c r="L270" s="237">
        <v>21</v>
      </c>
      <c r="M270" s="237">
        <f>G270*(1+L270/100)</f>
        <v>0</v>
      </c>
      <c r="N270" s="237">
        <v>0</v>
      </c>
      <c r="O270" s="237">
        <f>ROUND(E270*N270,2)</f>
        <v>0</v>
      </c>
      <c r="P270" s="237">
        <v>0</v>
      </c>
      <c r="Q270" s="237">
        <f>ROUND(E270*P270,2)</f>
        <v>0</v>
      </c>
      <c r="R270" s="237"/>
      <c r="S270" s="237" t="s">
        <v>295</v>
      </c>
      <c r="T270" s="238" t="s">
        <v>286</v>
      </c>
      <c r="U270" s="215">
        <v>0</v>
      </c>
      <c r="V270" s="215">
        <f>ROUND(E270*U270,2)</f>
        <v>0</v>
      </c>
      <c r="W270" s="215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 t="s">
        <v>2206</v>
      </c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</row>
    <row r="271" spans="1:60" outlineLevel="1">
      <c r="A271" s="232">
        <v>199</v>
      </c>
      <c r="B271" s="233" t="s">
        <v>2013</v>
      </c>
      <c r="C271" s="243" t="s">
        <v>2476</v>
      </c>
      <c r="D271" s="234" t="s">
        <v>298</v>
      </c>
      <c r="E271" s="235">
        <v>1</v>
      </c>
      <c r="F271" s="236"/>
      <c r="G271" s="237">
        <f>ROUND(E271*F271,2)</f>
        <v>0</v>
      </c>
      <c r="H271" s="236"/>
      <c r="I271" s="237">
        <f>ROUND(E271*H271,2)</f>
        <v>0</v>
      </c>
      <c r="J271" s="236"/>
      <c r="K271" s="237">
        <f>ROUND(E271*J271,2)</f>
        <v>0</v>
      </c>
      <c r="L271" s="237">
        <v>21</v>
      </c>
      <c r="M271" s="237">
        <f>G271*(1+L271/100)</f>
        <v>0</v>
      </c>
      <c r="N271" s="237">
        <v>0</v>
      </c>
      <c r="O271" s="237">
        <f>ROUND(E271*N271,2)</f>
        <v>0</v>
      </c>
      <c r="P271" s="237">
        <v>0</v>
      </c>
      <c r="Q271" s="237">
        <f>ROUND(E271*P271,2)</f>
        <v>0</v>
      </c>
      <c r="R271" s="237"/>
      <c r="S271" s="237" t="s">
        <v>295</v>
      </c>
      <c r="T271" s="238" t="s">
        <v>286</v>
      </c>
      <c r="U271" s="215">
        <v>0</v>
      </c>
      <c r="V271" s="215">
        <f>ROUND(E271*U271,2)</f>
        <v>0</v>
      </c>
      <c r="W271" s="215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 t="s">
        <v>2206</v>
      </c>
      <c r="AH271" s="206"/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</row>
    <row r="272" spans="1:60" outlineLevel="1">
      <c r="A272" s="232">
        <v>200</v>
      </c>
      <c r="B272" s="233" t="s">
        <v>2015</v>
      </c>
      <c r="C272" s="243" t="s">
        <v>2477</v>
      </c>
      <c r="D272" s="234" t="s">
        <v>557</v>
      </c>
      <c r="E272" s="235">
        <v>30</v>
      </c>
      <c r="F272" s="236"/>
      <c r="G272" s="237">
        <f>ROUND(E272*F272,2)</f>
        <v>0</v>
      </c>
      <c r="H272" s="236"/>
      <c r="I272" s="237">
        <f>ROUND(E272*H272,2)</f>
        <v>0</v>
      </c>
      <c r="J272" s="236"/>
      <c r="K272" s="237">
        <f>ROUND(E272*J272,2)</f>
        <v>0</v>
      </c>
      <c r="L272" s="237">
        <v>21</v>
      </c>
      <c r="M272" s="237">
        <f>G272*(1+L272/100)</f>
        <v>0</v>
      </c>
      <c r="N272" s="237">
        <v>0</v>
      </c>
      <c r="O272" s="237">
        <f>ROUND(E272*N272,2)</f>
        <v>0</v>
      </c>
      <c r="P272" s="237">
        <v>0</v>
      </c>
      <c r="Q272" s="237">
        <f>ROUND(E272*P272,2)</f>
        <v>0</v>
      </c>
      <c r="R272" s="237"/>
      <c r="S272" s="237" t="s">
        <v>295</v>
      </c>
      <c r="T272" s="238" t="s">
        <v>286</v>
      </c>
      <c r="U272" s="215">
        <v>0</v>
      </c>
      <c r="V272" s="215">
        <f>ROUND(E272*U272,2)</f>
        <v>0</v>
      </c>
      <c r="W272" s="215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 t="s">
        <v>2206</v>
      </c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</row>
    <row r="273" spans="1:60" outlineLevel="1">
      <c r="A273" s="232">
        <v>201</v>
      </c>
      <c r="B273" s="233" t="s">
        <v>2017</v>
      </c>
      <c r="C273" s="243" t="s">
        <v>2478</v>
      </c>
      <c r="D273" s="234" t="s">
        <v>298</v>
      </c>
      <c r="E273" s="235">
        <v>2</v>
      </c>
      <c r="F273" s="236"/>
      <c r="G273" s="237">
        <f>ROUND(E273*F273,2)</f>
        <v>0</v>
      </c>
      <c r="H273" s="236"/>
      <c r="I273" s="237">
        <f>ROUND(E273*H273,2)</f>
        <v>0</v>
      </c>
      <c r="J273" s="236"/>
      <c r="K273" s="237">
        <f>ROUND(E273*J273,2)</f>
        <v>0</v>
      </c>
      <c r="L273" s="237">
        <v>21</v>
      </c>
      <c r="M273" s="237">
        <f>G273*(1+L273/100)</f>
        <v>0</v>
      </c>
      <c r="N273" s="237">
        <v>0</v>
      </c>
      <c r="O273" s="237">
        <f>ROUND(E273*N273,2)</f>
        <v>0</v>
      </c>
      <c r="P273" s="237">
        <v>0</v>
      </c>
      <c r="Q273" s="237">
        <f>ROUND(E273*P273,2)</f>
        <v>0</v>
      </c>
      <c r="R273" s="237"/>
      <c r="S273" s="237" t="s">
        <v>295</v>
      </c>
      <c r="T273" s="238" t="s">
        <v>286</v>
      </c>
      <c r="U273" s="215">
        <v>0</v>
      </c>
      <c r="V273" s="215">
        <f>ROUND(E273*U273,2)</f>
        <v>0</v>
      </c>
      <c r="W273" s="215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 t="s">
        <v>2206</v>
      </c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</row>
    <row r="274" spans="1:60" outlineLevel="1">
      <c r="A274" s="232">
        <v>202</v>
      </c>
      <c r="B274" s="233" t="s">
        <v>2051</v>
      </c>
      <c r="C274" s="243" t="s">
        <v>2231</v>
      </c>
      <c r="D274" s="234" t="s">
        <v>298</v>
      </c>
      <c r="E274" s="235">
        <v>1</v>
      </c>
      <c r="F274" s="236"/>
      <c r="G274" s="237">
        <f>ROUND(E274*F274,2)</f>
        <v>0</v>
      </c>
      <c r="H274" s="236"/>
      <c r="I274" s="237">
        <f>ROUND(E274*H274,2)</f>
        <v>0</v>
      </c>
      <c r="J274" s="236"/>
      <c r="K274" s="237">
        <f>ROUND(E274*J274,2)</f>
        <v>0</v>
      </c>
      <c r="L274" s="237">
        <v>21</v>
      </c>
      <c r="M274" s="237">
        <f>G274*(1+L274/100)</f>
        <v>0</v>
      </c>
      <c r="N274" s="237">
        <v>0</v>
      </c>
      <c r="O274" s="237">
        <f>ROUND(E274*N274,2)</f>
        <v>0</v>
      </c>
      <c r="P274" s="237">
        <v>0</v>
      </c>
      <c r="Q274" s="237">
        <f>ROUND(E274*P274,2)</f>
        <v>0</v>
      </c>
      <c r="R274" s="237"/>
      <c r="S274" s="237" t="s">
        <v>295</v>
      </c>
      <c r="T274" s="238" t="s">
        <v>286</v>
      </c>
      <c r="U274" s="215">
        <v>0</v>
      </c>
      <c r="V274" s="215">
        <f>ROUND(E274*U274,2)</f>
        <v>0</v>
      </c>
      <c r="W274" s="215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 t="s">
        <v>2206</v>
      </c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</row>
    <row r="275" spans="1:60" ht="22.5" outlineLevel="1">
      <c r="A275" s="232">
        <v>203</v>
      </c>
      <c r="B275" s="233" t="s">
        <v>2073</v>
      </c>
      <c r="C275" s="243" t="s">
        <v>2479</v>
      </c>
      <c r="D275" s="234" t="s">
        <v>298</v>
      </c>
      <c r="E275" s="235">
        <v>8</v>
      </c>
      <c r="F275" s="236"/>
      <c r="G275" s="237">
        <f>ROUND(E275*F275,2)</f>
        <v>0</v>
      </c>
      <c r="H275" s="236"/>
      <c r="I275" s="237">
        <f>ROUND(E275*H275,2)</f>
        <v>0</v>
      </c>
      <c r="J275" s="236"/>
      <c r="K275" s="237">
        <f>ROUND(E275*J275,2)</f>
        <v>0</v>
      </c>
      <c r="L275" s="237">
        <v>21</v>
      </c>
      <c r="M275" s="237">
        <f>G275*(1+L275/100)</f>
        <v>0</v>
      </c>
      <c r="N275" s="237">
        <v>0</v>
      </c>
      <c r="O275" s="237">
        <f>ROUND(E275*N275,2)</f>
        <v>0</v>
      </c>
      <c r="P275" s="237">
        <v>0</v>
      </c>
      <c r="Q275" s="237">
        <f>ROUND(E275*P275,2)</f>
        <v>0</v>
      </c>
      <c r="R275" s="237"/>
      <c r="S275" s="237" t="s">
        <v>295</v>
      </c>
      <c r="T275" s="238" t="s">
        <v>286</v>
      </c>
      <c r="U275" s="215">
        <v>0</v>
      </c>
      <c r="V275" s="215">
        <f>ROUND(E275*U275,2)</f>
        <v>0</v>
      </c>
      <c r="W275" s="215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 t="s">
        <v>2206</v>
      </c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</row>
    <row r="276" spans="1:60" outlineLevel="1">
      <c r="A276" s="232">
        <v>204</v>
      </c>
      <c r="B276" s="233" t="s">
        <v>2043</v>
      </c>
      <c r="C276" s="243" t="s">
        <v>2418</v>
      </c>
      <c r="D276" s="234" t="s">
        <v>298</v>
      </c>
      <c r="E276" s="235">
        <v>8</v>
      </c>
      <c r="F276" s="236"/>
      <c r="G276" s="237">
        <f>ROUND(E276*F276,2)</f>
        <v>0</v>
      </c>
      <c r="H276" s="236"/>
      <c r="I276" s="237">
        <f>ROUND(E276*H276,2)</f>
        <v>0</v>
      </c>
      <c r="J276" s="236"/>
      <c r="K276" s="237">
        <f>ROUND(E276*J276,2)</f>
        <v>0</v>
      </c>
      <c r="L276" s="237">
        <v>21</v>
      </c>
      <c r="M276" s="237">
        <f>G276*(1+L276/100)</f>
        <v>0</v>
      </c>
      <c r="N276" s="237">
        <v>0</v>
      </c>
      <c r="O276" s="237">
        <f>ROUND(E276*N276,2)</f>
        <v>0</v>
      </c>
      <c r="P276" s="237">
        <v>0</v>
      </c>
      <c r="Q276" s="237">
        <f>ROUND(E276*P276,2)</f>
        <v>0</v>
      </c>
      <c r="R276" s="237"/>
      <c r="S276" s="237" t="s">
        <v>295</v>
      </c>
      <c r="T276" s="238" t="s">
        <v>286</v>
      </c>
      <c r="U276" s="215">
        <v>0</v>
      </c>
      <c r="V276" s="215">
        <f>ROUND(E276*U276,2)</f>
        <v>0</v>
      </c>
      <c r="W276" s="215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 t="s">
        <v>2206</v>
      </c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</row>
    <row r="277" spans="1:60" outlineLevel="1">
      <c r="A277" s="232">
        <v>205</v>
      </c>
      <c r="B277" s="233" t="s">
        <v>2115</v>
      </c>
      <c r="C277" s="243" t="s">
        <v>2309</v>
      </c>
      <c r="D277" s="234" t="s">
        <v>557</v>
      </c>
      <c r="E277" s="235">
        <v>20</v>
      </c>
      <c r="F277" s="236"/>
      <c r="G277" s="237">
        <f>ROUND(E277*F277,2)</f>
        <v>0</v>
      </c>
      <c r="H277" s="236"/>
      <c r="I277" s="237">
        <f>ROUND(E277*H277,2)</f>
        <v>0</v>
      </c>
      <c r="J277" s="236"/>
      <c r="K277" s="237">
        <f>ROUND(E277*J277,2)</f>
        <v>0</v>
      </c>
      <c r="L277" s="237">
        <v>21</v>
      </c>
      <c r="M277" s="237">
        <f>G277*(1+L277/100)</f>
        <v>0</v>
      </c>
      <c r="N277" s="237">
        <v>0</v>
      </c>
      <c r="O277" s="237">
        <f>ROUND(E277*N277,2)</f>
        <v>0</v>
      </c>
      <c r="P277" s="237">
        <v>0</v>
      </c>
      <c r="Q277" s="237">
        <f>ROUND(E277*P277,2)</f>
        <v>0</v>
      </c>
      <c r="R277" s="237"/>
      <c r="S277" s="237" t="s">
        <v>295</v>
      </c>
      <c r="T277" s="238" t="s">
        <v>286</v>
      </c>
      <c r="U277" s="215">
        <v>0</v>
      </c>
      <c r="V277" s="215">
        <f>ROUND(E277*U277,2)</f>
        <v>0</v>
      </c>
      <c r="W277" s="215"/>
      <c r="X277" s="206"/>
      <c r="Y277" s="206"/>
      <c r="Z277" s="206"/>
      <c r="AA277" s="206"/>
      <c r="AB277" s="206"/>
      <c r="AC277" s="206"/>
      <c r="AD277" s="206"/>
      <c r="AE277" s="206"/>
      <c r="AF277" s="206"/>
      <c r="AG277" s="206" t="s">
        <v>2206</v>
      </c>
      <c r="AH277" s="206"/>
      <c r="AI277" s="206"/>
      <c r="AJ277" s="206"/>
      <c r="AK277" s="206"/>
      <c r="AL277" s="206"/>
      <c r="AM277" s="206"/>
      <c r="AN277" s="206"/>
      <c r="AO277" s="206"/>
      <c r="AP277" s="206"/>
      <c r="AQ277" s="206"/>
      <c r="AR277" s="206"/>
      <c r="AS277" s="206"/>
      <c r="AT277" s="206"/>
      <c r="AU277" s="206"/>
      <c r="AV277" s="206"/>
      <c r="AW277" s="206"/>
      <c r="AX277" s="206"/>
      <c r="AY277" s="206"/>
      <c r="AZ277" s="206"/>
      <c r="BA277" s="206"/>
      <c r="BB277" s="206"/>
      <c r="BC277" s="206"/>
      <c r="BD277" s="206"/>
      <c r="BE277" s="206"/>
      <c r="BF277" s="206"/>
      <c r="BG277" s="206"/>
      <c r="BH277" s="206"/>
    </row>
    <row r="278" spans="1:60" outlineLevel="1">
      <c r="A278" s="232">
        <v>206</v>
      </c>
      <c r="B278" s="233" t="s">
        <v>2209</v>
      </c>
      <c r="C278" s="243" t="s">
        <v>2242</v>
      </c>
      <c r="D278" s="234" t="s">
        <v>557</v>
      </c>
      <c r="E278" s="235">
        <v>50</v>
      </c>
      <c r="F278" s="236"/>
      <c r="G278" s="237">
        <f>ROUND(E278*F278,2)</f>
        <v>0</v>
      </c>
      <c r="H278" s="236"/>
      <c r="I278" s="237">
        <f>ROUND(E278*H278,2)</f>
        <v>0</v>
      </c>
      <c r="J278" s="236"/>
      <c r="K278" s="237">
        <f>ROUND(E278*J278,2)</f>
        <v>0</v>
      </c>
      <c r="L278" s="237">
        <v>21</v>
      </c>
      <c r="M278" s="237">
        <f>G278*(1+L278/100)</f>
        <v>0</v>
      </c>
      <c r="N278" s="237">
        <v>0</v>
      </c>
      <c r="O278" s="237">
        <f>ROUND(E278*N278,2)</f>
        <v>0</v>
      </c>
      <c r="P278" s="237">
        <v>0</v>
      </c>
      <c r="Q278" s="237">
        <f>ROUND(E278*P278,2)</f>
        <v>0</v>
      </c>
      <c r="R278" s="237"/>
      <c r="S278" s="237" t="s">
        <v>295</v>
      </c>
      <c r="T278" s="238" t="s">
        <v>286</v>
      </c>
      <c r="U278" s="215">
        <v>0</v>
      </c>
      <c r="V278" s="215">
        <f>ROUND(E278*U278,2)</f>
        <v>0</v>
      </c>
      <c r="W278" s="215"/>
      <c r="X278" s="206"/>
      <c r="Y278" s="206"/>
      <c r="Z278" s="206"/>
      <c r="AA278" s="206"/>
      <c r="AB278" s="206"/>
      <c r="AC278" s="206"/>
      <c r="AD278" s="206"/>
      <c r="AE278" s="206"/>
      <c r="AF278" s="206"/>
      <c r="AG278" s="206" t="s">
        <v>2206</v>
      </c>
      <c r="AH278" s="206"/>
      <c r="AI278" s="206"/>
      <c r="AJ278" s="206"/>
      <c r="AK278" s="206"/>
      <c r="AL278" s="206"/>
      <c r="AM278" s="206"/>
      <c r="AN278" s="206"/>
      <c r="AO278" s="206"/>
      <c r="AP278" s="206"/>
      <c r="AQ278" s="206"/>
      <c r="AR278" s="206"/>
      <c r="AS278" s="206"/>
      <c r="AT278" s="206"/>
      <c r="AU278" s="206"/>
      <c r="AV278" s="206"/>
      <c r="AW278" s="206"/>
      <c r="AX278" s="206"/>
      <c r="AY278" s="206"/>
      <c r="AZ278" s="206"/>
      <c r="BA278" s="206"/>
      <c r="BB278" s="206"/>
      <c r="BC278" s="206"/>
      <c r="BD278" s="206"/>
      <c r="BE278" s="206"/>
      <c r="BF278" s="206"/>
      <c r="BG278" s="206"/>
      <c r="BH278" s="206"/>
    </row>
    <row r="279" spans="1:60" outlineLevel="1">
      <c r="A279" s="232">
        <v>207</v>
      </c>
      <c r="B279" s="233" t="s">
        <v>2210</v>
      </c>
      <c r="C279" s="243" t="s">
        <v>2480</v>
      </c>
      <c r="D279" s="234" t="s">
        <v>557</v>
      </c>
      <c r="E279" s="235">
        <v>25</v>
      </c>
      <c r="F279" s="236"/>
      <c r="G279" s="237">
        <f>ROUND(E279*F279,2)</f>
        <v>0</v>
      </c>
      <c r="H279" s="236"/>
      <c r="I279" s="237">
        <f>ROUND(E279*H279,2)</f>
        <v>0</v>
      </c>
      <c r="J279" s="236"/>
      <c r="K279" s="237">
        <f>ROUND(E279*J279,2)</f>
        <v>0</v>
      </c>
      <c r="L279" s="237">
        <v>21</v>
      </c>
      <c r="M279" s="237">
        <f>G279*(1+L279/100)</f>
        <v>0</v>
      </c>
      <c r="N279" s="237">
        <v>0</v>
      </c>
      <c r="O279" s="237">
        <f>ROUND(E279*N279,2)</f>
        <v>0</v>
      </c>
      <c r="P279" s="237">
        <v>0</v>
      </c>
      <c r="Q279" s="237">
        <f>ROUND(E279*P279,2)</f>
        <v>0</v>
      </c>
      <c r="R279" s="237"/>
      <c r="S279" s="237" t="s">
        <v>295</v>
      </c>
      <c r="T279" s="238" t="s">
        <v>286</v>
      </c>
      <c r="U279" s="215">
        <v>0</v>
      </c>
      <c r="V279" s="215">
        <f>ROUND(E279*U279,2)</f>
        <v>0</v>
      </c>
      <c r="W279" s="215"/>
      <c r="X279" s="206"/>
      <c r="Y279" s="206"/>
      <c r="Z279" s="206"/>
      <c r="AA279" s="206"/>
      <c r="AB279" s="206"/>
      <c r="AC279" s="206"/>
      <c r="AD279" s="206"/>
      <c r="AE279" s="206"/>
      <c r="AF279" s="206"/>
      <c r="AG279" s="206" t="s">
        <v>2206</v>
      </c>
      <c r="AH279" s="206"/>
      <c r="AI279" s="206"/>
      <c r="AJ279" s="206"/>
      <c r="AK279" s="206"/>
      <c r="AL279" s="206"/>
      <c r="AM279" s="206"/>
      <c r="AN279" s="206"/>
      <c r="AO279" s="206"/>
      <c r="AP279" s="206"/>
      <c r="AQ279" s="206"/>
      <c r="AR279" s="206"/>
      <c r="AS279" s="206"/>
      <c r="AT279" s="206"/>
      <c r="AU279" s="206"/>
      <c r="AV279" s="206"/>
      <c r="AW279" s="206"/>
      <c r="AX279" s="206"/>
      <c r="AY279" s="206"/>
      <c r="AZ279" s="206"/>
      <c r="BA279" s="206"/>
      <c r="BB279" s="206"/>
      <c r="BC279" s="206"/>
      <c r="BD279" s="206"/>
      <c r="BE279" s="206"/>
      <c r="BF279" s="206"/>
      <c r="BG279" s="206"/>
      <c r="BH279" s="206"/>
    </row>
    <row r="280" spans="1:60" ht="22.5" outlineLevel="1">
      <c r="A280" s="232">
        <v>208</v>
      </c>
      <c r="B280" s="233" t="s">
        <v>2002</v>
      </c>
      <c r="C280" s="243" t="s">
        <v>2481</v>
      </c>
      <c r="D280" s="234" t="s">
        <v>298</v>
      </c>
      <c r="E280" s="235">
        <v>1</v>
      </c>
      <c r="F280" s="236"/>
      <c r="G280" s="237">
        <f>ROUND(E280*F280,2)</f>
        <v>0</v>
      </c>
      <c r="H280" s="236"/>
      <c r="I280" s="237">
        <f>ROUND(E280*H280,2)</f>
        <v>0</v>
      </c>
      <c r="J280" s="236"/>
      <c r="K280" s="237">
        <f>ROUND(E280*J280,2)</f>
        <v>0</v>
      </c>
      <c r="L280" s="237">
        <v>21</v>
      </c>
      <c r="M280" s="237">
        <f>G280*(1+L280/100)</f>
        <v>0</v>
      </c>
      <c r="N280" s="237">
        <v>0</v>
      </c>
      <c r="O280" s="237">
        <f>ROUND(E280*N280,2)</f>
        <v>0</v>
      </c>
      <c r="P280" s="237">
        <v>0</v>
      </c>
      <c r="Q280" s="237">
        <f>ROUND(E280*P280,2)</f>
        <v>0</v>
      </c>
      <c r="R280" s="237"/>
      <c r="S280" s="237" t="s">
        <v>295</v>
      </c>
      <c r="T280" s="238" t="s">
        <v>286</v>
      </c>
      <c r="U280" s="215">
        <v>0</v>
      </c>
      <c r="V280" s="215">
        <f>ROUND(E280*U280,2)</f>
        <v>0</v>
      </c>
      <c r="W280" s="215"/>
      <c r="X280" s="206"/>
      <c r="Y280" s="206"/>
      <c r="Z280" s="206"/>
      <c r="AA280" s="206"/>
      <c r="AB280" s="206"/>
      <c r="AC280" s="206"/>
      <c r="AD280" s="206"/>
      <c r="AE280" s="206"/>
      <c r="AF280" s="206"/>
      <c r="AG280" s="206" t="s">
        <v>1980</v>
      </c>
      <c r="AH280" s="206"/>
      <c r="AI280" s="206"/>
      <c r="AJ280" s="206"/>
      <c r="AK280" s="206"/>
      <c r="AL280" s="206"/>
      <c r="AM280" s="206"/>
      <c r="AN280" s="206"/>
      <c r="AO280" s="206"/>
      <c r="AP280" s="206"/>
      <c r="AQ280" s="206"/>
      <c r="AR280" s="206"/>
      <c r="AS280" s="206"/>
      <c r="AT280" s="206"/>
      <c r="AU280" s="206"/>
      <c r="AV280" s="206"/>
      <c r="AW280" s="206"/>
      <c r="AX280" s="206"/>
      <c r="AY280" s="206"/>
      <c r="AZ280" s="206"/>
      <c r="BA280" s="206"/>
      <c r="BB280" s="206"/>
      <c r="BC280" s="206"/>
      <c r="BD280" s="206"/>
      <c r="BE280" s="206"/>
      <c r="BF280" s="206"/>
      <c r="BG280" s="206"/>
      <c r="BH280" s="206"/>
    </row>
    <row r="281" spans="1:60">
      <c r="A281" s="217" t="s">
        <v>280</v>
      </c>
      <c r="B281" s="218" t="s">
        <v>215</v>
      </c>
      <c r="C281" s="240" t="s">
        <v>216</v>
      </c>
      <c r="D281" s="219"/>
      <c r="E281" s="220"/>
      <c r="F281" s="221"/>
      <c r="G281" s="221">
        <f>SUMIF(AG282:AG288,"&lt;&gt;NOR",G282:G288)</f>
        <v>0</v>
      </c>
      <c r="H281" s="221"/>
      <c r="I281" s="221">
        <f>SUM(I282:I288)</f>
        <v>0</v>
      </c>
      <c r="J281" s="221"/>
      <c r="K281" s="221">
        <f>SUM(K282:K288)</f>
        <v>0</v>
      </c>
      <c r="L281" s="221"/>
      <c r="M281" s="221">
        <f>SUM(M282:M288)</f>
        <v>0</v>
      </c>
      <c r="N281" s="221"/>
      <c r="O281" s="221">
        <f>SUM(O282:O288)</f>
        <v>0</v>
      </c>
      <c r="P281" s="221"/>
      <c r="Q281" s="221">
        <f>SUM(Q282:Q288)</f>
        <v>0</v>
      </c>
      <c r="R281" s="221"/>
      <c r="S281" s="221"/>
      <c r="T281" s="222"/>
      <c r="U281" s="216"/>
      <c r="V281" s="216">
        <f>SUM(V282:V288)</f>
        <v>0</v>
      </c>
      <c r="W281" s="216"/>
      <c r="AG281" t="s">
        <v>281</v>
      </c>
    </row>
    <row r="282" spans="1:60" outlineLevel="1">
      <c r="A282" s="232">
        <v>209</v>
      </c>
      <c r="B282" s="233" t="s">
        <v>2482</v>
      </c>
      <c r="C282" s="243" t="s">
        <v>2483</v>
      </c>
      <c r="D282" s="234" t="s">
        <v>557</v>
      </c>
      <c r="E282" s="235">
        <v>50</v>
      </c>
      <c r="F282" s="236"/>
      <c r="G282" s="237">
        <f>ROUND(E282*F282,2)</f>
        <v>0</v>
      </c>
      <c r="H282" s="236"/>
      <c r="I282" s="237">
        <f>ROUND(E282*H282,2)</f>
        <v>0</v>
      </c>
      <c r="J282" s="236"/>
      <c r="K282" s="237">
        <f>ROUND(E282*J282,2)</f>
        <v>0</v>
      </c>
      <c r="L282" s="237">
        <v>21</v>
      </c>
      <c r="M282" s="237">
        <f>G282*(1+L282/100)</f>
        <v>0</v>
      </c>
      <c r="N282" s="237">
        <v>0</v>
      </c>
      <c r="O282" s="237">
        <f>ROUND(E282*N282,2)</f>
        <v>0</v>
      </c>
      <c r="P282" s="237">
        <v>0</v>
      </c>
      <c r="Q282" s="237">
        <f>ROUND(E282*P282,2)</f>
        <v>0</v>
      </c>
      <c r="R282" s="237"/>
      <c r="S282" s="237" t="s">
        <v>295</v>
      </c>
      <c r="T282" s="238" t="s">
        <v>286</v>
      </c>
      <c r="U282" s="215">
        <v>0</v>
      </c>
      <c r="V282" s="215">
        <f>ROUND(E282*U282,2)</f>
        <v>0</v>
      </c>
      <c r="W282" s="215"/>
      <c r="X282" s="206"/>
      <c r="Y282" s="206"/>
      <c r="Z282" s="206"/>
      <c r="AA282" s="206"/>
      <c r="AB282" s="206"/>
      <c r="AC282" s="206"/>
      <c r="AD282" s="206"/>
      <c r="AE282" s="206"/>
      <c r="AF282" s="206"/>
      <c r="AG282" s="206" t="s">
        <v>323</v>
      </c>
      <c r="AH282" s="206"/>
      <c r="AI282" s="206"/>
      <c r="AJ282" s="206"/>
      <c r="AK282" s="206"/>
      <c r="AL282" s="206"/>
      <c r="AM282" s="206"/>
      <c r="AN282" s="206"/>
      <c r="AO282" s="206"/>
      <c r="AP282" s="206"/>
      <c r="AQ282" s="206"/>
      <c r="AR282" s="206"/>
      <c r="AS282" s="206"/>
      <c r="AT282" s="206"/>
      <c r="AU282" s="206"/>
      <c r="AV282" s="206"/>
      <c r="AW282" s="206"/>
      <c r="AX282" s="206"/>
      <c r="AY282" s="206"/>
      <c r="AZ282" s="206"/>
      <c r="BA282" s="206"/>
      <c r="BB282" s="206"/>
      <c r="BC282" s="206"/>
      <c r="BD282" s="206"/>
      <c r="BE282" s="206"/>
      <c r="BF282" s="206"/>
      <c r="BG282" s="206"/>
      <c r="BH282" s="206"/>
    </row>
    <row r="283" spans="1:60" outlineLevel="1">
      <c r="A283" s="232">
        <v>210</v>
      </c>
      <c r="B283" s="233" t="s">
        <v>2484</v>
      </c>
      <c r="C283" s="243" t="s">
        <v>2485</v>
      </c>
      <c r="D283" s="234" t="s">
        <v>298</v>
      </c>
      <c r="E283" s="235">
        <v>2</v>
      </c>
      <c r="F283" s="236"/>
      <c r="G283" s="237">
        <f>ROUND(E283*F283,2)</f>
        <v>0</v>
      </c>
      <c r="H283" s="236"/>
      <c r="I283" s="237">
        <f>ROUND(E283*H283,2)</f>
        <v>0</v>
      </c>
      <c r="J283" s="236"/>
      <c r="K283" s="237">
        <f>ROUND(E283*J283,2)</f>
        <v>0</v>
      </c>
      <c r="L283" s="237">
        <v>21</v>
      </c>
      <c r="M283" s="237">
        <f>G283*(1+L283/100)</f>
        <v>0</v>
      </c>
      <c r="N283" s="237">
        <v>0</v>
      </c>
      <c r="O283" s="237">
        <f>ROUND(E283*N283,2)</f>
        <v>0</v>
      </c>
      <c r="P283" s="237">
        <v>0</v>
      </c>
      <c r="Q283" s="237">
        <f>ROUND(E283*P283,2)</f>
        <v>0</v>
      </c>
      <c r="R283" s="237"/>
      <c r="S283" s="237" t="s">
        <v>295</v>
      </c>
      <c r="T283" s="238" t="s">
        <v>286</v>
      </c>
      <c r="U283" s="215">
        <v>0</v>
      </c>
      <c r="V283" s="215">
        <f>ROUND(E283*U283,2)</f>
        <v>0</v>
      </c>
      <c r="W283" s="215"/>
      <c r="X283" s="206"/>
      <c r="Y283" s="206"/>
      <c r="Z283" s="206"/>
      <c r="AA283" s="206"/>
      <c r="AB283" s="206"/>
      <c r="AC283" s="206"/>
      <c r="AD283" s="206"/>
      <c r="AE283" s="206"/>
      <c r="AF283" s="206"/>
      <c r="AG283" s="206" t="s">
        <v>323</v>
      </c>
      <c r="AH283" s="206"/>
      <c r="AI283" s="206"/>
      <c r="AJ283" s="206"/>
      <c r="AK283" s="206"/>
      <c r="AL283" s="206"/>
      <c r="AM283" s="206"/>
      <c r="AN283" s="206"/>
      <c r="AO283" s="206"/>
      <c r="AP283" s="206"/>
      <c r="AQ283" s="206"/>
      <c r="AR283" s="206"/>
      <c r="AS283" s="206"/>
      <c r="AT283" s="206"/>
      <c r="AU283" s="206"/>
      <c r="AV283" s="206"/>
      <c r="AW283" s="206"/>
      <c r="AX283" s="206"/>
      <c r="AY283" s="206"/>
      <c r="AZ283" s="206"/>
      <c r="BA283" s="206"/>
      <c r="BB283" s="206"/>
      <c r="BC283" s="206"/>
      <c r="BD283" s="206"/>
      <c r="BE283" s="206"/>
      <c r="BF283" s="206"/>
      <c r="BG283" s="206"/>
      <c r="BH283" s="206"/>
    </row>
    <row r="284" spans="1:60" outlineLevel="1">
      <c r="A284" s="232">
        <v>211</v>
      </c>
      <c r="B284" s="233" t="s">
        <v>2486</v>
      </c>
      <c r="C284" s="243" t="s">
        <v>2487</v>
      </c>
      <c r="D284" s="234" t="s">
        <v>298</v>
      </c>
      <c r="E284" s="235">
        <v>6</v>
      </c>
      <c r="F284" s="236"/>
      <c r="G284" s="237">
        <f>ROUND(E284*F284,2)</f>
        <v>0</v>
      </c>
      <c r="H284" s="236"/>
      <c r="I284" s="237">
        <f>ROUND(E284*H284,2)</f>
        <v>0</v>
      </c>
      <c r="J284" s="236"/>
      <c r="K284" s="237">
        <f>ROUND(E284*J284,2)</f>
        <v>0</v>
      </c>
      <c r="L284" s="237">
        <v>21</v>
      </c>
      <c r="M284" s="237">
        <f>G284*(1+L284/100)</f>
        <v>0</v>
      </c>
      <c r="N284" s="237">
        <v>0</v>
      </c>
      <c r="O284" s="237">
        <f>ROUND(E284*N284,2)</f>
        <v>0</v>
      </c>
      <c r="P284" s="237">
        <v>0</v>
      </c>
      <c r="Q284" s="237">
        <f>ROUND(E284*P284,2)</f>
        <v>0</v>
      </c>
      <c r="R284" s="237"/>
      <c r="S284" s="237" t="s">
        <v>295</v>
      </c>
      <c r="T284" s="238" t="s">
        <v>286</v>
      </c>
      <c r="U284" s="215">
        <v>0</v>
      </c>
      <c r="V284" s="215">
        <f>ROUND(E284*U284,2)</f>
        <v>0</v>
      </c>
      <c r="W284" s="215"/>
      <c r="X284" s="206"/>
      <c r="Y284" s="206"/>
      <c r="Z284" s="206"/>
      <c r="AA284" s="206"/>
      <c r="AB284" s="206"/>
      <c r="AC284" s="206"/>
      <c r="AD284" s="206"/>
      <c r="AE284" s="206"/>
      <c r="AF284" s="206"/>
      <c r="AG284" s="206" t="s">
        <v>323</v>
      </c>
      <c r="AH284" s="206"/>
      <c r="AI284" s="206"/>
      <c r="AJ284" s="206"/>
      <c r="AK284" s="206"/>
      <c r="AL284" s="206"/>
      <c r="AM284" s="206"/>
      <c r="AN284" s="206"/>
      <c r="AO284" s="206"/>
      <c r="AP284" s="206"/>
      <c r="AQ284" s="206"/>
      <c r="AR284" s="206"/>
      <c r="AS284" s="206"/>
      <c r="AT284" s="206"/>
      <c r="AU284" s="206"/>
      <c r="AV284" s="206"/>
      <c r="AW284" s="206"/>
      <c r="AX284" s="206"/>
      <c r="AY284" s="206"/>
      <c r="AZ284" s="206"/>
      <c r="BA284" s="206"/>
      <c r="BB284" s="206"/>
      <c r="BC284" s="206"/>
      <c r="BD284" s="206"/>
      <c r="BE284" s="206"/>
      <c r="BF284" s="206"/>
      <c r="BG284" s="206"/>
      <c r="BH284" s="206"/>
    </row>
    <row r="285" spans="1:60" outlineLevel="1">
      <c r="A285" s="232">
        <v>212</v>
      </c>
      <c r="B285" s="233" t="s">
        <v>2488</v>
      </c>
      <c r="C285" s="243" t="s">
        <v>2489</v>
      </c>
      <c r="D285" s="234" t="s">
        <v>557</v>
      </c>
      <c r="E285" s="235">
        <v>3</v>
      </c>
      <c r="F285" s="236"/>
      <c r="G285" s="237">
        <f>ROUND(E285*F285,2)</f>
        <v>0</v>
      </c>
      <c r="H285" s="236"/>
      <c r="I285" s="237">
        <f>ROUND(E285*H285,2)</f>
        <v>0</v>
      </c>
      <c r="J285" s="236"/>
      <c r="K285" s="237">
        <f>ROUND(E285*J285,2)</f>
        <v>0</v>
      </c>
      <c r="L285" s="237">
        <v>21</v>
      </c>
      <c r="M285" s="237">
        <f>G285*(1+L285/100)</f>
        <v>0</v>
      </c>
      <c r="N285" s="237">
        <v>0</v>
      </c>
      <c r="O285" s="237">
        <f>ROUND(E285*N285,2)</f>
        <v>0</v>
      </c>
      <c r="P285" s="237">
        <v>0</v>
      </c>
      <c r="Q285" s="237">
        <f>ROUND(E285*P285,2)</f>
        <v>0</v>
      </c>
      <c r="R285" s="237"/>
      <c r="S285" s="237" t="s">
        <v>295</v>
      </c>
      <c r="T285" s="238" t="s">
        <v>286</v>
      </c>
      <c r="U285" s="215">
        <v>0</v>
      </c>
      <c r="V285" s="215">
        <f>ROUND(E285*U285,2)</f>
        <v>0</v>
      </c>
      <c r="W285" s="215"/>
      <c r="X285" s="206"/>
      <c r="Y285" s="206"/>
      <c r="Z285" s="206"/>
      <c r="AA285" s="206"/>
      <c r="AB285" s="206"/>
      <c r="AC285" s="206"/>
      <c r="AD285" s="206"/>
      <c r="AE285" s="206"/>
      <c r="AF285" s="206"/>
      <c r="AG285" s="206" t="s">
        <v>323</v>
      </c>
      <c r="AH285" s="206"/>
      <c r="AI285" s="206"/>
      <c r="AJ285" s="206"/>
      <c r="AK285" s="206"/>
      <c r="AL285" s="206"/>
      <c r="AM285" s="206"/>
      <c r="AN285" s="206"/>
      <c r="AO285" s="206"/>
      <c r="AP285" s="206"/>
      <c r="AQ285" s="206"/>
      <c r="AR285" s="206"/>
      <c r="AS285" s="206"/>
      <c r="AT285" s="206"/>
      <c r="AU285" s="206"/>
      <c r="AV285" s="206"/>
      <c r="AW285" s="206"/>
      <c r="AX285" s="206"/>
      <c r="AY285" s="206"/>
      <c r="AZ285" s="206"/>
      <c r="BA285" s="206"/>
      <c r="BB285" s="206"/>
      <c r="BC285" s="206"/>
      <c r="BD285" s="206"/>
      <c r="BE285" s="206"/>
      <c r="BF285" s="206"/>
      <c r="BG285" s="206"/>
      <c r="BH285" s="206"/>
    </row>
    <row r="286" spans="1:60" outlineLevel="1">
      <c r="A286" s="232">
        <v>213</v>
      </c>
      <c r="B286" s="233" t="s">
        <v>2490</v>
      </c>
      <c r="C286" s="243" t="s">
        <v>2491</v>
      </c>
      <c r="D286" s="234" t="s">
        <v>557</v>
      </c>
      <c r="E286" s="235">
        <v>60</v>
      </c>
      <c r="F286" s="236"/>
      <c r="G286" s="237">
        <f>ROUND(E286*F286,2)</f>
        <v>0</v>
      </c>
      <c r="H286" s="236"/>
      <c r="I286" s="237">
        <f>ROUND(E286*H286,2)</f>
        <v>0</v>
      </c>
      <c r="J286" s="236"/>
      <c r="K286" s="237">
        <f>ROUND(E286*J286,2)</f>
        <v>0</v>
      </c>
      <c r="L286" s="237">
        <v>21</v>
      </c>
      <c r="M286" s="237">
        <f>G286*(1+L286/100)</f>
        <v>0</v>
      </c>
      <c r="N286" s="237">
        <v>0</v>
      </c>
      <c r="O286" s="237">
        <f>ROUND(E286*N286,2)</f>
        <v>0</v>
      </c>
      <c r="P286" s="237">
        <v>0</v>
      </c>
      <c r="Q286" s="237">
        <f>ROUND(E286*P286,2)</f>
        <v>0</v>
      </c>
      <c r="R286" s="237"/>
      <c r="S286" s="237" t="s">
        <v>295</v>
      </c>
      <c r="T286" s="238" t="s">
        <v>286</v>
      </c>
      <c r="U286" s="215">
        <v>0</v>
      </c>
      <c r="V286" s="215">
        <f>ROUND(E286*U286,2)</f>
        <v>0</v>
      </c>
      <c r="W286" s="215"/>
      <c r="X286" s="206"/>
      <c r="Y286" s="206"/>
      <c r="Z286" s="206"/>
      <c r="AA286" s="206"/>
      <c r="AB286" s="206"/>
      <c r="AC286" s="206"/>
      <c r="AD286" s="206"/>
      <c r="AE286" s="206"/>
      <c r="AF286" s="206"/>
      <c r="AG286" s="206" t="s">
        <v>323</v>
      </c>
      <c r="AH286" s="206"/>
      <c r="AI286" s="206"/>
      <c r="AJ286" s="206"/>
      <c r="AK286" s="206"/>
      <c r="AL286" s="206"/>
      <c r="AM286" s="206"/>
      <c r="AN286" s="206"/>
      <c r="AO286" s="206"/>
      <c r="AP286" s="206"/>
      <c r="AQ286" s="206"/>
      <c r="AR286" s="206"/>
      <c r="AS286" s="206"/>
      <c r="AT286" s="206"/>
      <c r="AU286" s="206"/>
      <c r="AV286" s="206"/>
      <c r="AW286" s="206"/>
      <c r="AX286" s="206"/>
      <c r="AY286" s="206"/>
      <c r="AZ286" s="206"/>
      <c r="BA286" s="206"/>
      <c r="BB286" s="206"/>
      <c r="BC286" s="206"/>
      <c r="BD286" s="206"/>
      <c r="BE286" s="206"/>
      <c r="BF286" s="206"/>
      <c r="BG286" s="206"/>
      <c r="BH286" s="206"/>
    </row>
    <row r="287" spans="1:60" outlineLevel="1">
      <c r="A287" s="232">
        <v>214</v>
      </c>
      <c r="B287" s="233" t="s">
        <v>2115</v>
      </c>
      <c r="C287" s="243" t="s">
        <v>2225</v>
      </c>
      <c r="D287" s="234" t="s">
        <v>298</v>
      </c>
      <c r="E287" s="235">
        <v>1</v>
      </c>
      <c r="F287" s="236"/>
      <c r="G287" s="237">
        <f>ROUND(E287*F287,2)</f>
        <v>0</v>
      </c>
      <c r="H287" s="236"/>
      <c r="I287" s="237">
        <f>ROUND(E287*H287,2)</f>
        <v>0</v>
      </c>
      <c r="J287" s="236"/>
      <c r="K287" s="237">
        <f>ROUND(E287*J287,2)</f>
        <v>0</v>
      </c>
      <c r="L287" s="237">
        <v>21</v>
      </c>
      <c r="M287" s="237">
        <f>G287*(1+L287/100)</f>
        <v>0</v>
      </c>
      <c r="N287" s="237">
        <v>0</v>
      </c>
      <c r="O287" s="237">
        <f>ROUND(E287*N287,2)</f>
        <v>0</v>
      </c>
      <c r="P287" s="237">
        <v>0</v>
      </c>
      <c r="Q287" s="237">
        <f>ROUND(E287*P287,2)</f>
        <v>0</v>
      </c>
      <c r="R287" s="237"/>
      <c r="S287" s="237" t="s">
        <v>295</v>
      </c>
      <c r="T287" s="238" t="s">
        <v>286</v>
      </c>
      <c r="U287" s="215">
        <v>0</v>
      </c>
      <c r="V287" s="215">
        <f>ROUND(E287*U287,2)</f>
        <v>0</v>
      </c>
      <c r="W287" s="215"/>
      <c r="X287" s="206"/>
      <c r="Y287" s="206"/>
      <c r="Z287" s="206"/>
      <c r="AA287" s="206"/>
      <c r="AB287" s="206"/>
      <c r="AC287" s="206"/>
      <c r="AD287" s="206"/>
      <c r="AE287" s="206"/>
      <c r="AF287" s="206"/>
      <c r="AG287" s="206" t="s">
        <v>2206</v>
      </c>
      <c r="AH287" s="206"/>
      <c r="AI287" s="206"/>
      <c r="AJ287" s="206"/>
      <c r="AK287" s="206"/>
      <c r="AL287" s="206"/>
      <c r="AM287" s="206"/>
      <c r="AN287" s="206"/>
      <c r="AO287" s="206"/>
      <c r="AP287" s="206"/>
      <c r="AQ287" s="206"/>
      <c r="AR287" s="206"/>
      <c r="AS287" s="206"/>
      <c r="AT287" s="206"/>
      <c r="AU287" s="206"/>
      <c r="AV287" s="206"/>
      <c r="AW287" s="206"/>
      <c r="AX287" s="206"/>
      <c r="AY287" s="206"/>
      <c r="AZ287" s="206"/>
      <c r="BA287" s="206"/>
      <c r="BB287" s="206"/>
      <c r="BC287" s="206"/>
      <c r="BD287" s="206"/>
      <c r="BE287" s="206"/>
      <c r="BF287" s="206"/>
      <c r="BG287" s="206"/>
      <c r="BH287" s="206"/>
    </row>
    <row r="288" spans="1:60" outlineLevel="1">
      <c r="A288" s="232">
        <v>215</v>
      </c>
      <c r="B288" s="233" t="s">
        <v>2254</v>
      </c>
      <c r="C288" s="243" t="s">
        <v>2414</v>
      </c>
      <c r="D288" s="234" t="s">
        <v>298</v>
      </c>
      <c r="E288" s="235">
        <v>6</v>
      </c>
      <c r="F288" s="236"/>
      <c r="G288" s="237">
        <f>ROUND(E288*F288,2)</f>
        <v>0</v>
      </c>
      <c r="H288" s="236"/>
      <c r="I288" s="237">
        <f>ROUND(E288*H288,2)</f>
        <v>0</v>
      </c>
      <c r="J288" s="236"/>
      <c r="K288" s="237">
        <f>ROUND(E288*J288,2)</f>
        <v>0</v>
      </c>
      <c r="L288" s="237">
        <v>21</v>
      </c>
      <c r="M288" s="237">
        <f>G288*(1+L288/100)</f>
        <v>0</v>
      </c>
      <c r="N288" s="237">
        <v>0</v>
      </c>
      <c r="O288" s="237">
        <f>ROUND(E288*N288,2)</f>
        <v>0</v>
      </c>
      <c r="P288" s="237">
        <v>0</v>
      </c>
      <c r="Q288" s="237">
        <f>ROUND(E288*P288,2)</f>
        <v>0</v>
      </c>
      <c r="R288" s="237"/>
      <c r="S288" s="237" t="s">
        <v>295</v>
      </c>
      <c r="T288" s="238" t="s">
        <v>286</v>
      </c>
      <c r="U288" s="215">
        <v>0</v>
      </c>
      <c r="V288" s="215">
        <f>ROUND(E288*U288,2)</f>
        <v>0</v>
      </c>
      <c r="W288" s="215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 t="s">
        <v>2280</v>
      </c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</row>
    <row r="289" spans="1:60">
      <c r="A289" s="217" t="s">
        <v>280</v>
      </c>
      <c r="B289" s="218" t="s">
        <v>217</v>
      </c>
      <c r="C289" s="240" t="s">
        <v>218</v>
      </c>
      <c r="D289" s="219"/>
      <c r="E289" s="220"/>
      <c r="F289" s="221"/>
      <c r="G289" s="221">
        <f>SUMIF(AG290:AG298,"&lt;&gt;NOR",G290:G298)</f>
        <v>0</v>
      </c>
      <c r="H289" s="221"/>
      <c r="I289" s="221">
        <f>SUM(I290:I298)</f>
        <v>0</v>
      </c>
      <c r="J289" s="221"/>
      <c r="K289" s="221">
        <f>SUM(K290:K298)</f>
        <v>0</v>
      </c>
      <c r="L289" s="221"/>
      <c r="M289" s="221">
        <f>SUM(M290:M298)</f>
        <v>0</v>
      </c>
      <c r="N289" s="221"/>
      <c r="O289" s="221">
        <f>SUM(O290:O298)</f>
        <v>0</v>
      </c>
      <c r="P289" s="221"/>
      <c r="Q289" s="221">
        <f>SUM(Q290:Q298)</f>
        <v>0</v>
      </c>
      <c r="R289" s="221"/>
      <c r="S289" s="221"/>
      <c r="T289" s="222"/>
      <c r="U289" s="216"/>
      <c r="V289" s="216">
        <f>SUM(V290:V298)</f>
        <v>0</v>
      </c>
      <c r="W289" s="216"/>
      <c r="AG289" t="s">
        <v>281</v>
      </c>
    </row>
    <row r="290" spans="1:60" outlineLevel="1">
      <c r="A290" s="232">
        <v>216</v>
      </c>
      <c r="B290" s="233" t="s">
        <v>2281</v>
      </c>
      <c r="C290" s="243" t="s">
        <v>2282</v>
      </c>
      <c r="D290" s="234" t="s">
        <v>298</v>
      </c>
      <c r="E290" s="235">
        <v>1</v>
      </c>
      <c r="F290" s="236"/>
      <c r="G290" s="237">
        <f>ROUND(E290*F290,2)</f>
        <v>0</v>
      </c>
      <c r="H290" s="236"/>
      <c r="I290" s="237">
        <f>ROUND(E290*H290,2)</f>
        <v>0</v>
      </c>
      <c r="J290" s="236"/>
      <c r="K290" s="237">
        <f>ROUND(E290*J290,2)</f>
        <v>0</v>
      </c>
      <c r="L290" s="237">
        <v>21</v>
      </c>
      <c r="M290" s="237">
        <f>G290*(1+L290/100)</f>
        <v>0</v>
      </c>
      <c r="N290" s="237">
        <v>0</v>
      </c>
      <c r="O290" s="237">
        <f>ROUND(E290*N290,2)</f>
        <v>0</v>
      </c>
      <c r="P290" s="237">
        <v>0</v>
      </c>
      <c r="Q290" s="237">
        <f>ROUND(E290*P290,2)</f>
        <v>0</v>
      </c>
      <c r="R290" s="237"/>
      <c r="S290" s="237" t="s">
        <v>295</v>
      </c>
      <c r="T290" s="238" t="s">
        <v>286</v>
      </c>
      <c r="U290" s="215">
        <v>0</v>
      </c>
      <c r="V290" s="215">
        <f>ROUND(E290*U290,2)</f>
        <v>0</v>
      </c>
      <c r="W290" s="215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 t="s">
        <v>323</v>
      </c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</row>
    <row r="291" spans="1:60" outlineLevel="1">
      <c r="A291" s="232">
        <v>217</v>
      </c>
      <c r="B291" s="233" t="s">
        <v>2302</v>
      </c>
      <c r="C291" s="243" t="s">
        <v>2418</v>
      </c>
      <c r="D291" s="234" t="s">
        <v>298</v>
      </c>
      <c r="E291" s="235">
        <v>7</v>
      </c>
      <c r="F291" s="236"/>
      <c r="G291" s="237">
        <f>ROUND(E291*F291,2)</f>
        <v>0</v>
      </c>
      <c r="H291" s="236"/>
      <c r="I291" s="237">
        <f>ROUND(E291*H291,2)</f>
        <v>0</v>
      </c>
      <c r="J291" s="236"/>
      <c r="K291" s="237">
        <f>ROUND(E291*J291,2)</f>
        <v>0</v>
      </c>
      <c r="L291" s="237">
        <v>21</v>
      </c>
      <c r="M291" s="237">
        <f>G291*(1+L291/100)</f>
        <v>0</v>
      </c>
      <c r="N291" s="237">
        <v>0</v>
      </c>
      <c r="O291" s="237">
        <f>ROUND(E291*N291,2)</f>
        <v>0</v>
      </c>
      <c r="P291" s="237">
        <v>0</v>
      </c>
      <c r="Q291" s="237">
        <f>ROUND(E291*P291,2)</f>
        <v>0</v>
      </c>
      <c r="R291" s="237"/>
      <c r="S291" s="237" t="s">
        <v>295</v>
      </c>
      <c r="T291" s="238" t="s">
        <v>286</v>
      </c>
      <c r="U291" s="215">
        <v>0</v>
      </c>
      <c r="V291" s="215">
        <f>ROUND(E291*U291,2)</f>
        <v>0</v>
      </c>
      <c r="W291" s="215"/>
      <c r="X291" s="206"/>
      <c r="Y291" s="206"/>
      <c r="Z291" s="206"/>
      <c r="AA291" s="206"/>
      <c r="AB291" s="206"/>
      <c r="AC291" s="206"/>
      <c r="AD291" s="206"/>
      <c r="AE291" s="206"/>
      <c r="AF291" s="206"/>
      <c r="AG291" s="206" t="s">
        <v>2206</v>
      </c>
      <c r="AH291" s="206"/>
      <c r="AI291" s="206"/>
      <c r="AJ291" s="206"/>
      <c r="AK291" s="206"/>
      <c r="AL291" s="206"/>
      <c r="AM291" s="206"/>
      <c r="AN291" s="206"/>
      <c r="AO291" s="206"/>
      <c r="AP291" s="206"/>
      <c r="AQ291" s="206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</row>
    <row r="292" spans="1:60" outlineLevel="1">
      <c r="A292" s="232">
        <v>218</v>
      </c>
      <c r="B292" s="233" t="s">
        <v>2045</v>
      </c>
      <c r="C292" s="243" t="s">
        <v>2492</v>
      </c>
      <c r="D292" s="234" t="s">
        <v>298</v>
      </c>
      <c r="E292" s="235">
        <v>60</v>
      </c>
      <c r="F292" s="236"/>
      <c r="G292" s="237">
        <f>ROUND(E292*F292,2)</f>
        <v>0</v>
      </c>
      <c r="H292" s="236"/>
      <c r="I292" s="237">
        <f>ROUND(E292*H292,2)</f>
        <v>0</v>
      </c>
      <c r="J292" s="236"/>
      <c r="K292" s="237">
        <f>ROUND(E292*J292,2)</f>
        <v>0</v>
      </c>
      <c r="L292" s="237">
        <v>21</v>
      </c>
      <c r="M292" s="237">
        <f>G292*(1+L292/100)</f>
        <v>0</v>
      </c>
      <c r="N292" s="237">
        <v>0</v>
      </c>
      <c r="O292" s="237">
        <f>ROUND(E292*N292,2)</f>
        <v>0</v>
      </c>
      <c r="P292" s="237">
        <v>0</v>
      </c>
      <c r="Q292" s="237">
        <f>ROUND(E292*P292,2)</f>
        <v>0</v>
      </c>
      <c r="R292" s="237"/>
      <c r="S292" s="237" t="s">
        <v>295</v>
      </c>
      <c r="T292" s="238" t="s">
        <v>286</v>
      </c>
      <c r="U292" s="215">
        <v>0</v>
      </c>
      <c r="V292" s="215">
        <f>ROUND(E292*U292,2)</f>
        <v>0</v>
      </c>
      <c r="W292" s="215"/>
      <c r="X292" s="206"/>
      <c r="Y292" s="206"/>
      <c r="Z292" s="206"/>
      <c r="AA292" s="206"/>
      <c r="AB292" s="206"/>
      <c r="AC292" s="206"/>
      <c r="AD292" s="206"/>
      <c r="AE292" s="206"/>
      <c r="AF292" s="206"/>
      <c r="AG292" s="206" t="s">
        <v>2206</v>
      </c>
      <c r="AH292" s="206"/>
      <c r="AI292" s="206"/>
      <c r="AJ292" s="206"/>
      <c r="AK292" s="206"/>
      <c r="AL292" s="206"/>
      <c r="AM292" s="206"/>
      <c r="AN292" s="206"/>
      <c r="AO292" s="206"/>
      <c r="AP292" s="206"/>
      <c r="AQ292" s="206"/>
      <c r="AR292" s="206"/>
      <c r="AS292" s="206"/>
      <c r="AT292" s="206"/>
      <c r="AU292" s="206"/>
      <c r="AV292" s="206"/>
      <c r="AW292" s="206"/>
      <c r="AX292" s="206"/>
      <c r="AY292" s="206"/>
      <c r="AZ292" s="206"/>
      <c r="BA292" s="206"/>
      <c r="BB292" s="206"/>
      <c r="BC292" s="206"/>
      <c r="BD292" s="206"/>
      <c r="BE292" s="206"/>
      <c r="BF292" s="206"/>
      <c r="BG292" s="206"/>
      <c r="BH292" s="206"/>
    </row>
    <row r="293" spans="1:60" outlineLevel="1">
      <c r="A293" s="232">
        <v>219</v>
      </c>
      <c r="B293" s="233" t="s">
        <v>2210</v>
      </c>
      <c r="C293" s="243" t="s">
        <v>2424</v>
      </c>
      <c r="D293" s="234" t="s">
        <v>298</v>
      </c>
      <c r="E293" s="235">
        <v>1</v>
      </c>
      <c r="F293" s="236"/>
      <c r="G293" s="237">
        <f>ROUND(E293*F293,2)</f>
        <v>0</v>
      </c>
      <c r="H293" s="236"/>
      <c r="I293" s="237">
        <f>ROUND(E293*H293,2)</f>
        <v>0</v>
      </c>
      <c r="J293" s="236"/>
      <c r="K293" s="237">
        <f>ROUND(E293*J293,2)</f>
        <v>0</v>
      </c>
      <c r="L293" s="237">
        <v>21</v>
      </c>
      <c r="M293" s="237">
        <f>G293*(1+L293/100)</f>
        <v>0</v>
      </c>
      <c r="N293" s="237">
        <v>0</v>
      </c>
      <c r="O293" s="237">
        <f>ROUND(E293*N293,2)</f>
        <v>0</v>
      </c>
      <c r="P293" s="237">
        <v>0</v>
      </c>
      <c r="Q293" s="237">
        <f>ROUND(E293*P293,2)</f>
        <v>0</v>
      </c>
      <c r="R293" s="237"/>
      <c r="S293" s="237" t="s">
        <v>295</v>
      </c>
      <c r="T293" s="238" t="s">
        <v>286</v>
      </c>
      <c r="U293" s="215">
        <v>0</v>
      </c>
      <c r="V293" s="215">
        <f>ROUND(E293*U293,2)</f>
        <v>0</v>
      </c>
      <c r="W293" s="215"/>
      <c r="X293" s="206"/>
      <c r="Y293" s="206"/>
      <c r="Z293" s="206"/>
      <c r="AA293" s="206"/>
      <c r="AB293" s="206"/>
      <c r="AC293" s="206"/>
      <c r="AD293" s="206"/>
      <c r="AE293" s="206"/>
      <c r="AF293" s="206"/>
      <c r="AG293" s="206" t="s">
        <v>2206</v>
      </c>
      <c r="AH293" s="206"/>
      <c r="AI293" s="206"/>
      <c r="AJ293" s="206"/>
      <c r="AK293" s="206"/>
      <c r="AL293" s="206"/>
      <c r="AM293" s="206"/>
      <c r="AN293" s="206"/>
      <c r="AO293" s="206"/>
      <c r="AP293" s="206"/>
      <c r="AQ293" s="206"/>
      <c r="AR293" s="206"/>
      <c r="AS293" s="206"/>
      <c r="AT293" s="206"/>
      <c r="AU293" s="206"/>
      <c r="AV293" s="206"/>
      <c r="AW293" s="206"/>
      <c r="AX293" s="206"/>
      <c r="AY293" s="206"/>
      <c r="AZ293" s="206"/>
      <c r="BA293" s="206"/>
      <c r="BB293" s="206"/>
      <c r="BC293" s="206"/>
      <c r="BD293" s="206"/>
      <c r="BE293" s="206"/>
      <c r="BF293" s="206"/>
      <c r="BG293" s="206"/>
      <c r="BH293" s="206"/>
    </row>
    <row r="294" spans="1:60" outlineLevel="1">
      <c r="A294" s="232">
        <v>220</v>
      </c>
      <c r="B294" s="233" t="s">
        <v>2493</v>
      </c>
      <c r="C294" s="243" t="s">
        <v>2494</v>
      </c>
      <c r="D294" s="234" t="s">
        <v>557</v>
      </c>
      <c r="E294" s="235">
        <v>3</v>
      </c>
      <c r="F294" s="236"/>
      <c r="G294" s="237">
        <f>ROUND(E294*F294,2)</f>
        <v>0</v>
      </c>
      <c r="H294" s="236"/>
      <c r="I294" s="237">
        <f>ROUND(E294*H294,2)</f>
        <v>0</v>
      </c>
      <c r="J294" s="236"/>
      <c r="K294" s="237">
        <f>ROUND(E294*J294,2)</f>
        <v>0</v>
      </c>
      <c r="L294" s="237">
        <v>21</v>
      </c>
      <c r="M294" s="237">
        <f>G294*(1+L294/100)</f>
        <v>0</v>
      </c>
      <c r="N294" s="237">
        <v>0</v>
      </c>
      <c r="O294" s="237">
        <f>ROUND(E294*N294,2)</f>
        <v>0</v>
      </c>
      <c r="P294" s="237">
        <v>0</v>
      </c>
      <c r="Q294" s="237">
        <f>ROUND(E294*P294,2)</f>
        <v>0</v>
      </c>
      <c r="R294" s="237"/>
      <c r="S294" s="237" t="s">
        <v>295</v>
      </c>
      <c r="T294" s="238" t="s">
        <v>286</v>
      </c>
      <c r="U294" s="215">
        <v>0</v>
      </c>
      <c r="V294" s="215">
        <f>ROUND(E294*U294,2)</f>
        <v>0</v>
      </c>
      <c r="W294" s="215"/>
      <c r="X294" s="206"/>
      <c r="Y294" s="206"/>
      <c r="Z294" s="206"/>
      <c r="AA294" s="206"/>
      <c r="AB294" s="206"/>
      <c r="AC294" s="206"/>
      <c r="AD294" s="206"/>
      <c r="AE294" s="206"/>
      <c r="AF294" s="206"/>
      <c r="AG294" s="206" t="s">
        <v>1980</v>
      </c>
      <c r="AH294" s="206"/>
      <c r="AI294" s="206"/>
      <c r="AJ294" s="206"/>
      <c r="AK294" s="206"/>
      <c r="AL294" s="206"/>
      <c r="AM294" s="206"/>
      <c r="AN294" s="206"/>
      <c r="AO294" s="206"/>
      <c r="AP294" s="206"/>
      <c r="AQ294" s="206"/>
      <c r="AR294" s="206"/>
      <c r="AS294" s="206"/>
      <c r="AT294" s="206"/>
      <c r="AU294" s="206"/>
      <c r="AV294" s="206"/>
      <c r="AW294" s="206"/>
      <c r="AX294" s="206"/>
      <c r="AY294" s="206"/>
      <c r="AZ294" s="206"/>
      <c r="BA294" s="206"/>
      <c r="BB294" s="206"/>
      <c r="BC294" s="206"/>
      <c r="BD294" s="206"/>
      <c r="BE294" s="206"/>
      <c r="BF294" s="206"/>
      <c r="BG294" s="206"/>
      <c r="BH294" s="206"/>
    </row>
    <row r="295" spans="1:60" ht="22.5" outlineLevel="1">
      <c r="A295" s="232">
        <v>221</v>
      </c>
      <c r="B295" s="233" t="s">
        <v>2298</v>
      </c>
      <c r="C295" s="243" t="s">
        <v>2299</v>
      </c>
      <c r="D295" s="234" t="s">
        <v>298</v>
      </c>
      <c r="E295" s="235">
        <v>6</v>
      </c>
      <c r="F295" s="236"/>
      <c r="G295" s="237">
        <f>ROUND(E295*F295,2)</f>
        <v>0</v>
      </c>
      <c r="H295" s="236"/>
      <c r="I295" s="237">
        <f>ROUND(E295*H295,2)</f>
        <v>0</v>
      </c>
      <c r="J295" s="236"/>
      <c r="K295" s="237">
        <f>ROUND(E295*J295,2)</f>
        <v>0</v>
      </c>
      <c r="L295" s="237">
        <v>21</v>
      </c>
      <c r="M295" s="237">
        <f>G295*(1+L295/100)</f>
        <v>0</v>
      </c>
      <c r="N295" s="237">
        <v>0</v>
      </c>
      <c r="O295" s="237">
        <f>ROUND(E295*N295,2)</f>
        <v>0</v>
      </c>
      <c r="P295" s="237">
        <v>0</v>
      </c>
      <c r="Q295" s="237">
        <f>ROUND(E295*P295,2)</f>
        <v>0</v>
      </c>
      <c r="R295" s="237"/>
      <c r="S295" s="237" t="s">
        <v>295</v>
      </c>
      <c r="T295" s="238" t="s">
        <v>286</v>
      </c>
      <c r="U295" s="215">
        <v>0</v>
      </c>
      <c r="V295" s="215">
        <f>ROUND(E295*U295,2)</f>
        <v>0</v>
      </c>
      <c r="W295" s="215"/>
      <c r="X295" s="206"/>
      <c r="Y295" s="206"/>
      <c r="Z295" s="206"/>
      <c r="AA295" s="206"/>
      <c r="AB295" s="206"/>
      <c r="AC295" s="206"/>
      <c r="AD295" s="206"/>
      <c r="AE295" s="206"/>
      <c r="AF295" s="206"/>
      <c r="AG295" s="206" t="s">
        <v>1980</v>
      </c>
      <c r="AH295" s="206"/>
      <c r="AI295" s="206"/>
      <c r="AJ295" s="206"/>
      <c r="AK295" s="206"/>
      <c r="AL295" s="206"/>
      <c r="AM295" s="206"/>
      <c r="AN295" s="206"/>
      <c r="AO295" s="206"/>
      <c r="AP295" s="206"/>
      <c r="AQ295" s="206"/>
      <c r="AR295" s="206"/>
      <c r="AS295" s="206"/>
      <c r="AT295" s="206"/>
      <c r="AU295" s="206"/>
      <c r="AV295" s="206"/>
      <c r="AW295" s="206"/>
      <c r="AX295" s="206"/>
      <c r="AY295" s="206"/>
      <c r="AZ295" s="206"/>
      <c r="BA295" s="206"/>
      <c r="BB295" s="206"/>
      <c r="BC295" s="206"/>
      <c r="BD295" s="206"/>
      <c r="BE295" s="206"/>
      <c r="BF295" s="206"/>
      <c r="BG295" s="206"/>
      <c r="BH295" s="206"/>
    </row>
    <row r="296" spans="1:60" outlineLevel="1">
      <c r="A296" s="232">
        <v>222</v>
      </c>
      <c r="B296" s="233" t="s">
        <v>2495</v>
      </c>
      <c r="C296" s="243" t="s">
        <v>2496</v>
      </c>
      <c r="D296" s="234" t="s">
        <v>557</v>
      </c>
      <c r="E296" s="235">
        <v>50</v>
      </c>
      <c r="F296" s="236"/>
      <c r="G296" s="237">
        <f>ROUND(E296*F296,2)</f>
        <v>0</v>
      </c>
      <c r="H296" s="236"/>
      <c r="I296" s="237">
        <f>ROUND(E296*H296,2)</f>
        <v>0</v>
      </c>
      <c r="J296" s="236"/>
      <c r="K296" s="237">
        <f>ROUND(E296*J296,2)</f>
        <v>0</v>
      </c>
      <c r="L296" s="237">
        <v>21</v>
      </c>
      <c r="M296" s="237">
        <f>G296*(1+L296/100)</f>
        <v>0</v>
      </c>
      <c r="N296" s="237">
        <v>0</v>
      </c>
      <c r="O296" s="237">
        <f>ROUND(E296*N296,2)</f>
        <v>0</v>
      </c>
      <c r="P296" s="237">
        <v>0</v>
      </c>
      <c r="Q296" s="237">
        <f>ROUND(E296*P296,2)</f>
        <v>0</v>
      </c>
      <c r="R296" s="237"/>
      <c r="S296" s="237" t="s">
        <v>295</v>
      </c>
      <c r="T296" s="238" t="s">
        <v>286</v>
      </c>
      <c r="U296" s="215">
        <v>0</v>
      </c>
      <c r="V296" s="215">
        <f>ROUND(E296*U296,2)</f>
        <v>0</v>
      </c>
      <c r="W296" s="215"/>
      <c r="X296" s="206"/>
      <c r="Y296" s="206"/>
      <c r="Z296" s="206"/>
      <c r="AA296" s="206"/>
      <c r="AB296" s="206"/>
      <c r="AC296" s="206"/>
      <c r="AD296" s="206"/>
      <c r="AE296" s="206"/>
      <c r="AF296" s="206"/>
      <c r="AG296" s="206" t="s">
        <v>1980</v>
      </c>
      <c r="AH296" s="206"/>
      <c r="AI296" s="206"/>
      <c r="AJ296" s="206"/>
      <c r="AK296" s="206"/>
      <c r="AL296" s="206"/>
      <c r="AM296" s="206"/>
      <c r="AN296" s="206"/>
      <c r="AO296" s="206"/>
      <c r="AP296" s="206"/>
      <c r="AQ296" s="206"/>
      <c r="AR296" s="206"/>
      <c r="AS296" s="206"/>
      <c r="AT296" s="206"/>
      <c r="AU296" s="206"/>
      <c r="AV296" s="206"/>
      <c r="AW296" s="206"/>
      <c r="AX296" s="206"/>
      <c r="AY296" s="206"/>
      <c r="AZ296" s="206"/>
      <c r="BA296" s="206"/>
      <c r="BB296" s="206"/>
      <c r="BC296" s="206"/>
      <c r="BD296" s="206"/>
      <c r="BE296" s="206"/>
      <c r="BF296" s="206"/>
      <c r="BG296" s="206"/>
      <c r="BH296" s="206"/>
    </row>
    <row r="297" spans="1:60" outlineLevel="1">
      <c r="A297" s="232">
        <v>223</v>
      </c>
      <c r="B297" s="233" t="s">
        <v>2497</v>
      </c>
      <c r="C297" s="243" t="s">
        <v>2498</v>
      </c>
      <c r="D297" s="234" t="s">
        <v>298</v>
      </c>
      <c r="E297" s="235">
        <v>2</v>
      </c>
      <c r="F297" s="236"/>
      <c r="G297" s="237">
        <f>ROUND(E297*F297,2)</f>
        <v>0</v>
      </c>
      <c r="H297" s="236"/>
      <c r="I297" s="237">
        <f>ROUND(E297*H297,2)</f>
        <v>0</v>
      </c>
      <c r="J297" s="236"/>
      <c r="K297" s="237">
        <f>ROUND(E297*J297,2)</f>
        <v>0</v>
      </c>
      <c r="L297" s="237">
        <v>21</v>
      </c>
      <c r="M297" s="237">
        <f>G297*(1+L297/100)</f>
        <v>0</v>
      </c>
      <c r="N297" s="237">
        <v>0</v>
      </c>
      <c r="O297" s="237">
        <f>ROUND(E297*N297,2)</f>
        <v>0</v>
      </c>
      <c r="P297" s="237">
        <v>0</v>
      </c>
      <c r="Q297" s="237">
        <f>ROUND(E297*P297,2)</f>
        <v>0</v>
      </c>
      <c r="R297" s="237"/>
      <c r="S297" s="237" t="s">
        <v>295</v>
      </c>
      <c r="T297" s="238" t="s">
        <v>286</v>
      </c>
      <c r="U297" s="215">
        <v>0</v>
      </c>
      <c r="V297" s="215">
        <f>ROUND(E297*U297,2)</f>
        <v>0</v>
      </c>
      <c r="W297" s="215"/>
      <c r="X297" s="206"/>
      <c r="Y297" s="206"/>
      <c r="Z297" s="206"/>
      <c r="AA297" s="206"/>
      <c r="AB297" s="206"/>
      <c r="AC297" s="206"/>
      <c r="AD297" s="206"/>
      <c r="AE297" s="206"/>
      <c r="AF297" s="206"/>
      <c r="AG297" s="206" t="s">
        <v>1980</v>
      </c>
      <c r="AH297" s="206"/>
      <c r="AI297" s="206"/>
      <c r="AJ297" s="206"/>
      <c r="AK297" s="206"/>
      <c r="AL297" s="206"/>
      <c r="AM297" s="206"/>
      <c r="AN297" s="206"/>
      <c r="AO297" s="206"/>
      <c r="AP297" s="206"/>
      <c r="AQ297" s="206"/>
      <c r="AR297" s="206"/>
      <c r="AS297" s="206"/>
      <c r="AT297" s="206"/>
      <c r="AU297" s="206"/>
      <c r="AV297" s="206"/>
      <c r="AW297" s="206"/>
      <c r="AX297" s="206"/>
      <c r="AY297" s="206"/>
      <c r="AZ297" s="206"/>
      <c r="BA297" s="206"/>
      <c r="BB297" s="206"/>
      <c r="BC297" s="206"/>
      <c r="BD297" s="206"/>
      <c r="BE297" s="206"/>
      <c r="BF297" s="206"/>
      <c r="BG297" s="206"/>
      <c r="BH297" s="206"/>
    </row>
    <row r="298" spans="1:60" outlineLevel="1">
      <c r="A298" s="223">
        <v>224</v>
      </c>
      <c r="B298" s="224" t="s">
        <v>2499</v>
      </c>
      <c r="C298" s="241" t="s">
        <v>2500</v>
      </c>
      <c r="D298" s="225" t="s">
        <v>298</v>
      </c>
      <c r="E298" s="226">
        <v>6</v>
      </c>
      <c r="F298" s="227"/>
      <c r="G298" s="228">
        <f>ROUND(E298*F298,2)</f>
        <v>0</v>
      </c>
      <c r="H298" s="227"/>
      <c r="I298" s="228">
        <f>ROUND(E298*H298,2)</f>
        <v>0</v>
      </c>
      <c r="J298" s="227"/>
      <c r="K298" s="228">
        <f>ROUND(E298*J298,2)</f>
        <v>0</v>
      </c>
      <c r="L298" s="228">
        <v>21</v>
      </c>
      <c r="M298" s="228">
        <f>G298*(1+L298/100)</f>
        <v>0</v>
      </c>
      <c r="N298" s="228">
        <v>0</v>
      </c>
      <c r="O298" s="228">
        <f>ROUND(E298*N298,2)</f>
        <v>0</v>
      </c>
      <c r="P298" s="228">
        <v>0</v>
      </c>
      <c r="Q298" s="228">
        <f>ROUND(E298*P298,2)</f>
        <v>0</v>
      </c>
      <c r="R298" s="228"/>
      <c r="S298" s="228" t="s">
        <v>295</v>
      </c>
      <c r="T298" s="229" t="s">
        <v>286</v>
      </c>
      <c r="U298" s="215">
        <v>0</v>
      </c>
      <c r="V298" s="215">
        <f>ROUND(E298*U298,2)</f>
        <v>0</v>
      </c>
      <c r="W298" s="215"/>
      <c r="X298" s="206"/>
      <c r="Y298" s="206"/>
      <c r="Z298" s="206"/>
      <c r="AA298" s="206"/>
      <c r="AB298" s="206"/>
      <c r="AC298" s="206"/>
      <c r="AD298" s="206"/>
      <c r="AE298" s="206"/>
      <c r="AF298" s="206"/>
      <c r="AG298" s="206" t="s">
        <v>1980</v>
      </c>
      <c r="AH298" s="206"/>
      <c r="AI298" s="206"/>
      <c r="AJ298" s="206"/>
      <c r="AK298" s="206"/>
      <c r="AL298" s="206"/>
      <c r="AM298" s="206"/>
      <c r="AN298" s="206"/>
      <c r="AO298" s="206"/>
      <c r="AP298" s="206"/>
      <c r="AQ298" s="206"/>
      <c r="AR298" s="206"/>
      <c r="AS298" s="206"/>
      <c r="AT298" s="206"/>
      <c r="AU298" s="206"/>
      <c r="AV298" s="206"/>
      <c r="AW298" s="206"/>
      <c r="AX298" s="206"/>
      <c r="AY298" s="206"/>
      <c r="AZ298" s="206"/>
      <c r="BA298" s="206"/>
      <c r="BB298" s="206"/>
      <c r="BC298" s="206"/>
      <c r="BD298" s="206"/>
      <c r="BE298" s="206"/>
      <c r="BF298" s="206"/>
      <c r="BG298" s="206"/>
      <c r="BH298" s="206"/>
    </row>
    <row r="299" spans="1:60">
      <c r="A299" s="5"/>
      <c r="B299" s="6"/>
      <c r="C299" s="244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AE299">
        <v>15</v>
      </c>
      <c r="AF299">
        <v>21</v>
      </c>
    </row>
    <row r="300" spans="1:60">
      <c r="A300" s="209"/>
      <c r="B300" s="210" t="s">
        <v>29</v>
      </c>
      <c r="C300" s="245"/>
      <c r="D300" s="211"/>
      <c r="E300" s="212"/>
      <c r="F300" s="212"/>
      <c r="G300" s="239">
        <f>G8+G25+G41+G72+G123+G134+G192+G205+G226+G234+G245+G263+G281+G289</f>
        <v>0</v>
      </c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AE300">
        <f>SUMIF(L7:L298,AE299,G7:G298)</f>
        <v>0</v>
      </c>
      <c r="AF300">
        <f>SUMIF(L7:L298,AF299,G7:G298)</f>
        <v>0</v>
      </c>
      <c r="AG300" t="s">
        <v>315</v>
      </c>
    </row>
    <row r="301" spans="1:60">
      <c r="C301" s="246"/>
      <c r="D301" s="190"/>
      <c r="AG301" t="s">
        <v>316</v>
      </c>
    </row>
    <row r="302" spans="1:60">
      <c r="D302" s="190"/>
    </row>
    <row r="303" spans="1:60">
      <c r="D303" s="190"/>
    </row>
    <row r="304" spans="1:60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54</v>
      </c>
      <c r="C3" s="195" t="s">
        <v>55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62</v>
      </c>
      <c r="C4" s="198" t="s">
        <v>63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219</v>
      </c>
      <c r="C8" s="240" t="s">
        <v>220</v>
      </c>
      <c r="D8" s="219"/>
      <c r="E8" s="220"/>
      <c r="F8" s="221"/>
      <c r="G8" s="221">
        <f>SUMIF(AG9:AG30,"&lt;&gt;NOR",G9:G30)</f>
        <v>0</v>
      </c>
      <c r="H8" s="221"/>
      <c r="I8" s="221">
        <f>SUM(I9:I30)</f>
        <v>0</v>
      </c>
      <c r="J8" s="221"/>
      <c r="K8" s="221">
        <f>SUM(K9:K30)</f>
        <v>0</v>
      </c>
      <c r="L8" s="221"/>
      <c r="M8" s="221">
        <f>SUM(M9:M30)</f>
        <v>0</v>
      </c>
      <c r="N8" s="221"/>
      <c r="O8" s="221">
        <f>SUM(O9:O30)</f>
        <v>0</v>
      </c>
      <c r="P8" s="221"/>
      <c r="Q8" s="221">
        <f>SUM(Q9:Q30)</f>
        <v>0</v>
      </c>
      <c r="R8" s="221"/>
      <c r="S8" s="221"/>
      <c r="T8" s="222"/>
      <c r="U8" s="216"/>
      <c r="V8" s="216">
        <f>SUM(V9:V30)</f>
        <v>0</v>
      </c>
      <c r="W8" s="216"/>
      <c r="AG8" t="s">
        <v>281</v>
      </c>
    </row>
    <row r="9" spans="1:60" outlineLevel="1">
      <c r="A9" s="232">
        <v>1</v>
      </c>
      <c r="B9" s="233" t="s">
        <v>2213</v>
      </c>
      <c r="C9" s="243" t="s">
        <v>2501</v>
      </c>
      <c r="D9" s="234" t="s">
        <v>557</v>
      </c>
      <c r="E9" s="235">
        <v>650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2254</v>
      </c>
      <c r="C10" s="243" t="s">
        <v>2502</v>
      </c>
      <c r="D10" s="234" t="s">
        <v>298</v>
      </c>
      <c r="E10" s="235">
        <v>6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2256</v>
      </c>
      <c r="C11" s="243" t="s">
        <v>2503</v>
      </c>
      <c r="D11" s="234" t="s">
        <v>298</v>
      </c>
      <c r="E11" s="235">
        <v>4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</v>
      </c>
      <c r="O11" s="237">
        <f>ROUND(E11*N11,2)</f>
        <v>0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2217</v>
      </c>
      <c r="C12" s="243" t="s">
        <v>2504</v>
      </c>
      <c r="D12" s="234" t="s">
        <v>557</v>
      </c>
      <c r="E12" s="235">
        <v>650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2004</v>
      </c>
      <c r="C13" s="243" t="s">
        <v>2505</v>
      </c>
      <c r="D13" s="234" t="s">
        <v>298</v>
      </c>
      <c r="E13" s="235">
        <v>1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323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2006</v>
      </c>
      <c r="C14" s="243" t="s">
        <v>2506</v>
      </c>
      <c r="D14" s="234" t="s">
        <v>298</v>
      </c>
      <c r="E14" s="235">
        <v>1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323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2008</v>
      </c>
      <c r="C15" s="243" t="s">
        <v>2507</v>
      </c>
      <c r="D15" s="234" t="s">
        <v>298</v>
      </c>
      <c r="E15" s="235">
        <v>1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323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2012</v>
      </c>
      <c r="C16" s="243" t="s">
        <v>2508</v>
      </c>
      <c r="D16" s="234" t="s">
        <v>298</v>
      </c>
      <c r="E16" s="235">
        <v>1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323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32">
        <v>9</v>
      </c>
      <c r="B17" s="233" t="s">
        <v>1996</v>
      </c>
      <c r="C17" s="243" t="s">
        <v>2509</v>
      </c>
      <c r="D17" s="234" t="s">
        <v>298</v>
      </c>
      <c r="E17" s="235">
        <v>21</v>
      </c>
      <c r="F17" s="236"/>
      <c r="G17" s="237">
        <f>ROUND(E17*F17,2)</f>
        <v>0</v>
      </c>
      <c r="H17" s="236"/>
      <c r="I17" s="237">
        <f>ROUND(E17*H17,2)</f>
        <v>0</v>
      </c>
      <c r="J17" s="236"/>
      <c r="K17" s="237">
        <f>ROUND(E17*J17,2)</f>
        <v>0</v>
      </c>
      <c r="L17" s="237">
        <v>21</v>
      </c>
      <c r="M17" s="237">
        <f>G17*(1+L17/100)</f>
        <v>0</v>
      </c>
      <c r="N17" s="237">
        <v>0</v>
      </c>
      <c r="O17" s="237">
        <f>ROUND(E17*N17,2)</f>
        <v>0</v>
      </c>
      <c r="P17" s="237">
        <v>0</v>
      </c>
      <c r="Q17" s="237">
        <f>ROUND(E17*P17,2)</f>
        <v>0</v>
      </c>
      <c r="R17" s="237"/>
      <c r="S17" s="237" t="s">
        <v>295</v>
      </c>
      <c r="T17" s="238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1980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10</v>
      </c>
      <c r="B18" s="233" t="s">
        <v>1998</v>
      </c>
      <c r="C18" s="243" t="s">
        <v>2510</v>
      </c>
      <c r="D18" s="234" t="s">
        <v>298</v>
      </c>
      <c r="E18" s="235">
        <v>6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1980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11</v>
      </c>
      <c r="B19" s="233" t="s">
        <v>2000</v>
      </c>
      <c r="C19" s="243" t="s">
        <v>2511</v>
      </c>
      <c r="D19" s="234" t="s">
        <v>298</v>
      </c>
      <c r="E19" s="235">
        <v>2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1980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12</v>
      </c>
      <c r="B20" s="233" t="s">
        <v>2002</v>
      </c>
      <c r="C20" s="243" t="s">
        <v>2512</v>
      </c>
      <c r="D20" s="234" t="s">
        <v>298</v>
      </c>
      <c r="E20" s="235">
        <v>1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0</v>
      </c>
      <c r="O20" s="237">
        <f>ROUND(E20*N20,2)</f>
        <v>0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1980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13</v>
      </c>
      <c r="B21" s="233" t="s">
        <v>2010</v>
      </c>
      <c r="C21" s="243" t="s">
        <v>2513</v>
      </c>
      <c r="D21" s="234" t="s">
        <v>298</v>
      </c>
      <c r="E21" s="235">
        <v>1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1980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32">
        <v>14</v>
      </c>
      <c r="B22" s="233" t="s">
        <v>2013</v>
      </c>
      <c r="C22" s="243" t="s">
        <v>2514</v>
      </c>
      <c r="D22" s="234" t="s">
        <v>298</v>
      </c>
      <c r="E22" s="235">
        <v>1</v>
      </c>
      <c r="F22" s="236"/>
      <c r="G22" s="237">
        <f>ROUND(E22*F22,2)</f>
        <v>0</v>
      </c>
      <c r="H22" s="236"/>
      <c r="I22" s="237">
        <f>ROUND(E22*H22,2)</f>
        <v>0</v>
      </c>
      <c r="J22" s="236"/>
      <c r="K22" s="237">
        <f>ROUND(E22*J22,2)</f>
        <v>0</v>
      </c>
      <c r="L22" s="237">
        <v>21</v>
      </c>
      <c r="M22" s="237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7"/>
      <c r="S22" s="237" t="s">
        <v>295</v>
      </c>
      <c r="T22" s="238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1980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32">
        <v>15</v>
      </c>
      <c r="B23" s="233" t="s">
        <v>2014</v>
      </c>
      <c r="C23" s="243" t="s">
        <v>2515</v>
      </c>
      <c r="D23" s="234" t="s">
        <v>298</v>
      </c>
      <c r="E23" s="235">
        <v>1</v>
      </c>
      <c r="F23" s="236"/>
      <c r="G23" s="237">
        <f>ROUND(E23*F23,2)</f>
        <v>0</v>
      </c>
      <c r="H23" s="236"/>
      <c r="I23" s="237">
        <f>ROUND(E23*H23,2)</f>
        <v>0</v>
      </c>
      <c r="J23" s="236"/>
      <c r="K23" s="237">
        <f>ROUND(E23*J23,2)</f>
        <v>0</v>
      </c>
      <c r="L23" s="237">
        <v>21</v>
      </c>
      <c r="M23" s="237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7"/>
      <c r="S23" s="237" t="s">
        <v>295</v>
      </c>
      <c r="T23" s="238" t="s">
        <v>286</v>
      </c>
      <c r="U23" s="215">
        <v>0</v>
      </c>
      <c r="V23" s="215">
        <f>ROUND(E23*U23,2)</f>
        <v>0</v>
      </c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1980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32">
        <v>16</v>
      </c>
      <c r="B24" s="233" t="s">
        <v>2015</v>
      </c>
      <c r="C24" s="243" t="s">
        <v>2516</v>
      </c>
      <c r="D24" s="234" t="s">
        <v>298</v>
      </c>
      <c r="E24" s="235">
        <v>1</v>
      </c>
      <c r="F24" s="236"/>
      <c r="G24" s="237">
        <f>ROUND(E24*F24,2)</f>
        <v>0</v>
      </c>
      <c r="H24" s="236"/>
      <c r="I24" s="237">
        <f>ROUND(E24*H24,2)</f>
        <v>0</v>
      </c>
      <c r="J24" s="236"/>
      <c r="K24" s="237">
        <f>ROUND(E24*J24,2)</f>
        <v>0</v>
      </c>
      <c r="L24" s="237">
        <v>21</v>
      </c>
      <c r="M24" s="237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7"/>
      <c r="S24" s="237" t="s">
        <v>295</v>
      </c>
      <c r="T24" s="238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1980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32">
        <v>17</v>
      </c>
      <c r="B25" s="233" t="s">
        <v>2017</v>
      </c>
      <c r="C25" s="243" t="s">
        <v>2517</v>
      </c>
      <c r="D25" s="234" t="s">
        <v>298</v>
      </c>
      <c r="E25" s="235">
        <v>1</v>
      </c>
      <c r="F25" s="236"/>
      <c r="G25" s="237">
        <f>ROUND(E25*F25,2)</f>
        <v>0</v>
      </c>
      <c r="H25" s="236"/>
      <c r="I25" s="237">
        <f>ROUND(E25*H25,2)</f>
        <v>0</v>
      </c>
      <c r="J25" s="236"/>
      <c r="K25" s="237">
        <f>ROUND(E25*J25,2)</f>
        <v>0</v>
      </c>
      <c r="L25" s="237">
        <v>21</v>
      </c>
      <c r="M25" s="237">
        <f>G25*(1+L25/100)</f>
        <v>0</v>
      </c>
      <c r="N25" s="237">
        <v>0</v>
      </c>
      <c r="O25" s="237">
        <f>ROUND(E25*N25,2)</f>
        <v>0</v>
      </c>
      <c r="P25" s="237">
        <v>0</v>
      </c>
      <c r="Q25" s="237">
        <f>ROUND(E25*P25,2)</f>
        <v>0</v>
      </c>
      <c r="R25" s="237"/>
      <c r="S25" s="237" t="s">
        <v>295</v>
      </c>
      <c r="T25" s="238" t="s">
        <v>286</v>
      </c>
      <c r="U25" s="215">
        <v>0</v>
      </c>
      <c r="V25" s="215">
        <f>ROUND(E25*U25,2)</f>
        <v>0</v>
      </c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1980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>
      <c r="A26" s="232">
        <v>18</v>
      </c>
      <c r="B26" s="233" t="s">
        <v>2043</v>
      </c>
      <c r="C26" s="243" t="s">
        <v>2518</v>
      </c>
      <c r="D26" s="234" t="s">
        <v>298</v>
      </c>
      <c r="E26" s="235">
        <v>4</v>
      </c>
      <c r="F26" s="236"/>
      <c r="G26" s="237">
        <f>ROUND(E26*F26,2)</f>
        <v>0</v>
      </c>
      <c r="H26" s="236"/>
      <c r="I26" s="237">
        <f>ROUND(E26*H26,2)</f>
        <v>0</v>
      </c>
      <c r="J26" s="236"/>
      <c r="K26" s="237">
        <f>ROUND(E26*J26,2)</f>
        <v>0</v>
      </c>
      <c r="L26" s="237">
        <v>21</v>
      </c>
      <c r="M26" s="237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7"/>
      <c r="S26" s="237" t="s">
        <v>295</v>
      </c>
      <c r="T26" s="238" t="s">
        <v>286</v>
      </c>
      <c r="U26" s="215">
        <v>0</v>
      </c>
      <c r="V26" s="215">
        <f>ROUND(E26*U26,2)</f>
        <v>0</v>
      </c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1980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32">
        <v>19</v>
      </c>
      <c r="B27" s="233" t="s">
        <v>2115</v>
      </c>
      <c r="C27" s="243" t="s">
        <v>2519</v>
      </c>
      <c r="D27" s="234" t="s">
        <v>298</v>
      </c>
      <c r="E27" s="235">
        <v>21</v>
      </c>
      <c r="F27" s="236"/>
      <c r="G27" s="237">
        <f>ROUND(E27*F27,2)</f>
        <v>0</v>
      </c>
      <c r="H27" s="236"/>
      <c r="I27" s="237">
        <f>ROUND(E27*H27,2)</f>
        <v>0</v>
      </c>
      <c r="J27" s="236"/>
      <c r="K27" s="237">
        <f>ROUND(E27*J27,2)</f>
        <v>0</v>
      </c>
      <c r="L27" s="237">
        <v>21</v>
      </c>
      <c r="M27" s="237">
        <f>G27*(1+L27/100)</f>
        <v>0</v>
      </c>
      <c r="N27" s="237">
        <v>0</v>
      </c>
      <c r="O27" s="237">
        <f>ROUND(E27*N27,2)</f>
        <v>0</v>
      </c>
      <c r="P27" s="237">
        <v>0</v>
      </c>
      <c r="Q27" s="237">
        <f>ROUND(E27*P27,2)</f>
        <v>0</v>
      </c>
      <c r="R27" s="237"/>
      <c r="S27" s="237" t="s">
        <v>295</v>
      </c>
      <c r="T27" s="238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1980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>
      <c r="A28" s="232">
        <v>20</v>
      </c>
      <c r="B28" s="233" t="s">
        <v>2209</v>
      </c>
      <c r="C28" s="243" t="s">
        <v>2520</v>
      </c>
      <c r="D28" s="234" t="s">
        <v>298</v>
      </c>
      <c r="E28" s="235">
        <v>1</v>
      </c>
      <c r="F28" s="236"/>
      <c r="G28" s="237">
        <f>ROUND(E28*F28,2)</f>
        <v>0</v>
      </c>
      <c r="H28" s="236"/>
      <c r="I28" s="237">
        <f>ROUND(E28*H28,2)</f>
        <v>0</v>
      </c>
      <c r="J28" s="236"/>
      <c r="K28" s="237">
        <f>ROUND(E28*J28,2)</f>
        <v>0</v>
      </c>
      <c r="L28" s="237">
        <v>21</v>
      </c>
      <c r="M28" s="237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7"/>
      <c r="S28" s="237" t="s">
        <v>295</v>
      </c>
      <c r="T28" s="238" t="s">
        <v>286</v>
      </c>
      <c r="U28" s="215">
        <v>0</v>
      </c>
      <c r="V28" s="215">
        <f>ROUND(E28*U28,2)</f>
        <v>0</v>
      </c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1980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32">
        <v>21</v>
      </c>
      <c r="B29" s="233" t="s">
        <v>2210</v>
      </c>
      <c r="C29" s="243" t="s">
        <v>2518</v>
      </c>
      <c r="D29" s="234" t="s">
        <v>298</v>
      </c>
      <c r="E29" s="235">
        <v>4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1980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32">
        <v>22</v>
      </c>
      <c r="B30" s="233" t="s">
        <v>2018</v>
      </c>
      <c r="C30" s="243" t="s">
        <v>2521</v>
      </c>
      <c r="D30" s="234" t="s">
        <v>298</v>
      </c>
      <c r="E30" s="235">
        <v>1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2522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>
      <c r="A31" s="217" t="s">
        <v>280</v>
      </c>
      <c r="B31" s="218" t="s">
        <v>222</v>
      </c>
      <c r="C31" s="240" t="s">
        <v>223</v>
      </c>
      <c r="D31" s="219"/>
      <c r="E31" s="220"/>
      <c r="F31" s="221"/>
      <c r="G31" s="221">
        <f>SUMIF(AG32:AG44,"&lt;&gt;NOR",G32:G44)</f>
        <v>0</v>
      </c>
      <c r="H31" s="221"/>
      <c r="I31" s="221">
        <f>SUM(I32:I44)</f>
        <v>0</v>
      </c>
      <c r="J31" s="221"/>
      <c r="K31" s="221">
        <f>SUM(K32:K44)</f>
        <v>0</v>
      </c>
      <c r="L31" s="221"/>
      <c r="M31" s="221">
        <f>SUM(M32:M44)</f>
        <v>0</v>
      </c>
      <c r="N31" s="221"/>
      <c r="O31" s="221">
        <f>SUM(O32:O44)</f>
        <v>0</v>
      </c>
      <c r="P31" s="221"/>
      <c r="Q31" s="221">
        <f>SUM(Q32:Q44)</f>
        <v>0</v>
      </c>
      <c r="R31" s="221"/>
      <c r="S31" s="221"/>
      <c r="T31" s="222"/>
      <c r="U31" s="216"/>
      <c r="V31" s="216">
        <f>SUM(V32:V44)</f>
        <v>0</v>
      </c>
      <c r="W31" s="216"/>
      <c r="AG31" t="s">
        <v>281</v>
      </c>
    </row>
    <row r="32" spans="1:60" ht="22.5" outlineLevel="1">
      <c r="A32" s="232">
        <v>23</v>
      </c>
      <c r="B32" s="233" t="s">
        <v>2298</v>
      </c>
      <c r="C32" s="243" t="s">
        <v>2299</v>
      </c>
      <c r="D32" s="234" t="s">
        <v>298</v>
      </c>
      <c r="E32" s="235">
        <v>6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1980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32">
        <v>24</v>
      </c>
      <c r="B33" s="233" t="s">
        <v>2523</v>
      </c>
      <c r="C33" s="243" t="s">
        <v>2524</v>
      </c>
      <c r="D33" s="234" t="s">
        <v>557</v>
      </c>
      <c r="E33" s="235">
        <v>650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1980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ht="33.75" outlineLevel="1">
      <c r="A34" s="232">
        <v>25</v>
      </c>
      <c r="B34" s="233" t="s">
        <v>2525</v>
      </c>
      <c r="C34" s="243" t="s">
        <v>2526</v>
      </c>
      <c r="D34" s="234" t="s">
        <v>557</v>
      </c>
      <c r="E34" s="235">
        <v>650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1980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ht="33.75" outlineLevel="1">
      <c r="A35" s="232">
        <v>26</v>
      </c>
      <c r="B35" s="233" t="s">
        <v>2026</v>
      </c>
      <c r="C35" s="243" t="s">
        <v>2527</v>
      </c>
      <c r="D35" s="234" t="s">
        <v>298</v>
      </c>
      <c r="E35" s="235">
        <v>4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1980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ht="22.5" outlineLevel="1">
      <c r="A36" s="232">
        <v>27</v>
      </c>
      <c r="B36" s="233" t="s">
        <v>2028</v>
      </c>
      <c r="C36" s="243" t="s">
        <v>2528</v>
      </c>
      <c r="D36" s="234" t="s">
        <v>298</v>
      </c>
      <c r="E36" s="235">
        <v>1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1980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32">
        <v>28</v>
      </c>
      <c r="B37" s="233" t="s">
        <v>2029</v>
      </c>
      <c r="C37" s="243" t="s">
        <v>2529</v>
      </c>
      <c r="D37" s="234" t="s">
        <v>298</v>
      </c>
      <c r="E37" s="235">
        <v>1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1980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ht="22.5" outlineLevel="1">
      <c r="A38" s="232">
        <v>29</v>
      </c>
      <c r="B38" s="233" t="s">
        <v>2030</v>
      </c>
      <c r="C38" s="243" t="s">
        <v>2530</v>
      </c>
      <c r="D38" s="234" t="s">
        <v>298</v>
      </c>
      <c r="E38" s="235">
        <v>1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1980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ht="22.5" outlineLevel="1">
      <c r="A39" s="232">
        <v>30</v>
      </c>
      <c r="B39" s="233" t="s">
        <v>2032</v>
      </c>
      <c r="C39" s="243" t="s">
        <v>2531</v>
      </c>
      <c r="D39" s="234" t="s">
        <v>298</v>
      </c>
      <c r="E39" s="235">
        <v>2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1980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ht="22.5" outlineLevel="1">
      <c r="A40" s="232">
        <v>31</v>
      </c>
      <c r="B40" s="233" t="s">
        <v>2033</v>
      </c>
      <c r="C40" s="243" t="s">
        <v>2532</v>
      </c>
      <c r="D40" s="234" t="s">
        <v>298</v>
      </c>
      <c r="E40" s="235">
        <v>1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1980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ht="22.5" outlineLevel="1">
      <c r="A41" s="232">
        <v>32</v>
      </c>
      <c r="B41" s="233" t="s">
        <v>2035</v>
      </c>
      <c r="C41" s="243" t="s">
        <v>2533</v>
      </c>
      <c r="D41" s="234" t="s">
        <v>298</v>
      </c>
      <c r="E41" s="235">
        <v>6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1980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ht="22.5" outlineLevel="1">
      <c r="A42" s="232">
        <v>33</v>
      </c>
      <c r="B42" s="233" t="s">
        <v>2037</v>
      </c>
      <c r="C42" s="243" t="s">
        <v>2534</v>
      </c>
      <c r="D42" s="234" t="s">
        <v>298</v>
      </c>
      <c r="E42" s="235">
        <v>21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1980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32">
        <v>34</v>
      </c>
      <c r="B43" s="233" t="s">
        <v>2038</v>
      </c>
      <c r="C43" s="243" t="s">
        <v>2535</v>
      </c>
      <c r="D43" s="234" t="s">
        <v>298</v>
      </c>
      <c r="E43" s="235">
        <v>21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1980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>
      <c r="A44" s="223">
        <v>35</v>
      </c>
      <c r="B44" s="224" t="s">
        <v>2040</v>
      </c>
      <c r="C44" s="241" t="s">
        <v>2231</v>
      </c>
      <c r="D44" s="225" t="s">
        <v>298</v>
      </c>
      <c r="E44" s="226">
        <v>1</v>
      </c>
      <c r="F44" s="227"/>
      <c r="G44" s="228">
        <f>ROUND(E44*F44,2)</f>
        <v>0</v>
      </c>
      <c r="H44" s="227"/>
      <c r="I44" s="228">
        <f>ROUND(E44*H44,2)</f>
        <v>0</v>
      </c>
      <c r="J44" s="227"/>
      <c r="K44" s="228">
        <f>ROUND(E44*J44,2)</f>
        <v>0</v>
      </c>
      <c r="L44" s="228">
        <v>21</v>
      </c>
      <c r="M44" s="228">
        <f>G44*(1+L44/100)</f>
        <v>0</v>
      </c>
      <c r="N44" s="228">
        <v>0</v>
      </c>
      <c r="O44" s="228">
        <f>ROUND(E44*N44,2)</f>
        <v>0</v>
      </c>
      <c r="P44" s="228">
        <v>0</v>
      </c>
      <c r="Q44" s="228">
        <f>ROUND(E44*P44,2)</f>
        <v>0</v>
      </c>
      <c r="R44" s="228"/>
      <c r="S44" s="228" t="s">
        <v>295</v>
      </c>
      <c r="T44" s="229" t="s">
        <v>286</v>
      </c>
      <c r="U44" s="215">
        <v>0</v>
      </c>
      <c r="V44" s="215">
        <f>ROUND(E44*U44,2)</f>
        <v>0</v>
      </c>
      <c r="W44" s="21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1980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>
      <c r="A45" s="5"/>
      <c r="B45" s="6"/>
      <c r="C45" s="244"/>
      <c r="D45" s="8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AE45">
        <v>15</v>
      </c>
      <c r="AF45">
        <v>21</v>
      </c>
    </row>
    <row r="46" spans="1:60">
      <c r="A46" s="209"/>
      <c r="B46" s="210" t="s">
        <v>29</v>
      </c>
      <c r="C46" s="245"/>
      <c r="D46" s="211"/>
      <c r="E46" s="212"/>
      <c r="F46" s="212"/>
      <c r="G46" s="239">
        <f>G8+G31</f>
        <v>0</v>
      </c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AE46">
        <f>SUMIF(L7:L44,AE45,G7:G44)</f>
        <v>0</v>
      </c>
      <c r="AF46">
        <f>SUMIF(L7:L44,AF45,G7:G44)</f>
        <v>0</v>
      </c>
      <c r="AG46" t="s">
        <v>315</v>
      </c>
    </row>
    <row r="47" spans="1:60">
      <c r="C47" s="246"/>
      <c r="D47" s="190"/>
      <c r="AG47" t="s">
        <v>316</v>
      </c>
    </row>
    <row r="48" spans="1:60">
      <c r="D48" s="190"/>
    </row>
    <row r="49" spans="4:4">
      <c r="D49" s="190"/>
    </row>
    <row r="50" spans="4:4">
      <c r="D50" s="190"/>
    </row>
    <row r="51" spans="4:4">
      <c r="D51" s="190"/>
    </row>
    <row r="52" spans="4:4">
      <c r="D52" s="190"/>
    </row>
    <row r="53" spans="4:4">
      <c r="D53" s="190"/>
    </row>
    <row r="54" spans="4:4">
      <c r="D54" s="190"/>
    </row>
    <row r="55" spans="4:4">
      <c r="D55" s="190"/>
    </row>
    <row r="56" spans="4:4">
      <c r="D56" s="190"/>
    </row>
    <row r="57" spans="4:4">
      <c r="D57" s="190"/>
    </row>
    <row r="58" spans="4:4">
      <c r="D58" s="190"/>
    </row>
    <row r="59" spans="4:4">
      <c r="D59" s="190"/>
    </row>
    <row r="60" spans="4:4">
      <c r="D60" s="190"/>
    </row>
    <row r="61" spans="4:4">
      <c r="D61" s="190"/>
    </row>
    <row r="62" spans="4:4">
      <c r="D62" s="190"/>
    </row>
    <row r="63" spans="4:4">
      <c r="D63" s="190"/>
    </row>
    <row r="64" spans="4:4">
      <c r="D64" s="190"/>
    </row>
    <row r="65" spans="4:4">
      <c r="D65" s="190"/>
    </row>
    <row r="66" spans="4:4">
      <c r="D66" s="190"/>
    </row>
    <row r="67" spans="4:4">
      <c r="D67" s="190"/>
    </row>
    <row r="68" spans="4:4">
      <c r="D68" s="190"/>
    </row>
    <row r="69" spans="4:4">
      <c r="D69" s="190"/>
    </row>
    <row r="70" spans="4:4">
      <c r="D70" s="190"/>
    </row>
    <row r="71" spans="4:4">
      <c r="D71" s="190"/>
    </row>
    <row r="72" spans="4:4">
      <c r="D72" s="190"/>
    </row>
    <row r="73" spans="4:4">
      <c r="D73" s="190"/>
    </row>
    <row r="74" spans="4:4">
      <c r="D74" s="190"/>
    </row>
    <row r="75" spans="4:4">
      <c r="D75" s="190"/>
    </row>
    <row r="76" spans="4:4">
      <c r="D76" s="190"/>
    </row>
    <row r="77" spans="4:4">
      <c r="D77" s="190"/>
    </row>
    <row r="78" spans="4:4">
      <c r="D78" s="190"/>
    </row>
    <row r="79" spans="4:4">
      <c r="D79" s="190"/>
    </row>
    <row r="80" spans="4:4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27" customWidth="1"/>
    <col min="3" max="3" width="63.28515625" style="12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191" t="s">
        <v>317</v>
      </c>
      <c r="B1" s="191"/>
      <c r="C1" s="191"/>
      <c r="D1" s="191"/>
      <c r="E1" s="191"/>
      <c r="F1" s="191"/>
      <c r="G1" s="191"/>
      <c r="AG1" t="s">
        <v>255</v>
      </c>
    </row>
    <row r="2" spans="1:60" ht="24.95" customHeight="1">
      <c r="A2" s="192" t="s">
        <v>7</v>
      </c>
      <c r="B2" s="76" t="s">
        <v>43</v>
      </c>
      <c r="C2" s="195" t="s">
        <v>44</v>
      </c>
      <c r="D2" s="193"/>
      <c r="E2" s="193"/>
      <c r="F2" s="193"/>
      <c r="G2" s="194"/>
      <c r="AG2" t="s">
        <v>256</v>
      </c>
    </row>
    <row r="3" spans="1:60" ht="24.95" customHeight="1">
      <c r="A3" s="192" t="s">
        <v>8</v>
      </c>
      <c r="B3" s="76" t="s">
        <v>54</v>
      </c>
      <c r="C3" s="195" t="s">
        <v>55</v>
      </c>
      <c r="D3" s="193"/>
      <c r="E3" s="193"/>
      <c r="F3" s="193"/>
      <c r="G3" s="194"/>
      <c r="AC3" s="127" t="s">
        <v>256</v>
      </c>
      <c r="AG3" t="s">
        <v>258</v>
      </c>
    </row>
    <row r="4" spans="1:60" ht="24.95" customHeight="1">
      <c r="A4" s="196" t="s">
        <v>9</v>
      </c>
      <c r="B4" s="197" t="s">
        <v>64</v>
      </c>
      <c r="C4" s="198" t="s">
        <v>65</v>
      </c>
      <c r="D4" s="199"/>
      <c r="E4" s="199"/>
      <c r="F4" s="199"/>
      <c r="G4" s="200"/>
      <c r="AG4" t="s">
        <v>259</v>
      </c>
    </row>
    <row r="5" spans="1:60">
      <c r="D5" s="190"/>
    </row>
    <row r="6" spans="1:60" ht="38.25">
      <c r="A6" s="202" t="s">
        <v>260</v>
      </c>
      <c r="B6" s="204" t="s">
        <v>261</v>
      </c>
      <c r="C6" s="204" t="s">
        <v>262</v>
      </c>
      <c r="D6" s="203" t="s">
        <v>263</v>
      </c>
      <c r="E6" s="202" t="s">
        <v>264</v>
      </c>
      <c r="F6" s="201" t="s">
        <v>265</v>
      </c>
      <c r="G6" s="202" t="s">
        <v>29</v>
      </c>
      <c r="H6" s="205" t="s">
        <v>30</v>
      </c>
      <c r="I6" s="205" t="s">
        <v>266</v>
      </c>
      <c r="J6" s="205" t="s">
        <v>31</v>
      </c>
      <c r="K6" s="205" t="s">
        <v>267</v>
      </c>
      <c r="L6" s="205" t="s">
        <v>268</v>
      </c>
      <c r="M6" s="205" t="s">
        <v>269</v>
      </c>
      <c r="N6" s="205" t="s">
        <v>270</v>
      </c>
      <c r="O6" s="205" t="s">
        <v>271</v>
      </c>
      <c r="P6" s="205" t="s">
        <v>272</v>
      </c>
      <c r="Q6" s="205" t="s">
        <v>273</v>
      </c>
      <c r="R6" s="205" t="s">
        <v>274</v>
      </c>
      <c r="S6" s="205" t="s">
        <v>275</v>
      </c>
      <c r="T6" s="205" t="s">
        <v>276</v>
      </c>
      <c r="U6" s="205" t="s">
        <v>277</v>
      </c>
      <c r="V6" s="205" t="s">
        <v>278</v>
      </c>
      <c r="W6" s="205" t="s">
        <v>279</v>
      </c>
    </row>
    <row r="7" spans="1:60" hidden="1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>
      <c r="A8" s="217" t="s">
        <v>280</v>
      </c>
      <c r="B8" s="218" t="s">
        <v>187</v>
      </c>
      <c r="C8" s="240" t="s">
        <v>189</v>
      </c>
      <c r="D8" s="219"/>
      <c r="E8" s="220"/>
      <c r="F8" s="221"/>
      <c r="G8" s="221">
        <f>SUMIF(AG9:AG43,"&lt;&gt;NOR",G9:G43)</f>
        <v>0</v>
      </c>
      <c r="H8" s="221"/>
      <c r="I8" s="221">
        <f>SUM(I9:I43)</f>
        <v>0</v>
      </c>
      <c r="J8" s="221"/>
      <c r="K8" s="221">
        <f>SUM(K9:K43)</f>
        <v>0</v>
      </c>
      <c r="L8" s="221"/>
      <c r="M8" s="221">
        <f>SUM(M9:M43)</f>
        <v>0</v>
      </c>
      <c r="N8" s="221"/>
      <c r="O8" s="221">
        <f>SUM(O9:O43)</f>
        <v>0</v>
      </c>
      <c r="P8" s="221"/>
      <c r="Q8" s="221">
        <f>SUM(Q9:Q43)</f>
        <v>0</v>
      </c>
      <c r="R8" s="221"/>
      <c r="S8" s="221"/>
      <c r="T8" s="222"/>
      <c r="U8" s="216"/>
      <c r="V8" s="216">
        <f>SUM(V9:V43)</f>
        <v>0</v>
      </c>
      <c r="W8" s="216"/>
      <c r="AG8" t="s">
        <v>281</v>
      </c>
    </row>
    <row r="9" spans="1:60" outlineLevel="1">
      <c r="A9" s="232">
        <v>1</v>
      </c>
      <c r="B9" s="233" t="s">
        <v>107</v>
      </c>
      <c r="C9" s="243" t="s">
        <v>2536</v>
      </c>
      <c r="D9" s="234" t="s">
        <v>557</v>
      </c>
      <c r="E9" s="235">
        <v>280</v>
      </c>
      <c r="F9" s="236"/>
      <c r="G9" s="237">
        <f>ROUND(E9*F9,2)</f>
        <v>0</v>
      </c>
      <c r="H9" s="236"/>
      <c r="I9" s="237">
        <f>ROUND(E9*H9,2)</f>
        <v>0</v>
      </c>
      <c r="J9" s="236"/>
      <c r="K9" s="237">
        <f>ROUND(E9*J9,2)</f>
        <v>0</v>
      </c>
      <c r="L9" s="237">
        <v>21</v>
      </c>
      <c r="M9" s="237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7"/>
      <c r="S9" s="237" t="s">
        <v>295</v>
      </c>
      <c r="T9" s="238" t="s">
        <v>286</v>
      </c>
      <c r="U9" s="215">
        <v>0</v>
      </c>
      <c r="V9" s="215">
        <f>ROUND(E9*U9,2)</f>
        <v>0</v>
      </c>
      <c r="W9" s="21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323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>
      <c r="A10" s="232">
        <v>2</v>
      </c>
      <c r="B10" s="233" t="s">
        <v>2537</v>
      </c>
      <c r="C10" s="243" t="s">
        <v>2538</v>
      </c>
      <c r="D10" s="234" t="s">
        <v>298</v>
      </c>
      <c r="E10" s="235">
        <v>1</v>
      </c>
      <c r="F10" s="236"/>
      <c r="G10" s="237">
        <f>ROUND(E10*F10,2)</f>
        <v>0</v>
      </c>
      <c r="H10" s="236"/>
      <c r="I10" s="237">
        <f>ROUND(E10*H10,2)</f>
        <v>0</v>
      </c>
      <c r="J10" s="236"/>
      <c r="K10" s="237">
        <f>ROUND(E10*J10,2)</f>
        <v>0</v>
      </c>
      <c r="L10" s="237">
        <v>21</v>
      </c>
      <c r="M10" s="237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7"/>
      <c r="S10" s="237" t="s">
        <v>295</v>
      </c>
      <c r="T10" s="238" t="s">
        <v>286</v>
      </c>
      <c r="U10" s="215">
        <v>0</v>
      </c>
      <c r="V10" s="215">
        <f>ROUND(E10*U10,2)</f>
        <v>0</v>
      </c>
      <c r="W10" s="21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323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>
      <c r="A11" s="232">
        <v>3</v>
      </c>
      <c r="B11" s="233" t="s">
        <v>2539</v>
      </c>
      <c r="C11" s="243" t="s">
        <v>2540</v>
      </c>
      <c r="D11" s="234" t="s">
        <v>298</v>
      </c>
      <c r="E11" s="235">
        <v>5</v>
      </c>
      <c r="F11" s="236"/>
      <c r="G11" s="237">
        <f>ROUND(E11*F11,2)</f>
        <v>0</v>
      </c>
      <c r="H11" s="236"/>
      <c r="I11" s="237">
        <f>ROUND(E11*H11,2)</f>
        <v>0</v>
      </c>
      <c r="J11" s="236"/>
      <c r="K11" s="237">
        <f>ROUND(E11*J11,2)</f>
        <v>0</v>
      </c>
      <c r="L11" s="237">
        <v>21</v>
      </c>
      <c r="M11" s="237">
        <f>G11*(1+L11/100)</f>
        <v>0</v>
      </c>
      <c r="N11" s="237">
        <v>0</v>
      </c>
      <c r="O11" s="237">
        <f>ROUND(E11*N11,2)</f>
        <v>0</v>
      </c>
      <c r="P11" s="237">
        <v>0</v>
      </c>
      <c r="Q11" s="237">
        <f>ROUND(E11*P11,2)</f>
        <v>0</v>
      </c>
      <c r="R11" s="237"/>
      <c r="S11" s="237" t="s">
        <v>295</v>
      </c>
      <c r="T11" s="238" t="s">
        <v>286</v>
      </c>
      <c r="U11" s="215">
        <v>0</v>
      </c>
      <c r="V11" s="215">
        <f>ROUND(E11*U11,2)</f>
        <v>0</v>
      </c>
      <c r="W11" s="21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323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>
      <c r="A12" s="232">
        <v>4</v>
      </c>
      <c r="B12" s="233" t="s">
        <v>2541</v>
      </c>
      <c r="C12" s="243" t="s">
        <v>2542</v>
      </c>
      <c r="D12" s="234" t="s">
        <v>298</v>
      </c>
      <c r="E12" s="235">
        <v>1</v>
      </c>
      <c r="F12" s="236"/>
      <c r="G12" s="237">
        <f>ROUND(E12*F12,2)</f>
        <v>0</v>
      </c>
      <c r="H12" s="236"/>
      <c r="I12" s="237">
        <f>ROUND(E12*H12,2)</f>
        <v>0</v>
      </c>
      <c r="J12" s="236"/>
      <c r="K12" s="237">
        <f>ROUND(E12*J12,2)</f>
        <v>0</v>
      </c>
      <c r="L12" s="237">
        <v>21</v>
      </c>
      <c r="M12" s="237">
        <f>G12*(1+L12/100)</f>
        <v>0</v>
      </c>
      <c r="N12" s="237">
        <v>0</v>
      </c>
      <c r="O12" s="237">
        <f>ROUND(E12*N12,2)</f>
        <v>0</v>
      </c>
      <c r="P12" s="237">
        <v>0</v>
      </c>
      <c r="Q12" s="237">
        <f>ROUND(E12*P12,2)</f>
        <v>0</v>
      </c>
      <c r="R12" s="237"/>
      <c r="S12" s="237" t="s">
        <v>295</v>
      </c>
      <c r="T12" s="238" t="s">
        <v>286</v>
      </c>
      <c r="U12" s="215">
        <v>0</v>
      </c>
      <c r="V12" s="215">
        <f>ROUND(E12*U12,2)</f>
        <v>0</v>
      </c>
      <c r="W12" s="21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323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>
      <c r="A13" s="232">
        <v>5</v>
      </c>
      <c r="B13" s="233" t="s">
        <v>2543</v>
      </c>
      <c r="C13" s="243" t="s">
        <v>2544</v>
      </c>
      <c r="D13" s="234" t="s">
        <v>298</v>
      </c>
      <c r="E13" s="235">
        <v>1</v>
      </c>
      <c r="F13" s="236"/>
      <c r="G13" s="237">
        <f>ROUND(E13*F13,2)</f>
        <v>0</v>
      </c>
      <c r="H13" s="236"/>
      <c r="I13" s="237">
        <f>ROUND(E13*H13,2)</f>
        <v>0</v>
      </c>
      <c r="J13" s="236"/>
      <c r="K13" s="237">
        <f>ROUND(E13*J13,2)</f>
        <v>0</v>
      </c>
      <c r="L13" s="237">
        <v>21</v>
      </c>
      <c r="M13" s="237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7"/>
      <c r="S13" s="237" t="s">
        <v>295</v>
      </c>
      <c r="T13" s="238" t="s">
        <v>286</v>
      </c>
      <c r="U13" s="215">
        <v>0</v>
      </c>
      <c r="V13" s="215">
        <f>ROUND(E13*U13,2)</f>
        <v>0</v>
      </c>
      <c r="W13" s="21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323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>
      <c r="A14" s="232">
        <v>6</v>
      </c>
      <c r="B14" s="233" t="s">
        <v>2545</v>
      </c>
      <c r="C14" s="243" t="s">
        <v>2546</v>
      </c>
      <c r="D14" s="234" t="s">
        <v>298</v>
      </c>
      <c r="E14" s="235">
        <v>8</v>
      </c>
      <c r="F14" s="236"/>
      <c r="G14" s="237">
        <f>ROUND(E14*F14,2)</f>
        <v>0</v>
      </c>
      <c r="H14" s="236"/>
      <c r="I14" s="237">
        <f>ROUND(E14*H14,2)</f>
        <v>0</v>
      </c>
      <c r="J14" s="236"/>
      <c r="K14" s="237">
        <f>ROUND(E14*J14,2)</f>
        <v>0</v>
      </c>
      <c r="L14" s="237">
        <v>21</v>
      </c>
      <c r="M14" s="237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7"/>
      <c r="S14" s="237" t="s">
        <v>295</v>
      </c>
      <c r="T14" s="238" t="s">
        <v>286</v>
      </c>
      <c r="U14" s="215">
        <v>0</v>
      </c>
      <c r="V14" s="215">
        <f>ROUND(E14*U14,2)</f>
        <v>0</v>
      </c>
      <c r="W14" s="21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323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>
      <c r="A15" s="232">
        <v>7</v>
      </c>
      <c r="B15" s="233" t="s">
        <v>2547</v>
      </c>
      <c r="C15" s="243" t="s">
        <v>2544</v>
      </c>
      <c r="D15" s="234" t="s">
        <v>298</v>
      </c>
      <c r="E15" s="235">
        <v>1</v>
      </c>
      <c r="F15" s="236"/>
      <c r="G15" s="237">
        <f>ROUND(E15*F15,2)</f>
        <v>0</v>
      </c>
      <c r="H15" s="236"/>
      <c r="I15" s="237">
        <f>ROUND(E15*H15,2)</f>
        <v>0</v>
      </c>
      <c r="J15" s="236"/>
      <c r="K15" s="237">
        <f>ROUND(E15*J15,2)</f>
        <v>0</v>
      </c>
      <c r="L15" s="237">
        <v>21</v>
      </c>
      <c r="M15" s="237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7"/>
      <c r="S15" s="237" t="s">
        <v>295</v>
      </c>
      <c r="T15" s="238" t="s">
        <v>286</v>
      </c>
      <c r="U15" s="215">
        <v>0</v>
      </c>
      <c r="V15" s="215">
        <f>ROUND(E15*U15,2)</f>
        <v>0</v>
      </c>
      <c r="W15" s="21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323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>
      <c r="A16" s="232">
        <v>8</v>
      </c>
      <c r="B16" s="233" t="s">
        <v>109</v>
      </c>
      <c r="C16" s="243" t="s">
        <v>2548</v>
      </c>
      <c r="D16" s="234" t="s">
        <v>557</v>
      </c>
      <c r="E16" s="235">
        <v>140</v>
      </c>
      <c r="F16" s="236"/>
      <c r="G16" s="237">
        <f>ROUND(E16*F16,2)</f>
        <v>0</v>
      </c>
      <c r="H16" s="236"/>
      <c r="I16" s="237">
        <f>ROUND(E16*H16,2)</f>
        <v>0</v>
      </c>
      <c r="J16" s="236"/>
      <c r="K16" s="237">
        <f>ROUND(E16*J16,2)</f>
        <v>0</v>
      </c>
      <c r="L16" s="237">
        <v>21</v>
      </c>
      <c r="M16" s="237">
        <f>G16*(1+L16/100)</f>
        <v>0</v>
      </c>
      <c r="N16" s="237">
        <v>0</v>
      </c>
      <c r="O16" s="237">
        <f>ROUND(E16*N16,2)</f>
        <v>0</v>
      </c>
      <c r="P16" s="237">
        <v>0</v>
      </c>
      <c r="Q16" s="237">
        <f>ROUND(E16*P16,2)</f>
        <v>0</v>
      </c>
      <c r="R16" s="237"/>
      <c r="S16" s="237" t="s">
        <v>295</v>
      </c>
      <c r="T16" s="238" t="s">
        <v>286</v>
      </c>
      <c r="U16" s="215">
        <v>0</v>
      </c>
      <c r="V16" s="215">
        <f>ROUND(E16*U16,2)</f>
        <v>0</v>
      </c>
      <c r="W16" s="21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323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>
      <c r="A17" s="232">
        <v>9</v>
      </c>
      <c r="B17" s="233" t="s">
        <v>2549</v>
      </c>
      <c r="C17" s="243" t="s">
        <v>2546</v>
      </c>
      <c r="D17" s="234" t="s">
        <v>298</v>
      </c>
      <c r="E17" s="235">
        <v>8</v>
      </c>
      <c r="F17" s="236"/>
      <c r="G17" s="237">
        <f>ROUND(E17*F17,2)</f>
        <v>0</v>
      </c>
      <c r="H17" s="236"/>
      <c r="I17" s="237">
        <f>ROUND(E17*H17,2)</f>
        <v>0</v>
      </c>
      <c r="J17" s="236"/>
      <c r="K17" s="237">
        <f>ROUND(E17*J17,2)</f>
        <v>0</v>
      </c>
      <c r="L17" s="237">
        <v>21</v>
      </c>
      <c r="M17" s="237">
        <f>G17*(1+L17/100)</f>
        <v>0</v>
      </c>
      <c r="N17" s="237">
        <v>0</v>
      </c>
      <c r="O17" s="237">
        <f>ROUND(E17*N17,2)</f>
        <v>0</v>
      </c>
      <c r="P17" s="237">
        <v>0</v>
      </c>
      <c r="Q17" s="237">
        <f>ROUND(E17*P17,2)</f>
        <v>0</v>
      </c>
      <c r="R17" s="237"/>
      <c r="S17" s="237" t="s">
        <v>295</v>
      </c>
      <c r="T17" s="238" t="s">
        <v>286</v>
      </c>
      <c r="U17" s="215">
        <v>0</v>
      </c>
      <c r="V17" s="215">
        <f>ROUND(E17*U17,2)</f>
        <v>0</v>
      </c>
      <c r="W17" s="21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323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>
      <c r="A18" s="232">
        <v>10</v>
      </c>
      <c r="B18" s="233" t="s">
        <v>2550</v>
      </c>
      <c r="C18" s="243" t="s">
        <v>2267</v>
      </c>
      <c r="D18" s="234" t="s">
        <v>298</v>
      </c>
      <c r="E18" s="235">
        <v>7</v>
      </c>
      <c r="F18" s="236"/>
      <c r="G18" s="237">
        <f>ROUND(E18*F18,2)</f>
        <v>0</v>
      </c>
      <c r="H18" s="236"/>
      <c r="I18" s="237">
        <f>ROUND(E18*H18,2)</f>
        <v>0</v>
      </c>
      <c r="J18" s="236"/>
      <c r="K18" s="237">
        <f>ROUND(E18*J18,2)</f>
        <v>0</v>
      </c>
      <c r="L18" s="237">
        <v>21</v>
      </c>
      <c r="M18" s="237">
        <f>G18*(1+L18/100)</f>
        <v>0</v>
      </c>
      <c r="N18" s="237">
        <v>0</v>
      </c>
      <c r="O18" s="237">
        <f>ROUND(E18*N18,2)</f>
        <v>0</v>
      </c>
      <c r="P18" s="237">
        <v>0</v>
      </c>
      <c r="Q18" s="237">
        <f>ROUND(E18*P18,2)</f>
        <v>0</v>
      </c>
      <c r="R18" s="237"/>
      <c r="S18" s="237" t="s">
        <v>295</v>
      </c>
      <c r="T18" s="238" t="s">
        <v>286</v>
      </c>
      <c r="U18" s="215">
        <v>0</v>
      </c>
      <c r="V18" s="215">
        <f>ROUND(E18*U18,2)</f>
        <v>0</v>
      </c>
      <c r="W18" s="21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323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>
      <c r="A19" s="232">
        <v>11</v>
      </c>
      <c r="B19" s="233" t="s">
        <v>2551</v>
      </c>
      <c r="C19" s="243" t="s">
        <v>2268</v>
      </c>
      <c r="D19" s="234" t="s">
        <v>298</v>
      </c>
      <c r="E19" s="235">
        <v>8</v>
      </c>
      <c r="F19" s="236"/>
      <c r="G19" s="237">
        <f>ROUND(E19*F19,2)</f>
        <v>0</v>
      </c>
      <c r="H19" s="236"/>
      <c r="I19" s="237">
        <f>ROUND(E19*H19,2)</f>
        <v>0</v>
      </c>
      <c r="J19" s="236"/>
      <c r="K19" s="237">
        <f>ROUND(E19*J19,2)</f>
        <v>0</v>
      </c>
      <c r="L19" s="237">
        <v>21</v>
      </c>
      <c r="M19" s="237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7"/>
      <c r="S19" s="237" t="s">
        <v>295</v>
      </c>
      <c r="T19" s="238" t="s">
        <v>286</v>
      </c>
      <c r="U19" s="215">
        <v>0</v>
      </c>
      <c r="V19" s="215">
        <f>ROUND(E19*U19,2)</f>
        <v>0</v>
      </c>
      <c r="W19" s="21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323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>
      <c r="A20" s="232">
        <v>12</v>
      </c>
      <c r="B20" s="233" t="s">
        <v>2552</v>
      </c>
      <c r="C20" s="243" t="s">
        <v>2553</v>
      </c>
      <c r="D20" s="234" t="s">
        <v>298</v>
      </c>
      <c r="E20" s="235">
        <v>1</v>
      </c>
      <c r="F20" s="236"/>
      <c r="G20" s="237">
        <f>ROUND(E20*F20,2)</f>
        <v>0</v>
      </c>
      <c r="H20" s="236"/>
      <c r="I20" s="237">
        <f>ROUND(E20*H20,2)</f>
        <v>0</v>
      </c>
      <c r="J20" s="236"/>
      <c r="K20" s="237">
        <f>ROUND(E20*J20,2)</f>
        <v>0</v>
      </c>
      <c r="L20" s="237">
        <v>21</v>
      </c>
      <c r="M20" s="237">
        <f>G20*(1+L20/100)</f>
        <v>0</v>
      </c>
      <c r="N20" s="237">
        <v>0</v>
      </c>
      <c r="O20" s="237">
        <f>ROUND(E20*N20,2)</f>
        <v>0</v>
      </c>
      <c r="P20" s="237">
        <v>0</v>
      </c>
      <c r="Q20" s="237">
        <f>ROUND(E20*P20,2)</f>
        <v>0</v>
      </c>
      <c r="R20" s="237"/>
      <c r="S20" s="237" t="s">
        <v>295</v>
      </c>
      <c r="T20" s="238" t="s">
        <v>286</v>
      </c>
      <c r="U20" s="215">
        <v>0</v>
      </c>
      <c r="V20" s="215">
        <f>ROUND(E20*U20,2)</f>
        <v>0</v>
      </c>
      <c r="W20" s="21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323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>
      <c r="A21" s="232">
        <v>13</v>
      </c>
      <c r="B21" s="233" t="s">
        <v>2554</v>
      </c>
      <c r="C21" s="243" t="s">
        <v>2555</v>
      </c>
      <c r="D21" s="234" t="s">
        <v>298</v>
      </c>
      <c r="E21" s="235">
        <v>1</v>
      </c>
      <c r="F21" s="236"/>
      <c r="G21" s="237">
        <f>ROUND(E21*F21,2)</f>
        <v>0</v>
      </c>
      <c r="H21" s="236"/>
      <c r="I21" s="237">
        <f>ROUND(E21*H21,2)</f>
        <v>0</v>
      </c>
      <c r="J21" s="236"/>
      <c r="K21" s="237">
        <f>ROUND(E21*J21,2)</f>
        <v>0</v>
      </c>
      <c r="L21" s="237">
        <v>21</v>
      </c>
      <c r="M21" s="237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7"/>
      <c r="S21" s="237" t="s">
        <v>295</v>
      </c>
      <c r="T21" s="238" t="s">
        <v>286</v>
      </c>
      <c r="U21" s="215">
        <v>0</v>
      </c>
      <c r="V21" s="215">
        <f>ROUND(E21*U21,2)</f>
        <v>0</v>
      </c>
      <c r="W21" s="21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323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>
      <c r="A22" s="232">
        <v>14</v>
      </c>
      <c r="B22" s="233" t="s">
        <v>2556</v>
      </c>
      <c r="C22" s="243" t="s">
        <v>2557</v>
      </c>
      <c r="D22" s="234" t="s">
        <v>298</v>
      </c>
      <c r="E22" s="235">
        <v>1</v>
      </c>
      <c r="F22" s="236"/>
      <c r="G22" s="237">
        <f>ROUND(E22*F22,2)</f>
        <v>0</v>
      </c>
      <c r="H22" s="236"/>
      <c r="I22" s="237">
        <f>ROUND(E22*H22,2)</f>
        <v>0</v>
      </c>
      <c r="J22" s="236"/>
      <c r="K22" s="237">
        <f>ROUND(E22*J22,2)</f>
        <v>0</v>
      </c>
      <c r="L22" s="237">
        <v>21</v>
      </c>
      <c r="M22" s="237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7"/>
      <c r="S22" s="237" t="s">
        <v>295</v>
      </c>
      <c r="T22" s="238" t="s">
        <v>286</v>
      </c>
      <c r="U22" s="215">
        <v>0</v>
      </c>
      <c r="V22" s="215">
        <f>ROUND(E22*U22,2)</f>
        <v>0</v>
      </c>
      <c r="W22" s="21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323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>
      <c r="A23" s="232">
        <v>15</v>
      </c>
      <c r="B23" s="233" t="s">
        <v>2558</v>
      </c>
      <c r="C23" s="243" t="s">
        <v>2559</v>
      </c>
      <c r="D23" s="234" t="s">
        <v>298</v>
      </c>
      <c r="E23" s="235">
        <v>1</v>
      </c>
      <c r="F23" s="236"/>
      <c r="G23" s="237">
        <f>ROUND(E23*F23,2)</f>
        <v>0</v>
      </c>
      <c r="H23" s="236"/>
      <c r="I23" s="237">
        <f>ROUND(E23*H23,2)</f>
        <v>0</v>
      </c>
      <c r="J23" s="236"/>
      <c r="K23" s="237">
        <f>ROUND(E23*J23,2)</f>
        <v>0</v>
      </c>
      <c r="L23" s="237">
        <v>21</v>
      </c>
      <c r="M23" s="237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7"/>
      <c r="S23" s="237" t="s">
        <v>295</v>
      </c>
      <c r="T23" s="238" t="s">
        <v>286</v>
      </c>
      <c r="U23" s="215">
        <v>0</v>
      </c>
      <c r="V23" s="215">
        <f>ROUND(E23*U23,2)</f>
        <v>0</v>
      </c>
      <c r="W23" s="21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323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>
      <c r="A24" s="232">
        <v>16</v>
      </c>
      <c r="B24" s="233" t="s">
        <v>111</v>
      </c>
      <c r="C24" s="243" t="s">
        <v>2560</v>
      </c>
      <c r="D24" s="234" t="s">
        <v>557</v>
      </c>
      <c r="E24" s="235">
        <v>325</v>
      </c>
      <c r="F24" s="236"/>
      <c r="G24" s="237">
        <f>ROUND(E24*F24,2)</f>
        <v>0</v>
      </c>
      <c r="H24" s="236"/>
      <c r="I24" s="237">
        <f>ROUND(E24*H24,2)</f>
        <v>0</v>
      </c>
      <c r="J24" s="236"/>
      <c r="K24" s="237">
        <f>ROUND(E24*J24,2)</f>
        <v>0</v>
      </c>
      <c r="L24" s="237">
        <v>21</v>
      </c>
      <c r="M24" s="237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7"/>
      <c r="S24" s="237" t="s">
        <v>295</v>
      </c>
      <c r="T24" s="238" t="s">
        <v>286</v>
      </c>
      <c r="U24" s="215">
        <v>0</v>
      </c>
      <c r="V24" s="215">
        <f>ROUND(E24*U24,2)</f>
        <v>0</v>
      </c>
      <c r="W24" s="21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323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>
      <c r="A25" s="232">
        <v>17</v>
      </c>
      <c r="B25" s="233" t="s">
        <v>2561</v>
      </c>
      <c r="C25" s="243" t="s">
        <v>2562</v>
      </c>
      <c r="D25" s="234" t="s">
        <v>298</v>
      </c>
      <c r="E25" s="235">
        <v>1</v>
      </c>
      <c r="F25" s="236"/>
      <c r="G25" s="237">
        <f>ROUND(E25*F25,2)</f>
        <v>0</v>
      </c>
      <c r="H25" s="236"/>
      <c r="I25" s="237">
        <f>ROUND(E25*H25,2)</f>
        <v>0</v>
      </c>
      <c r="J25" s="236"/>
      <c r="K25" s="237">
        <f>ROUND(E25*J25,2)</f>
        <v>0</v>
      </c>
      <c r="L25" s="237">
        <v>21</v>
      </c>
      <c r="M25" s="237">
        <f>G25*(1+L25/100)</f>
        <v>0</v>
      </c>
      <c r="N25" s="237">
        <v>0</v>
      </c>
      <c r="O25" s="237">
        <f>ROUND(E25*N25,2)</f>
        <v>0</v>
      </c>
      <c r="P25" s="237">
        <v>0</v>
      </c>
      <c r="Q25" s="237">
        <f>ROUND(E25*P25,2)</f>
        <v>0</v>
      </c>
      <c r="R25" s="237"/>
      <c r="S25" s="237" t="s">
        <v>295</v>
      </c>
      <c r="T25" s="238" t="s">
        <v>286</v>
      </c>
      <c r="U25" s="215">
        <v>0</v>
      </c>
      <c r="V25" s="215">
        <f>ROUND(E25*U25,2)</f>
        <v>0</v>
      </c>
      <c r="W25" s="21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323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ht="22.5" outlineLevel="1">
      <c r="A26" s="232">
        <v>18</v>
      </c>
      <c r="B26" s="233" t="s">
        <v>2563</v>
      </c>
      <c r="C26" s="243" t="s">
        <v>2564</v>
      </c>
      <c r="D26" s="234" t="s">
        <v>298</v>
      </c>
      <c r="E26" s="235">
        <v>1</v>
      </c>
      <c r="F26" s="236"/>
      <c r="G26" s="237">
        <f>ROUND(E26*F26,2)</f>
        <v>0</v>
      </c>
      <c r="H26" s="236"/>
      <c r="I26" s="237">
        <f>ROUND(E26*H26,2)</f>
        <v>0</v>
      </c>
      <c r="J26" s="236"/>
      <c r="K26" s="237">
        <f>ROUND(E26*J26,2)</f>
        <v>0</v>
      </c>
      <c r="L26" s="237">
        <v>21</v>
      </c>
      <c r="M26" s="237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7"/>
      <c r="S26" s="237" t="s">
        <v>295</v>
      </c>
      <c r="T26" s="238" t="s">
        <v>286</v>
      </c>
      <c r="U26" s="215">
        <v>0</v>
      </c>
      <c r="V26" s="215">
        <f>ROUND(E26*U26,2)</f>
        <v>0</v>
      </c>
      <c r="W26" s="21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323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>
      <c r="A27" s="232">
        <v>19</v>
      </c>
      <c r="B27" s="233" t="s">
        <v>2565</v>
      </c>
      <c r="C27" s="243" t="s">
        <v>2566</v>
      </c>
      <c r="D27" s="234" t="s">
        <v>298</v>
      </c>
      <c r="E27" s="235">
        <v>1</v>
      </c>
      <c r="F27" s="236"/>
      <c r="G27" s="237">
        <f>ROUND(E27*F27,2)</f>
        <v>0</v>
      </c>
      <c r="H27" s="236"/>
      <c r="I27" s="237">
        <f>ROUND(E27*H27,2)</f>
        <v>0</v>
      </c>
      <c r="J27" s="236"/>
      <c r="K27" s="237">
        <f>ROUND(E27*J27,2)</f>
        <v>0</v>
      </c>
      <c r="L27" s="237">
        <v>21</v>
      </c>
      <c r="M27" s="237">
        <f>G27*(1+L27/100)</f>
        <v>0</v>
      </c>
      <c r="N27" s="237">
        <v>0</v>
      </c>
      <c r="O27" s="237">
        <f>ROUND(E27*N27,2)</f>
        <v>0</v>
      </c>
      <c r="P27" s="237">
        <v>0</v>
      </c>
      <c r="Q27" s="237">
        <f>ROUND(E27*P27,2)</f>
        <v>0</v>
      </c>
      <c r="R27" s="237"/>
      <c r="S27" s="237" t="s">
        <v>295</v>
      </c>
      <c r="T27" s="238" t="s">
        <v>286</v>
      </c>
      <c r="U27" s="215">
        <v>0</v>
      </c>
      <c r="V27" s="215">
        <f>ROUND(E27*U27,2)</f>
        <v>0</v>
      </c>
      <c r="W27" s="21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323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ht="22.5" outlineLevel="1">
      <c r="A28" s="232">
        <v>20</v>
      </c>
      <c r="B28" s="233" t="s">
        <v>113</v>
      </c>
      <c r="C28" s="243" t="s">
        <v>2567</v>
      </c>
      <c r="D28" s="234" t="s">
        <v>557</v>
      </c>
      <c r="E28" s="235">
        <v>140</v>
      </c>
      <c r="F28" s="236"/>
      <c r="G28" s="237">
        <f>ROUND(E28*F28,2)</f>
        <v>0</v>
      </c>
      <c r="H28" s="236"/>
      <c r="I28" s="237">
        <f>ROUND(E28*H28,2)</f>
        <v>0</v>
      </c>
      <c r="J28" s="236"/>
      <c r="K28" s="237">
        <f>ROUND(E28*J28,2)</f>
        <v>0</v>
      </c>
      <c r="L28" s="237">
        <v>21</v>
      </c>
      <c r="M28" s="237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7"/>
      <c r="S28" s="237" t="s">
        <v>295</v>
      </c>
      <c r="T28" s="238" t="s">
        <v>286</v>
      </c>
      <c r="U28" s="215">
        <v>0</v>
      </c>
      <c r="V28" s="215">
        <f>ROUND(E28*U28,2)</f>
        <v>0</v>
      </c>
      <c r="W28" s="21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323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>
      <c r="A29" s="232">
        <v>21</v>
      </c>
      <c r="B29" s="233" t="s">
        <v>1809</v>
      </c>
      <c r="C29" s="243" t="s">
        <v>2469</v>
      </c>
      <c r="D29" s="234" t="s">
        <v>557</v>
      </c>
      <c r="E29" s="235">
        <v>325</v>
      </c>
      <c r="F29" s="236"/>
      <c r="G29" s="237">
        <f>ROUND(E29*F29,2)</f>
        <v>0</v>
      </c>
      <c r="H29" s="236"/>
      <c r="I29" s="237">
        <f>ROUND(E29*H29,2)</f>
        <v>0</v>
      </c>
      <c r="J29" s="236"/>
      <c r="K29" s="237">
        <f>ROUND(E29*J29,2)</f>
        <v>0</v>
      </c>
      <c r="L29" s="237">
        <v>21</v>
      </c>
      <c r="M29" s="237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7"/>
      <c r="S29" s="237" t="s">
        <v>295</v>
      </c>
      <c r="T29" s="238" t="s">
        <v>286</v>
      </c>
      <c r="U29" s="215">
        <v>0</v>
      </c>
      <c r="V29" s="215">
        <f>ROUND(E29*U29,2)</f>
        <v>0</v>
      </c>
      <c r="W29" s="21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323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>
      <c r="A30" s="232">
        <v>22</v>
      </c>
      <c r="B30" s="233" t="s">
        <v>2373</v>
      </c>
      <c r="C30" s="243" t="s">
        <v>2568</v>
      </c>
      <c r="D30" s="234" t="s">
        <v>557</v>
      </c>
      <c r="E30" s="235">
        <v>140</v>
      </c>
      <c r="F30" s="236"/>
      <c r="G30" s="237">
        <f>ROUND(E30*F30,2)</f>
        <v>0</v>
      </c>
      <c r="H30" s="236"/>
      <c r="I30" s="237">
        <f>ROUND(E30*H30,2)</f>
        <v>0</v>
      </c>
      <c r="J30" s="236"/>
      <c r="K30" s="237">
        <f>ROUND(E30*J30,2)</f>
        <v>0</v>
      </c>
      <c r="L30" s="237">
        <v>21</v>
      </c>
      <c r="M30" s="237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7"/>
      <c r="S30" s="237" t="s">
        <v>295</v>
      </c>
      <c r="T30" s="238" t="s">
        <v>286</v>
      </c>
      <c r="U30" s="215">
        <v>0</v>
      </c>
      <c r="V30" s="215">
        <f>ROUND(E30*U30,2)</f>
        <v>0</v>
      </c>
      <c r="W30" s="21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323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>
      <c r="A31" s="232">
        <v>23</v>
      </c>
      <c r="B31" s="233" t="s">
        <v>2569</v>
      </c>
      <c r="C31" s="243" t="s">
        <v>2570</v>
      </c>
      <c r="D31" s="234" t="s">
        <v>298</v>
      </c>
      <c r="E31" s="235">
        <v>1</v>
      </c>
      <c r="F31" s="236"/>
      <c r="G31" s="237">
        <f>ROUND(E31*F31,2)</f>
        <v>0</v>
      </c>
      <c r="H31" s="236"/>
      <c r="I31" s="237">
        <f>ROUND(E31*H31,2)</f>
        <v>0</v>
      </c>
      <c r="J31" s="236"/>
      <c r="K31" s="237">
        <f>ROUND(E31*J31,2)</f>
        <v>0</v>
      </c>
      <c r="L31" s="237">
        <v>21</v>
      </c>
      <c r="M31" s="237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7"/>
      <c r="S31" s="237" t="s">
        <v>295</v>
      </c>
      <c r="T31" s="238" t="s">
        <v>286</v>
      </c>
      <c r="U31" s="215">
        <v>0</v>
      </c>
      <c r="V31" s="215">
        <f>ROUND(E31*U31,2)</f>
        <v>0</v>
      </c>
      <c r="W31" s="21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323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>
      <c r="A32" s="232">
        <v>24</v>
      </c>
      <c r="B32" s="233" t="s">
        <v>74</v>
      </c>
      <c r="C32" s="243" t="s">
        <v>2571</v>
      </c>
      <c r="D32" s="234" t="s">
        <v>298</v>
      </c>
      <c r="E32" s="235">
        <v>1</v>
      </c>
      <c r="F32" s="236"/>
      <c r="G32" s="237">
        <f>ROUND(E32*F32,2)</f>
        <v>0</v>
      </c>
      <c r="H32" s="236"/>
      <c r="I32" s="237">
        <f>ROUND(E32*H32,2)</f>
        <v>0</v>
      </c>
      <c r="J32" s="236"/>
      <c r="K32" s="237">
        <f>ROUND(E32*J32,2)</f>
        <v>0</v>
      </c>
      <c r="L32" s="237">
        <v>21</v>
      </c>
      <c r="M32" s="237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7"/>
      <c r="S32" s="237" t="s">
        <v>295</v>
      </c>
      <c r="T32" s="238" t="s">
        <v>286</v>
      </c>
      <c r="U32" s="215">
        <v>0</v>
      </c>
      <c r="V32" s="215">
        <f>ROUND(E32*U32,2)</f>
        <v>0</v>
      </c>
      <c r="W32" s="21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1980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>
      <c r="A33" s="232">
        <v>25</v>
      </c>
      <c r="B33" s="233" t="s">
        <v>76</v>
      </c>
      <c r="C33" s="243" t="s">
        <v>2572</v>
      </c>
      <c r="D33" s="234" t="s">
        <v>298</v>
      </c>
      <c r="E33" s="235">
        <v>2</v>
      </c>
      <c r="F33" s="236"/>
      <c r="G33" s="237">
        <f>ROUND(E33*F33,2)</f>
        <v>0</v>
      </c>
      <c r="H33" s="236"/>
      <c r="I33" s="237">
        <f>ROUND(E33*H33,2)</f>
        <v>0</v>
      </c>
      <c r="J33" s="236"/>
      <c r="K33" s="237">
        <f>ROUND(E33*J33,2)</f>
        <v>0</v>
      </c>
      <c r="L33" s="237">
        <v>21</v>
      </c>
      <c r="M33" s="237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7"/>
      <c r="S33" s="237" t="s">
        <v>295</v>
      </c>
      <c r="T33" s="238" t="s">
        <v>286</v>
      </c>
      <c r="U33" s="215">
        <v>0</v>
      </c>
      <c r="V33" s="215">
        <f>ROUND(E33*U33,2)</f>
        <v>0</v>
      </c>
      <c r="W33" s="21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1980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>
      <c r="A34" s="232">
        <v>26</v>
      </c>
      <c r="B34" s="233" t="s">
        <v>2573</v>
      </c>
      <c r="C34" s="243" t="s">
        <v>2574</v>
      </c>
      <c r="D34" s="234" t="s">
        <v>298</v>
      </c>
      <c r="E34" s="235">
        <v>2</v>
      </c>
      <c r="F34" s="236"/>
      <c r="G34" s="237">
        <f>ROUND(E34*F34,2)</f>
        <v>0</v>
      </c>
      <c r="H34" s="236"/>
      <c r="I34" s="237">
        <f>ROUND(E34*H34,2)</f>
        <v>0</v>
      </c>
      <c r="J34" s="236"/>
      <c r="K34" s="237">
        <f>ROUND(E34*J34,2)</f>
        <v>0</v>
      </c>
      <c r="L34" s="237">
        <v>21</v>
      </c>
      <c r="M34" s="237">
        <f>G34*(1+L34/100)</f>
        <v>0</v>
      </c>
      <c r="N34" s="237">
        <v>0</v>
      </c>
      <c r="O34" s="237">
        <f>ROUND(E34*N34,2)</f>
        <v>0</v>
      </c>
      <c r="P34" s="237">
        <v>0</v>
      </c>
      <c r="Q34" s="237">
        <f>ROUND(E34*P34,2)</f>
        <v>0</v>
      </c>
      <c r="R34" s="237"/>
      <c r="S34" s="237" t="s">
        <v>295</v>
      </c>
      <c r="T34" s="238" t="s">
        <v>286</v>
      </c>
      <c r="U34" s="215">
        <v>0</v>
      </c>
      <c r="V34" s="215">
        <f>ROUND(E34*U34,2)</f>
        <v>0</v>
      </c>
      <c r="W34" s="21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1980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ht="22.5" outlineLevel="1">
      <c r="A35" s="232">
        <v>27</v>
      </c>
      <c r="B35" s="233" t="s">
        <v>2575</v>
      </c>
      <c r="C35" s="243" t="s">
        <v>2576</v>
      </c>
      <c r="D35" s="234" t="s">
        <v>298</v>
      </c>
      <c r="E35" s="235">
        <v>1</v>
      </c>
      <c r="F35" s="236"/>
      <c r="G35" s="237">
        <f>ROUND(E35*F35,2)</f>
        <v>0</v>
      </c>
      <c r="H35" s="236"/>
      <c r="I35" s="237">
        <f>ROUND(E35*H35,2)</f>
        <v>0</v>
      </c>
      <c r="J35" s="236"/>
      <c r="K35" s="237">
        <f>ROUND(E35*J35,2)</f>
        <v>0</v>
      </c>
      <c r="L35" s="237">
        <v>21</v>
      </c>
      <c r="M35" s="237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7"/>
      <c r="S35" s="237" t="s">
        <v>295</v>
      </c>
      <c r="T35" s="238" t="s">
        <v>286</v>
      </c>
      <c r="U35" s="215">
        <v>0</v>
      </c>
      <c r="V35" s="215">
        <f>ROUND(E35*U35,2)</f>
        <v>0</v>
      </c>
      <c r="W35" s="21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1980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>
      <c r="A36" s="232">
        <v>28</v>
      </c>
      <c r="B36" s="233" t="s">
        <v>2577</v>
      </c>
      <c r="C36" s="243" t="s">
        <v>2276</v>
      </c>
      <c r="D36" s="234" t="s">
        <v>298</v>
      </c>
      <c r="E36" s="235">
        <v>2</v>
      </c>
      <c r="F36" s="236"/>
      <c r="G36" s="237">
        <f>ROUND(E36*F36,2)</f>
        <v>0</v>
      </c>
      <c r="H36" s="236"/>
      <c r="I36" s="237">
        <f>ROUND(E36*H36,2)</f>
        <v>0</v>
      </c>
      <c r="J36" s="236"/>
      <c r="K36" s="237">
        <f>ROUND(E36*J36,2)</f>
        <v>0</v>
      </c>
      <c r="L36" s="237">
        <v>21</v>
      </c>
      <c r="M36" s="237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7"/>
      <c r="S36" s="237" t="s">
        <v>295</v>
      </c>
      <c r="T36" s="238" t="s">
        <v>286</v>
      </c>
      <c r="U36" s="215">
        <v>0</v>
      </c>
      <c r="V36" s="215">
        <f>ROUND(E36*U36,2)</f>
        <v>0</v>
      </c>
      <c r="W36" s="21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1980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>
      <c r="A37" s="232">
        <v>29</v>
      </c>
      <c r="B37" s="233" t="s">
        <v>2578</v>
      </c>
      <c r="C37" s="243" t="s">
        <v>2225</v>
      </c>
      <c r="D37" s="234" t="s">
        <v>298</v>
      </c>
      <c r="E37" s="235">
        <v>1</v>
      </c>
      <c r="F37" s="236"/>
      <c r="G37" s="237">
        <f>ROUND(E37*F37,2)</f>
        <v>0</v>
      </c>
      <c r="H37" s="236"/>
      <c r="I37" s="237">
        <f>ROUND(E37*H37,2)</f>
        <v>0</v>
      </c>
      <c r="J37" s="236"/>
      <c r="K37" s="237">
        <f>ROUND(E37*J37,2)</f>
        <v>0</v>
      </c>
      <c r="L37" s="237">
        <v>21</v>
      </c>
      <c r="M37" s="237">
        <f>G37*(1+L37/100)</f>
        <v>0</v>
      </c>
      <c r="N37" s="237">
        <v>0</v>
      </c>
      <c r="O37" s="237">
        <f>ROUND(E37*N37,2)</f>
        <v>0</v>
      </c>
      <c r="P37" s="237">
        <v>0</v>
      </c>
      <c r="Q37" s="237">
        <f>ROUND(E37*P37,2)</f>
        <v>0</v>
      </c>
      <c r="R37" s="237"/>
      <c r="S37" s="237" t="s">
        <v>295</v>
      </c>
      <c r="T37" s="238" t="s">
        <v>286</v>
      </c>
      <c r="U37" s="215">
        <v>0</v>
      </c>
      <c r="V37" s="215">
        <f>ROUND(E37*U37,2)</f>
        <v>0</v>
      </c>
      <c r="W37" s="21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1980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>
      <c r="A38" s="232">
        <v>30</v>
      </c>
      <c r="B38" s="233" t="s">
        <v>2579</v>
      </c>
      <c r="C38" s="243" t="s">
        <v>2580</v>
      </c>
      <c r="D38" s="234" t="s">
        <v>298</v>
      </c>
      <c r="E38" s="235">
        <v>1</v>
      </c>
      <c r="F38" s="236"/>
      <c r="G38" s="237">
        <f>ROUND(E38*F38,2)</f>
        <v>0</v>
      </c>
      <c r="H38" s="236"/>
      <c r="I38" s="237">
        <f>ROUND(E38*H38,2)</f>
        <v>0</v>
      </c>
      <c r="J38" s="236"/>
      <c r="K38" s="237">
        <f>ROUND(E38*J38,2)</f>
        <v>0</v>
      </c>
      <c r="L38" s="237">
        <v>21</v>
      </c>
      <c r="M38" s="237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7"/>
      <c r="S38" s="237" t="s">
        <v>295</v>
      </c>
      <c r="T38" s="238" t="s">
        <v>286</v>
      </c>
      <c r="U38" s="215">
        <v>0</v>
      </c>
      <c r="V38" s="215">
        <f>ROUND(E38*U38,2)</f>
        <v>0</v>
      </c>
      <c r="W38" s="21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1980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>
      <c r="A39" s="232">
        <v>31</v>
      </c>
      <c r="B39" s="233" t="s">
        <v>2581</v>
      </c>
      <c r="C39" s="243" t="s">
        <v>2582</v>
      </c>
      <c r="D39" s="234" t="s">
        <v>298</v>
      </c>
      <c r="E39" s="235">
        <v>1</v>
      </c>
      <c r="F39" s="236"/>
      <c r="G39" s="237">
        <f>ROUND(E39*F39,2)</f>
        <v>0</v>
      </c>
      <c r="H39" s="236"/>
      <c r="I39" s="237">
        <f>ROUND(E39*H39,2)</f>
        <v>0</v>
      </c>
      <c r="J39" s="236"/>
      <c r="K39" s="237">
        <f>ROUND(E39*J39,2)</f>
        <v>0</v>
      </c>
      <c r="L39" s="237">
        <v>21</v>
      </c>
      <c r="M39" s="237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7"/>
      <c r="S39" s="237" t="s">
        <v>295</v>
      </c>
      <c r="T39" s="238" t="s">
        <v>286</v>
      </c>
      <c r="U39" s="215">
        <v>0</v>
      </c>
      <c r="V39" s="215">
        <f>ROUND(E39*U39,2)</f>
        <v>0</v>
      </c>
      <c r="W39" s="21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1980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>
      <c r="A40" s="232">
        <v>32</v>
      </c>
      <c r="B40" s="233" t="s">
        <v>2583</v>
      </c>
      <c r="C40" s="243" t="s">
        <v>2584</v>
      </c>
      <c r="D40" s="234" t="s">
        <v>298</v>
      </c>
      <c r="E40" s="235">
        <v>1</v>
      </c>
      <c r="F40" s="236"/>
      <c r="G40" s="237">
        <f>ROUND(E40*F40,2)</f>
        <v>0</v>
      </c>
      <c r="H40" s="236"/>
      <c r="I40" s="237">
        <f>ROUND(E40*H40,2)</f>
        <v>0</v>
      </c>
      <c r="J40" s="236"/>
      <c r="K40" s="237">
        <f>ROUND(E40*J40,2)</f>
        <v>0</v>
      </c>
      <c r="L40" s="237">
        <v>21</v>
      </c>
      <c r="M40" s="237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7"/>
      <c r="S40" s="237" t="s">
        <v>295</v>
      </c>
      <c r="T40" s="238" t="s">
        <v>286</v>
      </c>
      <c r="U40" s="215">
        <v>0</v>
      </c>
      <c r="V40" s="215">
        <f>ROUND(E40*U40,2)</f>
        <v>0</v>
      </c>
      <c r="W40" s="21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1980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>
      <c r="A41" s="232">
        <v>33</v>
      </c>
      <c r="B41" s="233" t="s">
        <v>2585</v>
      </c>
      <c r="C41" s="243" t="s">
        <v>2586</v>
      </c>
      <c r="D41" s="234" t="s">
        <v>298</v>
      </c>
      <c r="E41" s="235">
        <v>1</v>
      </c>
      <c r="F41" s="236"/>
      <c r="G41" s="237">
        <f>ROUND(E41*F41,2)</f>
        <v>0</v>
      </c>
      <c r="H41" s="236"/>
      <c r="I41" s="237">
        <f>ROUND(E41*H41,2)</f>
        <v>0</v>
      </c>
      <c r="J41" s="236"/>
      <c r="K41" s="237">
        <f>ROUND(E41*J41,2)</f>
        <v>0</v>
      </c>
      <c r="L41" s="237">
        <v>21</v>
      </c>
      <c r="M41" s="237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7"/>
      <c r="S41" s="237" t="s">
        <v>295</v>
      </c>
      <c r="T41" s="238" t="s">
        <v>286</v>
      </c>
      <c r="U41" s="215">
        <v>0</v>
      </c>
      <c r="V41" s="215">
        <f>ROUND(E41*U41,2)</f>
        <v>0</v>
      </c>
      <c r="W41" s="21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1980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>
      <c r="A42" s="232">
        <v>34</v>
      </c>
      <c r="B42" s="233" t="s">
        <v>2587</v>
      </c>
      <c r="C42" s="243" t="s">
        <v>2588</v>
      </c>
      <c r="D42" s="234" t="s">
        <v>298</v>
      </c>
      <c r="E42" s="235">
        <v>1</v>
      </c>
      <c r="F42" s="236"/>
      <c r="G42" s="237">
        <f>ROUND(E42*F42,2)</f>
        <v>0</v>
      </c>
      <c r="H42" s="236"/>
      <c r="I42" s="237">
        <f>ROUND(E42*H42,2)</f>
        <v>0</v>
      </c>
      <c r="J42" s="236"/>
      <c r="K42" s="237">
        <f>ROUND(E42*J42,2)</f>
        <v>0</v>
      </c>
      <c r="L42" s="237">
        <v>21</v>
      </c>
      <c r="M42" s="237">
        <f>G42*(1+L42/100)</f>
        <v>0</v>
      </c>
      <c r="N42" s="237">
        <v>0</v>
      </c>
      <c r="O42" s="237">
        <f>ROUND(E42*N42,2)</f>
        <v>0</v>
      </c>
      <c r="P42" s="237">
        <v>0</v>
      </c>
      <c r="Q42" s="237">
        <f>ROUND(E42*P42,2)</f>
        <v>0</v>
      </c>
      <c r="R42" s="237"/>
      <c r="S42" s="237" t="s">
        <v>295</v>
      </c>
      <c r="T42" s="238" t="s">
        <v>286</v>
      </c>
      <c r="U42" s="215">
        <v>0</v>
      </c>
      <c r="V42" s="215">
        <f>ROUND(E42*U42,2)</f>
        <v>0</v>
      </c>
      <c r="W42" s="21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1980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>
      <c r="A43" s="232">
        <v>35</v>
      </c>
      <c r="B43" s="233" t="s">
        <v>125</v>
      </c>
      <c r="C43" s="243" t="s">
        <v>2589</v>
      </c>
      <c r="D43" s="234" t="s">
        <v>298</v>
      </c>
      <c r="E43" s="235">
        <v>3</v>
      </c>
      <c r="F43" s="236"/>
      <c r="G43" s="237">
        <f>ROUND(E43*F43,2)</f>
        <v>0</v>
      </c>
      <c r="H43" s="236"/>
      <c r="I43" s="237">
        <f>ROUND(E43*H43,2)</f>
        <v>0</v>
      </c>
      <c r="J43" s="236"/>
      <c r="K43" s="237">
        <f>ROUND(E43*J43,2)</f>
        <v>0</v>
      </c>
      <c r="L43" s="237">
        <v>21</v>
      </c>
      <c r="M43" s="237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7"/>
      <c r="S43" s="237" t="s">
        <v>295</v>
      </c>
      <c r="T43" s="238" t="s">
        <v>286</v>
      </c>
      <c r="U43" s="215">
        <v>0</v>
      </c>
      <c r="V43" s="215">
        <f>ROUND(E43*U43,2)</f>
        <v>0</v>
      </c>
      <c r="W43" s="21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1980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>
      <c r="A44" s="217" t="s">
        <v>280</v>
      </c>
      <c r="B44" s="218" t="s">
        <v>190</v>
      </c>
      <c r="C44" s="240" t="s">
        <v>188</v>
      </c>
      <c r="D44" s="219"/>
      <c r="E44" s="220"/>
      <c r="F44" s="221"/>
      <c r="G44" s="221">
        <f>SUMIF(AG45:AG73,"&lt;&gt;NOR",G45:G73)</f>
        <v>0</v>
      </c>
      <c r="H44" s="221"/>
      <c r="I44" s="221">
        <f>SUM(I45:I73)</f>
        <v>0</v>
      </c>
      <c r="J44" s="221"/>
      <c r="K44" s="221">
        <f>SUM(K45:K73)</f>
        <v>0</v>
      </c>
      <c r="L44" s="221"/>
      <c r="M44" s="221">
        <f>SUM(M45:M73)</f>
        <v>0</v>
      </c>
      <c r="N44" s="221"/>
      <c r="O44" s="221">
        <f>SUM(O45:O73)</f>
        <v>0</v>
      </c>
      <c r="P44" s="221"/>
      <c r="Q44" s="221">
        <f>SUM(Q45:Q73)</f>
        <v>0</v>
      </c>
      <c r="R44" s="221"/>
      <c r="S44" s="221"/>
      <c r="T44" s="222"/>
      <c r="U44" s="216"/>
      <c r="V44" s="216">
        <f>SUM(V45:V73)</f>
        <v>0</v>
      </c>
      <c r="W44" s="216"/>
      <c r="AG44" t="s">
        <v>281</v>
      </c>
    </row>
    <row r="45" spans="1:60" outlineLevel="1">
      <c r="A45" s="232">
        <v>36</v>
      </c>
      <c r="B45" s="233" t="s">
        <v>2590</v>
      </c>
      <c r="C45" s="243" t="s">
        <v>2591</v>
      </c>
      <c r="D45" s="234" t="s">
        <v>298</v>
      </c>
      <c r="E45" s="235">
        <v>8</v>
      </c>
      <c r="F45" s="236"/>
      <c r="G45" s="237">
        <f>ROUND(E45*F45,2)</f>
        <v>0</v>
      </c>
      <c r="H45" s="236"/>
      <c r="I45" s="237">
        <f>ROUND(E45*H45,2)</f>
        <v>0</v>
      </c>
      <c r="J45" s="236"/>
      <c r="K45" s="237">
        <f>ROUND(E45*J45,2)</f>
        <v>0</v>
      </c>
      <c r="L45" s="237">
        <v>21</v>
      </c>
      <c r="M45" s="237">
        <f>G45*(1+L45/100)</f>
        <v>0</v>
      </c>
      <c r="N45" s="237">
        <v>0</v>
      </c>
      <c r="O45" s="237">
        <f>ROUND(E45*N45,2)</f>
        <v>0</v>
      </c>
      <c r="P45" s="237">
        <v>0</v>
      </c>
      <c r="Q45" s="237">
        <f>ROUND(E45*P45,2)</f>
        <v>0</v>
      </c>
      <c r="R45" s="237"/>
      <c r="S45" s="237" t="s">
        <v>295</v>
      </c>
      <c r="T45" s="238" t="s">
        <v>286</v>
      </c>
      <c r="U45" s="215">
        <v>0</v>
      </c>
      <c r="V45" s="215">
        <f>ROUND(E45*U45,2)</f>
        <v>0</v>
      </c>
      <c r="W45" s="21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2592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>
      <c r="A46" s="232">
        <v>37</v>
      </c>
      <c r="B46" s="233" t="s">
        <v>2593</v>
      </c>
      <c r="C46" s="243" t="s">
        <v>2591</v>
      </c>
      <c r="D46" s="234" t="s">
        <v>298</v>
      </c>
      <c r="E46" s="235">
        <v>8</v>
      </c>
      <c r="F46" s="236"/>
      <c r="G46" s="237">
        <f>ROUND(E46*F46,2)</f>
        <v>0</v>
      </c>
      <c r="H46" s="236"/>
      <c r="I46" s="237">
        <f>ROUND(E46*H46,2)</f>
        <v>0</v>
      </c>
      <c r="J46" s="236"/>
      <c r="K46" s="237">
        <f>ROUND(E46*J46,2)</f>
        <v>0</v>
      </c>
      <c r="L46" s="237">
        <v>21</v>
      </c>
      <c r="M46" s="237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7"/>
      <c r="S46" s="237" t="s">
        <v>295</v>
      </c>
      <c r="T46" s="238" t="s">
        <v>286</v>
      </c>
      <c r="U46" s="215">
        <v>0</v>
      </c>
      <c r="V46" s="215">
        <f>ROUND(E46*U46,2)</f>
        <v>0</v>
      </c>
      <c r="W46" s="21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2592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>
      <c r="A47" s="232">
        <v>38</v>
      </c>
      <c r="B47" s="233" t="s">
        <v>2594</v>
      </c>
      <c r="C47" s="243" t="s">
        <v>2595</v>
      </c>
      <c r="D47" s="234" t="s">
        <v>298</v>
      </c>
      <c r="E47" s="235">
        <v>1</v>
      </c>
      <c r="F47" s="236"/>
      <c r="G47" s="237">
        <f>ROUND(E47*F47,2)</f>
        <v>0</v>
      </c>
      <c r="H47" s="236"/>
      <c r="I47" s="237">
        <f>ROUND(E47*H47,2)</f>
        <v>0</v>
      </c>
      <c r="J47" s="236"/>
      <c r="K47" s="237">
        <f>ROUND(E47*J47,2)</f>
        <v>0</v>
      </c>
      <c r="L47" s="237">
        <v>21</v>
      </c>
      <c r="M47" s="237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7"/>
      <c r="S47" s="237" t="s">
        <v>295</v>
      </c>
      <c r="T47" s="238" t="s">
        <v>286</v>
      </c>
      <c r="U47" s="215">
        <v>0</v>
      </c>
      <c r="V47" s="215">
        <f>ROUND(E47*U47,2)</f>
        <v>0</v>
      </c>
      <c r="W47" s="21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2592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>
      <c r="A48" s="232">
        <v>39</v>
      </c>
      <c r="B48" s="233" t="s">
        <v>2585</v>
      </c>
      <c r="C48" s="243" t="s">
        <v>2596</v>
      </c>
      <c r="D48" s="234" t="s">
        <v>298</v>
      </c>
      <c r="E48" s="235">
        <v>1</v>
      </c>
      <c r="F48" s="236"/>
      <c r="G48" s="237">
        <f>ROUND(E48*F48,2)</f>
        <v>0</v>
      </c>
      <c r="H48" s="236"/>
      <c r="I48" s="237">
        <f>ROUND(E48*H48,2)</f>
        <v>0</v>
      </c>
      <c r="J48" s="236"/>
      <c r="K48" s="237">
        <f>ROUND(E48*J48,2)</f>
        <v>0</v>
      </c>
      <c r="L48" s="237">
        <v>21</v>
      </c>
      <c r="M48" s="237">
        <f>G48*(1+L48/100)</f>
        <v>0</v>
      </c>
      <c r="N48" s="237">
        <v>0</v>
      </c>
      <c r="O48" s="237">
        <f>ROUND(E48*N48,2)</f>
        <v>0</v>
      </c>
      <c r="P48" s="237">
        <v>0</v>
      </c>
      <c r="Q48" s="237">
        <f>ROUND(E48*P48,2)</f>
        <v>0</v>
      </c>
      <c r="R48" s="237"/>
      <c r="S48" s="237" t="s">
        <v>295</v>
      </c>
      <c r="T48" s="238" t="s">
        <v>286</v>
      </c>
      <c r="U48" s="215">
        <v>0</v>
      </c>
      <c r="V48" s="215">
        <f>ROUND(E48*U48,2)</f>
        <v>0</v>
      </c>
      <c r="W48" s="21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2206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>
      <c r="A49" s="232">
        <v>40</v>
      </c>
      <c r="B49" s="233" t="s">
        <v>2563</v>
      </c>
      <c r="C49" s="243" t="s">
        <v>2597</v>
      </c>
      <c r="D49" s="234" t="s">
        <v>298</v>
      </c>
      <c r="E49" s="235">
        <v>5</v>
      </c>
      <c r="F49" s="236"/>
      <c r="G49" s="237">
        <f>ROUND(E49*F49,2)</f>
        <v>0</v>
      </c>
      <c r="H49" s="236"/>
      <c r="I49" s="237">
        <f>ROUND(E49*H49,2)</f>
        <v>0</v>
      </c>
      <c r="J49" s="236"/>
      <c r="K49" s="237">
        <f>ROUND(E49*J49,2)</f>
        <v>0</v>
      </c>
      <c r="L49" s="237">
        <v>21</v>
      </c>
      <c r="M49" s="237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7"/>
      <c r="S49" s="237" t="s">
        <v>295</v>
      </c>
      <c r="T49" s="238" t="s">
        <v>286</v>
      </c>
      <c r="U49" s="215">
        <v>0</v>
      </c>
      <c r="V49" s="215">
        <f>ROUND(E49*U49,2)</f>
        <v>0</v>
      </c>
      <c r="W49" s="21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1980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>
      <c r="A50" s="232">
        <v>41</v>
      </c>
      <c r="B50" s="233" t="s">
        <v>2565</v>
      </c>
      <c r="C50" s="243" t="s">
        <v>2598</v>
      </c>
      <c r="D50" s="234" t="s">
        <v>298</v>
      </c>
      <c r="E50" s="235">
        <v>1</v>
      </c>
      <c r="F50" s="236"/>
      <c r="G50" s="237">
        <f>ROUND(E50*F50,2)</f>
        <v>0</v>
      </c>
      <c r="H50" s="236"/>
      <c r="I50" s="237">
        <f>ROUND(E50*H50,2)</f>
        <v>0</v>
      </c>
      <c r="J50" s="236"/>
      <c r="K50" s="237">
        <f>ROUND(E50*J50,2)</f>
        <v>0</v>
      </c>
      <c r="L50" s="237">
        <v>21</v>
      </c>
      <c r="M50" s="237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7"/>
      <c r="S50" s="237" t="s">
        <v>295</v>
      </c>
      <c r="T50" s="238" t="s">
        <v>286</v>
      </c>
      <c r="U50" s="215">
        <v>0</v>
      </c>
      <c r="V50" s="215">
        <f>ROUND(E50*U50,2)</f>
        <v>0</v>
      </c>
      <c r="W50" s="21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1980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ht="22.5" outlineLevel="1">
      <c r="A51" s="232">
        <v>42</v>
      </c>
      <c r="B51" s="233" t="s">
        <v>2599</v>
      </c>
      <c r="C51" s="243" t="s">
        <v>2600</v>
      </c>
      <c r="D51" s="234" t="s">
        <v>298</v>
      </c>
      <c r="E51" s="235">
        <v>1</v>
      </c>
      <c r="F51" s="236"/>
      <c r="G51" s="237">
        <f>ROUND(E51*F51,2)</f>
        <v>0</v>
      </c>
      <c r="H51" s="236"/>
      <c r="I51" s="237">
        <f>ROUND(E51*H51,2)</f>
        <v>0</v>
      </c>
      <c r="J51" s="236"/>
      <c r="K51" s="237">
        <f>ROUND(E51*J51,2)</f>
        <v>0</v>
      </c>
      <c r="L51" s="237">
        <v>21</v>
      </c>
      <c r="M51" s="237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7"/>
      <c r="S51" s="237" t="s">
        <v>295</v>
      </c>
      <c r="T51" s="238" t="s">
        <v>286</v>
      </c>
      <c r="U51" s="215">
        <v>0</v>
      </c>
      <c r="V51" s="215">
        <f>ROUND(E51*U51,2)</f>
        <v>0</v>
      </c>
      <c r="W51" s="21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1980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ht="22.5" outlineLevel="1">
      <c r="A52" s="232">
        <v>43</v>
      </c>
      <c r="B52" s="233" t="s">
        <v>2601</v>
      </c>
      <c r="C52" s="243" t="s">
        <v>2602</v>
      </c>
      <c r="D52" s="234" t="s">
        <v>557</v>
      </c>
      <c r="E52" s="235">
        <v>140</v>
      </c>
      <c r="F52" s="236"/>
      <c r="G52" s="237">
        <f>ROUND(E52*F52,2)</f>
        <v>0</v>
      </c>
      <c r="H52" s="236"/>
      <c r="I52" s="237">
        <f>ROUND(E52*H52,2)</f>
        <v>0</v>
      </c>
      <c r="J52" s="236"/>
      <c r="K52" s="237">
        <f>ROUND(E52*J52,2)</f>
        <v>0</v>
      </c>
      <c r="L52" s="237">
        <v>21</v>
      </c>
      <c r="M52" s="237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7"/>
      <c r="S52" s="237" t="s">
        <v>295</v>
      </c>
      <c r="T52" s="238" t="s">
        <v>286</v>
      </c>
      <c r="U52" s="215">
        <v>0</v>
      </c>
      <c r="V52" s="215">
        <f>ROUND(E52*U52,2)</f>
        <v>0</v>
      </c>
      <c r="W52" s="21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1980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>
      <c r="A53" s="232">
        <v>44</v>
      </c>
      <c r="B53" s="233" t="s">
        <v>2603</v>
      </c>
      <c r="C53" s="243" t="s">
        <v>2309</v>
      </c>
      <c r="D53" s="234" t="s">
        <v>557</v>
      </c>
      <c r="E53" s="235">
        <v>280</v>
      </c>
      <c r="F53" s="236"/>
      <c r="G53" s="237">
        <f>ROUND(E53*F53,2)</f>
        <v>0</v>
      </c>
      <c r="H53" s="236"/>
      <c r="I53" s="237">
        <f>ROUND(E53*H53,2)</f>
        <v>0</v>
      </c>
      <c r="J53" s="236"/>
      <c r="K53" s="237">
        <f>ROUND(E53*J53,2)</f>
        <v>0</v>
      </c>
      <c r="L53" s="237">
        <v>21</v>
      </c>
      <c r="M53" s="237">
        <f>G53*(1+L53/100)</f>
        <v>0</v>
      </c>
      <c r="N53" s="237">
        <v>0</v>
      </c>
      <c r="O53" s="237">
        <f>ROUND(E53*N53,2)</f>
        <v>0</v>
      </c>
      <c r="P53" s="237">
        <v>0</v>
      </c>
      <c r="Q53" s="237">
        <f>ROUND(E53*P53,2)</f>
        <v>0</v>
      </c>
      <c r="R53" s="237"/>
      <c r="S53" s="237" t="s">
        <v>295</v>
      </c>
      <c r="T53" s="238" t="s">
        <v>286</v>
      </c>
      <c r="U53" s="215">
        <v>0</v>
      </c>
      <c r="V53" s="215">
        <f>ROUND(E53*U53,2)</f>
        <v>0</v>
      </c>
      <c r="W53" s="21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1980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ht="22.5" outlineLevel="1">
      <c r="A54" s="232">
        <v>45</v>
      </c>
      <c r="B54" s="233" t="s">
        <v>2604</v>
      </c>
      <c r="C54" s="243" t="s">
        <v>2605</v>
      </c>
      <c r="D54" s="234" t="s">
        <v>557</v>
      </c>
      <c r="E54" s="235">
        <v>140</v>
      </c>
      <c r="F54" s="236"/>
      <c r="G54" s="237">
        <f>ROUND(E54*F54,2)</f>
        <v>0</v>
      </c>
      <c r="H54" s="236"/>
      <c r="I54" s="237">
        <f>ROUND(E54*H54,2)</f>
        <v>0</v>
      </c>
      <c r="J54" s="236"/>
      <c r="K54" s="237">
        <f>ROUND(E54*J54,2)</f>
        <v>0</v>
      </c>
      <c r="L54" s="237">
        <v>21</v>
      </c>
      <c r="M54" s="237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7"/>
      <c r="S54" s="237" t="s">
        <v>295</v>
      </c>
      <c r="T54" s="238" t="s">
        <v>286</v>
      </c>
      <c r="U54" s="215">
        <v>0</v>
      </c>
      <c r="V54" s="215">
        <f>ROUND(E54*U54,2)</f>
        <v>0</v>
      </c>
      <c r="W54" s="21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1980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ht="22.5" outlineLevel="1">
      <c r="A55" s="232">
        <v>46</v>
      </c>
      <c r="B55" s="233" t="s">
        <v>2606</v>
      </c>
      <c r="C55" s="243" t="s">
        <v>2607</v>
      </c>
      <c r="D55" s="234" t="s">
        <v>298</v>
      </c>
      <c r="E55" s="235">
        <v>1</v>
      </c>
      <c r="F55" s="236"/>
      <c r="G55" s="237">
        <f>ROUND(E55*F55,2)</f>
        <v>0</v>
      </c>
      <c r="H55" s="236"/>
      <c r="I55" s="237">
        <f>ROUND(E55*H55,2)</f>
        <v>0</v>
      </c>
      <c r="J55" s="236"/>
      <c r="K55" s="237">
        <f>ROUND(E55*J55,2)</f>
        <v>0</v>
      </c>
      <c r="L55" s="237">
        <v>21</v>
      </c>
      <c r="M55" s="237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7"/>
      <c r="S55" s="237" t="s">
        <v>295</v>
      </c>
      <c r="T55" s="238" t="s">
        <v>286</v>
      </c>
      <c r="U55" s="215">
        <v>0</v>
      </c>
      <c r="V55" s="215">
        <f>ROUND(E55*U55,2)</f>
        <v>0</v>
      </c>
      <c r="W55" s="21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1980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ht="22.5" outlineLevel="1">
      <c r="A56" s="232">
        <v>47</v>
      </c>
      <c r="B56" s="233" t="s">
        <v>115</v>
      </c>
      <c r="C56" s="243" t="s">
        <v>2607</v>
      </c>
      <c r="D56" s="234" t="s">
        <v>298</v>
      </c>
      <c r="E56" s="235">
        <v>1</v>
      </c>
      <c r="F56" s="236"/>
      <c r="G56" s="237">
        <f>ROUND(E56*F56,2)</f>
        <v>0</v>
      </c>
      <c r="H56" s="236"/>
      <c r="I56" s="237">
        <f>ROUND(E56*H56,2)</f>
        <v>0</v>
      </c>
      <c r="J56" s="236"/>
      <c r="K56" s="237">
        <f>ROUND(E56*J56,2)</f>
        <v>0</v>
      </c>
      <c r="L56" s="237">
        <v>21</v>
      </c>
      <c r="M56" s="237">
        <f>G56*(1+L56/100)</f>
        <v>0</v>
      </c>
      <c r="N56" s="237">
        <v>0</v>
      </c>
      <c r="O56" s="237">
        <f>ROUND(E56*N56,2)</f>
        <v>0</v>
      </c>
      <c r="P56" s="237">
        <v>0</v>
      </c>
      <c r="Q56" s="237">
        <f>ROUND(E56*P56,2)</f>
        <v>0</v>
      </c>
      <c r="R56" s="237"/>
      <c r="S56" s="237" t="s">
        <v>295</v>
      </c>
      <c r="T56" s="238" t="s">
        <v>286</v>
      </c>
      <c r="U56" s="215">
        <v>0</v>
      </c>
      <c r="V56" s="215">
        <f>ROUND(E56*U56,2)</f>
        <v>0</v>
      </c>
      <c r="W56" s="21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1980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>
      <c r="A57" s="232">
        <v>48</v>
      </c>
      <c r="B57" s="233" t="s">
        <v>2608</v>
      </c>
      <c r="C57" s="243" t="s">
        <v>2609</v>
      </c>
      <c r="D57" s="234" t="s">
        <v>298</v>
      </c>
      <c r="E57" s="235">
        <v>1</v>
      </c>
      <c r="F57" s="236"/>
      <c r="G57" s="237">
        <f>ROUND(E57*F57,2)</f>
        <v>0</v>
      </c>
      <c r="H57" s="236"/>
      <c r="I57" s="237">
        <f>ROUND(E57*H57,2)</f>
        <v>0</v>
      </c>
      <c r="J57" s="236"/>
      <c r="K57" s="237">
        <f>ROUND(E57*J57,2)</f>
        <v>0</v>
      </c>
      <c r="L57" s="237">
        <v>21</v>
      </c>
      <c r="M57" s="237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7"/>
      <c r="S57" s="237" t="s">
        <v>295</v>
      </c>
      <c r="T57" s="238" t="s">
        <v>286</v>
      </c>
      <c r="U57" s="215">
        <v>0</v>
      </c>
      <c r="V57" s="215">
        <f>ROUND(E57*U57,2)</f>
        <v>0</v>
      </c>
      <c r="W57" s="21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1980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>
      <c r="A58" s="232">
        <v>49</v>
      </c>
      <c r="B58" s="233" t="s">
        <v>2610</v>
      </c>
      <c r="C58" s="243" t="s">
        <v>2609</v>
      </c>
      <c r="D58" s="234" t="s">
        <v>298</v>
      </c>
      <c r="E58" s="235">
        <v>1</v>
      </c>
      <c r="F58" s="236"/>
      <c r="G58" s="237">
        <f>ROUND(E58*F58,2)</f>
        <v>0</v>
      </c>
      <c r="H58" s="236"/>
      <c r="I58" s="237">
        <f>ROUND(E58*H58,2)</f>
        <v>0</v>
      </c>
      <c r="J58" s="236"/>
      <c r="K58" s="237">
        <f>ROUND(E58*J58,2)</f>
        <v>0</v>
      </c>
      <c r="L58" s="237">
        <v>21</v>
      </c>
      <c r="M58" s="237">
        <f>G58*(1+L58/100)</f>
        <v>0</v>
      </c>
      <c r="N58" s="237">
        <v>0</v>
      </c>
      <c r="O58" s="237">
        <f>ROUND(E58*N58,2)</f>
        <v>0</v>
      </c>
      <c r="P58" s="237">
        <v>0</v>
      </c>
      <c r="Q58" s="237">
        <f>ROUND(E58*P58,2)</f>
        <v>0</v>
      </c>
      <c r="R58" s="237"/>
      <c r="S58" s="237" t="s">
        <v>295</v>
      </c>
      <c r="T58" s="238" t="s">
        <v>286</v>
      </c>
      <c r="U58" s="215">
        <v>0</v>
      </c>
      <c r="V58" s="215">
        <f>ROUND(E58*U58,2)</f>
        <v>0</v>
      </c>
      <c r="W58" s="21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1980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>
      <c r="A59" s="232">
        <v>50</v>
      </c>
      <c r="B59" s="233" t="s">
        <v>2611</v>
      </c>
      <c r="C59" s="243" t="s">
        <v>2232</v>
      </c>
      <c r="D59" s="234" t="s">
        <v>557</v>
      </c>
      <c r="E59" s="235">
        <v>325</v>
      </c>
      <c r="F59" s="236"/>
      <c r="G59" s="237">
        <f>ROUND(E59*F59,2)</f>
        <v>0</v>
      </c>
      <c r="H59" s="236"/>
      <c r="I59" s="237">
        <f>ROUND(E59*H59,2)</f>
        <v>0</v>
      </c>
      <c r="J59" s="236"/>
      <c r="K59" s="237">
        <f>ROUND(E59*J59,2)</f>
        <v>0</v>
      </c>
      <c r="L59" s="237">
        <v>21</v>
      </c>
      <c r="M59" s="237">
        <f>G59*(1+L59/100)</f>
        <v>0</v>
      </c>
      <c r="N59" s="237">
        <v>0</v>
      </c>
      <c r="O59" s="237">
        <f>ROUND(E59*N59,2)</f>
        <v>0</v>
      </c>
      <c r="P59" s="237">
        <v>0</v>
      </c>
      <c r="Q59" s="237">
        <f>ROUND(E59*P59,2)</f>
        <v>0</v>
      </c>
      <c r="R59" s="237"/>
      <c r="S59" s="237" t="s">
        <v>295</v>
      </c>
      <c r="T59" s="238" t="s">
        <v>286</v>
      </c>
      <c r="U59" s="215">
        <v>0</v>
      </c>
      <c r="V59" s="215">
        <f>ROUND(E59*U59,2)</f>
        <v>0</v>
      </c>
      <c r="W59" s="21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1980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ht="33.75" outlineLevel="1">
      <c r="A60" s="223">
        <v>51</v>
      </c>
      <c r="B60" s="224" t="s">
        <v>2612</v>
      </c>
      <c r="C60" s="241" t="s">
        <v>2613</v>
      </c>
      <c r="D60" s="225" t="s">
        <v>298</v>
      </c>
      <c r="E60" s="226">
        <v>1</v>
      </c>
      <c r="F60" s="227"/>
      <c r="G60" s="228">
        <f>ROUND(E60*F60,2)</f>
        <v>0</v>
      </c>
      <c r="H60" s="227"/>
      <c r="I60" s="228">
        <f>ROUND(E60*H60,2)</f>
        <v>0</v>
      </c>
      <c r="J60" s="227"/>
      <c r="K60" s="228">
        <f>ROUND(E60*J60,2)</f>
        <v>0</v>
      </c>
      <c r="L60" s="228">
        <v>21</v>
      </c>
      <c r="M60" s="228">
        <f>G60*(1+L60/100)</f>
        <v>0</v>
      </c>
      <c r="N60" s="228">
        <v>0</v>
      </c>
      <c r="O60" s="228">
        <f>ROUND(E60*N60,2)</f>
        <v>0</v>
      </c>
      <c r="P60" s="228">
        <v>0</v>
      </c>
      <c r="Q60" s="228">
        <f>ROUND(E60*P60,2)</f>
        <v>0</v>
      </c>
      <c r="R60" s="228"/>
      <c r="S60" s="228" t="s">
        <v>295</v>
      </c>
      <c r="T60" s="229" t="s">
        <v>286</v>
      </c>
      <c r="U60" s="215">
        <v>0</v>
      </c>
      <c r="V60" s="215">
        <f>ROUND(E60*U60,2)</f>
        <v>0</v>
      </c>
      <c r="W60" s="21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1980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ht="22.5" outlineLevel="1">
      <c r="A61" s="213"/>
      <c r="B61" s="214"/>
      <c r="C61" s="242" t="s">
        <v>2614</v>
      </c>
      <c r="D61" s="231"/>
      <c r="E61" s="231"/>
      <c r="F61" s="231"/>
      <c r="G61" s="231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289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30" t="str">
        <f>C61</f>
        <v>monitor, podpora 4x HDD o kapacitě 6TB, 2*USB 2.0, 1*USB 3.0, RS485. RS232, 2* Gigabit NIC, bez HDD, Poplachový I/O: 16/4, lokalizace v čj., napájení: 220V AC / 80W, 1.5U/19"</v>
      </c>
      <c r="BB61" s="206"/>
      <c r="BC61" s="206"/>
      <c r="BD61" s="206"/>
      <c r="BE61" s="206"/>
      <c r="BF61" s="206"/>
      <c r="BG61" s="206"/>
      <c r="BH61" s="206"/>
    </row>
    <row r="62" spans="1:60" ht="33.75" outlineLevel="1">
      <c r="A62" s="223">
        <v>52</v>
      </c>
      <c r="B62" s="224" t="s">
        <v>2615</v>
      </c>
      <c r="C62" s="241" t="s">
        <v>2616</v>
      </c>
      <c r="D62" s="225" t="s">
        <v>298</v>
      </c>
      <c r="E62" s="226">
        <v>3</v>
      </c>
      <c r="F62" s="227"/>
      <c r="G62" s="228">
        <f>ROUND(E62*F62,2)</f>
        <v>0</v>
      </c>
      <c r="H62" s="227"/>
      <c r="I62" s="228">
        <f>ROUND(E62*H62,2)</f>
        <v>0</v>
      </c>
      <c r="J62" s="227"/>
      <c r="K62" s="228">
        <f>ROUND(E62*J62,2)</f>
        <v>0</v>
      </c>
      <c r="L62" s="228">
        <v>21</v>
      </c>
      <c r="M62" s="228">
        <f>G62*(1+L62/100)</f>
        <v>0</v>
      </c>
      <c r="N62" s="228">
        <v>0</v>
      </c>
      <c r="O62" s="228">
        <f>ROUND(E62*N62,2)</f>
        <v>0</v>
      </c>
      <c r="P62" s="228">
        <v>0</v>
      </c>
      <c r="Q62" s="228">
        <f>ROUND(E62*P62,2)</f>
        <v>0</v>
      </c>
      <c r="R62" s="228"/>
      <c r="S62" s="228" t="s">
        <v>295</v>
      </c>
      <c r="T62" s="229" t="s">
        <v>286</v>
      </c>
      <c r="U62" s="215">
        <v>0</v>
      </c>
      <c r="V62" s="215">
        <f>ROUND(E62*U62,2)</f>
        <v>0</v>
      </c>
      <c r="W62" s="21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1980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ht="33.75" outlineLevel="1">
      <c r="A63" s="213"/>
      <c r="B63" s="214"/>
      <c r="C63" s="242" t="s">
        <v>2617</v>
      </c>
      <c r="D63" s="231"/>
      <c r="E63" s="231"/>
      <c r="F63" s="231"/>
      <c r="G63" s="231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289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30" t="str">
        <f>C63</f>
        <v>úhel zobrazení: 83°(4mm), 55.4°(6mm), citlivost: 0.01 lux@F1.2, AGC zap, 0 lux s IR, 3D-DNR, WDR 120dB, Dosah IR 10M, Bez poplachového I/O, Slot na SD/SDHC/SDXC kartu až 128GB, Napájení: DC12V/416mA, PoE (802.3af, Power over Ethernet), Antivandal krytí: IEC60068-275Eh,</v>
      </c>
      <c r="BB63" s="206"/>
      <c r="BC63" s="206"/>
      <c r="BD63" s="206"/>
      <c r="BE63" s="206"/>
      <c r="BF63" s="206"/>
      <c r="BG63" s="206"/>
      <c r="BH63" s="206"/>
    </row>
    <row r="64" spans="1:60" ht="33.75" outlineLevel="1">
      <c r="A64" s="223">
        <v>53</v>
      </c>
      <c r="B64" s="224" t="s">
        <v>2618</v>
      </c>
      <c r="C64" s="241" t="s">
        <v>2619</v>
      </c>
      <c r="D64" s="225" t="s">
        <v>298</v>
      </c>
      <c r="E64" s="226">
        <v>1</v>
      </c>
      <c r="F64" s="227"/>
      <c r="G64" s="228">
        <f>ROUND(E64*F64,2)</f>
        <v>0</v>
      </c>
      <c r="H64" s="227"/>
      <c r="I64" s="228">
        <f>ROUND(E64*H64,2)</f>
        <v>0</v>
      </c>
      <c r="J64" s="227"/>
      <c r="K64" s="228">
        <f>ROUND(E64*J64,2)</f>
        <v>0</v>
      </c>
      <c r="L64" s="228">
        <v>21</v>
      </c>
      <c r="M64" s="228">
        <f>G64*(1+L64/100)</f>
        <v>0</v>
      </c>
      <c r="N64" s="228">
        <v>0</v>
      </c>
      <c r="O64" s="228">
        <f>ROUND(E64*N64,2)</f>
        <v>0</v>
      </c>
      <c r="P64" s="228">
        <v>0</v>
      </c>
      <c r="Q64" s="228">
        <f>ROUND(E64*P64,2)</f>
        <v>0</v>
      </c>
      <c r="R64" s="228"/>
      <c r="S64" s="228" t="s">
        <v>295</v>
      </c>
      <c r="T64" s="229" t="s">
        <v>286</v>
      </c>
      <c r="U64" s="215">
        <v>0</v>
      </c>
      <c r="V64" s="215">
        <f>ROUND(E64*U64,2)</f>
        <v>0</v>
      </c>
      <c r="W64" s="21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1980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ht="45" outlineLevel="1">
      <c r="A65" s="213"/>
      <c r="B65" s="214"/>
      <c r="C65" s="242" t="s">
        <v>2620</v>
      </c>
      <c r="D65" s="231"/>
      <c r="E65" s="231"/>
      <c r="F65" s="231"/>
      <c r="G65" s="231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289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30" t="str">
        <f>C65</f>
        <v>25fps(1920×1080), 25fps(1280×720), objektiv: 6mm @ F2.5 (volitelně 12 a 16mm), úhel zobrazení: 55.4°(6mm), 24.7°(12mm), 19.1°(16mm), Citlivost: 0.01Lux @(F1.2,AGC zap.) 0 LUX s IR, Den &amp; Noc:ICR automaticky, WDR 120dB, 3D-DNR, Napájení: DC12V±10%/834mA, PoE (802.3af, Power over Ethernet), Pracovní rozsah: -30°C ~ 60°C, Dosah IR: 80m, Krytí: IP66, včetně montážní krabice</v>
      </c>
      <c r="BB65" s="206"/>
      <c r="BC65" s="206"/>
      <c r="BD65" s="206"/>
      <c r="BE65" s="206"/>
      <c r="BF65" s="206"/>
      <c r="BG65" s="206"/>
      <c r="BH65" s="206"/>
    </row>
    <row r="66" spans="1:60" outlineLevel="1">
      <c r="A66" s="232">
        <v>54</v>
      </c>
      <c r="B66" s="233" t="s">
        <v>2621</v>
      </c>
      <c r="C66" s="243" t="s">
        <v>2622</v>
      </c>
      <c r="D66" s="234" t="s">
        <v>298</v>
      </c>
      <c r="E66" s="235">
        <v>1</v>
      </c>
      <c r="F66" s="236"/>
      <c r="G66" s="237">
        <f>ROUND(E66*F66,2)</f>
        <v>0</v>
      </c>
      <c r="H66" s="236"/>
      <c r="I66" s="237">
        <f>ROUND(E66*H66,2)</f>
        <v>0</v>
      </c>
      <c r="J66" s="236"/>
      <c r="K66" s="237">
        <f>ROUND(E66*J66,2)</f>
        <v>0</v>
      </c>
      <c r="L66" s="237">
        <v>21</v>
      </c>
      <c r="M66" s="237">
        <f>G66*(1+L66/100)</f>
        <v>0</v>
      </c>
      <c r="N66" s="237">
        <v>0</v>
      </c>
      <c r="O66" s="237">
        <f>ROUND(E66*N66,2)</f>
        <v>0</v>
      </c>
      <c r="P66" s="237">
        <v>0</v>
      </c>
      <c r="Q66" s="237">
        <f>ROUND(E66*P66,2)</f>
        <v>0</v>
      </c>
      <c r="R66" s="237"/>
      <c r="S66" s="237" t="s">
        <v>295</v>
      </c>
      <c r="T66" s="238" t="s">
        <v>286</v>
      </c>
      <c r="U66" s="215">
        <v>0</v>
      </c>
      <c r="V66" s="215">
        <f>ROUND(E66*U66,2)</f>
        <v>0</v>
      </c>
      <c r="W66" s="21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1980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>
      <c r="A67" s="232">
        <v>55</v>
      </c>
      <c r="B67" s="233" t="s">
        <v>2623</v>
      </c>
      <c r="C67" s="243" t="s">
        <v>2624</v>
      </c>
      <c r="D67" s="234" t="s">
        <v>298</v>
      </c>
      <c r="E67" s="235">
        <v>2</v>
      </c>
      <c r="F67" s="236"/>
      <c r="G67" s="237">
        <f>ROUND(E67*F67,2)</f>
        <v>0</v>
      </c>
      <c r="H67" s="236"/>
      <c r="I67" s="237">
        <f>ROUND(E67*H67,2)</f>
        <v>0</v>
      </c>
      <c r="J67" s="236"/>
      <c r="K67" s="237">
        <f>ROUND(E67*J67,2)</f>
        <v>0</v>
      </c>
      <c r="L67" s="237">
        <v>21</v>
      </c>
      <c r="M67" s="237">
        <f>G67*(1+L67/100)</f>
        <v>0</v>
      </c>
      <c r="N67" s="237">
        <v>0</v>
      </c>
      <c r="O67" s="237">
        <f>ROUND(E67*N67,2)</f>
        <v>0</v>
      </c>
      <c r="P67" s="237">
        <v>0</v>
      </c>
      <c r="Q67" s="237">
        <f>ROUND(E67*P67,2)</f>
        <v>0</v>
      </c>
      <c r="R67" s="237"/>
      <c r="S67" s="237" t="s">
        <v>295</v>
      </c>
      <c r="T67" s="238" t="s">
        <v>286</v>
      </c>
      <c r="U67" s="215">
        <v>0</v>
      </c>
      <c r="V67" s="215">
        <f>ROUND(E67*U67,2)</f>
        <v>0</v>
      </c>
      <c r="W67" s="21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1980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>
      <c r="A68" s="232">
        <v>56</v>
      </c>
      <c r="B68" s="233" t="s">
        <v>2625</v>
      </c>
      <c r="C68" s="243" t="s">
        <v>2626</v>
      </c>
      <c r="D68" s="234" t="s">
        <v>298</v>
      </c>
      <c r="E68" s="235">
        <v>1</v>
      </c>
      <c r="F68" s="236"/>
      <c r="G68" s="237">
        <f>ROUND(E68*F68,2)</f>
        <v>0</v>
      </c>
      <c r="H68" s="236"/>
      <c r="I68" s="237">
        <f>ROUND(E68*H68,2)</f>
        <v>0</v>
      </c>
      <c r="J68" s="236"/>
      <c r="K68" s="237">
        <f>ROUND(E68*J68,2)</f>
        <v>0</v>
      </c>
      <c r="L68" s="237">
        <v>21</v>
      </c>
      <c r="M68" s="237">
        <f>G68*(1+L68/100)</f>
        <v>0</v>
      </c>
      <c r="N68" s="237">
        <v>0</v>
      </c>
      <c r="O68" s="237">
        <f>ROUND(E68*N68,2)</f>
        <v>0</v>
      </c>
      <c r="P68" s="237">
        <v>0</v>
      </c>
      <c r="Q68" s="237">
        <f>ROUND(E68*P68,2)</f>
        <v>0</v>
      </c>
      <c r="R68" s="237"/>
      <c r="S68" s="237" t="s">
        <v>295</v>
      </c>
      <c r="T68" s="238" t="s">
        <v>286</v>
      </c>
      <c r="U68" s="215">
        <v>0</v>
      </c>
      <c r="V68" s="215">
        <f>ROUND(E68*U68,2)</f>
        <v>0</v>
      </c>
      <c r="W68" s="21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1980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>
      <c r="A69" s="232">
        <v>57</v>
      </c>
      <c r="B69" s="233" t="s">
        <v>2627</v>
      </c>
      <c r="C69" s="243" t="s">
        <v>2628</v>
      </c>
      <c r="D69" s="234" t="s">
        <v>298</v>
      </c>
      <c r="E69" s="235">
        <v>1</v>
      </c>
      <c r="F69" s="236"/>
      <c r="G69" s="237">
        <f>ROUND(E69*F69,2)</f>
        <v>0</v>
      </c>
      <c r="H69" s="236"/>
      <c r="I69" s="237">
        <f>ROUND(E69*H69,2)</f>
        <v>0</v>
      </c>
      <c r="J69" s="236"/>
      <c r="K69" s="237">
        <f>ROUND(E69*J69,2)</f>
        <v>0</v>
      </c>
      <c r="L69" s="237">
        <v>21</v>
      </c>
      <c r="M69" s="237">
        <f>G69*(1+L69/100)</f>
        <v>0</v>
      </c>
      <c r="N69" s="237">
        <v>0</v>
      </c>
      <c r="O69" s="237">
        <f>ROUND(E69*N69,2)</f>
        <v>0</v>
      </c>
      <c r="P69" s="237">
        <v>0</v>
      </c>
      <c r="Q69" s="237">
        <f>ROUND(E69*P69,2)</f>
        <v>0</v>
      </c>
      <c r="R69" s="237"/>
      <c r="S69" s="237" t="s">
        <v>295</v>
      </c>
      <c r="T69" s="238" t="s">
        <v>286</v>
      </c>
      <c r="U69" s="215">
        <v>0</v>
      </c>
      <c r="V69" s="215">
        <f>ROUND(E69*U69,2)</f>
        <v>0</v>
      </c>
      <c r="W69" s="21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1980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>
      <c r="A70" s="232">
        <v>58</v>
      </c>
      <c r="B70" s="233" t="s">
        <v>2629</v>
      </c>
      <c r="C70" s="243" t="s">
        <v>2630</v>
      </c>
      <c r="D70" s="234" t="s">
        <v>298</v>
      </c>
      <c r="E70" s="235">
        <v>2</v>
      </c>
      <c r="F70" s="236"/>
      <c r="G70" s="237">
        <f>ROUND(E70*F70,2)</f>
        <v>0</v>
      </c>
      <c r="H70" s="236"/>
      <c r="I70" s="237">
        <f>ROUND(E70*H70,2)</f>
        <v>0</v>
      </c>
      <c r="J70" s="236"/>
      <c r="K70" s="237">
        <f>ROUND(E70*J70,2)</f>
        <v>0</v>
      </c>
      <c r="L70" s="237">
        <v>21</v>
      </c>
      <c r="M70" s="237">
        <f>G70*(1+L70/100)</f>
        <v>0</v>
      </c>
      <c r="N70" s="237">
        <v>0</v>
      </c>
      <c r="O70" s="237">
        <f>ROUND(E70*N70,2)</f>
        <v>0</v>
      </c>
      <c r="P70" s="237">
        <v>0</v>
      </c>
      <c r="Q70" s="237">
        <f>ROUND(E70*P70,2)</f>
        <v>0</v>
      </c>
      <c r="R70" s="237"/>
      <c r="S70" s="237" t="s">
        <v>295</v>
      </c>
      <c r="T70" s="238" t="s">
        <v>286</v>
      </c>
      <c r="U70" s="215">
        <v>0</v>
      </c>
      <c r="V70" s="215">
        <f>ROUND(E70*U70,2)</f>
        <v>0</v>
      </c>
      <c r="W70" s="21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1980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>
      <c r="A71" s="232">
        <v>59</v>
      </c>
      <c r="B71" s="233" t="s">
        <v>2631</v>
      </c>
      <c r="C71" s="243" t="s">
        <v>2632</v>
      </c>
      <c r="D71" s="234" t="s">
        <v>298</v>
      </c>
      <c r="E71" s="235">
        <v>1</v>
      </c>
      <c r="F71" s="236"/>
      <c r="G71" s="237">
        <f>ROUND(E71*F71,2)</f>
        <v>0</v>
      </c>
      <c r="H71" s="236"/>
      <c r="I71" s="237">
        <f>ROUND(E71*H71,2)</f>
        <v>0</v>
      </c>
      <c r="J71" s="236"/>
      <c r="K71" s="237">
        <f>ROUND(E71*J71,2)</f>
        <v>0</v>
      </c>
      <c r="L71" s="237">
        <v>21</v>
      </c>
      <c r="M71" s="237">
        <f>G71*(1+L71/100)</f>
        <v>0</v>
      </c>
      <c r="N71" s="237">
        <v>0</v>
      </c>
      <c r="O71" s="237">
        <f>ROUND(E71*N71,2)</f>
        <v>0</v>
      </c>
      <c r="P71" s="237">
        <v>0</v>
      </c>
      <c r="Q71" s="237">
        <f>ROUND(E71*P71,2)</f>
        <v>0</v>
      </c>
      <c r="R71" s="237"/>
      <c r="S71" s="237" t="s">
        <v>295</v>
      </c>
      <c r="T71" s="238" t="s">
        <v>286</v>
      </c>
      <c r="U71" s="215">
        <v>0</v>
      </c>
      <c r="V71" s="215">
        <f>ROUND(E71*U71,2)</f>
        <v>0</v>
      </c>
      <c r="W71" s="21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1980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>
      <c r="A72" s="232">
        <v>60</v>
      </c>
      <c r="B72" s="233" t="s">
        <v>2633</v>
      </c>
      <c r="C72" s="243" t="s">
        <v>2634</v>
      </c>
      <c r="D72" s="234" t="s">
        <v>298</v>
      </c>
      <c r="E72" s="235">
        <v>1</v>
      </c>
      <c r="F72" s="236"/>
      <c r="G72" s="237">
        <f>ROUND(E72*F72,2)</f>
        <v>0</v>
      </c>
      <c r="H72" s="236"/>
      <c r="I72" s="237">
        <f>ROUND(E72*H72,2)</f>
        <v>0</v>
      </c>
      <c r="J72" s="236"/>
      <c r="K72" s="237">
        <f>ROUND(E72*J72,2)</f>
        <v>0</v>
      </c>
      <c r="L72" s="237">
        <v>21</v>
      </c>
      <c r="M72" s="237">
        <f>G72*(1+L72/100)</f>
        <v>0</v>
      </c>
      <c r="N72" s="237">
        <v>0</v>
      </c>
      <c r="O72" s="237">
        <f>ROUND(E72*N72,2)</f>
        <v>0</v>
      </c>
      <c r="P72" s="237">
        <v>0</v>
      </c>
      <c r="Q72" s="237">
        <f>ROUND(E72*P72,2)</f>
        <v>0</v>
      </c>
      <c r="R72" s="237"/>
      <c r="S72" s="237" t="s">
        <v>295</v>
      </c>
      <c r="T72" s="238" t="s">
        <v>286</v>
      </c>
      <c r="U72" s="215">
        <v>0</v>
      </c>
      <c r="V72" s="215">
        <f>ROUND(E72*U72,2)</f>
        <v>0</v>
      </c>
      <c r="W72" s="21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1980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ht="22.5" outlineLevel="1">
      <c r="A73" s="223">
        <v>61</v>
      </c>
      <c r="B73" s="224" t="s">
        <v>2635</v>
      </c>
      <c r="C73" s="241" t="s">
        <v>2636</v>
      </c>
      <c r="D73" s="225" t="s">
        <v>298</v>
      </c>
      <c r="E73" s="226">
        <v>1</v>
      </c>
      <c r="F73" s="227"/>
      <c r="G73" s="228">
        <f>ROUND(E73*F73,2)</f>
        <v>0</v>
      </c>
      <c r="H73" s="227"/>
      <c r="I73" s="228">
        <f>ROUND(E73*H73,2)</f>
        <v>0</v>
      </c>
      <c r="J73" s="227"/>
      <c r="K73" s="228">
        <f>ROUND(E73*J73,2)</f>
        <v>0</v>
      </c>
      <c r="L73" s="228">
        <v>21</v>
      </c>
      <c r="M73" s="228">
        <f>G73*(1+L73/100)</f>
        <v>0</v>
      </c>
      <c r="N73" s="228">
        <v>0</v>
      </c>
      <c r="O73" s="228">
        <f>ROUND(E73*N73,2)</f>
        <v>0</v>
      </c>
      <c r="P73" s="228">
        <v>0</v>
      </c>
      <c r="Q73" s="228">
        <f>ROUND(E73*P73,2)</f>
        <v>0</v>
      </c>
      <c r="R73" s="228"/>
      <c r="S73" s="228" t="s">
        <v>295</v>
      </c>
      <c r="T73" s="229" t="s">
        <v>286</v>
      </c>
      <c r="U73" s="215">
        <v>0</v>
      </c>
      <c r="V73" s="215">
        <f>ROUND(E73*U73,2)</f>
        <v>0</v>
      </c>
      <c r="W73" s="21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1980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>
      <c r="A74" s="5"/>
      <c r="B74" s="6"/>
      <c r="C74" s="244"/>
      <c r="D74" s="8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AE74">
        <v>15</v>
      </c>
      <c r="AF74">
        <v>21</v>
      </c>
    </row>
    <row r="75" spans="1:60">
      <c r="A75" s="209"/>
      <c r="B75" s="210" t="s">
        <v>29</v>
      </c>
      <c r="C75" s="245"/>
      <c r="D75" s="211"/>
      <c r="E75" s="212"/>
      <c r="F75" s="212"/>
      <c r="G75" s="239">
        <f>G8+G44</f>
        <v>0</v>
      </c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AE75">
        <f>SUMIF(L7:L73,AE74,G7:G73)</f>
        <v>0</v>
      </c>
      <c r="AF75">
        <f>SUMIF(L7:L73,AF74,G7:G73)</f>
        <v>0</v>
      </c>
      <c r="AG75" t="s">
        <v>315</v>
      </c>
    </row>
    <row r="76" spans="1:60">
      <c r="C76" s="246"/>
      <c r="D76" s="190"/>
      <c r="AG76" t="s">
        <v>316</v>
      </c>
    </row>
    <row r="77" spans="1:60">
      <c r="D77" s="190"/>
    </row>
    <row r="78" spans="1:60">
      <c r="D78" s="190"/>
    </row>
    <row r="79" spans="1:60">
      <c r="D79" s="190"/>
    </row>
    <row r="80" spans="1:60">
      <c r="D80" s="190"/>
    </row>
    <row r="81" spans="4:4">
      <c r="D81" s="190"/>
    </row>
    <row r="82" spans="4:4">
      <c r="D82" s="190"/>
    </row>
    <row r="83" spans="4:4">
      <c r="D83" s="190"/>
    </row>
    <row r="84" spans="4:4">
      <c r="D84" s="190"/>
    </row>
    <row r="85" spans="4:4">
      <c r="D85" s="190"/>
    </row>
    <row r="86" spans="4:4">
      <c r="D86" s="190"/>
    </row>
    <row r="87" spans="4:4">
      <c r="D87" s="190"/>
    </row>
    <row r="88" spans="4:4">
      <c r="D88" s="190"/>
    </row>
    <row r="89" spans="4:4">
      <c r="D89" s="190"/>
    </row>
    <row r="90" spans="4:4">
      <c r="D90" s="190"/>
    </row>
    <row r="91" spans="4:4">
      <c r="D91" s="190"/>
    </row>
    <row r="92" spans="4:4">
      <c r="D92" s="190"/>
    </row>
    <row r="93" spans="4:4">
      <c r="D93" s="190"/>
    </row>
    <row r="94" spans="4:4">
      <c r="D94" s="190"/>
    </row>
    <row r="95" spans="4:4">
      <c r="D95" s="190"/>
    </row>
    <row r="96" spans="4:4">
      <c r="D96" s="190"/>
    </row>
    <row r="97" spans="4:4">
      <c r="D97" s="190"/>
    </row>
    <row r="98" spans="4:4">
      <c r="D98" s="190"/>
    </row>
    <row r="99" spans="4:4">
      <c r="D99" s="190"/>
    </row>
    <row r="100" spans="4:4">
      <c r="D100" s="190"/>
    </row>
    <row r="101" spans="4:4">
      <c r="D101" s="190"/>
    </row>
    <row r="102" spans="4:4">
      <c r="D102" s="190"/>
    </row>
    <row r="103" spans="4:4">
      <c r="D103" s="190"/>
    </row>
    <row r="104" spans="4:4">
      <c r="D104" s="190"/>
    </row>
    <row r="105" spans="4:4">
      <c r="D105" s="190"/>
    </row>
    <row r="106" spans="4:4">
      <c r="D106" s="190"/>
    </row>
    <row r="107" spans="4:4">
      <c r="D107" s="190"/>
    </row>
    <row r="108" spans="4:4">
      <c r="D108" s="190"/>
    </row>
    <row r="109" spans="4:4">
      <c r="D109" s="190"/>
    </row>
    <row r="110" spans="4:4">
      <c r="D110" s="190"/>
    </row>
    <row r="111" spans="4:4">
      <c r="D111" s="190"/>
    </row>
    <row r="112" spans="4:4">
      <c r="D112" s="190"/>
    </row>
    <row r="113" spans="4:4">
      <c r="D113" s="190"/>
    </row>
    <row r="114" spans="4:4">
      <c r="D114" s="190"/>
    </row>
    <row r="115" spans="4:4">
      <c r="D115" s="190"/>
    </row>
    <row r="116" spans="4:4">
      <c r="D116" s="190"/>
    </row>
    <row r="117" spans="4:4">
      <c r="D117" s="190"/>
    </row>
    <row r="118" spans="4:4">
      <c r="D118" s="190"/>
    </row>
    <row r="119" spans="4:4">
      <c r="D119" s="190"/>
    </row>
    <row r="120" spans="4:4">
      <c r="D120" s="190"/>
    </row>
    <row r="121" spans="4:4">
      <c r="D121" s="190"/>
    </row>
    <row r="122" spans="4:4">
      <c r="D122" s="190"/>
    </row>
    <row r="123" spans="4:4">
      <c r="D123" s="190"/>
    </row>
    <row r="124" spans="4:4">
      <c r="D124" s="190"/>
    </row>
    <row r="125" spans="4:4">
      <c r="D125" s="190"/>
    </row>
    <row r="126" spans="4:4">
      <c r="D126" s="190"/>
    </row>
    <row r="127" spans="4:4">
      <c r="D127" s="190"/>
    </row>
    <row r="128" spans="4:4">
      <c r="D128" s="190"/>
    </row>
    <row r="129" spans="4:4">
      <c r="D129" s="190"/>
    </row>
    <row r="130" spans="4:4">
      <c r="D130" s="190"/>
    </row>
    <row r="131" spans="4:4">
      <c r="D131" s="190"/>
    </row>
    <row r="132" spans="4:4">
      <c r="D132" s="190"/>
    </row>
    <row r="133" spans="4:4">
      <c r="D133" s="190"/>
    </row>
    <row r="134" spans="4:4">
      <c r="D134" s="190"/>
    </row>
    <row r="135" spans="4:4">
      <c r="D135" s="190"/>
    </row>
    <row r="136" spans="4:4">
      <c r="D136" s="190"/>
    </row>
    <row r="137" spans="4:4">
      <c r="D137" s="190"/>
    </row>
    <row r="138" spans="4:4">
      <c r="D138" s="190"/>
    </row>
    <row r="139" spans="4:4">
      <c r="D139" s="190"/>
    </row>
    <row r="140" spans="4:4">
      <c r="D140" s="190"/>
    </row>
    <row r="141" spans="4:4">
      <c r="D141" s="190"/>
    </row>
    <row r="142" spans="4:4">
      <c r="D142" s="190"/>
    </row>
    <row r="143" spans="4:4">
      <c r="D143" s="190"/>
    </row>
    <row r="144" spans="4:4">
      <c r="D144" s="190"/>
    </row>
    <row r="145" spans="4:4">
      <c r="D145" s="190"/>
    </row>
    <row r="146" spans="4:4">
      <c r="D146" s="190"/>
    </row>
    <row r="147" spans="4:4">
      <c r="D147" s="190"/>
    </row>
    <row r="148" spans="4:4">
      <c r="D148" s="190"/>
    </row>
    <row r="149" spans="4:4">
      <c r="D149" s="190"/>
    </row>
    <row r="150" spans="4:4">
      <c r="D150" s="190"/>
    </row>
    <row r="151" spans="4:4">
      <c r="D151" s="190"/>
    </row>
    <row r="152" spans="4:4">
      <c r="D152" s="190"/>
    </row>
    <row r="153" spans="4:4">
      <c r="D153" s="190"/>
    </row>
    <row r="154" spans="4:4">
      <c r="D154" s="190"/>
    </row>
    <row r="155" spans="4:4">
      <c r="D155" s="190"/>
    </row>
    <row r="156" spans="4:4">
      <c r="D156" s="190"/>
    </row>
    <row r="157" spans="4:4">
      <c r="D157" s="190"/>
    </row>
    <row r="158" spans="4:4">
      <c r="D158" s="190"/>
    </row>
    <row r="159" spans="4:4">
      <c r="D159" s="190"/>
    </row>
    <row r="160" spans="4:4">
      <c r="D160" s="190"/>
    </row>
    <row r="161" spans="4:4">
      <c r="D161" s="190"/>
    </row>
    <row r="162" spans="4:4">
      <c r="D162" s="190"/>
    </row>
    <row r="163" spans="4:4">
      <c r="D163" s="190"/>
    </row>
    <row r="164" spans="4:4">
      <c r="D164" s="190"/>
    </row>
    <row r="165" spans="4:4">
      <c r="D165" s="190"/>
    </row>
    <row r="166" spans="4:4">
      <c r="D166" s="190"/>
    </row>
    <row r="167" spans="4:4">
      <c r="D167" s="190"/>
    </row>
    <row r="168" spans="4:4">
      <c r="D168" s="190"/>
    </row>
    <row r="169" spans="4:4">
      <c r="D169" s="190"/>
    </row>
    <row r="170" spans="4:4">
      <c r="D170" s="190"/>
    </row>
    <row r="171" spans="4:4">
      <c r="D171" s="190"/>
    </row>
    <row r="172" spans="4:4">
      <c r="D172" s="190"/>
    </row>
    <row r="173" spans="4:4">
      <c r="D173" s="190"/>
    </row>
    <row r="174" spans="4:4">
      <c r="D174" s="190"/>
    </row>
    <row r="175" spans="4:4">
      <c r="D175" s="190"/>
    </row>
    <row r="176" spans="4:4">
      <c r="D176" s="190"/>
    </row>
    <row r="177" spans="4:4">
      <c r="D177" s="190"/>
    </row>
    <row r="178" spans="4:4">
      <c r="D178" s="190"/>
    </row>
    <row r="179" spans="4:4">
      <c r="D179" s="190"/>
    </row>
    <row r="180" spans="4:4">
      <c r="D180" s="190"/>
    </row>
    <row r="181" spans="4:4">
      <c r="D181" s="190"/>
    </row>
    <row r="182" spans="4:4">
      <c r="D182" s="190"/>
    </row>
    <row r="183" spans="4:4">
      <c r="D183" s="190"/>
    </row>
    <row r="184" spans="4:4">
      <c r="D184" s="190"/>
    </row>
    <row r="185" spans="4:4">
      <c r="D185" s="190"/>
    </row>
    <row r="186" spans="4:4">
      <c r="D186" s="190"/>
    </row>
    <row r="187" spans="4:4">
      <c r="D187" s="190"/>
    </row>
    <row r="188" spans="4:4">
      <c r="D188" s="190"/>
    </row>
    <row r="189" spans="4:4">
      <c r="D189" s="190"/>
    </row>
    <row r="190" spans="4:4">
      <c r="D190" s="190"/>
    </row>
    <row r="191" spans="4:4">
      <c r="D191" s="190"/>
    </row>
    <row r="192" spans="4:4">
      <c r="D192" s="190"/>
    </row>
    <row r="193" spans="4:4">
      <c r="D193" s="190"/>
    </row>
    <row r="194" spans="4:4">
      <c r="D194" s="190"/>
    </row>
    <row r="195" spans="4:4">
      <c r="D195" s="190"/>
    </row>
    <row r="196" spans="4:4">
      <c r="D196" s="190"/>
    </row>
    <row r="197" spans="4:4">
      <c r="D197" s="190"/>
    </row>
    <row r="198" spans="4:4">
      <c r="D198" s="190"/>
    </row>
    <row r="199" spans="4:4">
      <c r="D199" s="190"/>
    </row>
    <row r="200" spans="4:4">
      <c r="D200" s="190"/>
    </row>
    <row r="201" spans="4:4">
      <c r="D201" s="190"/>
    </row>
    <row r="202" spans="4:4">
      <c r="D202" s="190"/>
    </row>
    <row r="203" spans="4:4">
      <c r="D203" s="190"/>
    </row>
    <row r="204" spans="4:4">
      <c r="D204" s="190"/>
    </row>
    <row r="205" spans="4:4">
      <c r="D205" s="190"/>
    </row>
    <row r="206" spans="4:4">
      <c r="D206" s="190"/>
    </row>
    <row r="207" spans="4:4">
      <c r="D207" s="190"/>
    </row>
    <row r="208" spans="4:4">
      <c r="D208" s="190"/>
    </row>
    <row r="209" spans="4:4">
      <c r="D209" s="190"/>
    </row>
    <row r="210" spans="4:4">
      <c r="D210" s="190"/>
    </row>
    <row r="211" spans="4:4">
      <c r="D211" s="190"/>
    </row>
    <row r="212" spans="4:4">
      <c r="D212" s="190"/>
    </row>
    <row r="213" spans="4:4">
      <c r="D213" s="190"/>
    </row>
    <row r="214" spans="4:4">
      <c r="D214" s="190"/>
    </row>
    <row r="215" spans="4:4">
      <c r="D215" s="190"/>
    </row>
    <row r="216" spans="4:4">
      <c r="D216" s="190"/>
    </row>
    <row r="217" spans="4:4">
      <c r="D217" s="190"/>
    </row>
    <row r="218" spans="4:4">
      <c r="D218" s="190"/>
    </row>
    <row r="219" spans="4:4">
      <c r="D219" s="190"/>
    </row>
    <row r="220" spans="4:4">
      <c r="D220" s="190"/>
    </row>
    <row r="221" spans="4:4">
      <c r="D221" s="190"/>
    </row>
    <row r="222" spans="4:4">
      <c r="D222" s="190"/>
    </row>
    <row r="223" spans="4:4">
      <c r="D223" s="190"/>
    </row>
    <row r="224" spans="4:4">
      <c r="D224" s="190"/>
    </row>
    <row r="225" spans="4:4">
      <c r="D225" s="190"/>
    </row>
    <row r="226" spans="4:4">
      <c r="D226" s="190"/>
    </row>
    <row r="227" spans="4:4">
      <c r="D227" s="190"/>
    </row>
    <row r="228" spans="4:4">
      <c r="D228" s="190"/>
    </row>
    <row r="229" spans="4:4">
      <c r="D229" s="190"/>
    </row>
    <row r="230" spans="4:4">
      <c r="D230" s="190"/>
    </row>
    <row r="231" spans="4:4">
      <c r="D231" s="190"/>
    </row>
    <row r="232" spans="4:4">
      <c r="D232" s="190"/>
    </row>
    <row r="233" spans="4:4">
      <c r="D233" s="190"/>
    </row>
    <row r="234" spans="4:4">
      <c r="D234" s="190"/>
    </row>
    <row r="235" spans="4:4">
      <c r="D235" s="190"/>
    </row>
    <row r="236" spans="4:4">
      <c r="D236" s="190"/>
    </row>
    <row r="237" spans="4:4">
      <c r="D237" s="190"/>
    </row>
    <row r="238" spans="4:4">
      <c r="D238" s="190"/>
    </row>
    <row r="239" spans="4:4">
      <c r="D239" s="190"/>
    </row>
    <row r="240" spans="4:4">
      <c r="D240" s="190"/>
    </row>
    <row r="241" spans="4:4">
      <c r="D241" s="190"/>
    </row>
    <row r="242" spans="4:4">
      <c r="D242" s="190"/>
    </row>
    <row r="243" spans="4:4">
      <c r="D243" s="190"/>
    </row>
    <row r="244" spans="4:4">
      <c r="D244" s="190"/>
    </row>
    <row r="245" spans="4:4">
      <c r="D245" s="190"/>
    </row>
    <row r="246" spans="4:4">
      <c r="D246" s="190"/>
    </row>
    <row r="247" spans="4:4">
      <c r="D247" s="190"/>
    </row>
    <row r="248" spans="4:4">
      <c r="D248" s="190"/>
    </row>
    <row r="249" spans="4:4">
      <c r="D249" s="190"/>
    </row>
    <row r="250" spans="4:4">
      <c r="D250" s="190"/>
    </row>
    <row r="251" spans="4:4">
      <c r="D251" s="190"/>
    </row>
    <row r="252" spans="4:4">
      <c r="D252" s="190"/>
    </row>
    <row r="253" spans="4:4">
      <c r="D253" s="190"/>
    </row>
    <row r="254" spans="4:4">
      <c r="D254" s="190"/>
    </row>
    <row r="255" spans="4:4">
      <c r="D255" s="190"/>
    </row>
    <row r="256" spans="4:4">
      <c r="D256" s="190"/>
    </row>
    <row r="257" spans="4:4">
      <c r="D257" s="190"/>
    </row>
    <row r="258" spans="4:4">
      <c r="D258" s="190"/>
    </row>
    <row r="259" spans="4:4">
      <c r="D259" s="190"/>
    </row>
    <row r="260" spans="4:4">
      <c r="D260" s="190"/>
    </row>
    <row r="261" spans="4:4">
      <c r="D261" s="190"/>
    </row>
    <row r="262" spans="4:4">
      <c r="D262" s="190"/>
    </row>
    <row r="263" spans="4:4">
      <c r="D263" s="190"/>
    </row>
    <row r="264" spans="4:4">
      <c r="D264" s="190"/>
    </row>
    <row r="265" spans="4:4">
      <c r="D265" s="190"/>
    </row>
    <row r="266" spans="4:4">
      <c r="D266" s="190"/>
    </row>
    <row r="267" spans="4:4">
      <c r="D267" s="190"/>
    </row>
    <row r="268" spans="4:4">
      <c r="D268" s="190"/>
    </row>
    <row r="269" spans="4:4">
      <c r="D269" s="190"/>
    </row>
    <row r="270" spans="4:4">
      <c r="D270" s="190"/>
    </row>
    <row r="271" spans="4:4">
      <c r="D271" s="190"/>
    </row>
    <row r="272" spans="4:4">
      <c r="D272" s="190"/>
    </row>
    <row r="273" spans="4:4">
      <c r="D273" s="190"/>
    </row>
    <row r="274" spans="4:4">
      <c r="D274" s="190"/>
    </row>
    <row r="275" spans="4:4">
      <c r="D275" s="190"/>
    </row>
    <row r="276" spans="4:4">
      <c r="D276" s="190"/>
    </row>
    <row r="277" spans="4:4">
      <c r="D277" s="190"/>
    </row>
    <row r="278" spans="4:4">
      <c r="D278" s="190"/>
    </row>
    <row r="279" spans="4:4">
      <c r="D279" s="190"/>
    </row>
    <row r="280" spans="4:4">
      <c r="D280" s="190"/>
    </row>
    <row r="281" spans="4:4">
      <c r="D281" s="190"/>
    </row>
    <row r="282" spans="4:4">
      <c r="D282" s="190"/>
    </row>
    <row r="283" spans="4:4">
      <c r="D283" s="190"/>
    </row>
    <row r="284" spans="4:4">
      <c r="D284" s="190"/>
    </row>
    <row r="285" spans="4:4">
      <c r="D285" s="190"/>
    </row>
    <row r="286" spans="4:4">
      <c r="D286" s="190"/>
    </row>
    <row r="287" spans="4:4">
      <c r="D287" s="190"/>
    </row>
    <row r="288" spans="4:4">
      <c r="D288" s="190"/>
    </row>
    <row r="289" spans="4:4">
      <c r="D289" s="190"/>
    </row>
    <row r="290" spans="4:4">
      <c r="D290" s="190"/>
    </row>
    <row r="291" spans="4:4">
      <c r="D291" s="190"/>
    </row>
    <row r="292" spans="4:4">
      <c r="D292" s="190"/>
    </row>
    <row r="293" spans="4:4">
      <c r="D293" s="190"/>
    </row>
    <row r="294" spans="4:4">
      <c r="D294" s="190"/>
    </row>
    <row r="295" spans="4:4">
      <c r="D295" s="190"/>
    </row>
    <row r="296" spans="4:4">
      <c r="D296" s="190"/>
    </row>
    <row r="297" spans="4:4">
      <c r="D297" s="190"/>
    </row>
    <row r="298" spans="4:4">
      <c r="D298" s="190"/>
    </row>
    <row r="299" spans="4:4">
      <c r="D299" s="190"/>
    </row>
    <row r="300" spans="4:4">
      <c r="D300" s="190"/>
    </row>
    <row r="301" spans="4:4">
      <c r="D301" s="190"/>
    </row>
    <row r="302" spans="4:4">
      <c r="D302" s="190"/>
    </row>
    <row r="303" spans="4:4">
      <c r="D303" s="190"/>
    </row>
    <row r="304" spans="4:4">
      <c r="D304" s="190"/>
    </row>
    <row r="305" spans="4:4">
      <c r="D305" s="190"/>
    </row>
    <row r="306" spans="4:4">
      <c r="D306" s="190"/>
    </row>
    <row r="307" spans="4:4">
      <c r="D307" s="190"/>
    </row>
    <row r="308" spans="4:4">
      <c r="D308" s="190"/>
    </row>
    <row r="309" spans="4:4">
      <c r="D309" s="190"/>
    </row>
    <row r="310" spans="4:4">
      <c r="D310" s="190"/>
    </row>
    <row r="311" spans="4:4">
      <c r="D311" s="190"/>
    </row>
    <row r="312" spans="4:4">
      <c r="D312" s="190"/>
    </row>
    <row r="313" spans="4:4">
      <c r="D313" s="190"/>
    </row>
    <row r="314" spans="4:4">
      <c r="D314" s="190"/>
    </row>
    <row r="315" spans="4:4">
      <c r="D315" s="190"/>
    </row>
    <row r="316" spans="4:4">
      <c r="D316" s="190"/>
    </row>
    <row r="317" spans="4:4">
      <c r="D317" s="190"/>
    </row>
    <row r="318" spans="4:4">
      <c r="D318" s="190"/>
    </row>
    <row r="319" spans="4:4">
      <c r="D319" s="190"/>
    </row>
    <row r="320" spans="4:4">
      <c r="D320" s="190"/>
    </row>
    <row r="321" spans="4:4">
      <c r="D321" s="190"/>
    </row>
    <row r="322" spans="4:4">
      <c r="D322" s="190"/>
    </row>
    <row r="323" spans="4:4">
      <c r="D323" s="190"/>
    </row>
    <row r="324" spans="4:4">
      <c r="D324" s="190"/>
    </row>
    <row r="325" spans="4:4">
      <c r="D325" s="190"/>
    </row>
    <row r="326" spans="4:4">
      <c r="D326" s="190"/>
    </row>
    <row r="327" spans="4:4">
      <c r="D327" s="190"/>
    </row>
    <row r="328" spans="4:4">
      <c r="D328" s="190"/>
    </row>
    <row r="329" spans="4:4">
      <c r="D329" s="190"/>
    </row>
    <row r="330" spans="4:4">
      <c r="D330" s="190"/>
    </row>
    <row r="331" spans="4:4">
      <c r="D331" s="190"/>
    </row>
    <row r="332" spans="4:4">
      <c r="D332" s="190"/>
    </row>
    <row r="333" spans="4:4">
      <c r="D333" s="190"/>
    </row>
    <row r="334" spans="4:4">
      <c r="D334" s="190"/>
    </row>
    <row r="335" spans="4:4">
      <c r="D335" s="190"/>
    </row>
    <row r="336" spans="4:4">
      <c r="D336" s="190"/>
    </row>
    <row r="337" spans="4:4">
      <c r="D337" s="190"/>
    </row>
    <row r="338" spans="4:4">
      <c r="D338" s="190"/>
    </row>
    <row r="339" spans="4:4">
      <c r="D339" s="190"/>
    </row>
    <row r="340" spans="4:4">
      <c r="D340" s="190"/>
    </row>
    <row r="341" spans="4:4">
      <c r="D341" s="190"/>
    </row>
    <row r="342" spans="4:4">
      <c r="D342" s="190"/>
    </row>
    <row r="343" spans="4:4">
      <c r="D343" s="190"/>
    </row>
    <row r="344" spans="4:4">
      <c r="D344" s="190"/>
    </row>
    <row r="345" spans="4:4">
      <c r="D345" s="190"/>
    </row>
    <row r="346" spans="4:4">
      <c r="D346" s="190"/>
    </row>
    <row r="347" spans="4:4">
      <c r="D347" s="190"/>
    </row>
    <row r="348" spans="4:4">
      <c r="D348" s="190"/>
    </row>
    <row r="349" spans="4:4">
      <c r="D349" s="190"/>
    </row>
    <row r="350" spans="4:4">
      <c r="D350" s="190"/>
    </row>
    <row r="351" spans="4:4">
      <c r="D351" s="190"/>
    </row>
    <row r="352" spans="4:4">
      <c r="D352" s="190"/>
    </row>
    <row r="353" spans="4:4">
      <c r="D353" s="190"/>
    </row>
    <row r="354" spans="4:4">
      <c r="D354" s="190"/>
    </row>
    <row r="355" spans="4:4">
      <c r="D355" s="190"/>
    </row>
    <row r="356" spans="4:4">
      <c r="D356" s="190"/>
    </row>
    <row r="357" spans="4:4">
      <c r="D357" s="190"/>
    </row>
    <row r="358" spans="4:4">
      <c r="D358" s="190"/>
    </row>
    <row r="359" spans="4:4">
      <c r="D359" s="190"/>
    </row>
    <row r="360" spans="4:4">
      <c r="D360" s="190"/>
    </row>
    <row r="361" spans="4:4">
      <c r="D361" s="190"/>
    </row>
    <row r="362" spans="4:4">
      <c r="D362" s="190"/>
    </row>
    <row r="363" spans="4:4">
      <c r="D363" s="190"/>
    </row>
    <row r="364" spans="4:4">
      <c r="D364" s="190"/>
    </row>
    <row r="365" spans="4:4">
      <c r="D365" s="190"/>
    </row>
    <row r="366" spans="4:4">
      <c r="D366" s="190"/>
    </row>
    <row r="367" spans="4:4">
      <c r="D367" s="190"/>
    </row>
    <row r="368" spans="4:4">
      <c r="D368" s="190"/>
    </row>
    <row r="369" spans="4:4">
      <c r="D369" s="190"/>
    </row>
    <row r="370" spans="4:4">
      <c r="D370" s="190"/>
    </row>
    <row r="371" spans="4:4">
      <c r="D371" s="190"/>
    </row>
    <row r="372" spans="4:4">
      <c r="D372" s="190"/>
    </row>
    <row r="373" spans="4:4">
      <c r="D373" s="190"/>
    </row>
    <row r="374" spans="4:4">
      <c r="D374" s="190"/>
    </row>
    <row r="375" spans="4:4">
      <c r="D375" s="190"/>
    </row>
    <row r="376" spans="4:4">
      <c r="D376" s="190"/>
    </row>
    <row r="377" spans="4:4">
      <c r="D377" s="190"/>
    </row>
    <row r="378" spans="4:4">
      <c r="D378" s="190"/>
    </row>
    <row r="379" spans="4:4">
      <c r="D379" s="190"/>
    </row>
    <row r="380" spans="4:4">
      <c r="D380" s="190"/>
    </row>
    <row r="381" spans="4:4">
      <c r="D381" s="190"/>
    </row>
    <row r="382" spans="4:4">
      <c r="D382" s="190"/>
    </row>
    <row r="383" spans="4:4">
      <c r="D383" s="190"/>
    </row>
    <row r="384" spans="4:4">
      <c r="D384" s="190"/>
    </row>
    <row r="385" spans="4:4">
      <c r="D385" s="190"/>
    </row>
    <row r="386" spans="4:4">
      <c r="D386" s="190"/>
    </row>
    <row r="387" spans="4:4">
      <c r="D387" s="190"/>
    </row>
    <row r="388" spans="4:4">
      <c r="D388" s="190"/>
    </row>
    <row r="389" spans="4:4">
      <c r="D389" s="190"/>
    </row>
    <row r="390" spans="4:4">
      <c r="D390" s="190"/>
    </row>
    <row r="391" spans="4:4">
      <c r="D391" s="190"/>
    </row>
    <row r="392" spans="4:4">
      <c r="D392" s="190"/>
    </row>
    <row r="393" spans="4:4">
      <c r="D393" s="190"/>
    </row>
    <row r="394" spans="4:4">
      <c r="D394" s="190"/>
    </row>
    <row r="395" spans="4:4">
      <c r="D395" s="190"/>
    </row>
    <row r="396" spans="4:4">
      <c r="D396" s="190"/>
    </row>
    <row r="397" spans="4:4">
      <c r="D397" s="190"/>
    </row>
    <row r="398" spans="4:4">
      <c r="D398" s="190"/>
    </row>
    <row r="399" spans="4:4">
      <c r="D399" s="190"/>
    </row>
    <row r="400" spans="4:4">
      <c r="D400" s="190"/>
    </row>
    <row r="401" spans="4:4">
      <c r="D401" s="190"/>
    </row>
    <row r="402" spans="4:4">
      <c r="D402" s="190"/>
    </row>
    <row r="403" spans="4:4">
      <c r="D403" s="190"/>
    </row>
    <row r="404" spans="4:4">
      <c r="D404" s="190"/>
    </row>
    <row r="405" spans="4:4">
      <c r="D405" s="190"/>
    </row>
    <row r="406" spans="4:4">
      <c r="D406" s="190"/>
    </row>
    <row r="407" spans="4:4">
      <c r="D407" s="190"/>
    </row>
    <row r="408" spans="4:4">
      <c r="D408" s="190"/>
    </row>
    <row r="409" spans="4:4">
      <c r="D409" s="190"/>
    </row>
    <row r="410" spans="4:4">
      <c r="D410" s="190"/>
    </row>
    <row r="411" spans="4:4">
      <c r="D411" s="190"/>
    </row>
    <row r="412" spans="4:4">
      <c r="D412" s="190"/>
    </row>
    <row r="413" spans="4:4">
      <c r="D413" s="190"/>
    </row>
    <row r="414" spans="4:4">
      <c r="D414" s="190"/>
    </row>
    <row r="415" spans="4:4">
      <c r="D415" s="190"/>
    </row>
    <row r="416" spans="4:4">
      <c r="D416" s="190"/>
    </row>
    <row r="417" spans="4:4">
      <c r="D417" s="190"/>
    </row>
    <row r="418" spans="4:4">
      <c r="D418" s="190"/>
    </row>
    <row r="419" spans="4:4">
      <c r="D419" s="190"/>
    </row>
    <row r="420" spans="4:4">
      <c r="D420" s="190"/>
    </row>
    <row r="421" spans="4:4">
      <c r="D421" s="190"/>
    </row>
    <row r="422" spans="4:4">
      <c r="D422" s="190"/>
    </row>
    <row r="423" spans="4:4">
      <c r="D423" s="190"/>
    </row>
    <row r="424" spans="4:4">
      <c r="D424" s="190"/>
    </row>
    <row r="425" spans="4:4">
      <c r="D425" s="190"/>
    </row>
    <row r="426" spans="4:4">
      <c r="D426" s="190"/>
    </row>
    <row r="427" spans="4:4">
      <c r="D427" s="190"/>
    </row>
    <row r="428" spans="4:4">
      <c r="D428" s="190"/>
    </row>
    <row r="429" spans="4:4">
      <c r="D429" s="190"/>
    </row>
    <row r="430" spans="4:4">
      <c r="D430" s="190"/>
    </row>
    <row r="431" spans="4:4">
      <c r="D431" s="190"/>
    </row>
    <row r="432" spans="4:4">
      <c r="D432" s="190"/>
    </row>
    <row r="433" spans="4:4">
      <c r="D433" s="190"/>
    </row>
    <row r="434" spans="4:4">
      <c r="D434" s="190"/>
    </row>
    <row r="435" spans="4:4">
      <c r="D435" s="190"/>
    </row>
    <row r="436" spans="4:4">
      <c r="D436" s="190"/>
    </row>
    <row r="437" spans="4:4">
      <c r="D437" s="190"/>
    </row>
    <row r="438" spans="4:4">
      <c r="D438" s="190"/>
    </row>
    <row r="439" spans="4:4">
      <c r="D439" s="190"/>
    </row>
    <row r="440" spans="4:4">
      <c r="D440" s="190"/>
    </row>
    <row r="441" spans="4:4">
      <c r="D441" s="190"/>
    </row>
    <row r="442" spans="4:4">
      <c r="D442" s="190"/>
    </row>
    <row r="443" spans="4:4">
      <c r="D443" s="190"/>
    </row>
    <row r="444" spans="4:4">
      <c r="D444" s="190"/>
    </row>
    <row r="445" spans="4:4">
      <c r="D445" s="190"/>
    </row>
    <row r="446" spans="4:4">
      <c r="D446" s="190"/>
    </row>
    <row r="447" spans="4:4">
      <c r="D447" s="190"/>
    </row>
    <row r="448" spans="4:4">
      <c r="D448" s="190"/>
    </row>
    <row r="449" spans="4:4">
      <c r="D449" s="190"/>
    </row>
    <row r="450" spans="4:4">
      <c r="D450" s="190"/>
    </row>
    <row r="451" spans="4:4">
      <c r="D451" s="190"/>
    </row>
    <row r="452" spans="4:4">
      <c r="D452" s="190"/>
    </row>
    <row r="453" spans="4:4">
      <c r="D453" s="190"/>
    </row>
    <row r="454" spans="4:4">
      <c r="D454" s="190"/>
    </row>
    <row r="455" spans="4:4">
      <c r="D455" s="190"/>
    </row>
    <row r="456" spans="4:4">
      <c r="D456" s="190"/>
    </row>
    <row r="457" spans="4:4">
      <c r="D457" s="190"/>
    </row>
    <row r="458" spans="4:4">
      <c r="D458" s="190"/>
    </row>
    <row r="459" spans="4:4">
      <c r="D459" s="190"/>
    </row>
    <row r="460" spans="4:4">
      <c r="D460" s="190"/>
    </row>
    <row r="461" spans="4:4">
      <c r="D461" s="190"/>
    </row>
    <row r="462" spans="4:4">
      <c r="D462" s="190"/>
    </row>
    <row r="463" spans="4:4">
      <c r="D463" s="190"/>
    </row>
    <row r="464" spans="4:4">
      <c r="D464" s="190"/>
    </row>
    <row r="465" spans="4:4">
      <c r="D465" s="190"/>
    </row>
    <row r="466" spans="4:4">
      <c r="D466" s="190"/>
    </row>
    <row r="467" spans="4:4">
      <c r="D467" s="190"/>
    </row>
    <row r="468" spans="4:4">
      <c r="D468" s="190"/>
    </row>
    <row r="469" spans="4:4">
      <c r="D469" s="190"/>
    </row>
    <row r="470" spans="4:4">
      <c r="D470" s="190"/>
    </row>
    <row r="471" spans="4:4">
      <c r="D471" s="190"/>
    </row>
    <row r="472" spans="4:4">
      <c r="D472" s="190"/>
    </row>
    <row r="473" spans="4:4">
      <c r="D473" s="190"/>
    </row>
    <row r="474" spans="4:4">
      <c r="D474" s="190"/>
    </row>
    <row r="475" spans="4:4">
      <c r="D475" s="190"/>
    </row>
    <row r="476" spans="4:4">
      <c r="D476" s="190"/>
    </row>
    <row r="477" spans="4:4">
      <c r="D477" s="190"/>
    </row>
    <row r="478" spans="4:4">
      <c r="D478" s="190"/>
    </row>
    <row r="479" spans="4:4">
      <c r="D479" s="190"/>
    </row>
    <row r="480" spans="4:4">
      <c r="D480" s="190"/>
    </row>
    <row r="481" spans="4:4">
      <c r="D481" s="190"/>
    </row>
    <row r="482" spans="4:4">
      <c r="D482" s="190"/>
    </row>
    <row r="483" spans="4:4">
      <c r="D483" s="190"/>
    </row>
    <row r="484" spans="4:4">
      <c r="D484" s="190"/>
    </row>
    <row r="485" spans="4:4">
      <c r="D485" s="190"/>
    </row>
    <row r="486" spans="4:4">
      <c r="D486" s="190"/>
    </row>
    <row r="487" spans="4:4">
      <c r="D487" s="190"/>
    </row>
    <row r="488" spans="4:4">
      <c r="D488" s="190"/>
    </row>
    <row r="489" spans="4:4">
      <c r="D489" s="190"/>
    </row>
    <row r="490" spans="4:4">
      <c r="D490" s="190"/>
    </row>
    <row r="491" spans="4:4">
      <c r="D491" s="190"/>
    </row>
    <row r="492" spans="4:4">
      <c r="D492" s="190"/>
    </row>
    <row r="493" spans="4:4">
      <c r="D493" s="190"/>
    </row>
    <row r="494" spans="4:4">
      <c r="D494" s="190"/>
    </row>
    <row r="495" spans="4:4">
      <c r="D495" s="190"/>
    </row>
    <row r="496" spans="4:4">
      <c r="D496" s="190"/>
    </row>
    <row r="497" spans="4:4">
      <c r="D497" s="190"/>
    </row>
    <row r="498" spans="4:4">
      <c r="D498" s="190"/>
    </row>
    <row r="499" spans="4:4">
      <c r="D499" s="190"/>
    </row>
    <row r="500" spans="4:4">
      <c r="D500" s="190"/>
    </row>
    <row r="501" spans="4:4">
      <c r="D501" s="190"/>
    </row>
    <row r="502" spans="4:4">
      <c r="D502" s="190"/>
    </row>
    <row r="503" spans="4:4">
      <c r="D503" s="190"/>
    </row>
    <row r="504" spans="4:4">
      <c r="D504" s="190"/>
    </row>
    <row r="505" spans="4:4">
      <c r="D505" s="190"/>
    </row>
    <row r="506" spans="4:4">
      <c r="D506" s="190"/>
    </row>
    <row r="507" spans="4:4">
      <c r="D507" s="190"/>
    </row>
    <row r="508" spans="4:4">
      <c r="D508" s="190"/>
    </row>
    <row r="509" spans="4:4">
      <c r="D509" s="190"/>
    </row>
    <row r="510" spans="4:4">
      <c r="D510" s="190"/>
    </row>
    <row r="511" spans="4:4">
      <c r="D511" s="190"/>
    </row>
    <row r="512" spans="4:4">
      <c r="D512" s="190"/>
    </row>
    <row r="513" spans="4:4">
      <c r="D513" s="190"/>
    </row>
    <row r="514" spans="4:4">
      <c r="D514" s="190"/>
    </row>
    <row r="515" spans="4:4">
      <c r="D515" s="190"/>
    </row>
    <row r="516" spans="4:4">
      <c r="D516" s="190"/>
    </row>
    <row r="517" spans="4:4">
      <c r="D517" s="190"/>
    </row>
    <row r="518" spans="4:4">
      <c r="D518" s="190"/>
    </row>
    <row r="519" spans="4:4">
      <c r="D519" s="190"/>
    </row>
    <row r="520" spans="4:4">
      <c r="D520" s="190"/>
    </row>
    <row r="521" spans="4:4">
      <c r="D521" s="190"/>
    </row>
    <row r="522" spans="4:4">
      <c r="D522" s="190"/>
    </row>
    <row r="523" spans="4:4">
      <c r="D523" s="190"/>
    </row>
    <row r="524" spans="4:4">
      <c r="D524" s="190"/>
    </row>
    <row r="525" spans="4:4">
      <c r="D525" s="190"/>
    </row>
    <row r="526" spans="4:4">
      <c r="D526" s="190"/>
    </row>
    <row r="527" spans="4:4">
      <c r="D527" s="190"/>
    </row>
    <row r="528" spans="4:4">
      <c r="D528" s="190"/>
    </row>
    <row r="529" spans="4:4">
      <c r="D529" s="190"/>
    </row>
    <row r="530" spans="4:4">
      <c r="D530" s="190"/>
    </row>
    <row r="531" spans="4:4">
      <c r="D531" s="190"/>
    </row>
    <row r="532" spans="4:4">
      <c r="D532" s="190"/>
    </row>
    <row r="533" spans="4:4">
      <c r="D533" s="190"/>
    </row>
    <row r="534" spans="4:4">
      <c r="D534" s="190"/>
    </row>
    <row r="535" spans="4:4">
      <c r="D535" s="190"/>
    </row>
    <row r="536" spans="4:4">
      <c r="D536" s="190"/>
    </row>
    <row r="537" spans="4:4">
      <c r="D537" s="190"/>
    </row>
    <row r="538" spans="4:4">
      <c r="D538" s="190"/>
    </row>
    <row r="539" spans="4:4">
      <c r="D539" s="190"/>
    </row>
    <row r="540" spans="4:4">
      <c r="D540" s="190"/>
    </row>
    <row r="541" spans="4:4">
      <c r="D541" s="190"/>
    </row>
    <row r="542" spans="4:4">
      <c r="D542" s="190"/>
    </row>
    <row r="543" spans="4:4">
      <c r="D543" s="190"/>
    </row>
    <row r="544" spans="4:4">
      <c r="D544" s="190"/>
    </row>
    <row r="545" spans="4:4">
      <c r="D545" s="190"/>
    </row>
    <row r="546" spans="4:4">
      <c r="D546" s="190"/>
    </row>
    <row r="547" spans="4:4">
      <c r="D547" s="190"/>
    </row>
    <row r="548" spans="4:4">
      <c r="D548" s="190"/>
    </row>
    <row r="549" spans="4:4">
      <c r="D549" s="190"/>
    </row>
    <row r="550" spans="4:4">
      <c r="D550" s="190"/>
    </row>
    <row r="551" spans="4:4">
      <c r="D551" s="190"/>
    </row>
    <row r="552" spans="4:4">
      <c r="D552" s="190"/>
    </row>
    <row r="553" spans="4:4">
      <c r="D553" s="190"/>
    </row>
    <row r="554" spans="4:4">
      <c r="D554" s="190"/>
    </row>
    <row r="555" spans="4:4">
      <c r="D555" s="190"/>
    </row>
    <row r="556" spans="4:4">
      <c r="D556" s="190"/>
    </row>
    <row r="557" spans="4:4">
      <c r="D557" s="190"/>
    </row>
    <row r="558" spans="4:4">
      <c r="D558" s="190"/>
    </row>
    <row r="559" spans="4:4">
      <c r="D559" s="190"/>
    </row>
    <row r="560" spans="4:4">
      <c r="D560" s="190"/>
    </row>
    <row r="561" spans="4:4">
      <c r="D561" s="190"/>
    </row>
    <row r="562" spans="4:4">
      <c r="D562" s="190"/>
    </row>
    <row r="563" spans="4:4">
      <c r="D563" s="190"/>
    </row>
    <row r="564" spans="4:4">
      <c r="D564" s="190"/>
    </row>
    <row r="565" spans="4:4">
      <c r="D565" s="190"/>
    </row>
    <row r="566" spans="4:4">
      <c r="D566" s="190"/>
    </row>
    <row r="567" spans="4:4">
      <c r="D567" s="190"/>
    </row>
    <row r="568" spans="4:4">
      <c r="D568" s="190"/>
    </row>
    <row r="569" spans="4:4">
      <c r="D569" s="190"/>
    </row>
    <row r="570" spans="4:4">
      <c r="D570" s="190"/>
    </row>
    <row r="571" spans="4:4">
      <c r="D571" s="190"/>
    </row>
    <row r="572" spans="4:4">
      <c r="D572" s="190"/>
    </row>
    <row r="573" spans="4:4">
      <c r="D573" s="190"/>
    </row>
    <row r="574" spans="4:4">
      <c r="D574" s="190"/>
    </row>
    <row r="575" spans="4:4">
      <c r="D575" s="190"/>
    </row>
    <row r="576" spans="4:4">
      <c r="D576" s="190"/>
    </row>
    <row r="577" spans="4:4">
      <c r="D577" s="190"/>
    </row>
    <row r="578" spans="4:4">
      <c r="D578" s="190"/>
    </row>
    <row r="579" spans="4:4">
      <c r="D579" s="190"/>
    </row>
    <row r="580" spans="4:4">
      <c r="D580" s="190"/>
    </row>
    <row r="581" spans="4:4">
      <c r="D581" s="190"/>
    </row>
    <row r="582" spans="4:4">
      <c r="D582" s="190"/>
    </row>
    <row r="583" spans="4:4">
      <c r="D583" s="190"/>
    </row>
    <row r="584" spans="4:4">
      <c r="D584" s="190"/>
    </row>
    <row r="585" spans="4:4">
      <c r="D585" s="190"/>
    </row>
    <row r="586" spans="4:4">
      <c r="D586" s="190"/>
    </row>
    <row r="587" spans="4:4">
      <c r="D587" s="190"/>
    </row>
    <row r="588" spans="4:4">
      <c r="D588" s="190"/>
    </row>
    <row r="589" spans="4:4">
      <c r="D589" s="190"/>
    </row>
    <row r="590" spans="4:4">
      <c r="D590" s="190"/>
    </row>
    <row r="591" spans="4:4">
      <c r="D591" s="190"/>
    </row>
    <row r="592" spans="4:4">
      <c r="D592" s="190"/>
    </row>
    <row r="593" spans="4:4">
      <c r="D593" s="190"/>
    </row>
    <row r="594" spans="4:4">
      <c r="D594" s="190"/>
    </row>
    <row r="595" spans="4:4">
      <c r="D595" s="190"/>
    </row>
    <row r="596" spans="4:4">
      <c r="D596" s="190"/>
    </row>
    <row r="597" spans="4:4">
      <c r="D597" s="190"/>
    </row>
    <row r="598" spans="4:4">
      <c r="D598" s="190"/>
    </row>
    <row r="599" spans="4:4">
      <c r="D599" s="190"/>
    </row>
    <row r="600" spans="4:4">
      <c r="D600" s="190"/>
    </row>
    <row r="601" spans="4:4">
      <c r="D601" s="190"/>
    </row>
    <row r="602" spans="4:4">
      <c r="D602" s="190"/>
    </row>
    <row r="603" spans="4:4">
      <c r="D603" s="190"/>
    </row>
    <row r="604" spans="4:4">
      <c r="D604" s="190"/>
    </row>
    <row r="605" spans="4:4">
      <c r="D605" s="190"/>
    </row>
    <row r="606" spans="4:4">
      <c r="D606" s="190"/>
    </row>
    <row r="607" spans="4:4">
      <c r="D607" s="190"/>
    </row>
    <row r="608" spans="4:4">
      <c r="D608" s="190"/>
    </row>
    <row r="609" spans="4:4">
      <c r="D609" s="190"/>
    </row>
    <row r="610" spans="4:4">
      <c r="D610" s="190"/>
    </row>
    <row r="611" spans="4:4">
      <c r="D611" s="190"/>
    </row>
    <row r="612" spans="4:4">
      <c r="D612" s="190"/>
    </row>
    <row r="613" spans="4:4">
      <c r="D613" s="190"/>
    </row>
    <row r="614" spans="4:4">
      <c r="D614" s="190"/>
    </row>
    <row r="615" spans="4:4">
      <c r="D615" s="190"/>
    </row>
    <row r="616" spans="4:4">
      <c r="D616" s="190"/>
    </row>
    <row r="617" spans="4:4">
      <c r="D617" s="190"/>
    </row>
    <row r="618" spans="4:4">
      <c r="D618" s="190"/>
    </row>
    <row r="619" spans="4:4">
      <c r="D619" s="190"/>
    </row>
    <row r="620" spans="4:4">
      <c r="D620" s="190"/>
    </row>
    <row r="621" spans="4:4">
      <c r="D621" s="190"/>
    </row>
    <row r="622" spans="4:4">
      <c r="D622" s="190"/>
    </row>
    <row r="623" spans="4:4">
      <c r="D623" s="190"/>
    </row>
    <row r="624" spans="4:4">
      <c r="D624" s="190"/>
    </row>
    <row r="625" spans="4:4">
      <c r="D625" s="190"/>
    </row>
    <row r="626" spans="4:4">
      <c r="D626" s="190"/>
    </row>
    <row r="627" spans="4:4">
      <c r="D627" s="190"/>
    </row>
    <row r="628" spans="4:4">
      <c r="D628" s="190"/>
    </row>
    <row r="629" spans="4:4">
      <c r="D629" s="190"/>
    </row>
    <row r="630" spans="4:4">
      <c r="D630" s="190"/>
    </row>
    <row r="631" spans="4:4">
      <c r="D631" s="190"/>
    </row>
    <row r="632" spans="4:4">
      <c r="D632" s="190"/>
    </row>
    <row r="633" spans="4:4">
      <c r="D633" s="190"/>
    </row>
    <row r="634" spans="4:4">
      <c r="D634" s="190"/>
    </row>
    <row r="635" spans="4:4">
      <c r="D635" s="190"/>
    </row>
    <row r="636" spans="4:4">
      <c r="D636" s="190"/>
    </row>
    <row r="637" spans="4:4">
      <c r="D637" s="190"/>
    </row>
    <row r="638" spans="4:4">
      <c r="D638" s="190"/>
    </row>
    <row r="639" spans="4:4">
      <c r="D639" s="190"/>
    </row>
    <row r="640" spans="4:4">
      <c r="D640" s="190"/>
    </row>
    <row r="641" spans="4:4">
      <c r="D641" s="190"/>
    </row>
    <row r="642" spans="4:4">
      <c r="D642" s="190"/>
    </row>
    <row r="643" spans="4:4">
      <c r="D643" s="190"/>
    </row>
    <row r="644" spans="4:4">
      <c r="D644" s="190"/>
    </row>
    <row r="645" spans="4:4">
      <c r="D645" s="190"/>
    </row>
    <row r="646" spans="4:4">
      <c r="D646" s="190"/>
    </row>
    <row r="647" spans="4:4">
      <c r="D647" s="190"/>
    </row>
    <row r="648" spans="4:4">
      <c r="D648" s="190"/>
    </row>
    <row r="649" spans="4:4">
      <c r="D649" s="190"/>
    </row>
    <row r="650" spans="4:4">
      <c r="D650" s="190"/>
    </row>
    <row r="651" spans="4:4">
      <c r="D651" s="190"/>
    </row>
    <row r="652" spans="4:4">
      <c r="D652" s="190"/>
    </row>
    <row r="653" spans="4:4">
      <c r="D653" s="190"/>
    </row>
    <row r="654" spans="4:4">
      <c r="D654" s="190"/>
    </row>
    <row r="655" spans="4:4">
      <c r="D655" s="190"/>
    </row>
    <row r="656" spans="4:4">
      <c r="D656" s="190"/>
    </row>
    <row r="657" spans="4:4">
      <c r="D657" s="190"/>
    </row>
    <row r="658" spans="4:4">
      <c r="D658" s="190"/>
    </row>
    <row r="659" spans="4:4">
      <c r="D659" s="190"/>
    </row>
    <row r="660" spans="4:4">
      <c r="D660" s="190"/>
    </row>
    <row r="661" spans="4:4">
      <c r="D661" s="190"/>
    </row>
    <row r="662" spans="4:4">
      <c r="D662" s="190"/>
    </row>
    <row r="663" spans="4:4">
      <c r="D663" s="190"/>
    </row>
    <row r="664" spans="4:4">
      <c r="D664" s="190"/>
    </row>
    <row r="665" spans="4:4">
      <c r="D665" s="190"/>
    </row>
    <row r="666" spans="4:4">
      <c r="D666" s="190"/>
    </row>
    <row r="667" spans="4:4">
      <c r="D667" s="190"/>
    </row>
    <row r="668" spans="4:4">
      <c r="D668" s="190"/>
    </row>
    <row r="669" spans="4:4">
      <c r="D669" s="190"/>
    </row>
    <row r="670" spans="4:4">
      <c r="D670" s="190"/>
    </row>
    <row r="671" spans="4:4">
      <c r="D671" s="190"/>
    </row>
    <row r="672" spans="4:4">
      <c r="D672" s="190"/>
    </row>
    <row r="673" spans="4:4">
      <c r="D673" s="190"/>
    </row>
    <row r="674" spans="4:4">
      <c r="D674" s="190"/>
    </row>
    <row r="675" spans="4:4">
      <c r="D675" s="190"/>
    </row>
    <row r="676" spans="4:4">
      <c r="D676" s="190"/>
    </row>
    <row r="677" spans="4:4">
      <c r="D677" s="190"/>
    </row>
    <row r="678" spans="4:4">
      <c r="D678" s="190"/>
    </row>
    <row r="679" spans="4:4">
      <c r="D679" s="190"/>
    </row>
    <row r="680" spans="4:4">
      <c r="D680" s="190"/>
    </row>
    <row r="681" spans="4:4">
      <c r="D681" s="190"/>
    </row>
    <row r="682" spans="4:4">
      <c r="D682" s="190"/>
    </row>
    <row r="683" spans="4:4">
      <c r="D683" s="190"/>
    </row>
    <row r="684" spans="4:4">
      <c r="D684" s="190"/>
    </row>
    <row r="685" spans="4:4">
      <c r="D685" s="190"/>
    </row>
    <row r="686" spans="4:4">
      <c r="D686" s="190"/>
    </row>
    <row r="687" spans="4:4">
      <c r="D687" s="190"/>
    </row>
    <row r="688" spans="4:4">
      <c r="D688" s="190"/>
    </row>
    <row r="689" spans="4:4">
      <c r="D689" s="190"/>
    </row>
    <row r="690" spans="4:4">
      <c r="D690" s="190"/>
    </row>
    <row r="691" spans="4:4">
      <c r="D691" s="190"/>
    </row>
    <row r="692" spans="4:4">
      <c r="D692" s="190"/>
    </row>
    <row r="693" spans="4:4">
      <c r="D693" s="190"/>
    </row>
    <row r="694" spans="4:4">
      <c r="D694" s="190"/>
    </row>
    <row r="695" spans="4:4">
      <c r="D695" s="190"/>
    </row>
    <row r="696" spans="4:4">
      <c r="D696" s="190"/>
    </row>
    <row r="697" spans="4:4">
      <c r="D697" s="190"/>
    </row>
    <row r="698" spans="4:4">
      <c r="D698" s="190"/>
    </row>
    <row r="699" spans="4:4">
      <c r="D699" s="190"/>
    </row>
    <row r="700" spans="4:4">
      <c r="D700" s="190"/>
    </row>
    <row r="701" spans="4:4">
      <c r="D701" s="190"/>
    </row>
    <row r="702" spans="4:4">
      <c r="D702" s="190"/>
    </row>
    <row r="703" spans="4:4">
      <c r="D703" s="190"/>
    </row>
    <row r="704" spans="4:4">
      <c r="D704" s="190"/>
    </row>
    <row r="705" spans="4:4">
      <c r="D705" s="190"/>
    </row>
    <row r="706" spans="4:4">
      <c r="D706" s="190"/>
    </row>
    <row r="707" spans="4:4">
      <c r="D707" s="190"/>
    </row>
    <row r="708" spans="4:4">
      <c r="D708" s="190"/>
    </row>
    <row r="709" spans="4:4">
      <c r="D709" s="190"/>
    </row>
    <row r="710" spans="4:4">
      <c r="D710" s="190"/>
    </row>
    <row r="711" spans="4:4">
      <c r="D711" s="190"/>
    </row>
    <row r="712" spans="4:4">
      <c r="D712" s="190"/>
    </row>
    <row r="713" spans="4:4">
      <c r="D713" s="190"/>
    </row>
    <row r="714" spans="4:4">
      <c r="D714" s="190"/>
    </row>
    <row r="715" spans="4:4">
      <c r="D715" s="190"/>
    </row>
    <row r="716" spans="4:4">
      <c r="D716" s="190"/>
    </row>
    <row r="717" spans="4:4">
      <c r="D717" s="190"/>
    </row>
    <row r="718" spans="4:4">
      <c r="D718" s="190"/>
    </row>
    <row r="719" spans="4:4">
      <c r="D719" s="190"/>
    </row>
    <row r="720" spans="4:4">
      <c r="D720" s="190"/>
    </row>
    <row r="721" spans="4:4">
      <c r="D721" s="190"/>
    </row>
    <row r="722" spans="4:4">
      <c r="D722" s="190"/>
    </row>
    <row r="723" spans="4:4">
      <c r="D723" s="190"/>
    </row>
    <row r="724" spans="4:4">
      <c r="D724" s="190"/>
    </row>
    <row r="725" spans="4:4">
      <c r="D725" s="190"/>
    </row>
    <row r="726" spans="4:4">
      <c r="D726" s="190"/>
    </row>
    <row r="727" spans="4:4">
      <c r="D727" s="190"/>
    </row>
    <row r="728" spans="4:4">
      <c r="D728" s="190"/>
    </row>
    <row r="729" spans="4:4">
      <c r="D729" s="190"/>
    </row>
    <row r="730" spans="4:4">
      <c r="D730" s="190"/>
    </row>
    <row r="731" spans="4:4">
      <c r="D731" s="190"/>
    </row>
    <row r="732" spans="4:4">
      <c r="D732" s="190"/>
    </row>
    <row r="733" spans="4:4">
      <c r="D733" s="190"/>
    </row>
    <row r="734" spans="4:4">
      <c r="D734" s="190"/>
    </row>
    <row r="735" spans="4:4">
      <c r="D735" s="190"/>
    </row>
    <row r="736" spans="4:4">
      <c r="D736" s="190"/>
    </row>
    <row r="737" spans="4:4">
      <c r="D737" s="190"/>
    </row>
    <row r="738" spans="4:4">
      <c r="D738" s="190"/>
    </row>
    <row r="739" spans="4:4">
      <c r="D739" s="190"/>
    </row>
    <row r="740" spans="4:4">
      <c r="D740" s="190"/>
    </row>
    <row r="741" spans="4:4">
      <c r="D741" s="190"/>
    </row>
    <row r="742" spans="4:4">
      <c r="D742" s="190"/>
    </row>
    <row r="743" spans="4:4">
      <c r="D743" s="190"/>
    </row>
    <row r="744" spans="4:4">
      <c r="D744" s="190"/>
    </row>
    <row r="745" spans="4:4">
      <c r="D745" s="190"/>
    </row>
    <row r="746" spans="4:4">
      <c r="D746" s="190"/>
    </row>
    <row r="747" spans="4:4">
      <c r="D747" s="190"/>
    </row>
    <row r="748" spans="4:4">
      <c r="D748" s="190"/>
    </row>
    <row r="749" spans="4:4">
      <c r="D749" s="190"/>
    </row>
    <row r="750" spans="4:4">
      <c r="D750" s="190"/>
    </row>
    <row r="751" spans="4:4">
      <c r="D751" s="190"/>
    </row>
    <row r="752" spans="4:4">
      <c r="D752" s="190"/>
    </row>
    <row r="753" spans="4:4">
      <c r="D753" s="190"/>
    </row>
    <row r="754" spans="4:4">
      <c r="D754" s="190"/>
    </row>
    <row r="755" spans="4:4">
      <c r="D755" s="190"/>
    </row>
    <row r="756" spans="4:4">
      <c r="D756" s="190"/>
    </row>
    <row r="757" spans="4:4">
      <c r="D757" s="190"/>
    </row>
    <row r="758" spans="4:4">
      <c r="D758" s="190"/>
    </row>
    <row r="759" spans="4:4">
      <c r="D759" s="190"/>
    </row>
    <row r="760" spans="4:4">
      <c r="D760" s="190"/>
    </row>
    <row r="761" spans="4:4">
      <c r="D761" s="190"/>
    </row>
    <row r="762" spans="4:4">
      <c r="D762" s="190"/>
    </row>
    <row r="763" spans="4:4">
      <c r="D763" s="190"/>
    </row>
    <row r="764" spans="4:4">
      <c r="D764" s="190"/>
    </row>
    <row r="765" spans="4:4">
      <c r="D765" s="190"/>
    </row>
    <row r="766" spans="4:4">
      <c r="D766" s="190"/>
    </row>
    <row r="767" spans="4:4">
      <c r="D767" s="190"/>
    </row>
    <row r="768" spans="4:4">
      <c r="D768" s="190"/>
    </row>
    <row r="769" spans="4:4">
      <c r="D769" s="190"/>
    </row>
    <row r="770" spans="4:4">
      <c r="D770" s="190"/>
    </row>
    <row r="771" spans="4:4">
      <c r="D771" s="190"/>
    </row>
    <row r="772" spans="4:4">
      <c r="D772" s="190"/>
    </row>
    <row r="773" spans="4:4">
      <c r="D773" s="190"/>
    </row>
    <row r="774" spans="4:4">
      <c r="D774" s="190"/>
    </row>
    <row r="775" spans="4:4">
      <c r="D775" s="190"/>
    </row>
    <row r="776" spans="4:4">
      <c r="D776" s="190"/>
    </row>
    <row r="777" spans="4:4">
      <c r="D777" s="190"/>
    </row>
    <row r="778" spans="4:4">
      <c r="D778" s="190"/>
    </row>
    <row r="779" spans="4:4">
      <c r="D779" s="190"/>
    </row>
    <row r="780" spans="4:4">
      <c r="D780" s="190"/>
    </row>
    <row r="781" spans="4:4">
      <c r="D781" s="190"/>
    </row>
    <row r="782" spans="4:4">
      <c r="D782" s="190"/>
    </row>
    <row r="783" spans="4:4">
      <c r="D783" s="190"/>
    </row>
    <row r="784" spans="4:4">
      <c r="D784" s="190"/>
    </row>
    <row r="785" spans="4:4">
      <c r="D785" s="190"/>
    </row>
    <row r="786" spans="4:4">
      <c r="D786" s="190"/>
    </row>
    <row r="787" spans="4:4">
      <c r="D787" s="190"/>
    </row>
    <row r="788" spans="4:4">
      <c r="D788" s="190"/>
    </row>
    <row r="789" spans="4:4">
      <c r="D789" s="190"/>
    </row>
    <row r="790" spans="4:4">
      <c r="D790" s="190"/>
    </row>
    <row r="791" spans="4:4">
      <c r="D791" s="190"/>
    </row>
    <row r="792" spans="4:4">
      <c r="D792" s="190"/>
    </row>
    <row r="793" spans="4:4">
      <c r="D793" s="190"/>
    </row>
    <row r="794" spans="4:4">
      <c r="D794" s="190"/>
    </row>
    <row r="795" spans="4:4">
      <c r="D795" s="190"/>
    </row>
    <row r="796" spans="4:4">
      <c r="D796" s="190"/>
    </row>
    <row r="797" spans="4:4">
      <c r="D797" s="190"/>
    </row>
    <row r="798" spans="4:4">
      <c r="D798" s="190"/>
    </row>
    <row r="799" spans="4:4">
      <c r="D799" s="190"/>
    </row>
    <row r="800" spans="4:4">
      <c r="D800" s="190"/>
    </row>
    <row r="801" spans="4:4">
      <c r="D801" s="190"/>
    </row>
    <row r="802" spans="4:4">
      <c r="D802" s="190"/>
    </row>
    <row r="803" spans="4:4">
      <c r="D803" s="190"/>
    </row>
    <row r="804" spans="4:4">
      <c r="D804" s="190"/>
    </row>
    <row r="805" spans="4:4">
      <c r="D805" s="190"/>
    </row>
    <row r="806" spans="4:4">
      <c r="D806" s="190"/>
    </row>
    <row r="807" spans="4:4">
      <c r="D807" s="190"/>
    </row>
    <row r="808" spans="4:4">
      <c r="D808" s="190"/>
    </row>
    <row r="809" spans="4:4">
      <c r="D809" s="190"/>
    </row>
    <row r="810" spans="4:4">
      <c r="D810" s="190"/>
    </row>
    <row r="811" spans="4:4">
      <c r="D811" s="190"/>
    </row>
    <row r="812" spans="4:4">
      <c r="D812" s="190"/>
    </row>
    <row r="813" spans="4:4">
      <c r="D813" s="190"/>
    </row>
    <row r="814" spans="4:4">
      <c r="D814" s="190"/>
    </row>
    <row r="815" spans="4:4">
      <c r="D815" s="190"/>
    </row>
    <row r="816" spans="4:4">
      <c r="D816" s="190"/>
    </row>
    <row r="817" spans="4:4">
      <c r="D817" s="190"/>
    </row>
    <row r="818" spans="4:4">
      <c r="D818" s="190"/>
    </row>
    <row r="819" spans="4:4">
      <c r="D819" s="190"/>
    </row>
    <row r="820" spans="4:4">
      <c r="D820" s="190"/>
    </row>
    <row r="821" spans="4:4">
      <c r="D821" s="190"/>
    </row>
    <row r="822" spans="4:4">
      <c r="D822" s="190"/>
    </row>
    <row r="823" spans="4:4">
      <c r="D823" s="190"/>
    </row>
    <row r="824" spans="4:4">
      <c r="D824" s="190"/>
    </row>
    <row r="825" spans="4:4">
      <c r="D825" s="190"/>
    </row>
    <row r="826" spans="4:4">
      <c r="D826" s="190"/>
    </row>
    <row r="827" spans="4:4">
      <c r="D827" s="190"/>
    </row>
    <row r="828" spans="4:4">
      <c r="D828" s="190"/>
    </row>
    <row r="829" spans="4:4">
      <c r="D829" s="190"/>
    </row>
    <row r="830" spans="4:4">
      <c r="D830" s="190"/>
    </row>
    <row r="831" spans="4:4">
      <c r="D831" s="190"/>
    </row>
    <row r="832" spans="4:4">
      <c r="D832" s="190"/>
    </row>
    <row r="833" spans="4:4">
      <c r="D833" s="190"/>
    </row>
    <row r="834" spans="4:4">
      <c r="D834" s="190"/>
    </row>
    <row r="835" spans="4:4">
      <c r="D835" s="190"/>
    </row>
    <row r="836" spans="4:4">
      <c r="D836" s="190"/>
    </row>
    <row r="837" spans="4:4">
      <c r="D837" s="190"/>
    </row>
    <row r="838" spans="4:4">
      <c r="D838" s="190"/>
    </row>
    <row r="839" spans="4:4">
      <c r="D839" s="190"/>
    </row>
    <row r="840" spans="4:4">
      <c r="D840" s="190"/>
    </row>
    <row r="841" spans="4:4">
      <c r="D841" s="190"/>
    </row>
    <row r="842" spans="4:4">
      <c r="D842" s="190"/>
    </row>
    <row r="843" spans="4:4">
      <c r="D843" s="190"/>
    </row>
    <row r="844" spans="4:4">
      <c r="D844" s="190"/>
    </row>
    <row r="845" spans="4:4">
      <c r="D845" s="190"/>
    </row>
    <row r="846" spans="4:4">
      <c r="D846" s="190"/>
    </row>
    <row r="847" spans="4:4">
      <c r="D847" s="190"/>
    </row>
    <row r="848" spans="4:4">
      <c r="D848" s="190"/>
    </row>
    <row r="849" spans="4:4">
      <c r="D849" s="190"/>
    </row>
    <row r="850" spans="4:4">
      <c r="D850" s="190"/>
    </row>
    <row r="851" spans="4:4">
      <c r="D851" s="190"/>
    </row>
    <row r="852" spans="4:4">
      <c r="D852" s="190"/>
    </row>
    <row r="853" spans="4:4">
      <c r="D853" s="190"/>
    </row>
    <row r="854" spans="4:4">
      <c r="D854" s="190"/>
    </row>
    <row r="855" spans="4:4">
      <c r="D855" s="190"/>
    </row>
    <row r="856" spans="4:4">
      <c r="D856" s="190"/>
    </row>
    <row r="857" spans="4:4">
      <c r="D857" s="190"/>
    </row>
    <row r="858" spans="4:4">
      <c r="D858" s="190"/>
    </row>
    <row r="859" spans="4:4">
      <c r="D859" s="190"/>
    </row>
    <row r="860" spans="4:4">
      <c r="D860" s="190"/>
    </row>
    <row r="861" spans="4:4">
      <c r="D861" s="190"/>
    </row>
    <row r="862" spans="4:4">
      <c r="D862" s="190"/>
    </row>
    <row r="863" spans="4:4">
      <c r="D863" s="190"/>
    </row>
    <row r="864" spans="4:4">
      <c r="D864" s="190"/>
    </row>
    <row r="865" spans="4:4">
      <c r="D865" s="190"/>
    </row>
    <row r="866" spans="4:4">
      <c r="D866" s="190"/>
    </row>
    <row r="867" spans="4:4">
      <c r="D867" s="190"/>
    </row>
    <row r="868" spans="4:4">
      <c r="D868" s="190"/>
    </row>
    <row r="869" spans="4:4">
      <c r="D869" s="190"/>
    </row>
    <row r="870" spans="4:4">
      <c r="D870" s="190"/>
    </row>
    <row r="871" spans="4:4">
      <c r="D871" s="190"/>
    </row>
    <row r="872" spans="4:4">
      <c r="D872" s="190"/>
    </row>
    <row r="873" spans="4:4">
      <c r="D873" s="190"/>
    </row>
    <row r="874" spans="4:4">
      <c r="D874" s="190"/>
    </row>
    <row r="875" spans="4:4">
      <c r="D875" s="190"/>
    </row>
    <row r="876" spans="4:4">
      <c r="D876" s="190"/>
    </row>
    <row r="877" spans="4:4">
      <c r="D877" s="190"/>
    </row>
    <row r="878" spans="4:4">
      <c r="D878" s="190"/>
    </row>
    <row r="879" spans="4:4">
      <c r="D879" s="190"/>
    </row>
    <row r="880" spans="4:4">
      <c r="D880" s="190"/>
    </row>
    <row r="881" spans="4:4">
      <c r="D881" s="190"/>
    </row>
    <row r="882" spans="4:4">
      <c r="D882" s="190"/>
    </row>
    <row r="883" spans="4:4">
      <c r="D883" s="190"/>
    </row>
    <row r="884" spans="4:4">
      <c r="D884" s="190"/>
    </row>
    <row r="885" spans="4:4">
      <c r="D885" s="190"/>
    </row>
    <row r="886" spans="4:4">
      <c r="D886" s="190"/>
    </row>
    <row r="887" spans="4:4">
      <c r="D887" s="190"/>
    </row>
    <row r="888" spans="4:4">
      <c r="D888" s="190"/>
    </row>
    <row r="889" spans="4:4">
      <c r="D889" s="190"/>
    </row>
    <row r="890" spans="4:4">
      <c r="D890" s="190"/>
    </row>
    <row r="891" spans="4:4">
      <c r="D891" s="190"/>
    </row>
    <row r="892" spans="4:4">
      <c r="D892" s="190"/>
    </row>
    <row r="893" spans="4:4">
      <c r="D893" s="190"/>
    </row>
    <row r="894" spans="4:4">
      <c r="D894" s="190"/>
    </row>
    <row r="895" spans="4:4">
      <c r="D895" s="190"/>
    </row>
    <row r="896" spans="4:4">
      <c r="D896" s="190"/>
    </row>
    <row r="897" spans="4:4">
      <c r="D897" s="190"/>
    </row>
    <row r="898" spans="4:4">
      <c r="D898" s="190"/>
    </row>
    <row r="899" spans="4:4">
      <c r="D899" s="190"/>
    </row>
    <row r="900" spans="4:4">
      <c r="D900" s="190"/>
    </row>
    <row r="901" spans="4:4">
      <c r="D901" s="190"/>
    </row>
    <row r="902" spans="4:4">
      <c r="D902" s="190"/>
    </row>
    <row r="903" spans="4:4">
      <c r="D903" s="190"/>
    </row>
    <row r="904" spans="4:4">
      <c r="D904" s="190"/>
    </row>
    <row r="905" spans="4:4">
      <c r="D905" s="190"/>
    </row>
    <row r="906" spans="4:4">
      <c r="D906" s="190"/>
    </row>
    <row r="907" spans="4:4">
      <c r="D907" s="190"/>
    </row>
    <row r="908" spans="4:4">
      <c r="D908" s="190"/>
    </row>
    <row r="909" spans="4:4">
      <c r="D909" s="190"/>
    </row>
    <row r="910" spans="4:4">
      <c r="D910" s="190"/>
    </row>
    <row r="911" spans="4:4">
      <c r="D911" s="190"/>
    </row>
    <row r="912" spans="4:4">
      <c r="D912" s="190"/>
    </row>
    <row r="913" spans="4:4">
      <c r="D913" s="190"/>
    </row>
    <row r="914" spans="4:4">
      <c r="D914" s="190"/>
    </row>
    <row r="915" spans="4:4">
      <c r="D915" s="190"/>
    </row>
    <row r="916" spans="4:4">
      <c r="D916" s="190"/>
    </row>
    <row r="917" spans="4:4">
      <c r="D917" s="190"/>
    </row>
    <row r="918" spans="4:4">
      <c r="D918" s="190"/>
    </row>
    <row r="919" spans="4:4">
      <c r="D919" s="190"/>
    </row>
    <row r="920" spans="4:4">
      <c r="D920" s="190"/>
    </row>
    <row r="921" spans="4:4">
      <c r="D921" s="190"/>
    </row>
    <row r="922" spans="4:4">
      <c r="D922" s="190"/>
    </row>
    <row r="923" spans="4:4">
      <c r="D923" s="190"/>
    </row>
    <row r="924" spans="4:4">
      <c r="D924" s="190"/>
    </row>
    <row r="925" spans="4:4">
      <c r="D925" s="190"/>
    </row>
    <row r="926" spans="4:4">
      <c r="D926" s="190"/>
    </row>
    <row r="927" spans="4:4">
      <c r="D927" s="190"/>
    </row>
    <row r="928" spans="4:4">
      <c r="D928" s="190"/>
    </row>
    <row r="929" spans="4:4">
      <c r="D929" s="190"/>
    </row>
    <row r="930" spans="4:4">
      <c r="D930" s="190"/>
    </row>
    <row r="931" spans="4:4">
      <c r="D931" s="190"/>
    </row>
    <row r="932" spans="4:4">
      <c r="D932" s="190"/>
    </row>
    <row r="933" spans="4:4">
      <c r="D933" s="190"/>
    </row>
    <row r="934" spans="4:4">
      <c r="D934" s="190"/>
    </row>
    <row r="935" spans="4:4">
      <c r="D935" s="190"/>
    </row>
    <row r="936" spans="4:4">
      <c r="D936" s="190"/>
    </row>
    <row r="937" spans="4:4">
      <c r="D937" s="190"/>
    </row>
    <row r="938" spans="4:4">
      <c r="D938" s="190"/>
    </row>
    <row r="939" spans="4:4">
      <c r="D939" s="190"/>
    </row>
    <row r="940" spans="4:4">
      <c r="D940" s="190"/>
    </row>
    <row r="941" spans="4:4">
      <c r="D941" s="190"/>
    </row>
    <row r="942" spans="4:4">
      <c r="D942" s="190"/>
    </row>
    <row r="943" spans="4:4">
      <c r="D943" s="190"/>
    </row>
    <row r="944" spans="4:4">
      <c r="D944" s="190"/>
    </row>
    <row r="945" spans="4:4">
      <c r="D945" s="190"/>
    </row>
    <row r="946" spans="4:4">
      <c r="D946" s="190"/>
    </row>
    <row r="947" spans="4:4">
      <c r="D947" s="190"/>
    </row>
    <row r="948" spans="4:4">
      <c r="D948" s="190"/>
    </row>
    <row r="949" spans="4:4">
      <c r="D949" s="190"/>
    </row>
    <row r="950" spans="4:4">
      <c r="D950" s="190"/>
    </row>
    <row r="951" spans="4:4">
      <c r="D951" s="190"/>
    </row>
    <row r="952" spans="4:4">
      <c r="D952" s="190"/>
    </row>
    <row r="953" spans="4:4">
      <c r="D953" s="190"/>
    </row>
    <row r="954" spans="4:4">
      <c r="D954" s="190"/>
    </row>
    <row r="955" spans="4:4">
      <c r="D955" s="190"/>
    </row>
    <row r="956" spans="4:4">
      <c r="D956" s="190"/>
    </row>
    <row r="957" spans="4:4">
      <c r="D957" s="190"/>
    </row>
    <row r="958" spans="4:4">
      <c r="D958" s="190"/>
    </row>
    <row r="959" spans="4:4">
      <c r="D959" s="190"/>
    </row>
    <row r="960" spans="4:4">
      <c r="D960" s="190"/>
    </row>
    <row r="961" spans="4:4">
      <c r="D961" s="190"/>
    </row>
    <row r="962" spans="4:4">
      <c r="D962" s="190"/>
    </row>
    <row r="963" spans="4:4">
      <c r="D963" s="190"/>
    </row>
    <row r="964" spans="4:4">
      <c r="D964" s="190"/>
    </row>
    <row r="965" spans="4:4">
      <c r="D965" s="190"/>
    </row>
    <row r="966" spans="4:4">
      <c r="D966" s="190"/>
    </row>
    <row r="967" spans="4:4">
      <c r="D967" s="190"/>
    </row>
    <row r="968" spans="4:4">
      <c r="D968" s="190"/>
    </row>
    <row r="969" spans="4:4">
      <c r="D969" s="190"/>
    </row>
    <row r="970" spans="4:4">
      <c r="D970" s="190"/>
    </row>
    <row r="971" spans="4:4">
      <c r="D971" s="190"/>
    </row>
    <row r="972" spans="4:4">
      <c r="D972" s="190"/>
    </row>
    <row r="973" spans="4:4">
      <c r="D973" s="190"/>
    </row>
    <row r="974" spans="4:4">
      <c r="D974" s="190"/>
    </row>
    <row r="975" spans="4:4">
      <c r="D975" s="190"/>
    </row>
    <row r="976" spans="4:4">
      <c r="D976" s="190"/>
    </row>
    <row r="977" spans="4:4">
      <c r="D977" s="190"/>
    </row>
    <row r="978" spans="4:4">
      <c r="D978" s="190"/>
    </row>
    <row r="979" spans="4:4">
      <c r="D979" s="190"/>
    </row>
    <row r="980" spans="4:4">
      <c r="D980" s="190"/>
    </row>
    <row r="981" spans="4:4">
      <c r="D981" s="190"/>
    </row>
    <row r="982" spans="4:4">
      <c r="D982" s="190"/>
    </row>
    <row r="983" spans="4:4">
      <c r="D983" s="190"/>
    </row>
    <row r="984" spans="4:4">
      <c r="D984" s="190"/>
    </row>
    <row r="985" spans="4:4">
      <c r="D985" s="190"/>
    </row>
    <row r="986" spans="4:4">
      <c r="D986" s="190"/>
    </row>
    <row r="987" spans="4:4">
      <c r="D987" s="190"/>
    </row>
    <row r="988" spans="4:4">
      <c r="D988" s="190"/>
    </row>
    <row r="989" spans="4:4">
      <c r="D989" s="190"/>
    </row>
    <row r="990" spans="4:4">
      <c r="D990" s="190"/>
    </row>
    <row r="991" spans="4:4">
      <c r="D991" s="190"/>
    </row>
    <row r="992" spans="4:4">
      <c r="D992" s="190"/>
    </row>
    <row r="993" spans="4:4">
      <c r="D993" s="190"/>
    </row>
    <row r="994" spans="4:4">
      <c r="D994" s="190"/>
    </row>
    <row r="995" spans="4:4">
      <c r="D995" s="190"/>
    </row>
    <row r="996" spans="4:4">
      <c r="D996" s="190"/>
    </row>
    <row r="997" spans="4:4">
      <c r="D997" s="190"/>
    </row>
    <row r="998" spans="4:4">
      <c r="D998" s="190"/>
    </row>
    <row r="999" spans="4:4">
      <c r="D999" s="190"/>
    </row>
    <row r="1000" spans="4:4">
      <c r="D1000" s="190"/>
    </row>
    <row r="1001" spans="4:4">
      <c r="D1001" s="190"/>
    </row>
    <row r="1002" spans="4:4">
      <c r="D1002" s="190"/>
    </row>
    <row r="1003" spans="4:4">
      <c r="D1003" s="190"/>
    </row>
    <row r="1004" spans="4:4">
      <c r="D1004" s="190"/>
    </row>
    <row r="1005" spans="4:4">
      <c r="D1005" s="190"/>
    </row>
    <row r="1006" spans="4:4">
      <c r="D1006" s="190"/>
    </row>
    <row r="1007" spans="4:4">
      <c r="D1007" s="190"/>
    </row>
    <row r="1008" spans="4:4">
      <c r="D1008" s="190"/>
    </row>
    <row r="1009" spans="4:4">
      <c r="D1009" s="190"/>
    </row>
    <row r="1010" spans="4:4">
      <c r="D1010" s="190"/>
    </row>
    <row r="1011" spans="4:4">
      <c r="D1011" s="190"/>
    </row>
    <row r="1012" spans="4:4">
      <c r="D1012" s="190"/>
    </row>
    <row r="1013" spans="4:4">
      <c r="D1013" s="190"/>
    </row>
    <row r="1014" spans="4:4">
      <c r="D1014" s="190"/>
    </row>
    <row r="1015" spans="4:4">
      <c r="D1015" s="190"/>
    </row>
    <row r="1016" spans="4:4">
      <c r="D1016" s="190"/>
    </row>
    <row r="1017" spans="4:4">
      <c r="D1017" s="190"/>
    </row>
    <row r="1018" spans="4:4">
      <c r="D1018" s="190"/>
    </row>
    <row r="1019" spans="4:4">
      <c r="D1019" s="190"/>
    </row>
    <row r="1020" spans="4:4">
      <c r="D1020" s="190"/>
    </row>
    <row r="1021" spans="4:4">
      <c r="D1021" s="190"/>
    </row>
    <row r="1022" spans="4:4">
      <c r="D1022" s="190"/>
    </row>
    <row r="1023" spans="4:4">
      <c r="D1023" s="190"/>
    </row>
    <row r="1024" spans="4:4">
      <c r="D1024" s="190"/>
    </row>
    <row r="1025" spans="4:4">
      <c r="D1025" s="190"/>
    </row>
    <row r="1026" spans="4:4">
      <c r="D1026" s="190"/>
    </row>
    <row r="1027" spans="4:4">
      <c r="D1027" s="190"/>
    </row>
    <row r="1028" spans="4:4">
      <c r="D1028" s="190"/>
    </row>
    <row r="1029" spans="4:4">
      <c r="D1029" s="190"/>
    </row>
    <row r="1030" spans="4:4">
      <c r="D1030" s="190"/>
    </row>
    <row r="1031" spans="4:4">
      <c r="D1031" s="190"/>
    </row>
    <row r="1032" spans="4:4">
      <c r="D1032" s="190"/>
    </row>
    <row r="1033" spans="4:4">
      <c r="D1033" s="190"/>
    </row>
    <row r="1034" spans="4:4">
      <c r="D1034" s="190"/>
    </row>
    <row r="1035" spans="4:4">
      <c r="D1035" s="190"/>
    </row>
    <row r="1036" spans="4:4">
      <c r="D1036" s="190"/>
    </row>
    <row r="1037" spans="4:4">
      <c r="D1037" s="190"/>
    </row>
    <row r="1038" spans="4:4">
      <c r="D1038" s="190"/>
    </row>
    <row r="1039" spans="4:4">
      <c r="D1039" s="190"/>
    </row>
    <row r="1040" spans="4:4">
      <c r="D1040" s="190"/>
    </row>
    <row r="1041" spans="4:4">
      <c r="D1041" s="190"/>
    </row>
    <row r="1042" spans="4:4">
      <c r="D1042" s="190"/>
    </row>
    <row r="1043" spans="4:4">
      <c r="D1043" s="190"/>
    </row>
    <row r="1044" spans="4:4">
      <c r="D1044" s="190"/>
    </row>
    <row r="1045" spans="4:4">
      <c r="D1045" s="190"/>
    </row>
    <row r="1046" spans="4:4">
      <c r="D1046" s="190"/>
    </row>
    <row r="1047" spans="4:4">
      <c r="D1047" s="190"/>
    </row>
    <row r="1048" spans="4:4">
      <c r="D1048" s="190"/>
    </row>
    <row r="1049" spans="4:4">
      <c r="D1049" s="190"/>
    </row>
    <row r="1050" spans="4:4">
      <c r="D1050" s="190"/>
    </row>
    <row r="1051" spans="4:4">
      <c r="D1051" s="190"/>
    </row>
    <row r="1052" spans="4:4">
      <c r="D1052" s="190"/>
    </row>
    <row r="1053" spans="4:4">
      <c r="D1053" s="190"/>
    </row>
    <row r="1054" spans="4:4">
      <c r="D1054" s="190"/>
    </row>
    <row r="1055" spans="4:4">
      <c r="D1055" s="190"/>
    </row>
    <row r="1056" spans="4:4">
      <c r="D1056" s="190"/>
    </row>
    <row r="1057" spans="4:4">
      <c r="D1057" s="190"/>
    </row>
    <row r="1058" spans="4:4">
      <c r="D1058" s="190"/>
    </row>
    <row r="1059" spans="4:4">
      <c r="D1059" s="190"/>
    </row>
    <row r="1060" spans="4:4">
      <c r="D1060" s="190"/>
    </row>
    <row r="1061" spans="4:4">
      <c r="D1061" s="190"/>
    </row>
    <row r="1062" spans="4:4">
      <c r="D1062" s="190"/>
    </row>
    <row r="1063" spans="4:4">
      <c r="D1063" s="190"/>
    </row>
    <row r="1064" spans="4:4">
      <c r="D1064" s="190"/>
    </row>
    <row r="1065" spans="4:4">
      <c r="D1065" s="190"/>
    </row>
    <row r="1066" spans="4:4">
      <c r="D1066" s="190"/>
    </row>
    <row r="1067" spans="4:4">
      <c r="D1067" s="190"/>
    </row>
    <row r="1068" spans="4:4">
      <c r="D1068" s="190"/>
    </row>
    <row r="1069" spans="4:4">
      <c r="D1069" s="190"/>
    </row>
    <row r="1070" spans="4:4">
      <c r="D1070" s="190"/>
    </row>
    <row r="1071" spans="4:4">
      <c r="D1071" s="190"/>
    </row>
    <row r="1072" spans="4:4">
      <c r="D1072" s="190"/>
    </row>
    <row r="1073" spans="4:4">
      <c r="D1073" s="190"/>
    </row>
    <row r="1074" spans="4:4">
      <c r="D1074" s="190"/>
    </row>
    <row r="1075" spans="4:4">
      <c r="D1075" s="190"/>
    </row>
    <row r="1076" spans="4:4">
      <c r="D1076" s="190"/>
    </row>
    <row r="1077" spans="4:4">
      <c r="D1077" s="190"/>
    </row>
    <row r="1078" spans="4:4">
      <c r="D1078" s="190"/>
    </row>
    <row r="1079" spans="4:4">
      <c r="D1079" s="190"/>
    </row>
    <row r="1080" spans="4:4">
      <c r="D1080" s="190"/>
    </row>
    <row r="1081" spans="4:4">
      <c r="D1081" s="190"/>
    </row>
    <row r="1082" spans="4:4">
      <c r="D1082" s="190"/>
    </row>
    <row r="1083" spans="4:4">
      <c r="D1083" s="190"/>
    </row>
    <row r="1084" spans="4:4">
      <c r="D1084" s="190"/>
    </row>
    <row r="1085" spans="4:4">
      <c r="D1085" s="190"/>
    </row>
    <row r="1086" spans="4:4">
      <c r="D1086" s="190"/>
    </row>
    <row r="1087" spans="4:4">
      <c r="D1087" s="190"/>
    </row>
    <row r="1088" spans="4:4">
      <c r="D1088" s="190"/>
    </row>
    <row r="1089" spans="4:4">
      <c r="D1089" s="190"/>
    </row>
    <row r="1090" spans="4:4">
      <c r="D1090" s="190"/>
    </row>
    <row r="1091" spans="4:4">
      <c r="D1091" s="190"/>
    </row>
    <row r="1092" spans="4:4">
      <c r="D1092" s="190"/>
    </row>
    <row r="1093" spans="4:4">
      <c r="D1093" s="190"/>
    </row>
    <row r="1094" spans="4:4">
      <c r="D1094" s="190"/>
    </row>
    <row r="1095" spans="4:4">
      <c r="D1095" s="190"/>
    </row>
    <row r="1096" spans="4:4">
      <c r="D1096" s="190"/>
    </row>
    <row r="1097" spans="4:4">
      <c r="D1097" s="190"/>
    </row>
    <row r="1098" spans="4:4">
      <c r="D1098" s="190"/>
    </row>
    <row r="1099" spans="4:4">
      <c r="D1099" s="190"/>
    </row>
    <row r="1100" spans="4:4">
      <c r="D1100" s="190"/>
    </row>
    <row r="1101" spans="4:4">
      <c r="D1101" s="190"/>
    </row>
    <row r="1102" spans="4:4">
      <c r="D1102" s="190"/>
    </row>
    <row r="1103" spans="4:4">
      <c r="D1103" s="190"/>
    </row>
    <row r="1104" spans="4:4">
      <c r="D1104" s="190"/>
    </row>
    <row r="1105" spans="4:4">
      <c r="D1105" s="190"/>
    </row>
    <row r="1106" spans="4:4">
      <c r="D1106" s="190"/>
    </row>
    <row r="1107" spans="4:4">
      <c r="D1107" s="190"/>
    </row>
    <row r="1108" spans="4:4">
      <c r="D1108" s="190"/>
    </row>
    <row r="1109" spans="4:4">
      <c r="D1109" s="190"/>
    </row>
    <row r="1110" spans="4:4">
      <c r="D1110" s="190"/>
    </row>
    <row r="1111" spans="4:4">
      <c r="D1111" s="190"/>
    </row>
    <row r="1112" spans="4:4">
      <c r="D1112" s="190"/>
    </row>
    <row r="1113" spans="4:4">
      <c r="D1113" s="190"/>
    </row>
    <row r="1114" spans="4:4">
      <c r="D1114" s="190"/>
    </row>
    <row r="1115" spans="4:4">
      <c r="D1115" s="190"/>
    </row>
    <row r="1116" spans="4:4">
      <c r="D1116" s="190"/>
    </row>
    <row r="1117" spans="4:4">
      <c r="D1117" s="190"/>
    </row>
    <row r="1118" spans="4:4">
      <c r="D1118" s="190"/>
    </row>
    <row r="1119" spans="4:4">
      <c r="D1119" s="190"/>
    </row>
    <row r="1120" spans="4:4">
      <c r="D1120" s="190"/>
    </row>
    <row r="1121" spans="4:4">
      <c r="D1121" s="190"/>
    </row>
    <row r="1122" spans="4:4">
      <c r="D1122" s="190"/>
    </row>
    <row r="1123" spans="4:4">
      <c r="D1123" s="190"/>
    </row>
    <row r="1124" spans="4:4">
      <c r="D1124" s="190"/>
    </row>
    <row r="1125" spans="4:4">
      <c r="D1125" s="190"/>
    </row>
    <row r="1126" spans="4:4">
      <c r="D1126" s="190"/>
    </row>
    <row r="1127" spans="4:4">
      <c r="D1127" s="190"/>
    </row>
    <row r="1128" spans="4:4">
      <c r="D1128" s="190"/>
    </row>
    <row r="1129" spans="4:4">
      <c r="D1129" s="190"/>
    </row>
    <row r="1130" spans="4:4">
      <c r="D1130" s="190"/>
    </row>
    <row r="1131" spans="4:4">
      <c r="D1131" s="190"/>
    </row>
    <row r="1132" spans="4:4">
      <c r="D1132" s="190"/>
    </row>
    <row r="1133" spans="4:4">
      <c r="D1133" s="190"/>
    </row>
    <row r="1134" spans="4:4">
      <c r="D1134" s="190"/>
    </row>
    <row r="1135" spans="4:4">
      <c r="D1135" s="190"/>
    </row>
    <row r="1136" spans="4:4">
      <c r="D1136" s="190"/>
    </row>
    <row r="1137" spans="4:4">
      <c r="D1137" s="190"/>
    </row>
    <row r="1138" spans="4:4">
      <c r="D1138" s="190"/>
    </row>
    <row r="1139" spans="4:4">
      <c r="D1139" s="190"/>
    </row>
    <row r="1140" spans="4:4">
      <c r="D1140" s="190"/>
    </row>
    <row r="1141" spans="4:4">
      <c r="D1141" s="190"/>
    </row>
    <row r="1142" spans="4:4">
      <c r="D1142" s="190"/>
    </row>
    <row r="1143" spans="4:4">
      <c r="D1143" s="190"/>
    </row>
    <row r="1144" spans="4:4">
      <c r="D1144" s="190"/>
    </row>
    <row r="1145" spans="4:4">
      <c r="D1145" s="190"/>
    </row>
    <row r="1146" spans="4:4">
      <c r="D1146" s="190"/>
    </row>
    <row r="1147" spans="4:4">
      <c r="D1147" s="190"/>
    </row>
    <row r="1148" spans="4:4">
      <c r="D1148" s="190"/>
    </row>
    <row r="1149" spans="4:4">
      <c r="D1149" s="190"/>
    </row>
    <row r="1150" spans="4:4">
      <c r="D1150" s="190"/>
    </row>
    <row r="1151" spans="4:4">
      <c r="D1151" s="190"/>
    </row>
    <row r="1152" spans="4:4">
      <c r="D1152" s="190"/>
    </row>
    <row r="1153" spans="4:4">
      <c r="D1153" s="190"/>
    </row>
    <row r="1154" spans="4:4">
      <c r="D1154" s="190"/>
    </row>
    <row r="1155" spans="4:4">
      <c r="D1155" s="190"/>
    </row>
    <row r="1156" spans="4:4">
      <c r="D1156" s="190"/>
    </row>
    <row r="1157" spans="4:4">
      <c r="D1157" s="190"/>
    </row>
    <row r="1158" spans="4:4">
      <c r="D1158" s="190"/>
    </row>
    <row r="1159" spans="4:4">
      <c r="D1159" s="190"/>
    </row>
    <row r="1160" spans="4:4">
      <c r="D1160" s="190"/>
    </row>
    <row r="1161" spans="4:4">
      <c r="D1161" s="190"/>
    </row>
    <row r="1162" spans="4:4">
      <c r="D1162" s="190"/>
    </row>
    <row r="1163" spans="4:4">
      <c r="D1163" s="190"/>
    </row>
    <row r="1164" spans="4:4">
      <c r="D1164" s="190"/>
    </row>
    <row r="1165" spans="4:4">
      <c r="D1165" s="190"/>
    </row>
    <row r="1166" spans="4:4">
      <c r="D1166" s="190"/>
    </row>
    <row r="1167" spans="4:4">
      <c r="D1167" s="190"/>
    </row>
    <row r="1168" spans="4:4">
      <c r="D1168" s="190"/>
    </row>
    <row r="1169" spans="4:4">
      <c r="D1169" s="190"/>
    </row>
    <row r="1170" spans="4:4">
      <c r="D1170" s="190"/>
    </row>
    <row r="1171" spans="4:4">
      <c r="D1171" s="190"/>
    </row>
    <row r="1172" spans="4:4">
      <c r="D1172" s="190"/>
    </row>
    <row r="1173" spans="4:4">
      <c r="D1173" s="190"/>
    </row>
    <row r="1174" spans="4:4">
      <c r="D1174" s="190"/>
    </row>
    <row r="1175" spans="4:4">
      <c r="D1175" s="190"/>
    </row>
    <row r="1176" spans="4:4">
      <c r="D1176" s="190"/>
    </row>
    <row r="1177" spans="4:4">
      <c r="D1177" s="190"/>
    </row>
    <row r="1178" spans="4:4">
      <c r="D1178" s="190"/>
    </row>
    <row r="1179" spans="4:4">
      <c r="D1179" s="190"/>
    </row>
    <row r="1180" spans="4:4">
      <c r="D1180" s="190"/>
    </row>
    <row r="1181" spans="4:4">
      <c r="D1181" s="190"/>
    </row>
    <row r="1182" spans="4:4">
      <c r="D1182" s="190"/>
    </row>
    <row r="1183" spans="4:4">
      <c r="D1183" s="190"/>
    </row>
    <row r="1184" spans="4:4">
      <c r="D1184" s="190"/>
    </row>
    <row r="1185" spans="4:4">
      <c r="D1185" s="190"/>
    </row>
    <row r="1186" spans="4:4">
      <c r="D1186" s="190"/>
    </row>
    <row r="1187" spans="4:4">
      <c r="D1187" s="190"/>
    </row>
    <row r="1188" spans="4:4">
      <c r="D1188" s="190"/>
    </row>
    <row r="1189" spans="4:4">
      <c r="D1189" s="190"/>
    </row>
    <row r="1190" spans="4:4">
      <c r="D1190" s="190"/>
    </row>
    <row r="1191" spans="4:4">
      <c r="D1191" s="190"/>
    </row>
    <row r="1192" spans="4:4">
      <c r="D1192" s="190"/>
    </row>
    <row r="1193" spans="4:4">
      <c r="D1193" s="190"/>
    </row>
    <row r="1194" spans="4:4">
      <c r="D1194" s="190"/>
    </row>
    <row r="1195" spans="4:4">
      <c r="D1195" s="190"/>
    </row>
    <row r="1196" spans="4:4">
      <c r="D1196" s="190"/>
    </row>
    <row r="1197" spans="4:4">
      <c r="D1197" s="190"/>
    </row>
    <row r="1198" spans="4:4">
      <c r="D1198" s="190"/>
    </row>
    <row r="1199" spans="4:4">
      <c r="D1199" s="190"/>
    </row>
    <row r="1200" spans="4:4">
      <c r="D1200" s="190"/>
    </row>
    <row r="1201" spans="4:4">
      <c r="D1201" s="190"/>
    </row>
    <row r="1202" spans="4:4">
      <c r="D1202" s="190"/>
    </row>
    <row r="1203" spans="4:4">
      <c r="D1203" s="190"/>
    </row>
    <row r="1204" spans="4:4">
      <c r="D1204" s="190"/>
    </row>
    <row r="1205" spans="4:4">
      <c r="D1205" s="190"/>
    </row>
    <row r="1206" spans="4:4">
      <c r="D1206" s="190"/>
    </row>
    <row r="1207" spans="4:4">
      <c r="D1207" s="190"/>
    </row>
    <row r="1208" spans="4:4">
      <c r="D1208" s="190"/>
    </row>
    <row r="1209" spans="4:4">
      <c r="D1209" s="190"/>
    </row>
    <row r="1210" spans="4:4">
      <c r="D1210" s="190"/>
    </row>
    <row r="1211" spans="4:4">
      <c r="D1211" s="190"/>
    </row>
    <row r="1212" spans="4:4">
      <c r="D1212" s="190"/>
    </row>
    <row r="1213" spans="4:4">
      <c r="D1213" s="190"/>
    </row>
    <row r="1214" spans="4:4">
      <c r="D1214" s="190"/>
    </row>
    <row r="1215" spans="4:4">
      <c r="D1215" s="190"/>
    </row>
    <row r="1216" spans="4:4">
      <c r="D1216" s="190"/>
    </row>
    <row r="1217" spans="4:4">
      <c r="D1217" s="190"/>
    </row>
    <row r="1218" spans="4:4">
      <c r="D1218" s="190"/>
    </row>
    <row r="1219" spans="4:4">
      <c r="D1219" s="190"/>
    </row>
    <row r="1220" spans="4:4">
      <c r="D1220" s="190"/>
    </row>
    <row r="1221" spans="4:4">
      <c r="D1221" s="190"/>
    </row>
    <row r="1222" spans="4:4">
      <c r="D1222" s="190"/>
    </row>
    <row r="1223" spans="4:4">
      <c r="D1223" s="190"/>
    </row>
    <row r="1224" spans="4:4">
      <c r="D1224" s="190"/>
    </row>
    <row r="1225" spans="4:4">
      <c r="D1225" s="190"/>
    </row>
    <row r="1226" spans="4:4">
      <c r="D1226" s="190"/>
    </row>
    <row r="1227" spans="4:4">
      <c r="D1227" s="190"/>
    </row>
    <row r="1228" spans="4:4">
      <c r="D1228" s="190"/>
    </row>
    <row r="1229" spans="4:4">
      <c r="D1229" s="190"/>
    </row>
    <row r="1230" spans="4:4">
      <c r="D1230" s="190"/>
    </row>
    <row r="1231" spans="4:4">
      <c r="D1231" s="190"/>
    </row>
    <row r="1232" spans="4:4">
      <c r="D1232" s="190"/>
    </row>
    <row r="1233" spans="4:4">
      <c r="D1233" s="190"/>
    </row>
    <row r="1234" spans="4:4">
      <c r="D1234" s="190"/>
    </row>
    <row r="1235" spans="4:4">
      <c r="D1235" s="190"/>
    </row>
    <row r="1236" spans="4:4">
      <c r="D1236" s="190"/>
    </row>
    <row r="1237" spans="4:4">
      <c r="D1237" s="190"/>
    </row>
    <row r="1238" spans="4:4">
      <c r="D1238" s="190"/>
    </row>
    <row r="1239" spans="4:4">
      <c r="D1239" s="190"/>
    </row>
    <row r="1240" spans="4:4">
      <c r="D1240" s="190"/>
    </row>
    <row r="1241" spans="4:4">
      <c r="D1241" s="190"/>
    </row>
    <row r="1242" spans="4:4">
      <c r="D1242" s="190"/>
    </row>
    <row r="1243" spans="4:4">
      <c r="D1243" s="190"/>
    </row>
    <row r="1244" spans="4:4">
      <c r="D1244" s="190"/>
    </row>
    <row r="1245" spans="4:4">
      <c r="D1245" s="190"/>
    </row>
    <row r="1246" spans="4:4">
      <c r="D1246" s="190"/>
    </row>
    <row r="1247" spans="4:4">
      <c r="D1247" s="190"/>
    </row>
    <row r="1248" spans="4:4">
      <c r="D1248" s="190"/>
    </row>
    <row r="1249" spans="4:4">
      <c r="D1249" s="190"/>
    </row>
    <row r="1250" spans="4:4">
      <c r="D1250" s="190"/>
    </row>
    <row r="1251" spans="4:4">
      <c r="D1251" s="190"/>
    </row>
    <row r="1252" spans="4:4">
      <c r="D1252" s="190"/>
    </row>
    <row r="1253" spans="4:4">
      <c r="D1253" s="190"/>
    </row>
    <row r="1254" spans="4:4">
      <c r="D1254" s="190"/>
    </row>
    <row r="1255" spans="4:4">
      <c r="D1255" s="190"/>
    </row>
    <row r="1256" spans="4:4">
      <c r="D1256" s="190"/>
    </row>
    <row r="1257" spans="4:4">
      <c r="D1257" s="190"/>
    </row>
    <row r="1258" spans="4:4">
      <c r="D1258" s="190"/>
    </row>
    <row r="1259" spans="4:4">
      <c r="D1259" s="190"/>
    </row>
    <row r="1260" spans="4:4">
      <c r="D1260" s="190"/>
    </row>
    <row r="1261" spans="4:4">
      <c r="D1261" s="190"/>
    </row>
    <row r="1262" spans="4:4">
      <c r="D1262" s="190"/>
    </row>
    <row r="1263" spans="4:4">
      <c r="D1263" s="190"/>
    </row>
    <row r="1264" spans="4:4">
      <c r="D1264" s="190"/>
    </row>
    <row r="1265" spans="4:4">
      <c r="D1265" s="190"/>
    </row>
    <row r="1266" spans="4:4">
      <c r="D1266" s="190"/>
    </row>
    <row r="1267" spans="4:4">
      <c r="D1267" s="190"/>
    </row>
    <row r="1268" spans="4:4">
      <c r="D1268" s="190"/>
    </row>
    <row r="1269" spans="4:4">
      <c r="D1269" s="190"/>
    </row>
    <row r="1270" spans="4:4">
      <c r="D1270" s="190"/>
    </row>
    <row r="1271" spans="4:4">
      <c r="D1271" s="190"/>
    </row>
    <row r="1272" spans="4:4">
      <c r="D1272" s="190"/>
    </row>
    <row r="1273" spans="4:4">
      <c r="D1273" s="190"/>
    </row>
    <row r="1274" spans="4:4">
      <c r="D1274" s="190"/>
    </row>
    <row r="1275" spans="4:4">
      <c r="D1275" s="190"/>
    </row>
    <row r="1276" spans="4:4">
      <c r="D1276" s="190"/>
    </row>
    <row r="1277" spans="4:4">
      <c r="D1277" s="190"/>
    </row>
    <row r="1278" spans="4:4">
      <c r="D1278" s="190"/>
    </row>
    <row r="1279" spans="4:4">
      <c r="D1279" s="190"/>
    </row>
    <row r="1280" spans="4:4">
      <c r="D1280" s="190"/>
    </row>
    <row r="1281" spans="4:4">
      <c r="D1281" s="190"/>
    </row>
    <row r="1282" spans="4:4">
      <c r="D1282" s="190"/>
    </row>
    <row r="1283" spans="4:4">
      <c r="D1283" s="190"/>
    </row>
    <row r="1284" spans="4:4">
      <c r="D1284" s="190"/>
    </row>
    <row r="1285" spans="4:4">
      <c r="D1285" s="190"/>
    </row>
    <row r="1286" spans="4:4">
      <c r="D1286" s="190"/>
    </row>
    <row r="1287" spans="4:4">
      <c r="D1287" s="190"/>
    </row>
    <row r="1288" spans="4:4">
      <c r="D1288" s="190"/>
    </row>
    <row r="1289" spans="4:4">
      <c r="D1289" s="190"/>
    </row>
    <row r="1290" spans="4:4">
      <c r="D1290" s="190"/>
    </row>
    <row r="1291" spans="4:4">
      <c r="D1291" s="190"/>
    </row>
    <row r="1292" spans="4:4">
      <c r="D1292" s="190"/>
    </row>
    <row r="1293" spans="4:4">
      <c r="D1293" s="190"/>
    </row>
    <row r="1294" spans="4:4">
      <c r="D1294" s="190"/>
    </row>
    <row r="1295" spans="4:4">
      <c r="D1295" s="190"/>
    </row>
    <row r="1296" spans="4:4">
      <c r="D1296" s="190"/>
    </row>
    <row r="1297" spans="4:4">
      <c r="D1297" s="190"/>
    </row>
    <row r="1298" spans="4:4">
      <c r="D1298" s="190"/>
    </row>
    <row r="1299" spans="4:4">
      <c r="D1299" s="190"/>
    </row>
    <row r="1300" spans="4:4">
      <c r="D1300" s="190"/>
    </row>
    <row r="1301" spans="4:4">
      <c r="D1301" s="190"/>
    </row>
    <row r="1302" spans="4:4">
      <c r="D1302" s="190"/>
    </row>
    <row r="1303" spans="4:4">
      <c r="D1303" s="190"/>
    </row>
    <row r="1304" spans="4:4">
      <c r="D1304" s="190"/>
    </row>
    <row r="1305" spans="4:4">
      <c r="D1305" s="190"/>
    </row>
    <row r="1306" spans="4:4">
      <c r="D1306" s="190"/>
    </row>
    <row r="1307" spans="4:4">
      <c r="D1307" s="190"/>
    </row>
    <row r="1308" spans="4:4">
      <c r="D1308" s="190"/>
    </row>
    <row r="1309" spans="4:4">
      <c r="D1309" s="190"/>
    </row>
    <row r="1310" spans="4:4">
      <c r="D1310" s="190"/>
    </row>
    <row r="1311" spans="4:4">
      <c r="D1311" s="190"/>
    </row>
    <row r="1312" spans="4:4">
      <c r="D1312" s="190"/>
    </row>
    <row r="1313" spans="4:4">
      <c r="D1313" s="190"/>
    </row>
    <row r="1314" spans="4:4">
      <c r="D1314" s="190"/>
    </row>
    <row r="1315" spans="4:4">
      <c r="D1315" s="190"/>
    </row>
    <row r="1316" spans="4:4">
      <c r="D1316" s="190"/>
    </row>
    <row r="1317" spans="4:4">
      <c r="D1317" s="190"/>
    </row>
    <row r="1318" spans="4:4">
      <c r="D1318" s="190"/>
    </row>
    <row r="1319" spans="4:4">
      <c r="D1319" s="190"/>
    </row>
    <row r="1320" spans="4:4">
      <c r="D1320" s="190"/>
    </row>
    <row r="1321" spans="4:4">
      <c r="D1321" s="190"/>
    </row>
    <row r="1322" spans="4:4">
      <c r="D1322" s="190"/>
    </row>
    <row r="1323" spans="4:4">
      <c r="D1323" s="190"/>
    </row>
    <row r="1324" spans="4:4">
      <c r="D1324" s="190"/>
    </row>
    <row r="1325" spans="4:4">
      <c r="D1325" s="190"/>
    </row>
    <row r="1326" spans="4:4">
      <c r="D1326" s="190"/>
    </row>
    <row r="1327" spans="4:4">
      <c r="D1327" s="190"/>
    </row>
    <row r="1328" spans="4:4">
      <c r="D1328" s="190"/>
    </row>
    <row r="1329" spans="4:4">
      <c r="D1329" s="190"/>
    </row>
    <row r="1330" spans="4:4">
      <c r="D1330" s="190"/>
    </row>
    <row r="1331" spans="4:4">
      <c r="D1331" s="190"/>
    </row>
    <row r="1332" spans="4:4">
      <c r="D1332" s="190"/>
    </row>
    <row r="1333" spans="4:4">
      <c r="D1333" s="190"/>
    </row>
    <row r="1334" spans="4:4">
      <c r="D1334" s="190"/>
    </row>
    <row r="1335" spans="4:4">
      <c r="D1335" s="190"/>
    </row>
    <row r="1336" spans="4:4">
      <c r="D1336" s="190"/>
    </row>
    <row r="1337" spans="4:4">
      <c r="D1337" s="190"/>
    </row>
    <row r="1338" spans="4:4">
      <c r="D1338" s="190"/>
    </row>
    <row r="1339" spans="4:4">
      <c r="D1339" s="190"/>
    </row>
    <row r="1340" spans="4:4">
      <c r="D1340" s="190"/>
    </row>
    <row r="1341" spans="4:4">
      <c r="D1341" s="190"/>
    </row>
    <row r="1342" spans="4:4">
      <c r="D1342" s="190"/>
    </row>
    <row r="1343" spans="4:4">
      <c r="D1343" s="190"/>
    </row>
    <row r="1344" spans="4:4">
      <c r="D1344" s="190"/>
    </row>
    <row r="1345" spans="4:4">
      <c r="D1345" s="190"/>
    </row>
    <row r="1346" spans="4:4">
      <c r="D1346" s="190"/>
    </row>
    <row r="1347" spans="4:4">
      <c r="D1347" s="190"/>
    </row>
    <row r="1348" spans="4:4">
      <c r="D1348" s="190"/>
    </row>
    <row r="1349" spans="4:4">
      <c r="D1349" s="190"/>
    </row>
    <row r="1350" spans="4:4">
      <c r="D1350" s="190"/>
    </row>
    <row r="1351" spans="4:4">
      <c r="D1351" s="190"/>
    </row>
    <row r="1352" spans="4:4">
      <c r="D1352" s="190"/>
    </row>
    <row r="1353" spans="4:4">
      <c r="D1353" s="190"/>
    </row>
    <row r="1354" spans="4:4">
      <c r="D1354" s="190"/>
    </row>
    <row r="1355" spans="4:4">
      <c r="D1355" s="190"/>
    </row>
    <row r="1356" spans="4:4">
      <c r="D1356" s="190"/>
    </row>
    <row r="1357" spans="4:4">
      <c r="D1357" s="190"/>
    </row>
    <row r="1358" spans="4:4">
      <c r="D1358" s="190"/>
    </row>
    <row r="1359" spans="4:4">
      <c r="D1359" s="190"/>
    </row>
    <row r="1360" spans="4:4">
      <c r="D1360" s="190"/>
    </row>
    <row r="1361" spans="4:4">
      <c r="D1361" s="190"/>
    </row>
    <row r="1362" spans="4:4">
      <c r="D1362" s="190"/>
    </row>
    <row r="1363" spans="4:4">
      <c r="D1363" s="190"/>
    </row>
    <row r="1364" spans="4:4">
      <c r="D1364" s="190"/>
    </row>
    <row r="1365" spans="4:4">
      <c r="D1365" s="190"/>
    </row>
    <row r="1366" spans="4:4">
      <c r="D1366" s="190"/>
    </row>
    <row r="1367" spans="4:4">
      <c r="D1367" s="190"/>
    </row>
    <row r="1368" spans="4:4">
      <c r="D1368" s="190"/>
    </row>
    <row r="1369" spans="4:4">
      <c r="D1369" s="190"/>
    </row>
    <row r="1370" spans="4:4">
      <c r="D1370" s="190"/>
    </row>
    <row r="1371" spans="4:4">
      <c r="D1371" s="190"/>
    </row>
    <row r="1372" spans="4:4">
      <c r="D1372" s="190"/>
    </row>
    <row r="1373" spans="4:4">
      <c r="D1373" s="190"/>
    </row>
    <row r="1374" spans="4:4">
      <c r="D1374" s="190"/>
    </row>
    <row r="1375" spans="4:4">
      <c r="D1375" s="190"/>
    </row>
    <row r="1376" spans="4:4">
      <c r="D1376" s="190"/>
    </row>
    <row r="1377" spans="4:4">
      <c r="D1377" s="190"/>
    </row>
    <row r="1378" spans="4:4">
      <c r="D1378" s="190"/>
    </row>
    <row r="1379" spans="4:4">
      <c r="D1379" s="190"/>
    </row>
    <row r="1380" spans="4:4">
      <c r="D1380" s="190"/>
    </row>
    <row r="1381" spans="4:4">
      <c r="D1381" s="190"/>
    </row>
    <row r="1382" spans="4:4">
      <c r="D1382" s="190"/>
    </row>
    <row r="1383" spans="4:4">
      <c r="D1383" s="190"/>
    </row>
    <row r="1384" spans="4:4">
      <c r="D1384" s="190"/>
    </row>
    <row r="1385" spans="4:4">
      <c r="D1385" s="190"/>
    </row>
    <row r="1386" spans="4:4">
      <c r="D1386" s="190"/>
    </row>
    <row r="1387" spans="4:4">
      <c r="D1387" s="190"/>
    </row>
    <row r="1388" spans="4:4">
      <c r="D1388" s="190"/>
    </row>
    <row r="1389" spans="4:4">
      <c r="D1389" s="190"/>
    </row>
    <row r="1390" spans="4:4">
      <c r="D1390" s="190"/>
    </row>
    <row r="1391" spans="4:4">
      <c r="D1391" s="190"/>
    </row>
    <row r="1392" spans="4:4">
      <c r="D1392" s="190"/>
    </row>
    <row r="1393" spans="4:4">
      <c r="D1393" s="190"/>
    </row>
    <row r="1394" spans="4:4">
      <c r="D1394" s="190"/>
    </row>
    <row r="1395" spans="4:4">
      <c r="D1395" s="190"/>
    </row>
    <row r="1396" spans="4:4">
      <c r="D1396" s="190"/>
    </row>
    <row r="1397" spans="4:4">
      <c r="D1397" s="190"/>
    </row>
    <row r="1398" spans="4:4">
      <c r="D1398" s="190"/>
    </row>
    <row r="1399" spans="4:4">
      <c r="D1399" s="190"/>
    </row>
    <row r="1400" spans="4:4">
      <c r="D1400" s="190"/>
    </row>
    <row r="1401" spans="4:4">
      <c r="D1401" s="190"/>
    </row>
    <row r="1402" spans="4:4">
      <c r="D1402" s="190"/>
    </row>
    <row r="1403" spans="4:4">
      <c r="D1403" s="190"/>
    </row>
    <row r="1404" spans="4:4">
      <c r="D1404" s="190"/>
    </row>
    <row r="1405" spans="4:4">
      <c r="D1405" s="190"/>
    </row>
    <row r="1406" spans="4:4">
      <c r="D1406" s="190"/>
    </row>
    <row r="1407" spans="4:4">
      <c r="D1407" s="190"/>
    </row>
    <row r="1408" spans="4:4">
      <c r="D1408" s="190"/>
    </row>
    <row r="1409" spans="4:4">
      <c r="D1409" s="190"/>
    </row>
    <row r="1410" spans="4:4">
      <c r="D1410" s="190"/>
    </row>
    <row r="1411" spans="4:4">
      <c r="D1411" s="190"/>
    </row>
    <row r="1412" spans="4:4">
      <c r="D1412" s="190"/>
    </row>
    <row r="1413" spans="4:4">
      <c r="D1413" s="190"/>
    </row>
    <row r="1414" spans="4:4">
      <c r="D1414" s="190"/>
    </row>
    <row r="1415" spans="4:4">
      <c r="D1415" s="190"/>
    </row>
    <row r="1416" spans="4:4">
      <c r="D1416" s="190"/>
    </row>
    <row r="1417" spans="4:4">
      <c r="D1417" s="190"/>
    </row>
    <row r="1418" spans="4:4">
      <c r="D1418" s="190"/>
    </row>
    <row r="1419" spans="4:4">
      <c r="D1419" s="190"/>
    </row>
    <row r="1420" spans="4:4">
      <c r="D1420" s="190"/>
    </row>
    <row r="1421" spans="4:4">
      <c r="D1421" s="190"/>
    </row>
    <row r="1422" spans="4:4">
      <c r="D1422" s="190"/>
    </row>
    <row r="1423" spans="4:4">
      <c r="D1423" s="190"/>
    </row>
    <row r="1424" spans="4:4">
      <c r="D1424" s="190"/>
    </row>
    <row r="1425" spans="4:4">
      <c r="D1425" s="190"/>
    </row>
    <row r="1426" spans="4:4">
      <c r="D1426" s="190"/>
    </row>
    <row r="1427" spans="4:4">
      <c r="D1427" s="190"/>
    </row>
    <row r="1428" spans="4:4">
      <c r="D1428" s="190"/>
    </row>
    <row r="1429" spans="4:4">
      <c r="D1429" s="190"/>
    </row>
    <row r="1430" spans="4:4">
      <c r="D1430" s="190"/>
    </row>
    <row r="1431" spans="4:4">
      <c r="D1431" s="190"/>
    </row>
    <row r="1432" spans="4:4">
      <c r="D1432" s="190"/>
    </row>
    <row r="1433" spans="4:4">
      <c r="D1433" s="190"/>
    </row>
    <row r="1434" spans="4:4">
      <c r="D1434" s="190"/>
    </row>
    <row r="1435" spans="4:4">
      <c r="D1435" s="190"/>
    </row>
    <row r="1436" spans="4:4">
      <c r="D1436" s="190"/>
    </row>
    <row r="1437" spans="4:4">
      <c r="D1437" s="190"/>
    </row>
    <row r="1438" spans="4:4">
      <c r="D1438" s="190"/>
    </row>
    <row r="1439" spans="4:4">
      <c r="D1439" s="190"/>
    </row>
    <row r="1440" spans="4:4">
      <c r="D1440" s="190"/>
    </row>
    <row r="1441" spans="4:4">
      <c r="D1441" s="190"/>
    </row>
    <row r="1442" spans="4:4">
      <c r="D1442" s="190"/>
    </row>
    <row r="1443" spans="4:4">
      <c r="D1443" s="190"/>
    </row>
    <row r="1444" spans="4:4">
      <c r="D1444" s="190"/>
    </row>
    <row r="1445" spans="4:4">
      <c r="D1445" s="190"/>
    </row>
    <row r="1446" spans="4:4">
      <c r="D1446" s="190"/>
    </row>
    <row r="1447" spans="4:4">
      <c r="D1447" s="190"/>
    </row>
    <row r="1448" spans="4:4">
      <c r="D1448" s="190"/>
    </row>
    <row r="1449" spans="4:4">
      <c r="D1449" s="190"/>
    </row>
    <row r="1450" spans="4:4">
      <c r="D1450" s="190"/>
    </row>
    <row r="1451" spans="4:4">
      <c r="D1451" s="190"/>
    </row>
    <row r="1452" spans="4:4">
      <c r="D1452" s="190"/>
    </row>
    <row r="1453" spans="4:4">
      <c r="D1453" s="190"/>
    </row>
    <row r="1454" spans="4:4">
      <c r="D1454" s="190"/>
    </row>
    <row r="1455" spans="4:4">
      <c r="D1455" s="190"/>
    </row>
    <row r="1456" spans="4:4">
      <c r="D1456" s="190"/>
    </row>
    <row r="1457" spans="4:4">
      <c r="D1457" s="190"/>
    </row>
    <row r="1458" spans="4:4">
      <c r="D1458" s="190"/>
    </row>
    <row r="1459" spans="4:4">
      <c r="D1459" s="190"/>
    </row>
    <row r="1460" spans="4:4">
      <c r="D1460" s="190"/>
    </row>
    <row r="1461" spans="4:4">
      <c r="D1461" s="190"/>
    </row>
    <row r="1462" spans="4:4">
      <c r="D1462" s="190"/>
    </row>
    <row r="1463" spans="4:4">
      <c r="D1463" s="190"/>
    </row>
    <row r="1464" spans="4:4">
      <c r="D1464" s="190"/>
    </row>
    <row r="1465" spans="4:4">
      <c r="D1465" s="190"/>
    </row>
    <row r="1466" spans="4:4">
      <c r="D1466" s="190"/>
    </row>
    <row r="1467" spans="4:4">
      <c r="D1467" s="190"/>
    </row>
    <row r="1468" spans="4:4">
      <c r="D1468" s="190"/>
    </row>
    <row r="1469" spans="4:4">
      <c r="D1469" s="190"/>
    </row>
    <row r="1470" spans="4:4">
      <c r="D1470" s="190"/>
    </row>
    <row r="1471" spans="4:4">
      <c r="D1471" s="190"/>
    </row>
    <row r="1472" spans="4:4">
      <c r="D1472" s="190"/>
    </row>
    <row r="1473" spans="4:4">
      <c r="D1473" s="190"/>
    </row>
    <row r="1474" spans="4:4">
      <c r="D1474" s="190"/>
    </row>
    <row r="1475" spans="4:4">
      <c r="D1475" s="190"/>
    </row>
    <row r="1476" spans="4:4">
      <c r="D1476" s="190"/>
    </row>
    <row r="1477" spans="4:4">
      <c r="D1477" s="190"/>
    </row>
    <row r="1478" spans="4:4">
      <c r="D1478" s="190"/>
    </row>
    <row r="1479" spans="4:4">
      <c r="D1479" s="190"/>
    </row>
    <row r="1480" spans="4:4">
      <c r="D1480" s="190"/>
    </row>
    <row r="1481" spans="4:4">
      <c r="D1481" s="190"/>
    </row>
    <row r="1482" spans="4:4">
      <c r="D1482" s="190"/>
    </row>
    <row r="1483" spans="4:4">
      <c r="D1483" s="190"/>
    </row>
    <row r="1484" spans="4:4">
      <c r="D1484" s="190"/>
    </row>
    <row r="1485" spans="4:4">
      <c r="D1485" s="190"/>
    </row>
    <row r="1486" spans="4:4">
      <c r="D1486" s="190"/>
    </row>
    <row r="1487" spans="4:4">
      <c r="D1487" s="190"/>
    </row>
    <row r="1488" spans="4:4">
      <c r="D1488" s="190"/>
    </row>
    <row r="1489" spans="4:4">
      <c r="D1489" s="190"/>
    </row>
    <row r="1490" spans="4:4">
      <c r="D1490" s="190"/>
    </row>
    <row r="1491" spans="4:4">
      <c r="D1491" s="190"/>
    </row>
    <row r="1492" spans="4:4">
      <c r="D1492" s="190"/>
    </row>
    <row r="1493" spans="4:4">
      <c r="D1493" s="190"/>
    </row>
    <row r="1494" spans="4:4">
      <c r="D1494" s="190"/>
    </row>
    <row r="1495" spans="4:4">
      <c r="D1495" s="190"/>
    </row>
    <row r="1496" spans="4:4">
      <c r="D1496" s="190"/>
    </row>
    <row r="1497" spans="4:4">
      <c r="D1497" s="190"/>
    </row>
    <row r="1498" spans="4:4">
      <c r="D1498" s="190"/>
    </row>
    <row r="1499" spans="4:4">
      <c r="D1499" s="190"/>
    </row>
    <row r="1500" spans="4:4">
      <c r="D1500" s="190"/>
    </row>
    <row r="1501" spans="4:4">
      <c r="D1501" s="190"/>
    </row>
    <row r="1502" spans="4:4">
      <c r="D1502" s="190"/>
    </row>
    <row r="1503" spans="4:4">
      <c r="D1503" s="190"/>
    </row>
    <row r="1504" spans="4:4">
      <c r="D1504" s="190"/>
    </row>
    <row r="1505" spans="4:4">
      <c r="D1505" s="190"/>
    </row>
    <row r="1506" spans="4:4">
      <c r="D1506" s="190"/>
    </row>
    <row r="1507" spans="4:4">
      <c r="D1507" s="190"/>
    </row>
    <row r="1508" spans="4:4">
      <c r="D1508" s="190"/>
    </row>
    <row r="1509" spans="4:4">
      <c r="D1509" s="190"/>
    </row>
    <row r="1510" spans="4:4">
      <c r="D1510" s="190"/>
    </row>
    <row r="1511" spans="4:4">
      <c r="D1511" s="190"/>
    </row>
    <row r="1512" spans="4:4">
      <c r="D1512" s="190"/>
    </row>
    <row r="1513" spans="4:4">
      <c r="D1513" s="190"/>
    </row>
    <row r="1514" spans="4:4">
      <c r="D1514" s="190"/>
    </row>
    <row r="1515" spans="4:4">
      <c r="D1515" s="190"/>
    </row>
    <row r="1516" spans="4:4">
      <c r="D1516" s="190"/>
    </row>
    <row r="1517" spans="4:4">
      <c r="D1517" s="190"/>
    </row>
    <row r="1518" spans="4:4">
      <c r="D1518" s="190"/>
    </row>
    <row r="1519" spans="4:4">
      <c r="D1519" s="190"/>
    </row>
    <row r="1520" spans="4:4">
      <c r="D1520" s="190"/>
    </row>
    <row r="1521" spans="4:4">
      <c r="D1521" s="190"/>
    </row>
    <row r="1522" spans="4:4">
      <c r="D1522" s="190"/>
    </row>
    <row r="1523" spans="4:4">
      <c r="D1523" s="190"/>
    </row>
    <row r="1524" spans="4:4">
      <c r="D1524" s="190"/>
    </row>
    <row r="1525" spans="4:4">
      <c r="D1525" s="190"/>
    </row>
    <row r="1526" spans="4:4">
      <c r="D1526" s="190"/>
    </row>
    <row r="1527" spans="4:4">
      <c r="D1527" s="190"/>
    </row>
    <row r="1528" spans="4:4">
      <c r="D1528" s="190"/>
    </row>
    <row r="1529" spans="4:4">
      <c r="D1529" s="190"/>
    </row>
    <row r="1530" spans="4:4">
      <c r="D1530" s="190"/>
    </row>
    <row r="1531" spans="4:4">
      <c r="D1531" s="190"/>
    </row>
    <row r="1532" spans="4:4">
      <c r="D1532" s="190"/>
    </row>
    <row r="1533" spans="4:4">
      <c r="D1533" s="190"/>
    </row>
    <row r="1534" spans="4:4">
      <c r="D1534" s="190"/>
    </row>
    <row r="1535" spans="4:4">
      <c r="D1535" s="190"/>
    </row>
    <row r="1536" spans="4:4">
      <c r="D1536" s="190"/>
    </row>
    <row r="1537" spans="4:4">
      <c r="D1537" s="190"/>
    </row>
    <row r="1538" spans="4:4">
      <c r="D1538" s="190"/>
    </row>
    <row r="1539" spans="4:4">
      <c r="D1539" s="190"/>
    </row>
    <row r="1540" spans="4:4">
      <c r="D1540" s="190"/>
    </row>
    <row r="1541" spans="4:4">
      <c r="D1541" s="190"/>
    </row>
    <row r="1542" spans="4:4">
      <c r="D1542" s="190"/>
    </row>
    <row r="1543" spans="4:4">
      <c r="D1543" s="190"/>
    </row>
    <row r="1544" spans="4:4">
      <c r="D1544" s="190"/>
    </row>
    <row r="1545" spans="4:4">
      <c r="D1545" s="190"/>
    </row>
    <row r="1546" spans="4:4">
      <c r="D1546" s="190"/>
    </row>
    <row r="1547" spans="4:4">
      <c r="D1547" s="190"/>
    </row>
    <row r="1548" spans="4:4">
      <c r="D1548" s="190"/>
    </row>
    <row r="1549" spans="4:4">
      <c r="D1549" s="190"/>
    </row>
    <row r="1550" spans="4:4">
      <c r="D1550" s="190"/>
    </row>
    <row r="1551" spans="4:4">
      <c r="D1551" s="190"/>
    </row>
    <row r="1552" spans="4:4">
      <c r="D1552" s="190"/>
    </row>
    <row r="1553" spans="4:4">
      <c r="D1553" s="190"/>
    </row>
    <row r="1554" spans="4:4">
      <c r="D1554" s="190"/>
    </row>
    <row r="1555" spans="4:4">
      <c r="D1555" s="190"/>
    </row>
    <row r="1556" spans="4:4">
      <c r="D1556" s="190"/>
    </row>
    <row r="1557" spans="4:4">
      <c r="D1557" s="190"/>
    </row>
    <row r="1558" spans="4:4">
      <c r="D1558" s="190"/>
    </row>
    <row r="1559" spans="4:4">
      <c r="D1559" s="190"/>
    </row>
    <row r="1560" spans="4:4">
      <c r="D1560" s="190"/>
    </row>
    <row r="1561" spans="4:4">
      <c r="D1561" s="190"/>
    </row>
    <row r="1562" spans="4:4">
      <c r="D1562" s="190"/>
    </row>
    <row r="1563" spans="4:4">
      <c r="D1563" s="190"/>
    </row>
    <row r="1564" spans="4:4">
      <c r="D1564" s="190"/>
    </row>
    <row r="1565" spans="4:4">
      <c r="D1565" s="190"/>
    </row>
    <row r="1566" spans="4:4">
      <c r="D1566" s="190"/>
    </row>
    <row r="1567" spans="4:4">
      <c r="D1567" s="190"/>
    </row>
    <row r="1568" spans="4:4">
      <c r="D1568" s="190"/>
    </row>
    <row r="1569" spans="4:4">
      <c r="D1569" s="190"/>
    </row>
    <row r="1570" spans="4:4">
      <c r="D1570" s="190"/>
    </row>
    <row r="1571" spans="4:4">
      <c r="D1571" s="190"/>
    </row>
    <row r="1572" spans="4:4">
      <c r="D1572" s="190"/>
    </row>
    <row r="1573" spans="4:4">
      <c r="D1573" s="190"/>
    </row>
    <row r="1574" spans="4:4">
      <c r="D1574" s="190"/>
    </row>
    <row r="1575" spans="4:4">
      <c r="D1575" s="190"/>
    </row>
    <row r="1576" spans="4:4">
      <c r="D1576" s="190"/>
    </row>
    <row r="1577" spans="4:4">
      <c r="D1577" s="190"/>
    </row>
    <row r="1578" spans="4:4">
      <c r="D1578" s="190"/>
    </row>
    <row r="1579" spans="4:4">
      <c r="D1579" s="190"/>
    </row>
    <row r="1580" spans="4:4">
      <c r="D1580" s="190"/>
    </row>
    <row r="1581" spans="4:4">
      <c r="D1581" s="190"/>
    </row>
    <row r="1582" spans="4:4">
      <c r="D1582" s="190"/>
    </row>
    <row r="1583" spans="4:4">
      <c r="D1583" s="190"/>
    </row>
    <row r="1584" spans="4:4">
      <c r="D1584" s="190"/>
    </row>
    <row r="1585" spans="4:4">
      <c r="D1585" s="190"/>
    </row>
    <row r="1586" spans="4:4">
      <c r="D1586" s="190"/>
    </row>
    <row r="1587" spans="4:4">
      <c r="D1587" s="190"/>
    </row>
    <row r="1588" spans="4:4">
      <c r="D1588" s="190"/>
    </row>
    <row r="1589" spans="4:4">
      <c r="D1589" s="190"/>
    </row>
    <row r="1590" spans="4:4">
      <c r="D1590" s="190"/>
    </row>
    <row r="1591" spans="4:4">
      <c r="D1591" s="190"/>
    </row>
    <row r="1592" spans="4:4">
      <c r="D1592" s="190"/>
    </row>
    <row r="1593" spans="4:4">
      <c r="D1593" s="190"/>
    </row>
    <row r="1594" spans="4:4">
      <c r="D1594" s="190"/>
    </row>
    <row r="1595" spans="4:4">
      <c r="D1595" s="190"/>
    </row>
    <row r="1596" spans="4:4">
      <c r="D1596" s="190"/>
    </row>
    <row r="1597" spans="4:4">
      <c r="D1597" s="190"/>
    </row>
    <row r="1598" spans="4:4">
      <c r="D1598" s="190"/>
    </row>
    <row r="1599" spans="4:4">
      <c r="D1599" s="190"/>
    </row>
    <row r="1600" spans="4:4">
      <c r="D1600" s="190"/>
    </row>
    <row r="1601" spans="4:4">
      <c r="D1601" s="190"/>
    </row>
    <row r="1602" spans="4:4">
      <c r="D1602" s="190"/>
    </row>
    <row r="1603" spans="4:4">
      <c r="D1603" s="190"/>
    </row>
    <row r="1604" spans="4:4">
      <c r="D1604" s="190"/>
    </row>
    <row r="1605" spans="4:4">
      <c r="D1605" s="190"/>
    </row>
    <row r="1606" spans="4:4">
      <c r="D1606" s="190"/>
    </row>
    <row r="1607" spans="4:4">
      <c r="D1607" s="190"/>
    </row>
    <row r="1608" spans="4:4">
      <c r="D1608" s="190"/>
    </row>
    <row r="1609" spans="4:4">
      <c r="D1609" s="190"/>
    </row>
    <row r="1610" spans="4:4">
      <c r="D1610" s="190"/>
    </row>
    <row r="1611" spans="4:4">
      <c r="D1611" s="190"/>
    </row>
    <row r="1612" spans="4:4">
      <c r="D1612" s="190"/>
    </row>
    <row r="1613" spans="4:4">
      <c r="D1613" s="190"/>
    </row>
    <row r="1614" spans="4:4">
      <c r="D1614" s="190"/>
    </row>
    <row r="1615" spans="4:4">
      <c r="D1615" s="190"/>
    </row>
    <row r="1616" spans="4:4">
      <c r="D1616" s="190"/>
    </row>
    <row r="1617" spans="4:4">
      <c r="D1617" s="190"/>
    </row>
    <row r="1618" spans="4:4">
      <c r="D1618" s="190"/>
    </row>
    <row r="1619" spans="4:4">
      <c r="D1619" s="190"/>
    </row>
    <row r="1620" spans="4:4">
      <c r="D1620" s="190"/>
    </row>
    <row r="1621" spans="4:4">
      <c r="D1621" s="190"/>
    </row>
    <row r="1622" spans="4:4">
      <c r="D1622" s="190"/>
    </row>
    <row r="1623" spans="4:4">
      <c r="D1623" s="190"/>
    </row>
    <row r="1624" spans="4:4">
      <c r="D1624" s="190"/>
    </row>
    <row r="1625" spans="4:4">
      <c r="D1625" s="190"/>
    </row>
    <row r="1626" spans="4:4">
      <c r="D1626" s="190"/>
    </row>
    <row r="1627" spans="4:4">
      <c r="D1627" s="190"/>
    </row>
    <row r="1628" spans="4:4">
      <c r="D1628" s="190"/>
    </row>
    <row r="1629" spans="4:4">
      <c r="D1629" s="190"/>
    </row>
    <row r="1630" spans="4:4">
      <c r="D1630" s="190"/>
    </row>
    <row r="1631" spans="4:4">
      <c r="D1631" s="190"/>
    </row>
    <row r="1632" spans="4:4">
      <c r="D1632" s="190"/>
    </row>
    <row r="1633" spans="4:4">
      <c r="D1633" s="190"/>
    </row>
    <row r="1634" spans="4:4">
      <c r="D1634" s="190"/>
    </row>
    <row r="1635" spans="4:4">
      <c r="D1635" s="190"/>
    </row>
    <row r="1636" spans="4:4">
      <c r="D1636" s="190"/>
    </row>
    <row r="1637" spans="4:4">
      <c r="D1637" s="190"/>
    </row>
    <row r="1638" spans="4:4">
      <c r="D1638" s="190"/>
    </row>
    <row r="1639" spans="4:4">
      <c r="D1639" s="190"/>
    </row>
    <row r="1640" spans="4:4">
      <c r="D1640" s="190"/>
    </row>
    <row r="1641" spans="4:4">
      <c r="D1641" s="190"/>
    </row>
    <row r="1642" spans="4:4">
      <c r="D1642" s="190"/>
    </row>
    <row r="1643" spans="4:4">
      <c r="D1643" s="190"/>
    </row>
    <row r="1644" spans="4:4">
      <c r="D1644" s="190"/>
    </row>
    <row r="1645" spans="4:4">
      <c r="D1645" s="190"/>
    </row>
    <row r="1646" spans="4:4">
      <c r="D1646" s="190"/>
    </row>
    <row r="1647" spans="4:4">
      <c r="D1647" s="190"/>
    </row>
    <row r="1648" spans="4:4">
      <c r="D1648" s="190"/>
    </row>
    <row r="1649" spans="4:4">
      <c r="D1649" s="190"/>
    </row>
    <row r="1650" spans="4:4">
      <c r="D1650" s="190"/>
    </row>
    <row r="1651" spans="4:4">
      <c r="D1651" s="190"/>
    </row>
    <row r="1652" spans="4:4">
      <c r="D1652" s="190"/>
    </row>
    <row r="1653" spans="4:4">
      <c r="D1653" s="190"/>
    </row>
    <row r="1654" spans="4:4">
      <c r="D1654" s="190"/>
    </row>
    <row r="1655" spans="4:4">
      <c r="D1655" s="190"/>
    </row>
    <row r="1656" spans="4:4">
      <c r="D1656" s="190"/>
    </row>
    <row r="1657" spans="4:4">
      <c r="D1657" s="190"/>
    </row>
    <row r="1658" spans="4:4">
      <c r="D1658" s="190"/>
    </row>
    <row r="1659" spans="4:4">
      <c r="D1659" s="190"/>
    </row>
    <row r="1660" spans="4:4">
      <c r="D1660" s="190"/>
    </row>
    <row r="1661" spans="4:4">
      <c r="D1661" s="190"/>
    </row>
    <row r="1662" spans="4:4">
      <c r="D1662" s="190"/>
    </row>
    <row r="1663" spans="4:4">
      <c r="D1663" s="190"/>
    </row>
    <row r="1664" spans="4:4">
      <c r="D1664" s="190"/>
    </row>
    <row r="1665" spans="4:4">
      <c r="D1665" s="190"/>
    </row>
    <row r="1666" spans="4:4">
      <c r="D1666" s="190"/>
    </row>
    <row r="1667" spans="4:4">
      <c r="D1667" s="190"/>
    </row>
    <row r="1668" spans="4:4">
      <c r="D1668" s="190"/>
    </row>
    <row r="1669" spans="4:4">
      <c r="D1669" s="190"/>
    </row>
    <row r="1670" spans="4:4">
      <c r="D1670" s="190"/>
    </row>
    <row r="1671" spans="4:4">
      <c r="D1671" s="190"/>
    </row>
    <row r="1672" spans="4:4">
      <c r="D1672" s="190"/>
    </row>
    <row r="1673" spans="4:4">
      <c r="D1673" s="190"/>
    </row>
    <row r="1674" spans="4:4">
      <c r="D1674" s="190"/>
    </row>
    <row r="1675" spans="4:4">
      <c r="D1675" s="190"/>
    </row>
    <row r="1676" spans="4:4">
      <c r="D1676" s="190"/>
    </row>
    <row r="1677" spans="4:4">
      <c r="D1677" s="190"/>
    </row>
    <row r="1678" spans="4:4">
      <c r="D1678" s="190"/>
    </row>
    <row r="1679" spans="4:4">
      <c r="D1679" s="190"/>
    </row>
    <row r="1680" spans="4:4">
      <c r="D1680" s="190"/>
    </row>
    <row r="1681" spans="4:4">
      <c r="D1681" s="190"/>
    </row>
    <row r="1682" spans="4:4">
      <c r="D1682" s="190"/>
    </row>
    <row r="1683" spans="4:4">
      <c r="D1683" s="190"/>
    </row>
    <row r="1684" spans="4:4">
      <c r="D1684" s="190"/>
    </row>
    <row r="1685" spans="4:4">
      <c r="D1685" s="190"/>
    </row>
    <row r="1686" spans="4:4">
      <c r="D1686" s="190"/>
    </row>
    <row r="1687" spans="4:4">
      <c r="D1687" s="190"/>
    </row>
    <row r="1688" spans="4:4">
      <c r="D1688" s="190"/>
    </row>
    <row r="1689" spans="4:4">
      <c r="D1689" s="190"/>
    </row>
    <row r="1690" spans="4:4">
      <c r="D1690" s="190"/>
    </row>
    <row r="1691" spans="4:4">
      <c r="D1691" s="190"/>
    </row>
    <row r="1692" spans="4:4">
      <c r="D1692" s="190"/>
    </row>
    <row r="1693" spans="4:4">
      <c r="D1693" s="190"/>
    </row>
    <row r="1694" spans="4:4">
      <c r="D1694" s="190"/>
    </row>
    <row r="1695" spans="4:4">
      <c r="D1695" s="190"/>
    </row>
    <row r="1696" spans="4:4">
      <c r="D1696" s="190"/>
    </row>
    <row r="1697" spans="4:4">
      <c r="D1697" s="190"/>
    </row>
    <row r="1698" spans="4:4">
      <c r="D1698" s="190"/>
    </row>
    <row r="1699" spans="4:4">
      <c r="D1699" s="190"/>
    </row>
    <row r="1700" spans="4:4">
      <c r="D1700" s="190"/>
    </row>
    <row r="1701" spans="4:4">
      <c r="D1701" s="190"/>
    </row>
    <row r="1702" spans="4:4">
      <c r="D1702" s="190"/>
    </row>
    <row r="1703" spans="4:4">
      <c r="D1703" s="190"/>
    </row>
    <row r="1704" spans="4:4">
      <c r="D1704" s="190"/>
    </row>
    <row r="1705" spans="4:4">
      <c r="D1705" s="190"/>
    </row>
    <row r="1706" spans="4:4">
      <c r="D1706" s="190"/>
    </row>
    <row r="1707" spans="4:4">
      <c r="D1707" s="190"/>
    </row>
    <row r="1708" spans="4:4">
      <c r="D1708" s="190"/>
    </row>
    <row r="1709" spans="4:4">
      <c r="D1709" s="190"/>
    </row>
    <row r="1710" spans="4:4">
      <c r="D1710" s="190"/>
    </row>
    <row r="1711" spans="4:4">
      <c r="D1711" s="190"/>
    </row>
    <row r="1712" spans="4:4">
      <c r="D1712" s="190"/>
    </row>
    <row r="1713" spans="4:4">
      <c r="D1713" s="190"/>
    </row>
    <row r="1714" spans="4:4">
      <c r="D1714" s="190"/>
    </row>
    <row r="1715" spans="4:4">
      <c r="D1715" s="190"/>
    </row>
    <row r="1716" spans="4:4">
      <c r="D1716" s="190"/>
    </row>
    <row r="1717" spans="4:4">
      <c r="D1717" s="190"/>
    </row>
    <row r="1718" spans="4:4">
      <c r="D1718" s="190"/>
    </row>
    <row r="1719" spans="4:4">
      <c r="D1719" s="190"/>
    </row>
    <row r="1720" spans="4:4">
      <c r="D1720" s="190"/>
    </row>
    <row r="1721" spans="4:4">
      <c r="D1721" s="190"/>
    </row>
    <row r="1722" spans="4:4">
      <c r="D1722" s="190"/>
    </row>
    <row r="1723" spans="4:4">
      <c r="D1723" s="190"/>
    </row>
    <row r="1724" spans="4:4">
      <c r="D1724" s="190"/>
    </row>
    <row r="1725" spans="4:4">
      <c r="D1725" s="190"/>
    </row>
    <row r="1726" spans="4:4">
      <c r="D1726" s="190"/>
    </row>
    <row r="1727" spans="4:4">
      <c r="D1727" s="190"/>
    </row>
    <row r="1728" spans="4:4">
      <c r="D1728" s="190"/>
    </row>
    <row r="1729" spans="4:4">
      <c r="D1729" s="190"/>
    </row>
    <row r="1730" spans="4:4">
      <c r="D1730" s="190"/>
    </row>
    <row r="1731" spans="4:4">
      <c r="D1731" s="190"/>
    </row>
    <row r="1732" spans="4:4">
      <c r="D1732" s="190"/>
    </row>
    <row r="1733" spans="4:4">
      <c r="D1733" s="190"/>
    </row>
    <row r="1734" spans="4:4">
      <c r="D1734" s="190"/>
    </row>
    <row r="1735" spans="4:4">
      <c r="D1735" s="190"/>
    </row>
    <row r="1736" spans="4:4">
      <c r="D1736" s="190"/>
    </row>
    <row r="1737" spans="4:4">
      <c r="D1737" s="190"/>
    </row>
    <row r="1738" spans="4:4">
      <c r="D1738" s="190"/>
    </row>
    <row r="1739" spans="4:4">
      <c r="D1739" s="190"/>
    </row>
    <row r="1740" spans="4:4">
      <c r="D1740" s="190"/>
    </row>
    <row r="1741" spans="4:4">
      <c r="D1741" s="190"/>
    </row>
    <row r="1742" spans="4:4">
      <c r="D1742" s="190"/>
    </row>
    <row r="1743" spans="4:4">
      <c r="D1743" s="190"/>
    </row>
    <row r="1744" spans="4:4">
      <c r="D1744" s="190"/>
    </row>
    <row r="1745" spans="4:4">
      <c r="D1745" s="190"/>
    </row>
    <row r="1746" spans="4:4">
      <c r="D1746" s="190"/>
    </row>
    <row r="1747" spans="4:4">
      <c r="D1747" s="190"/>
    </row>
    <row r="1748" spans="4:4">
      <c r="D1748" s="190"/>
    </row>
    <row r="1749" spans="4:4">
      <c r="D1749" s="190"/>
    </row>
    <row r="1750" spans="4:4">
      <c r="D1750" s="190"/>
    </row>
    <row r="1751" spans="4:4">
      <c r="D1751" s="190"/>
    </row>
    <row r="1752" spans="4:4">
      <c r="D1752" s="190"/>
    </row>
    <row r="1753" spans="4:4">
      <c r="D1753" s="190"/>
    </row>
    <row r="1754" spans="4:4">
      <c r="D1754" s="190"/>
    </row>
    <row r="1755" spans="4:4">
      <c r="D1755" s="190"/>
    </row>
    <row r="1756" spans="4:4">
      <c r="D1756" s="190"/>
    </row>
    <row r="1757" spans="4:4">
      <c r="D1757" s="190"/>
    </row>
    <row r="1758" spans="4:4">
      <c r="D1758" s="190"/>
    </row>
    <row r="1759" spans="4:4">
      <c r="D1759" s="190"/>
    </row>
    <row r="1760" spans="4:4">
      <c r="D1760" s="190"/>
    </row>
    <row r="1761" spans="4:4">
      <c r="D1761" s="190"/>
    </row>
    <row r="1762" spans="4:4">
      <c r="D1762" s="190"/>
    </row>
    <row r="1763" spans="4:4">
      <c r="D1763" s="190"/>
    </row>
    <row r="1764" spans="4:4">
      <c r="D1764" s="190"/>
    </row>
    <row r="1765" spans="4:4">
      <c r="D1765" s="190"/>
    </row>
    <row r="1766" spans="4:4">
      <c r="D1766" s="190"/>
    </row>
    <row r="1767" spans="4:4">
      <c r="D1767" s="190"/>
    </row>
    <row r="1768" spans="4:4">
      <c r="D1768" s="190"/>
    </row>
    <row r="1769" spans="4:4">
      <c r="D1769" s="190"/>
    </row>
    <row r="1770" spans="4:4">
      <c r="D1770" s="190"/>
    </row>
    <row r="1771" spans="4:4">
      <c r="D1771" s="190"/>
    </row>
    <row r="1772" spans="4:4">
      <c r="D1772" s="190"/>
    </row>
    <row r="1773" spans="4:4">
      <c r="D1773" s="190"/>
    </row>
    <row r="1774" spans="4:4">
      <c r="D1774" s="190"/>
    </row>
    <row r="1775" spans="4:4">
      <c r="D1775" s="190"/>
    </row>
    <row r="1776" spans="4:4">
      <c r="D1776" s="190"/>
    </row>
    <row r="1777" spans="4:4">
      <c r="D1777" s="190"/>
    </row>
    <row r="1778" spans="4:4">
      <c r="D1778" s="190"/>
    </row>
    <row r="1779" spans="4:4">
      <c r="D1779" s="190"/>
    </row>
    <row r="1780" spans="4:4">
      <c r="D1780" s="190"/>
    </row>
    <row r="1781" spans="4:4">
      <c r="D1781" s="190"/>
    </row>
    <row r="1782" spans="4:4">
      <c r="D1782" s="190"/>
    </row>
    <row r="1783" spans="4:4">
      <c r="D1783" s="190"/>
    </row>
    <row r="1784" spans="4:4">
      <c r="D1784" s="190"/>
    </row>
    <row r="1785" spans="4:4">
      <c r="D1785" s="190"/>
    </row>
    <row r="1786" spans="4:4">
      <c r="D1786" s="190"/>
    </row>
    <row r="1787" spans="4:4">
      <c r="D1787" s="190"/>
    </row>
    <row r="1788" spans="4:4">
      <c r="D1788" s="190"/>
    </row>
    <row r="1789" spans="4:4">
      <c r="D1789" s="190"/>
    </row>
    <row r="1790" spans="4:4">
      <c r="D1790" s="190"/>
    </row>
    <row r="1791" spans="4:4">
      <c r="D1791" s="190"/>
    </row>
    <row r="1792" spans="4:4">
      <c r="D1792" s="190"/>
    </row>
    <row r="1793" spans="4:4">
      <c r="D1793" s="190"/>
    </row>
    <row r="1794" spans="4:4">
      <c r="D1794" s="190"/>
    </row>
    <row r="1795" spans="4:4">
      <c r="D1795" s="190"/>
    </row>
    <row r="1796" spans="4:4">
      <c r="D1796" s="190"/>
    </row>
    <row r="1797" spans="4:4">
      <c r="D1797" s="190"/>
    </row>
    <row r="1798" spans="4:4">
      <c r="D1798" s="190"/>
    </row>
    <row r="1799" spans="4:4">
      <c r="D1799" s="190"/>
    </row>
    <row r="1800" spans="4:4">
      <c r="D1800" s="190"/>
    </row>
    <row r="1801" spans="4:4">
      <c r="D1801" s="190"/>
    </row>
    <row r="1802" spans="4:4">
      <c r="D1802" s="190"/>
    </row>
    <row r="1803" spans="4:4">
      <c r="D1803" s="190"/>
    </row>
    <row r="1804" spans="4:4">
      <c r="D1804" s="190"/>
    </row>
    <row r="1805" spans="4:4">
      <c r="D1805" s="190"/>
    </row>
    <row r="1806" spans="4:4">
      <c r="D1806" s="190"/>
    </row>
    <row r="1807" spans="4:4">
      <c r="D1807" s="190"/>
    </row>
    <row r="1808" spans="4:4">
      <c r="D1808" s="190"/>
    </row>
    <row r="1809" spans="4:4">
      <c r="D1809" s="190"/>
    </row>
    <row r="1810" spans="4:4">
      <c r="D1810" s="190"/>
    </row>
    <row r="1811" spans="4:4">
      <c r="D1811" s="190"/>
    </row>
    <row r="1812" spans="4:4">
      <c r="D1812" s="190"/>
    </row>
    <row r="1813" spans="4:4">
      <c r="D1813" s="190"/>
    </row>
    <row r="1814" spans="4:4">
      <c r="D1814" s="190"/>
    </row>
    <row r="1815" spans="4:4">
      <c r="D1815" s="190"/>
    </row>
    <row r="1816" spans="4:4">
      <c r="D1816" s="190"/>
    </row>
    <row r="1817" spans="4:4">
      <c r="D1817" s="190"/>
    </row>
    <row r="1818" spans="4:4">
      <c r="D1818" s="190"/>
    </row>
    <row r="1819" spans="4:4">
      <c r="D1819" s="190"/>
    </row>
    <row r="1820" spans="4:4">
      <c r="D1820" s="190"/>
    </row>
    <row r="1821" spans="4:4">
      <c r="D1821" s="190"/>
    </row>
    <row r="1822" spans="4:4">
      <c r="D1822" s="190"/>
    </row>
    <row r="1823" spans="4:4">
      <c r="D1823" s="190"/>
    </row>
    <row r="1824" spans="4:4">
      <c r="D1824" s="190"/>
    </row>
    <row r="1825" spans="4:4">
      <c r="D1825" s="190"/>
    </row>
    <row r="1826" spans="4:4">
      <c r="D1826" s="190"/>
    </row>
    <row r="1827" spans="4:4">
      <c r="D1827" s="190"/>
    </row>
    <row r="1828" spans="4:4">
      <c r="D1828" s="190"/>
    </row>
    <row r="1829" spans="4:4">
      <c r="D1829" s="190"/>
    </row>
    <row r="1830" spans="4:4">
      <c r="D1830" s="190"/>
    </row>
    <row r="1831" spans="4:4">
      <c r="D1831" s="190"/>
    </row>
    <row r="1832" spans="4:4">
      <c r="D1832" s="190"/>
    </row>
    <row r="1833" spans="4:4">
      <c r="D1833" s="190"/>
    </row>
    <row r="1834" spans="4:4">
      <c r="D1834" s="190"/>
    </row>
    <row r="1835" spans="4:4">
      <c r="D1835" s="190"/>
    </row>
    <row r="1836" spans="4:4">
      <c r="D1836" s="190"/>
    </row>
    <row r="1837" spans="4:4">
      <c r="D1837" s="190"/>
    </row>
    <row r="1838" spans="4:4">
      <c r="D1838" s="190"/>
    </row>
    <row r="1839" spans="4:4">
      <c r="D1839" s="190"/>
    </row>
    <row r="1840" spans="4:4">
      <c r="D1840" s="190"/>
    </row>
    <row r="1841" spans="4:4">
      <c r="D1841" s="190"/>
    </row>
    <row r="1842" spans="4:4">
      <c r="D1842" s="190"/>
    </row>
    <row r="1843" spans="4:4">
      <c r="D1843" s="190"/>
    </row>
    <row r="1844" spans="4:4">
      <c r="D1844" s="190"/>
    </row>
    <row r="1845" spans="4:4">
      <c r="D1845" s="190"/>
    </row>
    <row r="1846" spans="4:4">
      <c r="D1846" s="190"/>
    </row>
    <row r="1847" spans="4:4">
      <c r="D1847" s="190"/>
    </row>
    <row r="1848" spans="4:4">
      <c r="D1848" s="190"/>
    </row>
    <row r="1849" spans="4:4">
      <c r="D1849" s="190"/>
    </row>
    <row r="1850" spans="4:4">
      <c r="D1850" s="190"/>
    </row>
    <row r="1851" spans="4:4">
      <c r="D1851" s="190"/>
    </row>
    <row r="1852" spans="4:4">
      <c r="D1852" s="190"/>
    </row>
    <row r="1853" spans="4:4">
      <c r="D1853" s="190"/>
    </row>
    <row r="1854" spans="4:4">
      <c r="D1854" s="190"/>
    </row>
    <row r="1855" spans="4:4">
      <c r="D1855" s="190"/>
    </row>
    <row r="1856" spans="4:4">
      <c r="D1856" s="190"/>
    </row>
    <row r="1857" spans="4:4">
      <c r="D1857" s="190"/>
    </row>
    <row r="1858" spans="4:4">
      <c r="D1858" s="190"/>
    </row>
    <row r="1859" spans="4:4">
      <c r="D1859" s="190"/>
    </row>
    <row r="1860" spans="4:4">
      <c r="D1860" s="190"/>
    </row>
    <row r="1861" spans="4:4">
      <c r="D1861" s="190"/>
    </row>
    <row r="1862" spans="4:4">
      <c r="D1862" s="190"/>
    </row>
    <row r="1863" spans="4:4">
      <c r="D1863" s="190"/>
    </row>
    <row r="1864" spans="4:4">
      <c r="D1864" s="190"/>
    </row>
    <row r="1865" spans="4:4">
      <c r="D1865" s="190"/>
    </row>
    <row r="1866" spans="4:4">
      <c r="D1866" s="190"/>
    </row>
    <row r="1867" spans="4:4">
      <c r="D1867" s="190"/>
    </row>
    <row r="1868" spans="4:4">
      <c r="D1868" s="190"/>
    </row>
    <row r="1869" spans="4:4">
      <c r="D1869" s="190"/>
    </row>
    <row r="1870" spans="4:4">
      <c r="D1870" s="190"/>
    </row>
    <row r="1871" spans="4:4">
      <c r="D1871" s="190"/>
    </row>
    <row r="1872" spans="4:4">
      <c r="D1872" s="190"/>
    </row>
    <row r="1873" spans="4:4">
      <c r="D1873" s="190"/>
    </row>
    <row r="1874" spans="4:4">
      <c r="D1874" s="190"/>
    </row>
    <row r="1875" spans="4:4">
      <c r="D1875" s="190"/>
    </row>
    <row r="1876" spans="4:4">
      <c r="D1876" s="190"/>
    </row>
    <row r="1877" spans="4:4">
      <c r="D1877" s="190"/>
    </row>
    <row r="1878" spans="4:4">
      <c r="D1878" s="190"/>
    </row>
    <row r="1879" spans="4:4">
      <c r="D1879" s="190"/>
    </row>
    <row r="1880" spans="4:4">
      <c r="D1880" s="190"/>
    </row>
    <row r="1881" spans="4:4">
      <c r="D1881" s="190"/>
    </row>
    <row r="1882" spans="4:4">
      <c r="D1882" s="190"/>
    </row>
    <row r="1883" spans="4:4">
      <c r="D1883" s="190"/>
    </row>
    <row r="1884" spans="4:4">
      <c r="D1884" s="190"/>
    </row>
    <row r="1885" spans="4:4">
      <c r="D1885" s="190"/>
    </row>
    <row r="1886" spans="4:4">
      <c r="D1886" s="190"/>
    </row>
    <row r="1887" spans="4:4">
      <c r="D1887" s="190"/>
    </row>
    <row r="1888" spans="4:4">
      <c r="D1888" s="190"/>
    </row>
    <row r="1889" spans="4:4">
      <c r="D1889" s="190"/>
    </row>
    <row r="1890" spans="4:4">
      <c r="D1890" s="190"/>
    </row>
    <row r="1891" spans="4:4">
      <c r="D1891" s="190"/>
    </row>
    <row r="1892" spans="4:4">
      <c r="D1892" s="190"/>
    </row>
    <row r="1893" spans="4:4">
      <c r="D1893" s="190"/>
    </row>
    <row r="1894" spans="4:4">
      <c r="D1894" s="190"/>
    </row>
    <row r="1895" spans="4:4">
      <c r="D1895" s="190"/>
    </row>
    <row r="1896" spans="4:4">
      <c r="D1896" s="190"/>
    </row>
    <row r="1897" spans="4:4">
      <c r="D1897" s="190"/>
    </row>
    <row r="1898" spans="4:4">
      <c r="D1898" s="190"/>
    </row>
    <row r="1899" spans="4:4">
      <c r="D1899" s="190"/>
    </row>
    <row r="1900" spans="4:4">
      <c r="D1900" s="190"/>
    </row>
    <row r="1901" spans="4:4">
      <c r="D1901" s="190"/>
    </row>
    <row r="1902" spans="4:4">
      <c r="D1902" s="190"/>
    </row>
    <row r="1903" spans="4:4">
      <c r="D1903" s="190"/>
    </row>
    <row r="1904" spans="4:4">
      <c r="D1904" s="190"/>
    </row>
    <row r="1905" spans="4:4">
      <c r="D1905" s="190"/>
    </row>
    <row r="1906" spans="4:4">
      <c r="D1906" s="190"/>
    </row>
    <row r="1907" spans="4:4">
      <c r="D1907" s="190"/>
    </row>
    <row r="1908" spans="4:4">
      <c r="D1908" s="190"/>
    </row>
    <row r="1909" spans="4:4">
      <c r="D1909" s="190"/>
    </row>
    <row r="1910" spans="4:4">
      <c r="D1910" s="190"/>
    </row>
    <row r="1911" spans="4:4">
      <c r="D1911" s="190"/>
    </row>
    <row r="1912" spans="4:4">
      <c r="D1912" s="190"/>
    </row>
    <row r="1913" spans="4:4">
      <c r="D1913" s="190"/>
    </row>
    <row r="1914" spans="4:4">
      <c r="D1914" s="190"/>
    </row>
    <row r="1915" spans="4:4">
      <c r="D1915" s="190"/>
    </row>
    <row r="1916" spans="4:4">
      <c r="D1916" s="190"/>
    </row>
    <row r="1917" spans="4:4">
      <c r="D1917" s="190"/>
    </row>
    <row r="1918" spans="4:4">
      <c r="D1918" s="190"/>
    </row>
    <row r="1919" spans="4:4">
      <c r="D1919" s="190"/>
    </row>
    <row r="1920" spans="4:4">
      <c r="D1920" s="190"/>
    </row>
    <row r="1921" spans="4:4">
      <c r="D1921" s="190"/>
    </row>
    <row r="1922" spans="4:4">
      <c r="D1922" s="190"/>
    </row>
    <row r="1923" spans="4:4">
      <c r="D1923" s="190"/>
    </row>
    <row r="1924" spans="4:4">
      <c r="D1924" s="190"/>
    </row>
    <row r="1925" spans="4:4">
      <c r="D1925" s="190"/>
    </row>
    <row r="1926" spans="4:4">
      <c r="D1926" s="190"/>
    </row>
    <row r="1927" spans="4:4">
      <c r="D1927" s="190"/>
    </row>
    <row r="1928" spans="4:4">
      <c r="D1928" s="190"/>
    </row>
    <row r="1929" spans="4:4">
      <c r="D1929" s="190"/>
    </row>
    <row r="1930" spans="4:4">
      <c r="D1930" s="190"/>
    </row>
    <row r="1931" spans="4:4">
      <c r="D1931" s="190"/>
    </row>
    <row r="1932" spans="4:4">
      <c r="D1932" s="190"/>
    </row>
    <row r="1933" spans="4:4">
      <c r="D1933" s="190"/>
    </row>
    <row r="1934" spans="4:4">
      <c r="D1934" s="190"/>
    </row>
    <row r="1935" spans="4:4">
      <c r="D1935" s="190"/>
    </row>
    <row r="1936" spans="4:4">
      <c r="D1936" s="190"/>
    </row>
    <row r="1937" spans="4:4">
      <c r="D1937" s="190"/>
    </row>
    <row r="1938" spans="4:4">
      <c r="D1938" s="190"/>
    </row>
    <row r="1939" spans="4:4">
      <c r="D1939" s="190"/>
    </row>
    <row r="1940" spans="4:4">
      <c r="D1940" s="190"/>
    </row>
    <row r="1941" spans="4:4">
      <c r="D1941" s="190"/>
    </row>
    <row r="1942" spans="4:4">
      <c r="D1942" s="190"/>
    </row>
    <row r="1943" spans="4:4">
      <c r="D1943" s="190"/>
    </row>
    <row r="1944" spans="4:4">
      <c r="D1944" s="190"/>
    </row>
    <row r="1945" spans="4:4">
      <c r="D1945" s="190"/>
    </row>
    <row r="1946" spans="4:4">
      <c r="D1946" s="190"/>
    </row>
    <row r="1947" spans="4:4">
      <c r="D1947" s="190"/>
    </row>
    <row r="1948" spans="4:4">
      <c r="D1948" s="190"/>
    </row>
    <row r="1949" spans="4:4">
      <c r="D1949" s="190"/>
    </row>
    <row r="1950" spans="4:4">
      <c r="D1950" s="190"/>
    </row>
    <row r="1951" spans="4:4">
      <c r="D1951" s="190"/>
    </row>
    <row r="1952" spans="4:4">
      <c r="D1952" s="190"/>
    </row>
    <row r="1953" spans="4:4">
      <c r="D1953" s="190"/>
    </row>
    <row r="1954" spans="4:4">
      <c r="D1954" s="190"/>
    </row>
    <row r="1955" spans="4:4">
      <c r="D1955" s="190"/>
    </row>
    <row r="1956" spans="4:4">
      <c r="D1956" s="190"/>
    </row>
    <row r="1957" spans="4:4">
      <c r="D1957" s="190"/>
    </row>
    <row r="1958" spans="4:4">
      <c r="D1958" s="190"/>
    </row>
    <row r="1959" spans="4:4">
      <c r="D1959" s="190"/>
    </row>
    <row r="1960" spans="4:4">
      <c r="D1960" s="190"/>
    </row>
    <row r="1961" spans="4:4">
      <c r="D1961" s="190"/>
    </row>
    <row r="1962" spans="4:4">
      <c r="D1962" s="190"/>
    </row>
    <row r="1963" spans="4:4">
      <c r="D1963" s="190"/>
    </row>
    <row r="1964" spans="4:4">
      <c r="D1964" s="190"/>
    </row>
    <row r="1965" spans="4:4">
      <c r="D1965" s="190"/>
    </row>
    <row r="1966" spans="4:4">
      <c r="D1966" s="190"/>
    </row>
    <row r="1967" spans="4:4">
      <c r="D1967" s="190"/>
    </row>
    <row r="1968" spans="4:4">
      <c r="D1968" s="190"/>
    </row>
    <row r="1969" spans="4:4">
      <c r="D1969" s="190"/>
    </row>
    <row r="1970" spans="4:4">
      <c r="D1970" s="190"/>
    </row>
    <row r="1971" spans="4:4">
      <c r="D1971" s="190"/>
    </row>
    <row r="1972" spans="4:4">
      <c r="D1972" s="190"/>
    </row>
    <row r="1973" spans="4:4">
      <c r="D1973" s="190"/>
    </row>
    <row r="1974" spans="4:4">
      <c r="D1974" s="190"/>
    </row>
    <row r="1975" spans="4:4">
      <c r="D1975" s="190"/>
    </row>
    <row r="1976" spans="4:4">
      <c r="D1976" s="190"/>
    </row>
    <row r="1977" spans="4:4">
      <c r="D1977" s="190"/>
    </row>
    <row r="1978" spans="4:4">
      <c r="D1978" s="190"/>
    </row>
    <row r="1979" spans="4:4">
      <c r="D1979" s="190"/>
    </row>
    <row r="1980" spans="4:4">
      <c r="D1980" s="190"/>
    </row>
    <row r="1981" spans="4:4">
      <c r="D1981" s="190"/>
    </row>
    <row r="1982" spans="4:4">
      <c r="D1982" s="190"/>
    </row>
    <row r="1983" spans="4:4">
      <c r="D1983" s="190"/>
    </row>
    <row r="1984" spans="4:4">
      <c r="D1984" s="190"/>
    </row>
    <row r="1985" spans="4:4">
      <c r="D1985" s="190"/>
    </row>
    <row r="1986" spans="4:4">
      <c r="D1986" s="190"/>
    </row>
    <row r="1987" spans="4:4">
      <c r="D1987" s="190"/>
    </row>
    <row r="1988" spans="4:4">
      <c r="D1988" s="190"/>
    </row>
    <row r="1989" spans="4:4">
      <c r="D1989" s="190"/>
    </row>
    <row r="1990" spans="4:4">
      <c r="D1990" s="190"/>
    </row>
    <row r="1991" spans="4:4">
      <c r="D1991" s="190"/>
    </row>
    <row r="1992" spans="4:4">
      <c r="D1992" s="190"/>
    </row>
    <row r="1993" spans="4:4">
      <c r="D1993" s="190"/>
    </row>
    <row r="1994" spans="4:4">
      <c r="D1994" s="190"/>
    </row>
    <row r="1995" spans="4:4">
      <c r="D1995" s="190"/>
    </row>
    <row r="1996" spans="4:4">
      <c r="D1996" s="190"/>
    </row>
    <row r="1997" spans="4:4">
      <c r="D1997" s="190"/>
    </row>
    <row r="1998" spans="4:4">
      <c r="D1998" s="190"/>
    </row>
    <row r="1999" spans="4:4">
      <c r="D1999" s="190"/>
    </row>
    <row r="2000" spans="4:4">
      <c r="D2000" s="190"/>
    </row>
    <row r="2001" spans="4:4">
      <c r="D2001" s="190"/>
    </row>
    <row r="2002" spans="4:4">
      <c r="D2002" s="190"/>
    </row>
    <row r="2003" spans="4:4">
      <c r="D2003" s="190"/>
    </row>
    <row r="2004" spans="4:4">
      <c r="D2004" s="190"/>
    </row>
    <row r="2005" spans="4:4">
      <c r="D2005" s="190"/>
    </row>
    <row r="2006" spans="4:4">
      <c r="D2006" s="190"/>
    </row>
    <row r="2007" spans="4:4">
      <c r="D2007" s="190"/>
    </row>
    <row r="2008" spans="4:4">
      <c r="D2008" s="190"/>
    </row>
    <row r="2009" spans="4:4">
      <c r="D2009" s="190"/>
    </row>
    <row r="2010" spans="4:4">
      <c r="D2010" s="190"/>
    </row>
    <row r="2011" spans="4:4">
      <c r="D2011" s="190"/>
    </row>
    <row r="2012" spans="4:4">
      <c r="D2012" s="190"/>
    </row>
    <row r="2013" spans="4:4">
      <c r="D2013" s="190"/>
    </row>
    <row r="2014" spans="4:4">
      <c r="D2014" s="190"/>
    </row>
    <row r="2015" spans="4:4">
      <c r="D2015" s="190"/>
    </row>
    <row r="2016" spans="4:4">
      <c r="D2016" s="190"/>
    </row>
    <row r="2017" spans="4:4">
      <c r="D2017" s="190"/>
    </row>
    <row r="2018" spans="4:4">
      <c r="D2018" s="190"/>
    </row>
    <row r="2019" spans="4:4">
      <c r="D2019" s="190"/>
    </row>
    <row r="2020" spans="4:4">
      <c r="D2020" s="190"/>
    </row>
    <row r="2021" spans="4:4">
      <c r="D2021" s="190"/>
    </row>
    <row r="2022" spans="4:4">
      <c r="D2022" s="190"/>
    </row>
    <row r="2023" spans="4:4">
      <c r="D2023" s="190"/>
    </row>
    <row r="2024" spans="4:4">
      <c r="D2024" s="190"/>
    </row>
    <row r="2025" spans="4:4">
      <c r="D2025" s="190"/>
    </row>
    <row r="2026" spans="4:4">
      <c r="D2026" s="190"/>
    </row>
    <row r="2027" spans="4:4">
      <c r="D2027" s="190"/>
    </row>
    <row r="2028" spans="4:4">
      <c r="D2028" s="190"/>
    </row>
    <row r="2029" spans="4:4">
      <c r="D2029" s="190"/>
    </row>
    <row r="2030" spans="4:4">
      <c r="D2030" s="190"/>
    </row>
    <row r="2031" spans="4:4">
      <c r="D2031" s="190"/>
    </row>
    <row r="2032" spans="4:4">
      <c r="D2032" s="190"/>
    </row>
    <row r="2033" spans="4:4">
      <c r="D2033" s="190"/>
    </row>
    <row r="2034" spans="4:4">
      <c r="D2034" s="190"/>
    </row>
    <row r="2035" spans="4:4">
      <c r="D2035" s="190"/>
    </row>
    <row r="2036" spans="4:4">
      <c r="D2036" s="190"/>
    </row>
    <row r="2037" spans="4:4">
      <c r="D2037" s="190"/>
    </row>
    <row r="2038" spans="4:4">
      <c r="D2038" s="190"/>
    </row>
    <row r="2039" spans="4:4">
      <c r="D2039" s="190"/>
    </row>
    <row r="2040" spans="4:4">
      <c r="D2040" s="190"/>
    </row>
    <row r="2041" spans="4:4">
      <c r="D2041" s="190"/>
    </row>
    <row r="2042" spans="4:4">
      <c r="D2042" s="190"/>
    </row>
    <row r="2043" spans="4:4">
      <c r="D2043" s="190"/>
    </row>
    <row r="2044" spans="4:4">
      <c r="D2044" s="190"/>
    </row>
    <row r="2045" spans="4:4">
      <c r="D2045" s="190"/>
    </row>
    <row r="2046" spans="4:4">
      <c r="D2046" s="190"/>
    </row>
    <row r="2047" spans="4:4">
      <c r="D2047" s="190"/>
    </row>
    <row r="2048" spans="4:4">
      <c r="D2048" s="190"/>
    </row>
    <row r="2049" spans="4:4">
      <c r="D2049" s="190"/>
    </row>
    <row r="2050" spans="4:4">
      <c r="D2050" s="190"/>
    </row>
    <row r="2051" spans="4:4">
      <c r="D2051" s="190"/>
    </row>
    <row r="2052" spans="4:4">
      <c r="D2052" s="190"/>
    </row>
    <row r="2053" spans="4:4">
      <c r="D2053" s="190"/>
    </row>
    <row r="2054" spans="4:4">
      <c r="D2054" s="190"/>
    </row>
    <row r="2055" spans="4:4">
      <c r="D2055" s="190"/>
    </row>
    <row r="2056" spans="4:4">
      <c r="D2056" s="190"/>
    </row>
    <row r="2057" spans="4:4">
      <c r="D2057" s="190"/>
    </row>
    <row r="2058" spans="4:4">
      <c r="D2058" s="190"/>
    </row>
    <row r="2059" spans="4:4">
      <c r="D2059" s="190"/>
    </row>
    <row r="2060" spans="4:4">
      <c r="D2060" s="190"/>
    </row>
    <row r="2061" spans="4:4">
      <c r="D2061" s="190"/>
    </row>
    <row r="2062" spans="4:4">
      <c r="D2062" s="190"/>
    </row>
    <row r="2063" spans="4:4">
      <c r="D2063" s="190"/>
    </row>
    <row r="2064" spans="4:4">
      <c r="D2064" s="190"/>
    </row>
    <row r="2065" spans="4:4">
      <c r="D2065" s="190"/>
    </row>
    <row r="2066" spans="4:4">
      <c r="D2066" s="190"/>
    </row>
    <row r="2067" spans="4:4">
      <c r="D2067" s="190"/>
    </row>
    <row r="2068" spans="4:4">
      <c r="D2068" s="190"/>
    </row>
    <row r="2069" spans="4:4">
      <c r="D2069" s="190"/>
    </row>
    <row r="2070" spans="4:4">
      <c r="D2070" s="190"/>
    </row>
    <row r="2071" spans="4:4">
      <c r="D2071" s="190"/>
    </row>
    <row r="2072" spans="4:4">
      <c r="D2072" s="190"/>
    </row>
    <row r="2073" spans="4:4">
      <c r="D2073" s="190"/>
    </row>
    <row r="2074" spans="4:4">
      <c r="D2074" s="190"/>
    </row>
    <row r="2075" spans="4:4">
      <c r="D2075" s="190"/>
    </row>
    <row r="2076" spans="4:4">
      <c r="D2076" s="190"/>
    </row>
    <row r="2077" spans="4:4">
      <c r="D2077" s="190"/>
    </row>
    <row r="2078" spans="4:4">
      <c r="D2078" s="190"/>
    </row>
    <row r="2079" spans="4:4">
      <c r="D2079" s="190"/>
    </row>
    <row r="2080" spans="4:4">
      <c r="D2080" s="190"/>
    </row>
    <row r="2081" spans="4:4">
      <c r="D2081" s="190"/>
    </row>
    <row r="2082" spans="4:4">
      <c r="D2082" s="190"/>
    </row>
    <row r="2083" spans="4:4">
      <c r="D2083" s="190"/>
    </row>
    <row r="2084" spans="4:4">
      <c r="D2084" s="190"/>
    </row>
    <row r="2085" spans="4:4">
      <c r="D2085" s="190"/>
    </row>
    <row r="2086" spans="4:4">
      <c r="D2086" s="190"/>
    </row>
    <row r="2087" spans="4:4">
      <c r="D2087" s="190"/>
    </row>
    <row r="2088" spans="4:4">
      <c r="D2088" s="190"/>
    </row>
    <row r="2089" spans="4:4">
      <c r="D2089" s="190"/>
    </row>
    <row r="2090" spans="4:4">
      <c r="D2090" s="190"/>
    </row>
    <row r="2091" spans="4:4">
      <c r="D2091" s="190"/>
    </row>
    <row r="2092" spans="4:4">
      <c r="D2092" s="190"/>
    </row>
    <row r="2093" spans="4:4">
      <c r="D2093" s="190"/>
    </row>
    <row r="2094" spans="4:4">
      <c r="D2094" s="190"/>
    </row>
    <row r="2095" spans="4:4">
      <c r="D2095" s="190"/>
    </row>
    <row r="2096" spans="4:4">
      <c r="D2096" s="190"/>
    </row>
    <row r="2097" spans="4:4">
      <c r="D2097" s="190"/>
    </row>
    <row r="2098" spans="4:4">
      <c r="D2098" s="190"/>
    </row>
    <row r="2099" spans="4:4">
      <c r="D2099" s="190"/>
    </row>
    <row r="2100" spans="4:4">
      <c r="D2100" s="190"/>
    </row>
    <row r="2101" spans="4:4">
      <c r="D2101" s="190"/>
    </row>
    <row r="2102" spans="4:4">
      <c r="D2102" s="190"/>
    </row>
    <row r="2103" spans="4:4">
      <c r="D2103" s="190"/>
    </row>
    <row r="2104" spans="4:4">
      <c r="D2104" s="190"/>
    </row>
    <row r="2105" spans="4:4">
      <c r="D2105" s="190"/>
    </row>
    <row r="2106" spans="4:4">
      <c r="D2106" s="190"/>
    </row>
    <row r="2107" spans="4:4">
      <c r="D2107" s="190"/>
    </row>
    <row r="2108" spans="4:4">
      <c r="D2108" s="190"/>
    </row>
    <row r="2109" spans="4:4">
      <c r="D2109" s="190"/>
    </row>
    <row r="2110" spans="4:4">
      <c r="D2110" s="190"/>
    </row>
    <row r="2111" spans="4:4">
      <c r="D2111" s="190"/>
    </row>
    <row r="2112" spans="4:4">
      <c r="D2112" s="190"/>
    </row>
    <row r="2113" spans="4:4">
      <c r="D2113" s="190"/>
    </row>
    <row r="2114" spans="4:4">
      <c r="D2114" s="190"/>
    </row>
    <row r="2115" spans="4:4">
      <c r="D2115" s="190"/>
    </row>
    <row r="2116" spans="4:4">
      <c r="D2116" s="190"/>
    </row>
    <row r="2117" spans="4:4">
      <c r="D2117" s="190"/>
    </row>
    <row r="2118" spans="4:4">
      <c r="D2118" s="190"/>
    </row>
    <row r="2119" spans="4:4">
      <c r="D2119" s="190"/>
    </row>
    <row r="2120" spans="4:4">
      <c r="D2120" s="190"/>
    </row>
    <row r="2121" spans="4:4">
      <c r="D2121" s="190"/>
    </row>
    <row r="2122" spans="4:4">
      <c r="D2122" s="190"/>
    </row>
    <row r="2123" spans="4:4">
      <c r="D2123" s="190"/>
    </row>
    <row r="2124" spans="4:4">
      <c r="D2124" s="190"/>
    </row>
    <row r="2125" spans="4:4">
      <c r="D2125" s="190"/>
    </row>
    <row r="2126" spans="4:4">
      <c r="D2126" s="190"/>
    </row>
    <row r="2127" spans="4:4">
      <c r="D2127" s="190"/>
    </row>
    <row r="2128" spans="4:4">
      <c r="D2128" s="190"/>
    </row>
    <row r="2129" spans="4:4">
      <c r="D2129" s="190"/>
    </row>
    <row r="2130" spans="4:4">
      <c r="D2130" s="190"/>
    </row>
    <row r="2131" spans="4:4">
      <c r="D2131" s="190"/>
    </row>
    <row r="2132" spans="4:4">
      <c r="D2132" s="190"/>
    </row>
    <row r="2133" spans="4:4">
      <c r="D2133" s="190"/>
    </row>
    <row r="2134" spans="4:4">
      <c r="D2134" s="190"/>
    </row>
    <row r="2135" spans="4:4">
      <c r="D2135" s="190"/>
    </row>
    <row r="2136" spans="4:4">
      <c r="D2136" s="190"/>
    </row>
    <row r="2137" spans="4:4">
      <c r="D2137" s="190"/>
    </row>
    <row r="2138" spans="4:4">
      <c r="D2138" s="190"/>
    </row>
    <row r="2139" spans="4:4">
      <c r="D2139" s="190"/>
    </row>
    <row r="2140" spans="4:4">
      <c r="D2140" s="190"/>
    </row>
    <row r="2141" spans="4:4">
      <c r="D2141" s="190"/>
    </row>
    <row r="2142" spans="4:4">
      <c r="D2142" s="190"/>
    </row>
    <row r="2143" spans="4:4">
      <c r="D2143" s="190"/>
    </row>
    <row r="2144" spans="4:4">
      <c r="D2144" s="190"/>
    </row>
    <row r="2145" spans="4:4">
      <c r="D2145" s="190"/>
    </row>
    <row r="2146" spans="4:4">
      <c r="D2146" s="190"/>
    </row>
    <row r="2147" spans="4:4">
      <c r="D2147" s="190"/>
    </row>
    <row r="2148" spans="4:4">
      <c r="D2148" s="190"/>
    </row>
    <row r="2149" spans="4:4">
      <c r="D2149" s="190"/>
    </row>
    <row r="2150" spans="4:4">
      <c r="D2150" s="190"/>
    </row>
    <row r="2151" spans="4:4">
      <c r="D2151" s="190"/>
    </row>
    <row r="2152" spans="4:4">
      <c r="D2152" s="190"/>
    </row>
    <row r="2153" spans="4:4">
      <c r="D2153" s="190"/>
    </row>
    <row r="2154" spans="4:4">
      <c r="D2154" s="190"/>
    </row>
    <row r="2155" spans="4:4">
      <c r="D2155" s="190"/>
    </row>
    <row r="2156" spans="4:4">
      <c r="D2156" s="190"/>
    </row>
    <row r="2157" spans="4:4">
      <c r="D2157" s="190"/>
    </row>
    <row r="2158" spans="4:4">
      <c r="D2158" s="190"/>
    </row>
    <row r="2159" spans="4:4">
      <c r="D2159" s="190"/>
    </row>
    <row r="2160" spans="4:4">
      <c r="D2160" s="190"/>
    </row>
    <row r="2161" spans="4:4">
      <c r="D2161" s="190"/>
    </row>
    <row r="2162" spans="4:4">
      <c r="D2162" s="190"/>
    </row>
    <row r="2163" spans="4:4">
      <c r="D2163" s="190"/>
    </row>
    <row r="2164" spans="4:4">
      <c r="D2164" s="190"/>
    </row>
    <row r="2165" spans="4:4">
      <c r="D2165" s="190"/>
    </row>
    <row r="2166" spans="4:4">
      <c r="D2166" s="190"/>
    </row>
    <row r="2167" spans="4:4">
      <c r="D2167" s="190"/>
    </row>
    <row r="2168" spans="4:4">
      <c r="D2168" s="190"/>
    </row>
    <row r="2169" spans="4:4">
      <c r="D2169" s="190"/>
    </row>
    <row r="2170" spans="4:4">
      <c r="D2170" s="190"/>
    </row>
    <row r="2171" spans="4:4">
      <c r="D2171" s="190"/>
    </row>
    <row r="2172" spans="4:4">
      <c r="D2172" s="190"/>
    </row>
    <row r="2173" spans="4:4">
      <c r="D2173" s="190"/>
    </row>
    <row r="2174" spans="4:4">
      <c r="D2174" s="190"/>
    </row>
    <row r="2175" spans="4:4">
      <c r="D2175" s="190"/>
    </row>
    <row r="2176" spans="4:4">
      <c r="D2176" s="190"/>
    </row>
    <row r="2177" spans="4:4">
      <c r="D2177" s="190"/>
    </row>
    <row r="2178" spans="4:4">
      <c r="D2178" s="190"/>
    </row>
    <row r="2179" spans="4:4">
      <c r="D2179" s="190"/>
    </row>
    <row r="2180" spans="4:4">
      <c r="D2180" s="190"/>
    </row>
    <row r="2181" spans="4:4">
      <c r="D2181" s="190"/>
    </row>
    <row r="2182" spans="4:4">
      <c r="D2182" s="190"/>
    </row>
    <row r="2183" spans="4:4">
      <c r="D2183" s="190"/>
    </row>
    <row r="2184" spans="4:4">
      <c r="D2184" s="190"/>
    </row>
    <row r="2185" spans="4:4">
      <c r="D2185" s="190"/>
    </row>
    <row r="2186" spans="4:4">
      <c r="D2186" s="190"/>
    </row>
    <row r="2187" spans="4:4">
      <c r="D2187" s="190"/>
    </row>
    <row r="2188" spans="4:4">
      <c r="D2188" s="190"/>
    </row>
    <row r="2189" spans="4:4">
      <c r="D2189" s="190"/>
    </row>
    <row r="2190" spans="4:4">
      <c r="D2190" s="190"/>
    </row>
    <row r="2191" spans="4:4">
      <c r="D2191" s="190"/>
    </row>
    <row r="2192" spans="4:4">
      <c r="D2192" s="190"/>
    </row>
    <row r="2193" spans="4:4">
      <c r="D2193" s="190"/>
    </row>
    <row r="2194" spans="4:4">
      <c r="D2194" s="190"/>
    </row>
    <row r="2195" spans="4:4">
      <c r="D2195" s="190"/>
    </row>
    <row r="2196" spans="4:4">
      <c r="D2196" s="190"/>
    </row>
    <row r="2197" spans="4:4">
      <c r="D2197" s="190"/>
    </row>
    <row r="2198" spans="4:4">
      <c r="D2198" s="190"/>
    </row>
    <row r="2199" spans="4:4">
      <c r="D2199" s="190"/>
    </row>
    <row r="2200" spans="4:4">
      <c r="D2200" s="190"/>
    </row>
    <row r="2201" spans="4:4">
      <c r="D2201" s="190"/>
    </row>
    <row r="2202" spans="4:4">
      <c r="D2202" s="190"/>
    </row>
    <row r="2203" spans="4:4">
      <c r="D2203" s="190"/>
    </row>
    <row r="2204" spans="4:4">
      <c r="D2204" s="190"/>
    </row>
    <row r="2205" spans="4:4">
      <c r="D2205" s="190"/>
    </row>
    <row r="2206" spans="4:4">
      <c r="D2206" s="190"/>
    </row>
    <row r="2207" spans="4:4">
      <c r="D2207" s="190"/>
    </row>
    <row r="2208" spans="4:4">
      <c r="D2208" s="190"/>
    </row>
    <row r="2209" spans="4:4">
      <c r="D2209" s="190"/>
    </row>
    <row r="2210" spans="4:4">
      <c r="D2210" s="190"/>
    </row>
    <row r="2211" spans="4:4">
      <c r="D2211" s="190"/>
    </row>
    <row r="2212" spans="4:4">
      <c r="D2212" s="190"/>
    </row>
    <row r="2213" spans="4:4">
      <c r="D2213" s="190"/>
    </row>
    <row r="2214" spans="4:4">
      <c r="D2214" s="190"/>
    </row>
    <row r="2215" spans="4:4">
      <c r="D2215" s="190"/>
    </row>
    <row r="2216" spans="4:4">
      <c r="D2216" s="190"/>
    </row>
    <row r="2217" spans="4:4">
      <c r="D2217" s="190"/>
    </row>
    <row r="2218" spans="4:4">
      <c r="D2218" s="190"/>
    </row>
    <row r="2219" spans="4:4">
      <c r="D2219" s="190"/>
    </row>
    <row r="2220" spans="4:4">
      <c r="D2220" s="190"/>
    </row>
    <row r="2221" spans="4:4">
      <c r="D2221" s="190"/>
    </row>
    <row r="2222" spans="4:4">
      <c r="D2222" s="190"/>
    </row>
    <row r="2223" spans="4:4">
      <c r="D2223" s="190"/>
    </row>
    <row r="2224" spans="4:4">
      <c r="D2224" s="190"/>
    </row>
    <row r="2225" spans="4:4">
      <c r="D2225" s="190"/>
    </row>
    <row r="2226" spans="4:4">
      <c r="D2226" s="190"/>
    </row>
    <row r="2227" spans="4:4">
      <c r="D2227" s="190"/>
    </row>
    <row r="2228" spans="4:4">
      <c r="D2228" s="190"/>
    </row>
    <row r="2229" spans="4:4">
      <c r="D2229" s="190"/>
    </row>
    <row r="2230" spans="4:4">
      <c r="D2230" s="190"/>
    </row>
    <row r="2231" spans="4:4">
      <c r="D2231" s="190"/>
    </row>
    <row r="2232" spans="4:4">
      <c r="D2232" s="190"/>
    </row>
    <row r="2233" spans="4:4">
      <c r="D2233" s="190"/>
    </row>
    <row r="2234" spans="4:4">
      <c r="D2234" s="190"/>
    </row>
    <row r="2235" spans="4:4">
      <c r="D2235" s="190"/>
    </row>
    <row r="2236" spans="4:4">
      <c r="D2236" s="190"/>
    </row>
    <row r="2237" spans="4:4">
      <c r="D2237" s="190"/>
    </row>
    <row r="2238" spans="4:4">
      <c r="D2238" s="190"/>
    </row>
    <row r="2239" spans="4:4">
      <c r="D2239" s="190"/>
    </row>
    <row r="2240" spans="4:4">
      <c r="D2240" s="190"/>
    </row>
    <row r="2241" spans="4:4">
      <c r="D2241" s="190"/>
    </row>
    <row r="2242" spans="4:4">
      <c r="D2242" s="190"/>
    </row>
    <row r="2243" spans="4:4">
      <c r="D2243" s="190"/>
    </row>
    <row r="2244" spans="4:4">
      <c r="D2244" s="190"/>
    </row>
    <row r="2245" spans="4:4">
      <c r="D2245" s="190"/>
    </row>
    <row r="2246" spans="4:4">
      <c r="D2246" s="190"/>
    </row>
    <row r="2247" spans="4:4">
      <c r="D2247" s="190"/>
    </row>
    <row r="2248" spans="4:4">
      <c r="D2248" s="190"/>
    </row>
    <row r="2249" spans="4:4">
      <c r="D2249" s="190"/>
    </row>
    <row r="2250" spans="4:4">
      <c r="D2250" s="190"/>
    </row>
    <row r="2251" spans="4:4">
      <c r="D2251" s="190"/>
    </row>
    <row r="2252" spans="4:4">
      <c r="D2252" s="190"/>
    </row>
    <row r="2253" spans="4:4">
      <c r="D2253" s="190"/>
    </row>
    <row r="2254" spans="4:4">
      <c r="D2254" s="190"/>
    </row>
    <row r="2255" spans="4:4">
      <c r="D2255" s="190"/>
    </row>
    <row r="2256" spans="4:4">
      <c r="D2256" s="190"/>
    </row>
    <row r="2257" spans="4:4">
      <c r="D2257" s="190"/>
    </row>
    <row r="2258" spans="4:4">
      <c r="D2258" s="190"/>
    </row>
    <row r="2259" spans="4:4">
      <c r="D2259" s="190"/>
    </row>
    <row r="2260" spans="4:4">
      <c r="D2260" s="190"/>
    </row>
    <row r="2261" spans="4:4">
      <c r="D2261" s="190"/>
    </row>
    <row r="2262" spans="4:4">
      <c r="D2262" s="190"/>
    </row>
    <row r="2263" spans="4:4">
      <c r="D2263" s="190"/>
    </row>
    <row r="2264" spans="4:4">
      <c r="D2264" s="190"/>
    </row>
    <row r="2265" spans="4:4">
      <c r="D2265" s="190"/>
    </row>
    <row r="2266" spans="4:4">
      <c r="D2266" s="190"/>
    </row>
    <row r="2267" spans="4:4">
      <c r="D2267" s="190"/>
    </row>
    <row r="2268" spans="4:4">
      <c r="D2268" s="190"/>
    </row>
    <row r="2269" spans="4:4">
      <c r="D2269" s="190"/>
    </row>
    <row r="2270" spans="4:4">
      <c r="D2270" s="190"/>
    </row>
    <row r="2271" spans="4:4">
      <c r="D2271" s="190"/>
    </row>
    <row r="2272" spans="4:4">
      <c r="D2272" s="190"/>
    </row>
    <row r="2273" spans="4:4">
      <c r="D2273" s="190"/>
    </row>
    <row r="2274" spans="4:4">
      <c r="D2274" s="190"/>
    </row>
    <row r="2275" spans="4:4">
      <c r="D2275" s="190"/>
    </row>
    <row r="2276" spans="4:4">
      <c r="D2276" s="190"/>
    </row>
    <row r="2277" spans="4:4">
      <c r="D2277" s="190"/>
    </row>
    <row r="2278" spans="4:4">
      <c r="D2278" s="190"/>
    </row>
    <row r="2279" spans="4:4">
      <c r="D2279" s="190"/>
    </row>
    <row r="2280" spans="4:4">
      <c r="D2280" s="190"/>
    </row>
    <row r="2281" spans="4:4">
      <c r="D2281" s="190"/>
    </row>
    <row r="2282" spans="4:4">
      <c r="D2282" s="190"/>
    </row>
    <row r="2283" spans="4:4">
      <c r="D2283" s="190"/>
    </row>
    <row r="2284" spans="4:4">
      <c r="D2284" s="190"/>
    </row>
    <row r="2285" spans="4:4">
      <c r="D2285" s="190"/>
    </row>
    <row r="2286" spans="4:4">
      <c r="D2286" s="190"/>
    </row>
    <row r="2287" spans="4:4">
      <c r="D2287" s="190"/>
    </row>
    <row r="2288" spans="4:4">
      <c r="D2288" s="190"/>
    </row>
    <row r="2289" spans="4:4">
      <c r="D2289" s="190"/>
    </row>
    <row r="2290" spans="4:4">
      <c r="D2290" s="190"/>
    </row>
    <row r="2291" spans="4:4">
      <c r="D2291" s="190"/>
    </row>
    <row r="2292" spans="4:4">
      <c r="D2292" s="190"/>
    </row>
    <row r="2293" spans="4:4">
      <c r="D2293" s="190"/>
    </row>
    <row r="2294" spans="4:4">
      <c r="D2294" s="190"/>
    </row>
    <row r="2295" spans="4:4">
      <c r="D2295" s="190"/>
    </row>
    <row r="2296" spans="4:4">
      <c r="D2296" s="190"/>
    </row>
    <row r="2297" spans="4:4">
      <c r="D2297" s="190"/>
    </row>
    <row r="2298" spans="4:4">
      <c r="D2298" s="190"/>
    </row>
    <row r="2299" spans="4:4">
      <c r="D2299" s="190"/>
    </row>
    <row r="2300" spans="4:4">
      <c r="D2300" s="190"/>
    </row>
    <row r="2301" spans="4:4">
      <c r="D2301" s="190"/>
    </row>
    <row r="2302" spans="4:4">
      <c r="D2302" s="190"/>
    </row>
    <row r="2303" spans="4:4">
      <c r="D2303" s="190"/>
    </row>
    <row r="2304" spans="4:4">
      <c r="D2304" s="190"/>
    </row>
    <row r="2305" spans="4:4">
      <c r="D2305" s="190"/>
    </row>
    <row r="2306" spans="4:4">
      <c r="D2306" s="190"/>
    </row>
    <row r="2307" spans="4:4">
      <c r="D2307" s="190"/>
    </row>
    <row r="2308" spans="4:4">
      <c r="D2308" s="190"/>
    </row>
    <row r="2309" spans="4:4">
      <c r="D2309" s="190"/>
    </row>
    <row r="2310" spans="4:4">
      <c r="D2310" s="190"/>
    </row>
    <row r="2311" spans="4:4">
      <c r="D2311" s="190"/>
    </row>
    <row r="2312" spans="4:4">
      <c r="D2312" s="190"/>
    </row>
    <row r="2313" spans="4:4">
      <c r="D2313" s="190"/>
    </row>
    <row r="2314" spans="4:4">
      <c r="D2314" s="190"/>
    </row>
    <row r="2315" spans="4:4">
      <c r="D2315" s="190"/>
    </row>
    <row r="2316" spans="4:4">
      <c r="D2316" s="190"/>
    </row>
    <row r="2317" spans="4:4">
      <c r="D2317" s="190"/>
    </row>
    <row r="2318" spans="4:4">
      <c r="D2318" s="190"/>
    </row>
    <row r="2319" spans="4:4">
      <c r="D2319" s="190"/>
    </row>
    <row r="2320" spans="4:4">
      <c r="D2320" s="190"/>
    </row>
    <row r="2321" spans="4:4">
      <c r="D2321" s="190"/>
    </row>
    <row r="2322" spans="4:4">
      <c r="D2322" s="190"/>
    </row>
    <row r="2323" spans="4:4">
      <c r="D2323" s="190"/>
    </row>
    <row r="2324" spans="4:4">
      <c r="D2324" s="190"/>
    </row>
    <row r="2325" spans="4:4">
      <c r="D2325" s="190"/>
    </row>
    <row r="2326" spans="4:4">
      <c r="D2326" s="190"/>
    </row>
    <row r="2327" spans="4:4">
      <c r="D2327" s="190"/>
    </row>
    <row r="2328" spans="4:4">
      <c r="D2328" s="190"/>
    </row>
    <row r="2329" spans="4:4">
      <c r="D2329" s="190"/>
    </row>
    <row r="2330" spans="4:4">
      <c r="D2330" s="190"/>
    </row>
    <row r="2331" spans="4:4">
      <c r="D2331" s="190"/>
    </row>
    <row r="2332" spans="4:4">
      <c r="D2332" s="190"/>
    </row>
    <row r="2333" spans="4:4">
      <c r="D2333" s="190"/>
    </row>
    <row r="2334" spans="4:4">
      <c r="D2334" s="190"/>
    </row>
    <row r="2335" spans="4:4">
      <c r="D2335" s="190"/>
    </row>
    <row r="2336" spans="4:4">
      <c r="D2336" s="190"/>
    </row>
    <row r="2337" spans="4:4">
      <c r="D2337" s="190"/>
    </row>
    <row r="2338" spans="4:4">
      <c r="D2338" s="190"/>
    </row>
    <row r="2339" spans="4:4">
      <c r="D2339" s="190"/>
    </row>
    <row r="2340" spans="4:4">
      <c r="D2340" s="190"/>
    </row>
    <row r="2341" spans="4:4">
      <c r="D2341" s="190"/>
    </row>
    <row r="2342" spans="4:4">
      <c r="D2342" s="190"/>
    </row>
    <row r="2343" spans="4:4">
      <c r="D2343" s="190"/>
    </row>
    <row r="2344" spans="4:4">
      <c r="D2344" s="190"/>
    </row>
    <row r="2345" spans="4:4">
      <c r="D2345" s="190"/>
    </row>
    <row r="2346" spans="4:4">
      <c r="D2346" s="190"/>
    </row>
    <row r="2347" spans="4:4">
      <c r="D2347" s="190"/>
    </row>
    <row r="2348" spans="4:4">
      <c r="D2348" s="190"/>
    </row>
    <row r="2349" spans="4:4">
      <c r="D2349" s="190"/>
    </row>
    <row r="2350" spans="4:4">
      <c r="D2350" s="190"/>
    </row>
    <row r="2351" spans="4:4">
      <c r="D2351" s="190"/>
    </row>
    <row r="2352" spans="4:4">
      <c r="D2352" s="190"/>
    </row>
    <row r="2353" spans="4:4">
      <c r="D2353" s="190"/>
    </row>
    <row r="2354" spans="4:4">
      <c r="D2354" s="190"/>
    </row>
    <row r="2355" spans="4:4">
      <c r="D2355" s="190"/>
    </row>
    <row r="2356" spans="4:4">
      <c r="D2356" s="190"/>
    </row>
    <row r="2357" spans="4:4">
      <c r="D2357" s="190"/>
    </row>
    <row r="2358" spans="4:4">
      <c r="D2358" s="190"/>
    </row>
    <row r="2359" spans="4:4">
      <c r="D2359" s="190"/>
    </row>
    <row r="2360" spans="4:4">
      <c r="D2360" s="190"/>
    </row>
    <row r="2361" spans="4:4">
      <c r="D2361" s="190"/>
    </row>
    <row r="2362" spans="4:4">
      <c r="D2362" s="190"/>
    </row>
    <row r="2363" spans="4:4">
      <c r="D2363" s="190"/>
    </row>
    <row r="2364" spans="4:4">
      <c r="D2364" s="190"/>
    </row>
    <row r="2365" spans="4:4">
      <c r="D2365" s="190"/>
    </row>
    <row r="2366" spans="4:4">
      <c r="D2366" s="190"/>
    </row>
    <row r="2367" spans="4:4">
      <c r="D2367" s="190"/>
    </row>
    <row r="2368" spans="4:4">
      <c r="D2368" s="190"/>
    </row>
    <row r="2369" spans="4:4">
      <c r="D2369" s="190"/>
    </row>
    <row r="2370" spans="4:4">
      <c r="D2370" s="190"/>
    </row>
    <row r="2371" spans="4:4">
      <c r="D2371" s="190"/>
    </row>
    <row r="2372" spans="4:4">
      <c r="D2372" s="190"/>
    </row>
    <row r="2373" spans="4:4">
      <c r="D2373" s="190"/>
    </row>
    <row r="2374" spans="4:4">
      <c r="D2374" s="190"/>
    </row>
    <row r="2375" spans="4:4">
      <c r="D2375" s="190"/>
    </row>
    <row r="2376" spans="4:4">
      <c r="D2376" s="190"/>
    </row>
    <row r="2377" spans="4:4">
      <c r="D2377" s="190"/>
    </row>
    <row r="2378" spans="4:4">
      <c r="D2378" s="190"/>
    </row>
    <row r="2379" spans="4:4">
      <c r="D2379" s="190"/>
    </row>
    <row r="2380" spans="4:4">
      <c r="D2380" s="190"/>
    </row>
    <row r="2381" spans="4:4">
      <c r="D2381" s="190"/>
    </row>
    <row r="2382" spans="4:4">
      <c r="D2382" s="190"/>
    </row>
    <row r="2383" spans="4:4">
      <c r="D2383" s="190"/>
    </row>
    <row r="2384" spans="4:4">
      <c r="D2384" s="190"/>
    </row>
    <row r="2385" spans="4:4">
      <c r="D2385" s="190"/>
    </row>
    <row r="2386" spans="4:4">
      <c r="D2386" s="190"/>
    </row>
    <row r="2387" spans="4:4">
      <c r="D2387" s="190"/>
    </row>
    <row r="2388" spans="4:4">
      <c r="D2388" s="190"/>
    </row>
    <row r="2389" spans="4:4">
      <c r="D2389" s="190"/>
    </row>
    <row r="2390" spans="4:4">
      <c r="D2390" s="190"/>
    </row>
    <row r="2391" spans="4:4">
      <c r="D2391" s="190"/>
    </row>
    <row r="2392" spans="4:4">
      <c r="D2392" s="190"/>
    </row>
    <row r="2393" spans="4:4">
      <c r="D2393" s="190"/>
    </row>
    <row r="2394" spans="4:4">
      <c r="D2394" s="190"/>
    </row>
    <row r="2395" spans="4:4">
      <c r="D2395" s="190"/>
    </row>
    <row r="2396" spans="4:4">
      <c r="D2396" s="190"/>
    </row>
    <row r="2397" spans="4:4">
      <c r="D2397" s="190"/>
    </row>
    <row r="2398" spans="4:4">
      <c r="D2398" s="190"/>
    </row>
    <row r="2399" spans="4:4">
      <c r="D2399" s="190"/>
    </row>
    <row r="2400" spans="4:4">
      <c r="D2400" s="190"/>
    </row>
    <row r="2401" spans="4:4">
      <c r="D2401" s="190"/>
    </row>
    <row r="2402" spans="4:4">
      <c r="D2402" s="190"/>
    </row>
    <row r="2403" spans="4:4">
      <c r="D2403" s="190"/>
    </row>
    <row r="2404" spans="4:4">
      <c r="D2404" s="190"/>
    </row>
    <row r="2405" spans="4:4">
      <c r="D2405" s="190"/>
    </row>
    <row r="2406" spans="4:4">
      <c r="D2406" s="190"/>
    </row>
    <row r="2407" spans="4:4">
      <c r="D2407" s="190"/>
    </row>
    <row r="2408" spans="4:4">
      <c r="D2408" s="190"/>
    </row>
    <row r="2409" spans="4:4">
      <c r="D2409" s="190"/>
    </row>
    <row r="2410" spans="4:4">
      <c r="D2410" s="190"/>
    </row>
    <row r="2411" spans="4:4">
      <c r="D2411" s="190"/>
    </row>
    <row r="2412" spans="4:4">
      <c r="D2412" s="190"/>
    </row>
    <row r="2413" spans="4:4">
      <c r="D2413" s="190"/>
    </row>
    <row r="2414" spans="4:4">
      <c r="D2414" s="190"/>
    </row>
    <row r="2415" spans="4:4">
      <c r="D2415" s="190"/>
    </row>
    <row r="2416" spans="4:4">
      <c r="D2416" s="190"/>
    </row>
    <row r="2417" spans="4:4">
      <c r="D2417" s="190"/>
    </row>
    <row r="2418" spans="4:4">
      <c r="D2418" s="190"/>
    </row>
    <row r="2419" spans="4:4">
      <c r="D2419" s="190"/>
    </row>
    <row r="2420" spans="4:4">
      <c r="D2420" s="190"/>
    </row>
    <row r="2421" spans="4:4">
      <c r="D2421" s="190"/>
    </row>
    <row r="2422" spans="4:4">
      <c r="D2422" s="190"/>
    </row>
    <row r="2423" spans="4:4">
      <c r="D2423" s="190"/>
    </row>
    <row r="2424" spans="4:4">
      <c r="D2424" s="190"/>
    </row>
    <row r="2425" spans="4:4">
      <c r="D2425" s="190"/>
    </row>
    <row r="2426" spans="4:4">
      <c r="D2426" s="190"/>
    </row>
    <row r="2427" spans="4:4">
      <c r="D2427" s="190"/>
    </row>
    <row r="2428" spans="4:4">
      <c r="D2428" s="190"/>
    </row>
    <row r="2429" spans="4:4">
      <c r="D2429" s="190"/>
    </row>
    <row r="2430" spans="4:4">
      <c r="D2430" s="190"/>
    </row>
    <row r="2431" spans="4:4">
      <c r="D2431" s="190"/>
    </row>
    <row r="2432" spans="4:4">
      <c r="D2432" s="190"/>
    </row>
    <row r="2433" spans="4:4">
      <c r="D2433" s="190"/>
    </row>
    <row r="2434" spans="4:4">
      <c r="D2434" s="190"/>
    </row>
    <row r="2435" spans="4:4">
      <c r="D2435" s="190"/>
    </row>
    <row r="2436" spans="4:4">
      <c r="D2436" s="190"/>
    </row>
    <row r="2437" spans="4:4">
      <c r="D2437" s="190"/>
    </row>
    <row r="2438" spans="4:4">
      <c r="D2438" s="190"/>
    </row>
    <row r="2439" spans="4:4">
      <c r="D2439" s="190"/>
    </row>
    <row r="2440" spans="4:4">
      <c r="D2440" s="190"/>
    </row>
    <row r="2441" spans="4:4">
      <c r="D2441" s="190"/>
    </row>
    <row r="2442" spans="4:4">
      <c r="D2442" s="190"/>
    </row>
    <row r="2443" spans="4:4">
      <c r="D2443" s="190"/>
    </row>
    <row r="2444" spans="4:4">
      <c r="D2444" s="190"/>
    </row>
    <row r="2445" spans="4:4">
      <c r="D2445" s="190"/>
    </row>
    <row r="2446" spans="4:4">
      <c r="D2446" s="190"/>
    </row>
    <row r="2447" spans="4:4">
      <c r="D2447" s="190"/>
    </row>
    <row r="2448" spans="4:4">
      <c r="D2448" s="190"/>
    </row>
    <row r="2449" spans="4:4">
      <c r="D2449" s="190"/>
    </row>
    <row r="2450" spans="4:4">
      <c r="D2450" s="190"/>
    </row>
    <row r="2451" spans="4:4">
      <c r="D2451" s="190"/>
    </row>
    <row r="2452" spans="4:4">
      <c r="D2452" s="190"/>
    </row>
    <row r="2453" spans="4:4">
      <c r="D2453" s="190"/>
    </row>
    <row r="2454" spans="4:4">
      <c r="D2454" s="190"/>
    </row>
    <row r="2455" spans="4:4">
      <c r="D2455" s="190"/>
    </row>
    <row r="2456" spans="4:4">
      <c r="D2456" s="190"/>
    </row>
    <row r="2457" spans="4:4">
      <c r="D2457" s="190"/>
    </row>
    <row r="2458" spans="4:4">
      <c r="D2458" s="190"/>
    </row>
    <row r="2459" spans="4:4">
      <c r="D2459" s="190"/>
    </row>
    <row r="2460" spans="4:4">
      <c r="D2460" s="190"/>
    </row>
    <row r="2461" spans="4:4">
      <c r="D2461" s="190"/>
    </row>
    <row r="2462" spans="4:4">
      <c r="D2462" s="190"/>
    </row>
    <row r="2463" spans="4:4">
      <c r="D2463" s="190"/>
    </row>
    <row r="2464" spans="4:4">
      <c r="D2464" s="190"/>
    </row>
    <row r="2465" spans="4:4">
      <c r="D2465" s="190"/>
    </row>
    <row r="2466" spans="4:4">
      <c r="D2466" s="190"/>
    </row>
    <row r="2467" spans="4:4">
      <c r="D2467" s="190"/>
    </row>
    <row r="2468" spans="4:4">
      <c r="D2468" s="190"/>
    </row>
    <row r="2469" spans="4:4">
      <c r="D2469" s="190"/>
    </row>
    <row r="2470" spans="4:4">
      <c r="D2470" s="190"/>
    </row>
    <row r="2471" spans="4:4">
      <c r="D2471" s="190"/>
    </row>
    <row r="2472" spans="4:4">
      <c r="D2472" s="190"/>
    </row>
    <row r="2473" spans="4:4">
      <c r="D2473" s="190"/>
    </row>
    <row r="2474" spans="4:4">
      <c r="D2474" s="190"/>
    </row>
    <row r="2475" spans="4:4">
      <c r="D2475" s="190"/>
    </row>
    <row r="2476" spans="4:4">
      <c r="D2476" s="190"/>
    </row>
    <row r="2477" spans="4:4">
      <c r="D2477" s="190"/>
    </row>
    <row r="2478" spans="4:4">
      <c r="D2478" s="190"/>
    </row>
    <row r="2479" spans="4:4">
      <c r="D2479" s="190"/>
    </row>
    <row r="2480" spans="4:4">
      <c r="D2480" s="190"/>
    </row>
    <row r="2481" spans="4:4">
      <c r="D2481" s="190"/>
    </row>
    <row r="2482" spans="4:4">
      <c r="D2482" s="190"/>
    </row>
    <row r="2483" spans="4:4">
      <c r="D2483" s="190"/>
    </row>
    <row r="2484" spans="4:4">
      <c r="D2484" s="190"/>
    </row>
    <row r="2485" spans="4:4">
      <c r="D2485" s="190"/>
    </row>
    <row r="2486" spans="4:4">
      <c r="D2486" s="190"/>
    </row>
    <row r="2487" spans="4:4">
      <c r="D2487" s="190"/>
    </row>
    <row r="2488" spans="4:4">
      <c r="D2488" s="190"/>
    </row>
    <row r="2489" spans="4:4">
      <c r="D2489" s="190"/>
    </row>
    <row r="2490" spans="4:4">
      <c r="D2490" s="190"/>
    </row>
    <row r="2491" spans="4:4">
      <c r="D2491" s="190"/>
    </row>
    <row r="2492" spans="4:4">
      <c r="D2492" s="190"/>
    </row>
    <row r="2493" spans="4:4">
      <c r="D2493" s="190"/>
    </row>
    <row r="2494" spans="4:4">
      <c r="D2494" s="190"/>
    </row>
    <row r="2495" spans="4:4">
      <c r="D2495" s="190"/>
    </row>
    <row r="2496" spans="4:4">
      <c r="D2496" s="190"/>
    </row>
    <row r="2497" spans="4:4">
      <c r="D2497" s="190"/>
    </row>
    <row r="2498" spans="4:4">
      <c r="D2498" s="190"/>
    </row>
    <row r="2499" spans="4:4">
      <c r="D2499" s="190"/>
    </row>
    <row r="2500" spans="4:4">
      <c r="D2500" s="190"/>
    </row>
    <row r="2501" spans="4:4">
      <c r="D2501" s="190"/>
    </row>
    <row r="2502" spans="4:4">
      <c r="D2502" s="190"/>
    </row>
    <row r="2503" spans="4:4">
      <c r="D2503" s="190"/>
    </row>
    <row r="2504" spans="4:4">
      <c r="D2504" s="190"/>
    </row>
    <row r="2505" spans="4:4">
      <c r="D2505" s="190"/>
    </row>
    <row r="2506" spans="4:4">
      <c r="D2506" s="190"/>
    </row>
    <row r="2507" spans="4:4">
      <c r="D2507" s="190"/>
    </row>
    <row r="2508" spans="4:4">
      <c r="D2508" s="190"/>
    </row>
    <row r="2509" spans="4:4">
      <c r="D2509" s="190"/>
    </row>
    <row r="2510" spans="4:4">
      <c r="D2510" s="190"/>
    </row>
    <row r="2511" spans="4:4">
      <c r="D2511" s="190"/>
    </row>
    <row r="2512" spans="4:4">
      <c r="D2512" s="190"/>
    </row>
    <row r="2513" spans="4:4">
      <c r="D2513" s="190"/>
    </row>
    <row r="2514" spans="4:4">
      <c r="D2514" s="190"/>
    </row>
    <row r="2515" spans="4:4">
      <c r="D2515" s="190"/>
    </row>
    <row r="2516" spans="4:4">
      <c r="D2516" s="190"/>
    </row>
    <row r="2517" spans="4:4">
      <c r="D2517" s="190"/>
    </row>
    <row r="2518" spans="4:4">
      <c r="D2518" s="190"/>
    </row>
    <row r="2519" spans="4:4">
      <c r="D2519" s="190"/>
    </row>
    <row r="2520" spans="4:4">
      <c r="D2520" s="190"/>
    </row>
    <row r="2521" spans="4:4">
      <c r="D2521" s="190"/>
    </row>
    <row r="2522" spans="4:4">
      <c r="D2522" s="190"/>
    </row>
    <row r="2523" spans="4:4">
      <c r="D2523" s="190"/>
    </row>
    <row r="2524" spans="4:4">
      <c r="D2524" s="190"/>
    </row>
    <row r="2525" spans="4:4">
      <c r="D2525" s="190"/>
    </row>
    <row r="2526" spans="4:4">
      <c r="D2526" s="190"/>
    </row>
    <row r="2527" spans="4:4">
      <c r="D2527" s="190"/>
    </row>
    <row r="2528" spans="4:4">
      <c r="D2528" s="190"/>
    </row>
    <row r="2529" spans="4:4">
      <c r="D2529" s="190"/>
    </row>
    <row r="2530" spans="4:4">
      <c r="D2530" s="190"/>
    </row>
    <row r="2531" spans="4:4">
      <c r="D2531" s="190"/>
    </row>
    <row r="2532" spans="4:4">
      <c r="D2532" s="190"/>
    </row>
    <row r="2533" spans="4:4">
      <c r="D2533" s="190"/>
    </row>
    <row r="2534" spans="4:4">
      <c r="D2534" s="190"/>
    </row>
    <row r="2535" spans="4:4">
      <c r="D2535" s="190"/>
    </row>
    <row r="2536" spans="4:4">
      <c r="D2536" s="190"/>
    </row>
    <row r="2537" spans="4:4">
      <c r="D2537" s="190"/>
    </row>
    <row r="2538" spans="4:4">
      <c r="D2538" s="190"/>
    </row>
    <row r="2539" spans="4:4">
      <c r="D2539" s="190"/>
    </row>
    <row r="2540" spans="4:4">
      <c r="D2540" s="190"/>
    </row>
    <row r="2541" spans="4:4">
      <c r="D2541" s="190"/>
    </row>
    <row r="2542" spans="4:4">
      <c r="D2542" s="190"/>
    </row>
    <row r="2543" spans="4:4">
      <c r="D2543" s="190"/>
    </row>
    <row r="2544" spans="4:4">
      <c r="D2544" s="190"/>
    </row>
    <row r="2545" spans="4:4">
      <c r="D2545" s="190"/>
    </row>
    <row r="2546" spans="4:4">
      <c r="D2546" s="190"/>
    </row>
    <row r="2547" spans="4:4">
      <c r="D2547" s="190"/>
    </row>
    <row r="2548" spans="4:4">
      <c r="D2548" s="190"/>
    </row>
    <row r="2549" spans="4:4">
      <c r="D2549" s="190"/>
    </row>
    <row r="2550" spans="4:4">
      <c r="D2550" s="190"/>
    </row>
    <row r="2551" spans="4:4">
      <c r="D2551" s="190"/>
    </row>
    <row r="2552" spans="4:4">
      <c r="D2552" s="190"/>
    </row>
    <row r="2553" spans="4:4">
      <c r="D2553" s="190"/>
    </row>
    <row r="2554" spans="4:4">
      <c r="D2554" s="190"/>
    </row>
    <row r="2555" spans="4:4">
      <c r="D2555" s="190"/>
    </row>
    <row r="2556" spans="4:4">
      <c r="D2556" s="190"/>
    </row>
    <row r="2557" spans="4:4">
      <c r="D2557" s="190"/>
    </row>
    <row r="2558" spans="4:4">
      <c r="D2558" s="190"/>
    </row>
    <row r="2559" spans="4:4">
      <c r="D2559" s="190"/>
    </row>
    <row r="2560" spans="4:4">
      <c r="D2560" s="190"/>
    </row>
    <row r="2561" spans="4:4">
      <c r="D2561" s="190"/>
    </row>
    <row r="2562" spans="4:4">
      <c r="D2562" s="190"/>
    </row>
    <row r="2563" spans="4:4">
      <c r="D2563" s="190"/>
    </row>
    <row r="2564" spans="4:4">
      <c r="D2564" s="190"/>
    </row>
    <row r="2565" spans="4:4">
      <c r="D2565" s="190"/>
    </row>
    <row r="2566" spans="4:4">
      <c r="D2566" s="190"/>
    </row>
    <row r="2567" spans="4:4">
      <c r="D2567" s="190"/>
    </row>
    <row r="2568" spans="4:4">
      <c r="D2568" s="190"/>
    </row>
    <row r="2569" spans="4:4">
      <c r="D2569" s="190"/>
    </row>
    <row r="2570" spans="4:4">
      <c r="D2570" s="190"/>
    </row>
    <row r="2571" spans="4:4">
      <c r="D2571" s="190"/>
    </row>
    <row r="2572" spans="4:4">
      <c r="D2572" s="190"/>
    </row>
    <row r="2573" spans="4:4">
      <c r="D2573" s="190"/>
    </row>
    <row r="2574" spans="4:4">
      <c r="D2574" s="190"/>
    </row>
    <row r="2575" spans="4:4">
      <c r="D2575" s="190"/>
    </row>
    <row r="2576" spans="4:4">
      <c r="D2576" s="190"/>
    </row>
    <row r="2577" spans="4:4">
      <c r="D2577" s="190"/>
    </row>
    <row r="2578" spans="4:4">
      <c r="D2578" s="190"/>
    </row>
    <row r="2579" spans="4:4">
      <c r="D2579" s="190"/>
    </row>
    <row r="2580" spans="4:4">
      <c r="D2580" s="190"/>
    </row>
    <row r="2581" spans="4:4">
      <c r="D2581" s="190"/>
    </row>
    <row r="2582" spans="4:4">
      <c r="D2582" s="190"/>
    </row>
    <row r="2583" spans="4:4">
      <c r="D2583" s="190"/>
    </row>
    <row r="2584" spans="4:4">
      <c r="D2584" s="190"/>
    </row>
    <row r="2585" spans="4:4">
      <c r="D2585" s="190"/>
    </row>
    <row r="2586" spans="4:4">
      <c r="D2586" s="190"/>
    </row>
    <row r="2587" spans="4:4">
      <c r="D2587" s="190"/>
    </row>
    <row r="2588" spans="4:4">
      <c r="D2588" s="190"/>
    </row>
    <row r="2589" spans="4:4">
      <c r="D2589" s="190"/>
    </row>
    <row r="2590" spans="4:4">
      <c r="D2590" s="190"/>
    </row>
    <row r="2591" spans="4:4">
      <c r="D2591" s="190"/>
    </row>
    <row r="2592" spans="4:4">
      <c r="D2592" s="190"/>
    </row>
    <row r="2593" spans="4:4">
      <c r="D2593" s="190"/>
    </row>
    <row r="2594" spans="4:4">
      <c r="D2594" s="190"/>
    </row>
    <row r="2595" spans="4:4">
      <c r="D2595" s="190"/>
    </row>
    <row r="2596" spans="4:4">
      <c r="D2596" s="190"/>
    </row>
    <row r="2597" spans="4:4">
      <c r="D2597" s="190"/>
    </row>
    <row r="2598" spans="4:4">
      <c r="D2598" s="190"/>
    </row>
    <row r="2599" spans="4:4">
      <c r="D2599" s="190"/>
    </row>
    <row r="2600" spans="4:4">
      <c r="D2600" s="190"/>
    </row>
    <row r="2601" spans="4:4">
      <c r="D2601" s="190"/>
    </row>
    <row r="2602" spans="4:4">
      <c r="D2602" s="190"/>
    </row>
    <row r="2603" spans="4:4">
      <c r="D2603" s="190"/>
    </row>
    <row r="2604" spans="4:4">
      <c r="D2604" s="190"/>
    </row>
    <row r="2605" spans="4:4">
      <c r="D2605" s="190"/>
    </row>
    <row r="2606" spans="4:4">
      <c r="D2606" s="190"/>
    </row>
    <row r="2607" spans="4:4">
      <c r="D2607" s="190"/>
    </row>
    <row r="2608" spans="4:4">
      <c r="D2608" s="190"/>
    </row>
    <row r="2609" spans="4:4">
      <c r="D2609" s="190"/>
    </row>
    <row r="2610" spans="4:4">
      <c r="D2610" s="190"/>
    </row>
    <row r="2611" spans="4:4">
      <c r="D2611" s="190"/>
    </row>
    <row r="2612" spans="4:4">
      <c r="D2612" s="190"/>
    </row>
    <row r="2613" spans="4:4">
      <c r="D2613" s="190"/>
    </row>
    <row r="2614" spans="4:4">
      <c r="D2614" s="190"/>
    </row>
    <row r="2615" spans="4:4">
      <c r="D2615" s="190"/>
    </row>
    <row r="2616" spans="4:4">
      <c r="D2616" s="190"/>
    </row>
    <row r="2617" spans="4:4">
      <c r="D2617" s="190"/>
    </row>
    <row r="2618" spans="4:4">
      <c r="D2618" s="190"/>
    </row>
    <row r="2619" spans="4:4">
      <c r="D2619" s="190"/>
    </row>
    <row r="2620" spans="4:4">
      <c r="D2620" s="190"/>
    </row>
    <row r="2621" spans="4:4">
      <c r="D2621" s="190"/>
    </row>
    <row r="2622" spans="4:4">
      <c r="D2622" s="190"/>
    </row>
    <row r="2623" spans="4:4">
      <c r="D2623" s="190"/>
    </row>
    <row r="2624" spans="4:4">
      <c r="D2624" s="190"/>
    </row>
    <row r="2625" spans="4:4">
      <c r="D2625" s="190"/>
    </row>
    <row r="2626" spans="4:4">
      <c r="D2626" s="190"/>
    </row>
    <row r="2627" spans="4:4">
      <c r="D2627" s="190"/>
    </row>
    <row r="2628" spans="4:4">
      <c r="D2628" s="190"/>
    </row>
    <row r="2629" spans="4:4">
      <c r="D2629" s="190"/>
    </row>
    <row r="2630" spans="4:4">
      <c r="D2630" s="190"/>
    </row>
    <row r="2631" spans="4:4">
      <c r="D2631" s="190"/>
    </row>
    <row r="2632" spans="4:4">
      <c r="D2632" s="190"/>
    </row>
    <row r="2633" spans="4:4">
      <c r="D2633" s="190"/>
    </row>
    <row r="2634" spans="4:4">
      <c r="D2634" s="190"/>
    </row>
    <row r="2635" spans="4:4">
      <c r="D2635" s="190"/>
    </row>
    <row r="2636" spans="4:4">
      <c r="D2636" s="190"/>
    </row>
    <row r="2637" spans="4:4">
      <c r="D2637" s="190"/>
    </row>
    <row r="2638" spans="4:4">
      <c r="D2638" s="190"/>
    </row>
    <row r="2639" spans="4:4">
      <c r="D2639" s="190"/>
    </row>
    <row r="2640" spans="4:4">
      <c r="D2640" s="190"/>
    </row>
    <row r="2641" spans="4:4">
      <c r="D2641" s="190"/>
    </row>
    <row r="2642" spans="4:4">
      <c r="D2642" s="190"/>
    </row>
    <row r="2643" spans="4:4">
      <c r="D2643" s="190"/>
    </row>
    <row r="2644" spans="4:4">
      <c r="D2644" s="190"/>
    </row>
    <row r="2645" spans="4:4">
      <c r="D2645" s="190"/>
    </row>
    <row r="2646" spans="4:4">
      <c r="D2646" s="190"/>
    </row>
    <row r="2647" spans="4:4">
      <c r="D2647" s="190"/>
    </row>
    <row r="2648" spans="4:4">
      <c r="D2648" s="190"/>
    </row>
    <row r="2649" spans="4:4">
      <c r="D2649" s="190"/>
    </row>
    <row r="2650" spans="4:4">
      <c r="D2650" s="190"/>
    </row>
    <row r="2651" spans="4:4">
      <c r="D2651" s="190"/>
    </row>
    <row r="2652" spans="4:4">
      <c r="D2652" s="190"/>
    </row>
    <row r="2653" spans="4:4">
      <c r="D2653" s="190"/>
    </row>
    <row r="2654" spans="4:4">
      <c r="D2654" s="190"/>
    </row>
    <row r="2655" spans="4:4">
      <c r="D2655" s="190"/>
    </row>
    <row r="2656" spans="4:4">
      <c r="D2656" s="190"/>
    </row>
    <row r="2657" spans="4:4">
      <c r="D2657" s="190"/>
    </row>
    <row r="2658" spans="4:4">
      <c r="D2658" s="190"/>
    </row>
    <row r="2659" spans="4:4">
      <c r="D2659" s="190"/>
    </row>
    <row r="2660" spans="4:4">
      <c r="D2660" s="190"/>
    </row>
    <row r="2661" spans="4:4">
      <c r="D2661" s="190"/>
    </row>
    <row r="2662" spans="4:4">
      <c r="D2662" s="190"/>
    </row>
    <row r="2663" spans="4:4">
      <c r="D2663" s="190"/>
    </row>
    <row r="2664" spans="4:4">
      <c r="D2664" s="190"/>
    </row>
    <row r="2665" spans="4:4">
      <c r="D2665" s="190"/>
    </row>
    <row r="2666" spans="4:4">
      <c r="D2666" s="190"/>
    </row>
    <row r="2667" spans="4:4">
      <c r="D2667" s="190"/>
    </row>
    <row r="2668" spans="4:4">
      <c r="D2668" s="190"/>
    </row>
    <row r="2669" spans="4:4">
      <c r="D2669" s="190"/>
    </row>
    <row r="2670" spans="4:4">
      <c r="D2670" s="190"/>
    </row>
    <row r="2671" spans="4:4">
      <c r="D2671" s="190"/>
    </row>
    <row r="2672" spans="4:4">
      <c r="D2672" s="190"/>
    </row>
    <row r="2673" spans="4:4">
      <c r="D2673" s="190"/>
    </row>
    <row r="2674" spans="4:4">
      <c r="D2674" s="190"/>
    </row>
    <row r="2675" spans="4:4">
      <c r="D2675" s="190"/>
    </row>
    <row r="2676" spans="4:4">
      <c r="D2676" s="190"/>
    </row>
    <row r="2677" spans="4:4">
      <c r="D2677" s="190"/>
    </row>
    <row r="2678" spans="4:4">
      <c r="D2678" s="190"/>
    </row>
    <row r="2679" spans="4:4">
      <c r="D2679" s="190"/>
    </row>
    <row r="2680" spans="4:4">
      <c r="D2680" s="190"/>
    </row>
    <row r="2681" spans="4:4">
      <c r="D2681" s="190"/>
    </row>
    <row r="2682" spans="4:4">
      <c r="D2682" s="190"/>
    </row>
    <row r="2683" spans="4:4">
      <c r="D2683" s="190"/>
    </row>
    <row r="2684" spans="4:4">
      <c r="D2684" s="190"/>
    </row>
    <row r="2685" spans="4:4">
      <c r="D2685" s="190"/>
    </row>
    <row r="2686" spans="4:4">
      <c r="D2686" s="190"/>
    </row>
    <row r="2687" spans="4:4">
      <c r="D2687" s="190"/>
    </row>
    <row r="2688" spans="4:4">
      <c r="D2688" s="190"/>
    </row>
    <row r="2689" spans="4:4">
      <c r="D2689" s="190"/>
    </row>
    <row r="2690" spans="4:4">
      <c r="D2690" s="190"/>
    </row>
    <row r="2691" spans="4:4">
      <c r="D2691" s="190"/>
    </row>
    <row r="2692" spans="4:4">
      <c r="D2692" s="190"/>
    </row>
    <row r="2693" spans="4:4">
      <c r="D2693" s="190"/>
    </row>
    <row r="2694" spans="4:4">
      <c r="D2694" s="190"/>
    </row>
    <row r="2695" spans="4:4">
      <c r="D2695" s="190"/>
    </row>
    <row r="2696" spans="4:4">
      <c r="D2696" s="190"/>
    </row>
    <row r="2697" spans="4:4">
      <c r="D2697" s="190"/>
    </row>
    <row r="2698" spans="4:4">
      <c r="D2698" s="190"/>
    </row>
    <row r="2699" spans="4:4">
      <c r="D2699" s="190"/>
    </row>
    <row r="2700" spans="4:4">
      <c r="D2700" s="190"/>
    </row>
    <row r="2701" spans="4:4">
      <c r="D2701" s="190"/>
    </row>
    <row r="2702" spans="4:4">
      <c r="D2702" s="190"/>
    </row>
    <row r="2703" spans="4:4">
      <c r="D2703" s="190"/>
    </row>
    <row r="2704" spans="4:4">
      <c r="D2704" s="190"/>
    </row>
    <row r="2705" spans="4:4">
      <c r="D2705" s="190"/>
    </row>
    <row r="2706" spans="4:4">
      <c r="D2706" s="190"/>
    </row>
    <row r="2707" spans="4:4">
      <c r="D2707" s="190"/>
    </row>
    <row r="2708" spans="4:4">
      <c r="D2708" s="190"/>
    </row>
    <row r="2709" spans="4:4">
      <c r="D2709" s="190"/>
    </row>
    <row r="2710" spans="4:4">
      <c r="D2710" s="190"/>
    </row>
    <row r="2711" spans="4:4">
      <c r="D2711" s="190"/>
    </row>
    <row r="2712" spans="4:4">
      <c r="D2712" s="190"/>
    </row>
    <row r="2713" spans="4:4">
      <c r="D2713" s="190"/>
    </row>
    <row r="2714" spans="4:4">
      <c r="D2714" s="190"/>
    </row>
    <row r="2715" spans="4:4">
      <c r="D2715" s="190"/>
    </row>
    <row r="2716" spans="4:4">
      <c r="D2716" s="190"/>
    </row>
    <row r="2717" spans="4:4">
      <c r="D2717" s="190"/>
    </row>
    <row r="2718" spans="4:4">
      <c r="D2718" s="190"/>
    </row>
    <row r="2719" spans="4:4">
      <c r="D2719" s="190"/>
    </row>
    <row r="2720" spans="4:4">
      <c r="D2720" s="190"/>
    </row>
    <row r="2721" spans="4:4">
      <c r="D2721" s="190"/>
    </row>
    <row r="2722" spans="4:4">
      <c r="D2722" s="190"/>
    </row>
    <row r="2723" spans="4:4">
      <c r="D2723" s="190"/>
    </row>
    <row r="2724" spans="4:4">
      <c r="D2724" s="190"/>
    </row>
    <row r="2725" spans="4:4">
      <c r="D2725" s="190"/>
    </row>
    <row r="2726" spans="4:4">
      <c r="D2726" s="190"/>
    </row>
    <row r="2727" spans="4:4">
      <c r="D2727" s="190"/>
    </row>
    <row r="2728" spans="4:4">
      <c r="D2728" s="190"/>
    </row>
    <row r="2729" spans="4:4">
      <c r="D2729" s="190"/>
    </row>
    <row r="2730" spans="4:4">
      <c r="D2730" s="190"/>
    </row>
    <row r="2731" spans="4:4">
      <c r="D2731" s="190"/>
    </row>
    <row r="2732" spans="4:4">
      <c r="D2732" s="190"/>
    </row>
    <row r="2733" spans="4:4">
      <c r="D2733" s="190"/>
    </row>
    <row r="2734" spans="4:4">
      <c r="D2734" s="190"/>
    </row>
    <row r="2735" spans="4:4">
      <c r="D2735" s="190"/>
    </row>
    <row r="2736" spans="4:4">
      <c r="D2736" s="190"/>
    </row>
    <row r="2737" spans="4:4">
      <c r="D2737" s="190"/>
    </row>
    <row r="2738" spans="4:4">
      <c r="D2738" s="190"/>
    </row>
    <row r="2739" spans="4:4">
      <c r="D2739" s="190"/>
    </row>
    <row r="2740" spans="4:4">
      <c r="D2740" s="190"/>
    </row>
    <row r="2741" spans="4:4">
      <c r="D2741" s="190"/>
    </row>
    <row r="2742" spans="4:4">
      <c r="D2742" s="190"/>
    </row>
    <row r="2743" spans="4:4">
      <c r="D2743" s="190"/>
    </row>
    <row r="2744" spans="4:4">
      <c r="D2744" s="190"/>
    </row>
    <row r="2745" spans="4:4">
      <c r="D2745" s="190"/>
    </row>
    <row r="2746" spans="4:4">
      <c r="D2746" s="190"/>
    </row>
    <row r="2747" spans="4:4">
      <c r="D2747" s="190"/>
    </row>
    <row r="2748" spans="4:4">
      <c r="D2748" s="190"/>
    </row>
    <row r="2749" spans="4:4">
      <c r="D2749" s="190"/>
    </row>
    <row r="2750" spans="4:4">
      <c r="D2750" s="190"/>
    </row>
    <row r="2751" spans="4:4">
      <c r="D2751" s="190"/>
    </row>
    <row r="2752" spans="4:4">
      <c r="D2752" s="190"/>
    </row>
    <row r="2753" spans="4:4">
      <c r="D2753" s="190"/>
    </row>
    <row r="2754" spans="4:4">
      <c r="D2754" s="190"/>
    </row>
    <row r="2755" spans="4:4">
      <c r="D2755" s="190"/>
    </row>
    <row r="2756" spans="4:4">
      <c r="D2756" s="190"/>
    </row>
    <row r="2757" spans="4:4">
      <c r="D2757" s="190"/>
    </row>
    <row r="2758" spans="4:4">
      <c r="D2758" s="190"/>
    </row>
    <row r="2759" spans="4:4">
      <c r="D2759" s="190"/>
    </row>
    <row r="2760" spans="4:4">
      <c r="D2760" s="190"/>
    </row>
    <row r="2761" spans="4:4">
      <c r="D2761" s="190"/>
    </row>
    <row r="2762" spans="4:4">
      <c r="D2762" s="190"/>
    </row>
    <row r="2763" spans="4:4">
      <c r="D2763" s="190"/>
    </row>
    <row r="2764" spans="4:4">
      <c r="D2764" s="190"/>
    </row>
    <row r="2765" spans="4:4">
      <c r="D2765" s="190"/>
    </row>
    <row r="2766" spans="4:4">
      <c r="D2766" s="190"/>
    </row>
    <row r="2767" spans="4:4">
      <c r="D2767" s="190"/>
    </row>
    <row r="2768" spans="4:4">
      <c r="D2768" s="190"/>
    </row>
    <row r="2769" spans="4:4">
      <c r="D2769" s="190"/>
    </row>
    <row r="2770" spans="4:4">
      <c r="D2770" s="190"/>
    </row>
    <row r="2771" spans="4:4">
      <c r="D2771" s="190"/>
    </row>
    <row r="2772" spans="4:4">
      <c r="D2772" s="190"/>
    </row>
    <row r="2773" spans="4:4">
      <c r="D2773" s="190"/>
    </row>
    <row r="2774" spans="4:4">
      <c r="D2774" s="190"/>
    </row>
    <row r="2775" spans="4:4">
      <c r="D2775" s="190"/>
    </row>
    <row r="2776" spans="4:4">
      <c r="D2776" s="190"/>
    </row>
    <row r="2777" spans="4:4">
      <c r="D2777" s="190"/>
    </row>
    <row r="2778" spans="4:4">
      <c r="D2778" s="190"/>
    </row>
    <row r="2779" spans="4:4">
      <c r="D2779" s="190"/>
    </row>
    <row r="2780" spans="4:4">
      <c r="D2780" s="190"/>
    </row>
    <row r="2781" spans="4:4">
      <c r="D2781" s="190"/>
    </row>
    <row r="2782" spans="4:4">
      <c r="D2782" s="190"/>
    </row>
    <row r="2783" spans="4:4">
      <c r="D2783" s="190"/>
    </row>
    <row r="2784" spans="4:4">
      <c r="D2784" s="190"/>
    </row>
    <row r="2785" spans="4:4">
      <c r="D2785" s="190"/>
    </row>
    <row r="2786" spans="4:4">
      <c r="D2786" s="190"/>
    </row>
    <row r="2787" spans="4:4">
      <c r="D2787" s="190"/>
    </row>
    <row r="2788" spans="4:4">
      <c r="D2788" s="190"/>
    </row>
    <row r="2789" spans="4:4">
      <c r="D2789" s="190"/>
    </row>
    <row r="2790" spans="4:4">
      <c r="D2790" s="190"/>
    </row>
    <row r="2791" spans="4:4">
      <c r="D2791" s="190"/>
    </row>
    <row r="2792" spans="4:4">
      <c r="D2792" s="190"/>
    </row>
    <row r="2793" spans="4:4">
      <c r="D2793" s="190"/>
    </row>
    <row r="2794" spans="4:4">
      <c r="D2794" s="190"/>
    </row>
    <row r="2795" spans="4:4">
      <c r="D2795" s="190"/>
    </row>
    <row r="2796" spans="4:4">
      <c r="D2796" s="190"/>
    </row>
    <row r="2797" spans="4:4">
      <c r="D2797" s="190"/>
    </row>
    <row r="2798" spans="4:4">
      <c r="D2798" s="190"/>
    </row>
    <row r="2799" spans="4:4">
      <c r="D2799" s="190"/>
    </row>
    <row r="2800" spans="4:4">
      <c r="D2800" s="190"/>
    </row>
    <row r="2801" spans="4:4">
      <c r="D2801" s="190"/>
    </row>
    <row r="2802" spans="4:4">
      <c r="D2802" s="190"/>
    </row>
    <row r="2803" spans="4:4">
      <c r="D2803" s="190"/>
    </row>
    <row r="2804" spans="4:4">
      <c r="D2804" s="190"/>
    </row>
    <row r="2805" spans="4:4">
      <c r="D2805" s="190"/>
    </row>
    <row r="2806" spans="4:4">
      <c r="D2806" s="190"/>
    </row>
    <row r="2807" spans="4:4">
      <c r="D2807" s="190"/>
    </row>
    <row r="2808" spans="4:4">
      <c r="D2808" s="190"/>
    </row>
    <row r="2809" spans="4:4">
      <c r="D2809" s="190"/>
    </row>
    <row r="2810" spans="4:4">
      <c r="D2810" s="190"/>
    </row>
    <row r="2811" spans="4:4">
      <c r="D2811" s="190"/>
    </row>
    <row r="2812" spans="4:4">
      <c r="D2812" s="190"/>
    </row>
    <row r="2813" spans="4:4">
      <c r="D2813" s="190"/>
    </row>
    <row r="2814" spans="4:4">
      <c r="D2814" s="190"/>
    </row>
    <row r="2815" spans="4:4">
      <c r="D2815" s="190"/>
    </row>
    <row r="2816" spans="4:4">
      <c r="D2816" s="190"/>
    </row>
    <row r="2817" spans="4:4">
      <c r="D2817" s="190"/>
    </row>
    <row r="2818" spans="4:4">
      <c r="D2818" s="190"/>
    </row>
    <row r="2819" spans="4:4">
      <c r="D2819" s="190"/>
    </row>
    <row r="2820" spans="4:4">
      <c r="D2820" s="190"/>
    </row>
    <row r="2821" spans="4:4">
      <c r="D2821" s="190"/>
    </row>
    <row r="2822" spans="4:4">
      <c r="D2822" s="190"/>
    </row>
    <row r="2823" spans="4:4">
      <c r="D2823" s="190"/>
    </row>
    <row r="2824" spans="4:4">
      <c r="D2824" s="190"/>
    </row>
    <row r="2825" spans="4:4">
      <c r="D2825" s="190"/>
    </row>
    <row r="2826" spans="4:4">
      <c r="D2826" s="190"/>
    </row>
    <row r="2827" spans="4:4">
      <c r="D2827" s="190"/>
    </row>
    <row r="2828" spans="4:4">
      <c r="D2828" s="190"/>
    </row>
    <row r="2829" spans="4:4">
      <c r="D2829" s="190"/>
    </row>
    <row r="2830" spans="4:4">
      <c r="D2830" s="190"/>
    </row>
    <row r="2831" spans="4:4">
      <c r="D2831" s="190"/>
    </row>
    <row r="2832" spans="4:4">
      <c r="D2832" s="190"/>
    </row>
    <row r="2833" spans="4:4">
      <c r="D2833" s="190"/>
    </row>
    <row r="2834" spans="4:4">
      <c r="D2834" s="190"/>
    </row>
    <row r="2835" spans="4:4">
      <c r="D2835" s="190"/>
    </row>
    <row r="2836" spans="4:4">
      <c r="D2836" s="190"/>
    </row>
    <row r="2837" spans="4:4">
      <c r="D2837" s="190"/>
    </row>
    <row r="2838" spans="4:4">
      <c r="D2838" s="190"/>
    </row>
    <row r="2839" spans="4:4">
      <c r="D2839" s="190"/>
    </row>
    <row r="2840" spans="4:4">
      <c r="D2840" s="190"/>
    </row>
    <row r="2841" spans="4:4">
      <c r="D2841" s="190"/>
    </row>
    <row r="2842" spans="4:4">
      <c r="D2842" s="190"/>
    </row>
    <row r="2843" spans="4:4">
      <c r="D2843" s="190"/>
    </row>
    <row r="2844" spans="4:4">
      <c r="D2844" s="190"/>
    </row>
    <row r="2845" spans="4:4">
      <c r="D2845" s="190"/>
    </row>
    <row r="2846" spans="4:4">
      <c r="D2846" s="190"/>
    </row>
    <row r="2847" spans="4:4">
      <c r="D2847" s="190"/>
    </row>
    <row r="2848" spans="4:4">
      <c r="D2848" s="190"/>
    </row>
    <row r="2849" spans="4:4">
      <c r="D2849" s="190"/>
    </row>
    <row r="2850" spans="4:4">
      <c r="D2850" s="190"/>
    </row>
    <row r="2851" spans="4:4">
      <c r="D2851" s="190"/>
    </row>
    <row r="2852" spans="4:4">
      <c r="D2852" s="190"/>
    </row>
    <row r="2853" spans="4:4">
      <c r="D2853" s="190"/>
    </row>
    <row r="2854" spans="4:4">
      <c r="D2854" s="190"/>
    </row>
    <row r="2855" spans="4:4">
      <c r="D2855" s="190"/>
    </row>
    <row r="2856" spans="4:4">
      <c r="D2856" s="190"/>
    </row>
    <row r="2857" spans="4:4">
      <c r="D2857" s="190"/>
    </row>
    <row r="2858" spans="4:4">
      <c r="D2858" s="190"/>
    </row>
    <row r="2859" spans="4:4">
      <c r="D2859" s="190"/>
    </row>
    <row r="2860" spans="4:4">
      <c r="D2860" s="190"/>
    </row>
    <row r="2861" spans="4:4">
      <c r="D2861" s="190"/>
    </row>
    <row r="2862" spans="4:4">
      <c r="D2862" s="190"/>
    </row>
    <row r="2863" spans="4:4">
      <c r="D2863" s="190"/>
    </row>
    <row r="2864" spans="4:4">
      <c r="D2864" s="190"/>
    </row>
    <row r="2865" spans="4:4">
      <c r="D2865" s="190"/>
    </row>
    <row r="2866" spans="4:4">
      <c r="D2866" s="190"/>
    </row>
    <row r="2867" spans="4:4">
      <c r="D2867" s="190"/>
    </row>
    <row r="2868" spans="4:4">
      <c r="D2868" s="190"/>
    </row>
    <row r="2869" spans="4:4">
      <c r="D2869" s="190"/>
    </row>
    <row r="2870" spans="4:4">
      <c r="D2870" s="190"/>
    </row>
    <row r="2871" spans="4:4">
      <c r="D2871" s="190"/>
    </row>
    <row r="2872" spans="4:4">
      <c r="D2872" s="190"/>
    </row>
    <row r="2873" spans="4:4">
      <c r="D2873" s="190"/>
    </row>
    <row r="2874" spans="4:4">
      <c r="D2874" s="190"/>
    </row>
    <row r="2875" spans="4:4">
      <c r="D2875" s="190"/>
    </row>
    <row r="2876" spans="4:4">
      <c r="D2876" s="190"/>
    </row>
    <row r="2877" spans="4:4">
      <c r="D2877" s="190"/>
    </row>
    <row r="2878" spans="4:4">
      <c r="D2878" s="190"/>
    </row>
    <row r="2879" spans="4:4">
      <c r="D2879" s="190"/>
    </row>
    <row r="2880" spans="4:4">
      <c r="D2880" s="190"/>
    </row>
    <row r="2881" spans="4:4">
      <c r="D2881" s="190"/>
    </row>
    <row r="2882" spans="4:4">
      <c r="D2882" s="190"/>
    </row>
    <row r="2883" spans="4:4">
      <c r="D2883" s="190"/>
    </row>
    <row r="2884" spans="4:4">
      <c r="D2884" s="190"/>
    </row>
    <row r="2885" spans="4:4">
      <c r="D2885" s="190"/>
    </row>
    <row r="2886" spans="4:4">
      <c r="D2886" s="190"/>
    </row>
    <row r="2887" spans="4:4">
      <c r="D2887" s="190"/>
    </row>
    <row r="2888" spans="4:4">
      <c r="D2888" s="190"/>
    </row>
    <row r="2889" spans="4:4">
      <c r="D2889" s="190"/>
    </row>
    <row r="2890" spans="4:4">
      <c r="D2890" s="190"/>
    </row>
    <row r="2891" spans="4:4">
      <c r="D2891" s="190"/>
    </row>
    <row r="2892" spans="4:4">
      <c r="D2892" s="190"/>
    </row>
    <row r="2893" spans="4:4">
      <c r="D2893" s="190"/>
    </row>
    <row r="2894" spans="4:4">
      <c r="D2894" s="190"/>
    </row>
    <row r="2895" spans="4:4">
      <c r="D2895" s="190"/>
    </row>
    <row r="2896" spans="4:4">
      <c r="D2896" s="190"/>
    </row>
    <row r="2897" spans="4:4">
      <c r="D2897" s="190"/>
    </row>
    <row r="2898" spans="4:4">
      <c r="D2898" s="190"/>
    </row>
    <row r="2899" spans="4:4">
      <c r="D2899" s="190"/>
    </row>
    <row r="2900" spans="4:4">
      <c r="D2900" s="190"/>
    </row>
    <row r="2901" spans="4:4">
      <c r="D2901" s="190"/>
    </row>
    <row r="2902" spans="4:4">
      <c r="D2902" s="190"/>
    </row>
    <row r="2903" spans="4:4">
      <c r="D2903" s="190"/>
    </row>
    <row r="2904" spans="4:4">
      <c r="D2904" s="190"/>
    </row>
    <row r="2905" spans="4:4">
      <c r="D2905" s="190"/>
    </row>
    <row r="2906" spans="4:4">
      <c r="D2906" s="190"/>
    </row>
    <row r="2907" spans="4:4">
      <c r="D2907" s="190"/>
    </row>
    <row r="2908" spans="4:4">
      <c r="D2908" s="190"/>
    </row>
    <row r="2909" spans="4:4">
      <c r="D2909" s="190"/>
    </row>
    <row r="2910" spans="4:4">
      <c r="D2910" s="190"/>
    </row>
    <row r="2911" spans="4:4">
      <c r="D2911" s="190"/>
    </row>
    <row r="2912" spans="4:4">
      <c r="D2912" s="190"/>
    </row>
    <row r="2913" spans="4:4">
      <c r="D2913" s="190"/>
    </row>
    <row r="2914" spans="4:4">
      <c r="D2914" s="190"/>
    </row>
    <row r="2915" spans="4:4">
      <c r="D2915" s="190"/>
    </row>
    <row r="2916" spans="4:4">
      <c r="D2916" s="190"/>
    </row>
    <row r="2917" spans="4:4">
      <c r="D2917" s="190"/>
    </row>
    <row r="2918" spans="4:4">
      <c r="D2918" s="190"/>
    </row>
    <row r="2919" spans="4:4">
      <c r="D2919" s="190"/>
    </row>
    <row r="2920" spans="4:4">
      <c r="D2920" s="190"/>
    </row>
    <row r="2921" spans="4:4">
      <c r="D2921" s="190"/>
    </row>
    <row r="2922" spans="4:4">
      <c r="D2922" s="190"/>
    </row>
    <row r="2923" spans="4:4">
      <c r="D2923" s="190"/>
    </row>
    <row r="2924" spans="4:4">
      <c r="D2924" s="190"/>
    </row>
    <row r="2925" spans="4:4">
      <c r="D2925" s="190"/>
    </row>
    <row r="2926" spans="4:4">
      <c r="D2926" s="190"/>
    </row>
    <row r="2927" spans="4:4">
      <c r="D2927" s="190"/>
    </row>
    <row r="2928" spans="4:4">
      <c r="D2928" s="190"/>
    </row>
    <row r="2929" spans="4:4">
      <c r="D2929" s="190"/>
    </row>
    <row r="2930" spans="4:4">
      <c r="D2930" s="190"/>
    </row>
    <row r="2931" spans="4:4">
      <c r="D2931" s="190"/>
    </row>
    <row r="2932" spans="4:4">
      <c r="D2932" s="190"/>
    </row>
    <row r="2933" spans="4:4">
      <c r="D2933" s="190"/>
    </row>
    <row r="2934" spans="4:4">
      <c r="D2934" s="190"/>
    </row>
    <row r="2935" spans="4:4">
      <c r="D2935" s="190"/>
    </row>
    <row r="2936" spans="4:4">
      <c r="D2936" s="190"/>
    </row>
    <row r="2937" spans="4:4">
      <c r="D2937" s="190"/>
    </row>
    <row r="2938" spans="4:4">
      <c r="D2938" s="190"/>
    </row>
    <row r="2939" spans="4:4">
      <c r="D2939" s="190"/>
    </row>
    <row r="2940" spans="4:4">
      <c r="D2940" s="190"/>
    </row>
    <row r="2941" spans="4:4">
      <c r="D2941" s="190"/>
    </row>
    <row r="2942" spans="4:4">
      <c r="D2942" s="190"/>
    </row>
    <row r="2943" spans="4:4">
      <c r="D2943" s="190"/>
    </row>
    <row r="2944" spans="4:4">
      <c r="D2944" s="190"/>
    </row>
    <row r="2945" spans="4:4">
      <c r="D2945" s="190"/>
    </row>
    <row r="2946" spans="4:4">
      <c r="D2946" s="190"/>
    </row>
    <row r="2947" spans="4:4">
      <c r="D2947" s="190"/>
    </row>
    <row r="2948" spans="4:4">
      <c r="D2948" s="190"/>
    </row>
    <row r="2949" spans="4:4">
      <c r="D2949" s="190"/>
    </row>
    <row r="2950" spans="4:4">
      <c r="D2950" s="190"/>
    </row>
    <row r="2951" spans="4:4">
      <c r="D2951" s="190"/>
    </row>
    <row r="2952" spans="4:4">
      <c r="D2952" s="190"/>
    </row>
    <row r="2953" spans="4:4">
      <c r="D2953" s="190"/>
    </row>
    <row r="2954" spans="4:4">
      <c r="D2954" s="190"/>
    </row>
    <row r="2955" spans="4:4">
      <c r="D2955" s="190"/>
    </row>
    <row r="2956" spans="4:4">
      <c r="D2956" s="190"/>
    </row>
    <row r="2957" spans="4:4">
      <c r="D2957" s="190"/>
    </row>
    <row r="2958" spans="4:4">
      <c r="D2958" s="190"/>
    </row>
    <row r="2959" spans="4:4">
      <c r="D2959" s="190"/>
    </row>
    <row r="2960" spans="4:4">
      <c r="D2960" s="190"/>
    </row>
    <row r="2961" spans="4:4">
      <c r="D2961" s="190"/>
    </row>
    <row r="2962" spans="4:4">
      <c r="D2962" s="190"/>
    </row>
    <row r="2963" spans="4:4">
      <c r="D2963" s="190"/>
    </row>
    <row r="2964" spans="4:4">
      <c r="D2964" s="190"/>
    </row>
    <row r="2965" spans="4:4">
      <c r="D2965" s="190"/>
    </row>
    <row r="2966" spans="4:4">
      <c r="D2966" s="190"/>
    </row>
    <row r="2967" spans="4:4">
      <c r="D2967" s="190"/>
    </row>
    <row r="2968" spans="4:4">
      <c r="D2968" s="190"/>
    </row>
    <row r="2969" spans="4:4">
      <c r="D2969" s="190"/>
    </row>
    <row r="2970" spans="4:4">
      <c r="D2970" s="190"/>
    </row>
    <row r="2971" spans="4:4">
      <c r="D2971" s="190"/>
    </row>
    <row r="2972" spans="4:4">
      <c r="D2972" s="190"/>
    </row>
    <row r="2973" spans="4:4">
      <c r="D2973" s="190"/>
    </row>
    <row r="2974" spans="4:4">
      <c r="D2974" s="190"/>
    </row>
    <row r="2975" spans="4:4">
      <c r="D2975" s="190"/>
    </row>
    <row r="2976" spans="4:4">
      <c r="D2976" s="190"/>
    </row>
    <row r="2977" spans="4:4">
      <c r="D2977" s="190"/>
    </row>
    <row r="2978" spans="4:4">
      <c r="D2978" s="190"/>
    </row>
    <row r="2979" spans="4:4">
      <c r="D2979" s="190"/>
    </row>
    <row r="2980" spans="4:4">
      <c r="D2980" s="190"/>
    </row>
    <row r="2981" spans="4:4">
      <c r="D2981" s="190"/>
    </row>
    <row r="2982" spans="4:4">
      <c r="D2982" s="190"/>
    </row>
    <row r="2983" spans="4:4">
      <c r="D2983" s="190"/>
    </row>
    <row r="2984" spans="4:4">
      <c r="D2984" s="190"/>
    </row>
    <row r="2985" spans="4:4">
      <c r="D2985" s="190"/>
    </row>
    <row r="2986" spans="4:4">
      <c r="D2986" s="190"/>
    </row>
    <row r="2987" spans="4:4">
      <c r="D2987" s="190"/>
    </row>
    <row r="2988" spans="4:4">
      <c r="D2988" s="190"/>
    </row>
    <row r="2989" spans="4:4">
      <c r="D2989" s="190"/>
    </row>
    <row r="2990" spans="4:4">
      <c r="D2990" s="190"/>
    </row>
    <row r="2991" spans="4:4">
      <c r="D2991" s="190"/>
    </row>
    <row r="2992" spans="4:4">
      <c r="D2992" s="190"/>
    </row>
    <row r="2993" spans="4:4">
      <c r="D2993" s="190"/>
    </row>
    <row r="2994" spans="4:4">
      <c r="D2994" s="190"/>
    </row>
    <row r="2995" spans="4:4">
      <c r="D2995" s="190"/>
    </row>
    <row r="2996" spans="4:4">
      <c r="D2996" s="190"/>
    </row>
    <row r="2997" spans="4:4">
      <c r="D2997" s="190"/>
    </row>
    <row r="2998" spans="4:4">
      <c r="D2998" s="190"/>
    </row>
    <row r="2999" spans="4:4">
      <c r="D2999" s="190"/>
    </row>
    <row r="3000" spans="4:4">
      <c r="D3000" s="190"/>
    </row>
    <row r="3001" spans="4:4">
      <c r="D3001" s="190"/>
    </row>
    <row r="3002" spans="4:4">
      <c r="D3002" s="190"/>
    </row>
    <row r="3003" spans="4:4">
      <c r="D3003" s="190"/>
    </row>
    <row r="3004" spans="4:4">
      <c r="D3004" s="190"/>
    </row>
    <row r="3005" spans="4:4">
      <c r="D3005" s="190"/>
    </row>
    <row r="3006" spans="4:4">
      <c r="D3006" s="190"/>
    </row>
    <row r="3007" spans="4:4">
      <c r="D3007" s="190"/>
    </row>
    <row r="3008" spans="4:4">
      <c r="D3008" s="190"/>
    </row>
    <row r="3009" spans="4:4">
      <c r="D3009" s="190"/>
    </row>
    <row r="3010" spans="4:4">
      <c r="D3010" s="190"/>
    </row>
    <row r="3011" spans="4:4">
      <c r="D3011" s="190"/>
    </row>
    <row r="3012" spans="4:4">
      <c r="D3012" s="190"/>
    </row>
    <row r="3013" spans="4:4">
      <c r="D3013" s="190"/>
    </row>
    <row r="3014" spans="4:4">
      <c r="D3014" s="190"/>
    </row>
    <row r="3015" spans="4:4">
      <c r="D3015" s="190"/>
    </row>
    <row r="3016" spans="4:4">
      <c r="D3016" s="190"/>
    </row>
    <row r="3017" spans="4:4">
      <c r="D3017" s="190"/>
    </row>
    <row r="3018" spans="4:4">
      <c r="D3018" s="190"/>
    </row>
    <row r="3019" spans="4:4">
      <c r="D3019" s="190"/>
    </row>
    <row r="3020" spans="4:4">
      <c r="D3020" s="190"/>
    </row>
    <row r="3021" spans="4:4">
      <c r="D3021" s="190"/>
    </row>
    <row r="3022" spans="4:4">
      <c r="D3022" s="190"/>
    </row>
    <row r="3023" spans="4:4">
      <c r="D3023" s="190"/>
    </row>
    <row r="3024" spans="4:4">
      <c r="D3024" s="190"/>
    </row>
    <row r="3025" spans="4:4">
      <c r="D3025" s="190"/>
    </row>
    <row r="3026" spans="4:4">
      <c r="D3026" s="190"/>
    </row>
    <row r="3027" spans="4:4">
      <c r="D3027" s="190"/>
    </row>
    <row r="3028" spans="4:4">
      <c r="D3028" s="190"/>
    </row>
    <row r="3029" spans="4:4">
      <c r="D3029" s="190"/>
    </row>
    <row r="3030" spans="4:4">
      <c r="D3030" s="190"/>
    </row>
    <row r="3031" spans="4:4">
      <c r="D3031" s="190"/>
    </row>
    <row r="3032" spans="4:4">
      <c r="D3032" s="190"/>
    </row>
    <row r="3033" spans="4:4">
      <c r="D3033" s="190"/>
    </row>
    <row r="3034" spans="4:4">
      <c r="D3034" s="190"/>
    </row>
    <row r="3035" spans="4:4">
      <c r="D3035" s="190"/>
    </row>
    <row r="3036" spans="4:4">
      <c r="D3036" s="190"/>
    </row>
    <row r="3037" spans="4:4">
      <c r="D3037" s="190"/>
    </row>
    <row r="3038" spans="4:4">
      <c r="D3038" s="190"/>
    </row>
    <row r="3039" spans="4:4">
      <c r="D3039" s="190"/>
    </row>
    <row r="3040" spans="4:4">
      <c r="D3040" s="190"/>
    </row>
    <row r="3041" spans="4:4">
      <c r="D3041" s="190"/>
    </row>
    <row r="3042" spans="4:4">
      <c r="D3042" s="190"/>
    </row>
    <row r="3043" spans="4:4">
      <c r="D3043" s="190"/>
    </row>
    <row r="3044" spans="4:4">
      <c r="D3044" s="190"/>
    </row>
    <row r="3045" spans="4:4">
      <c r="D3045" s="190"/>
    </row>
    <row r="3046" spans="4:4">
      <c r="D3046" s="190"/>
    </row>
    <row r="3047" spans="4:4">
      <c r="D3047" s="190"/>
    </row>
    <row r="3048" spans="4:4">
      <c r="D3048" s="190"/>
    </row>
    <row r="3049" spans="4:4">
      <c r="D3049" s="190"/>
    </row>
    <row r="3050" spans="4:4">
      <c r="D3050" s="190"/>
    </row>
    <row r="3051" spans="4:4">
      <c r="D3051" s="190"/>
    </row>
    <row r="3052" spans="4:4">
      <c r="D3052" s="190"/>
    </row>
    <row r="3053" spans="4:4">
      <c r="D3053" s="190"/>
    </row>
    <row r="3054" spans="4:4">
      <c r="D3054" s="190"/>
    </row>
    <row r="3055" spans="4:4">
      <c r="D3055" s="190"/>
    </row>
    <row r="3056" spans="4:4">
      <c r="D3056" s="190"/>
    </row>
    <row r="3057" spans="4:4">
      <c r="D3057" s="190"/>
    </row>
    <row r="3058" spans="4:4">
      <c r="D3058" s="190"/>
    </row>
    <row r="3059" spans="4:4">
      <c r="D3059" s="190"/>
    </row>
    <row r="3060" spans="4:4">
      <c r="D3060" s="190"/>
    </row>
    <row r="3061" spans="4:4">
      <c r="D3061" s="190"/>
    </row>
    <row r="3062" spans="4:4">
      <c r="D3062" s="190"/>
    </row>
    <row r="3063" spans="4:4">
      <c r="D3063" s="190"/>
    </row>
    <row r="3064" spans="4:4">
      <c r="D3064" s="190"/>
    </row>
    <row r="3065" spans="4:4">
      <c r="D3065" s="190"/>
    </row>
    <row r="3066" spans="4:4">
      <c r="D3066" s="190"/>
    </row>
    <row r="3067" spans="4:4">
      <c r="D3067" s="190"/>
    </row>
    <row r="3068" spans="4:4">
      <c r="D3068" s="190"/>
    </row>
    <row r="3069" spans="4:4">
      <c r="D3069" s="190"/>
    </row>
    <row r="3070" spans="4:4">
      <c r="D3070" s="190"/>
    </row>
    <row r="3071" spans="4:4">
      <c r="D3071" s="190"/>
    </row>
    <row r="3072" spans="4:4">
      <c r="D3072" s="190"/>
    </row>
    <row r="3073" spans="4:4">
      <c r="D3073" s="190"/>
    </row>
    <row r="3074" spans="4:4">
      <c r="D3074" s="190"/>
    </row>
    <row r="3075" spans="4:4">
      <c r="D3075" s="190"/>
    </row>
    <row r="3076" spans="4:4">
      <c r="D3076" s="190"/>
    </row>
    <row r="3077" spans="4:4">
      <c r="D3077" s="190"/>
    </row>
    <row r="3078" spans="4:4">
      <c r="D3078" s="190"/>
    </row>
    <row r="3079" spans="4:4">
      <c r="D3079" s="190"/>
    </row>
    <row r="3080" spans="4:4">
      <c r="D3080" s="190"/>
    </row>
    <row r="3081" spans="4:4">
      <c r="D3081" s="190"/>
    </row>
    <row r="3082" spans="4:4">
      <c r="D3082" s="190"/>
    </row>
    <row r="3083" spans="4:4">
      <c r="D3083" s="190"/>
    </row>
    <row r="3084" spans="4:4">
      <c r="D3084" s="190"/>
    </row>
    <row r="3085" spans="4:4">
      <c r="D3085" s="190"/>
    </row>
    <row r="3086" spans="4:4">
      <c r="D3086" s="190"/>
    </row>
    <row r="3087" spans="4:4">
      <c r="D3087" s="190"/>
    </row>
    <row r="3088" spans="4:4">
      <c r="D3088" s="190"/>
    </row>
    <row r="3089" spans="4:4">
      <c r="D3089" s="190"/>
    </row>
    <row r="3090" spans="4:4">
      <c r="D3090" s="190"/>
    </row>
    <row r="3091" spans="4:4">
      <c r="D3091" s="190"/>
    </row>
    <row r="3092" spans="4:4">
      <c r="D3092" s="190"/>
    </row>
    <row r="3093" spans="4:4">
      <c r="D3093" s="190"/>
    </row>
    <row r="3094" spans="4:4">
      <c r="D3094" s="190"/>
    </row>
    <row r="3095" spans="4:4">
      <c r="D3095" s="190"/>
    </row>
    <row r="3096" spans="4:4">
      <c r="D3096" s="190"/>
    </row>
    <row r="3097" spans="4:4">
      <c r="D3097" s="190"/>
    </row>
    <row r="3098" spans="4:4">
      <c r="D3098" s="190"/>
    </row>
    <row r="3099" spans="4:4">
      <c r="D3099" s="190"/>
    </row>
    <row r="3100" spans="4:4">
      <c r="D3100" s="190"/>
    </row>
    <row r="3101" spans="4:4">
      <c r="D3101" s="190"/>
    </row>
    <row r="3102" spans="4:4">
      <c r="D3102" s="190"/>
    </row>
    <row r="3103" spans="4:4">
      <c r="D3103" s="190"/>
    </row>
    <row r="3104" spans="4:4">
      <c r="D3104" s="190"/>
    </row>
    <row r="3105" spans="4:4">
      <c r="D3105" s="190"/>
    </row>
    <row r="3106" spans="4:4">
      <c r="D3106" s="190"/>
    </row>
    <row r="3107" spans="4:4">
      <c r="D3107" s="190"/>
    </row>
    <row r="3108" spans="4:4">
      <c r="D3108" s="190"/>
    </row>
    <row r="3109" spans="4:4">
      <c r="D3109" s="190"/>
    </row>
    <row r="3110" spans="4:4">
      <c r="D3110" s="190"/>
    </row>
    <row r="3111" spans="4:4">
      <c r="D3111" s="190"/>
    </row>
    <row r="3112" spans="4:4">
      <c r="D3112" s="190"/>
    </row>
    <row r="3113" spans="4:4">
      <c r="D3113" s="190"/>
    </row>
    <row r="3114" spans="4:4">
      <c r="D3114" s="190"/>
    </row>
    <row r="3115" spans="4:4">
      <c r="D3115" s="190"/>
    </row>
    <row r="3116" spans="4:4">
      <c r="D3116" s="190"/>
    </row>
    <row r="3117" spans="4:4">
      <c r="D3117" s="190"/>
    </row>
    <row r="3118" spans="4:4">
      <c r="D3118" s="190"/>
    </row>
    <row r="3119" spans="4:4">
      <c r="D3119" s="190"/>
    </row>
    <row r="3120" spans="4:4">
      <c r="D3120" s="190"/>
    </row>
    <row r="3121" spans="4:4">
      <c r="D3121" s="190"/>
    </row>
    <row r="3122" spans="4:4">
      <c r="D3122" s="190"/>
    </row>
    <row r="3123" spans="4:4">
      <c r="D3123" s="190"/>
    </row>
    <row r="3124" spans="4:4">
      <c r="D3124" s="190"/>
    </row>
    <row r="3125" spans="4:4">
      <c r="D3125" s="190"/>
    </row>
    <row r="3126" spans="4:4">
      <c r="D3126" s="190"/>
    </row>
    <row r="3127" spans="4:4">
      <c r="D3127" s="190"/>
    </row>
    <row r="3128" spans="4:4">
      <c r="D3128" s="190"/>
    </row>
    <row r="3129" spans="4:4">
      <c r="D3129" s="190"/>
    </row>
    <row r="3130" spans="4:4">
      <c r="D3130" s="190"/>
    </row>
    <row r="3131" spans="4:4">
      <c r="D3131" s="190"/>
    </row>
    <row r="3132" spans="4:4">
      <c r="D3132" s="190"/>
    </row>
    <row r="3133" spans="4:4">
      <c r="D3133" s="190"/>
    </row>
    <row r="3134" spans="4:4">
      <c r="D3134" s="190"/>
    </row>
    <row r="3135" spans="4:4">
      <c r="D3135" s="190"/>
    </row>
    <row r="3136" spans="4:4">
      <c r="D3136" s="190"/>
    </row>
    <row r="3137" spans="4:4">
      <c r="D3137" s="190"/>
    </row>
    <row r="3138" spans="4:4">
      <c r="D3138" s="190"/>
    </row>
    <row r="3139" spans="4:4">
      <c r="D3139" s="190"/>
    </row>
    <row r="3140" spans="4:4">
      <c r="D3140" s="190"/>
    </row>
    <row r="3141" spans="4:4">
      <c r="D3141" s="190"/>
    </row>
    <row r="3142" spans="4:4">
      <c r="D3142" s="190"/>
    </row>
    <row r="3143" spans="4:4">
      <c r="D3143" s="190"/>
    </row>
    <row r="3144" spans="4:4">
      <c r="D3144" s="190"/>
    </row>
    <row r="3145" spans="4:4">
      <c r="D3145" s="190"/>
    </row>
    <row r="3146" spans="4:4">
      <c r="D3146" s="190"/>
    </row>
    <row r="3147" spans="4:4">
      <c r="D3147" s="190"/>
    </row>
    <row r="3148" spans="4:4">
      <c r="D3148" s="190"/>
    </row>
    <row r="3149" spans="4:4">
      <c r="D3149" s="190"/>
    </row>
    <row r="3150" spans="4:4">
      <c r="D3150" s="190"/>
    </row>
    <row r="3151" spans="4:4">
      <c r="D3151" s="190"/>
    </row>
    <row r="3152" spans="4:4">
      <c r="D3152" s="190"/>
    </row>
    <row r="3153" spans="4:4">
      <c r="D3153" s="190"/>
    </row>
    <row r="3154" spans="4:4">
      <c r="D3154" s="190"/>
    </row>
    <row r="3155" spans="4:4">
      <c r="D3155" s="190"/>
    </row>
    <row r="3156" spans="4:4">
      <c r="D3156" s="190"/>
    </row>
    <row r="3157" spans="4:4">
      <c r="D3157" s="190"/>
    </row>
    <row r="3158" spans="4:4">
      <c r="D3158" s="190"/>
    </row>
    <row r="3159" spans="4:4">
      <c r="D3159" s="190"/>
    </row>
    <row r="3160" spans="4:4">
      <c r="D3160" s="190"/>
    </row>
    <row r="3161" spans="4:4">
      <c r="D3161" s="190"/>
    </row>
    <row r="3162" spans="4:4">
      <c r="D3162" s="190"/>
    </row>
    <row r="3163" spans="4:4">
      <c r="D3163" s="190"/>
    </row>
    <row r="3164" spans="4:4">
      <c r="D3164" s="190"/>
    </row>
    <row r="3165" spans="4:4">
      <c r="D3165" s="190"/>
    </row>
    <row r="3166" spans="4:4">
      <c r="D3166" s="190"/>
    </row>
    <row r="3167" spans="4:4">
      <c r="D3167" s="190"/>
    </row>
    <row r="3168" spans="4:4">
      <c r="D3168" s="190"/>
    </row>
    <row r="3169" spans="4:4">
      <c r="D3169" s="190"/>
    </row>
    <row r="3170" spans="4:4">
      <c r="D3170" s="190"/>
    </row>
    <row r="3171" spans="4:4">
      <c r="D3171" s="190"/>
    </row>
    <row r="3172" spans="4:4">
      <c r="D3172" s="190"/>
    </row>
    <row r="3173" spans="4:4">
      <c r="D3173" s="190"/>
    </row>
    <row r="3174" spans="4:4">
      <c r="D3174" s="190"/>
    </row>
    <row r="3175" spans="4:4">
      <c r="D3175" s="190"/>
    </row>
    <row r="3176" spans="4:4">
      <c r="D3176" s="190"/>
    </row>
    <row r="3177" spans="4:4">
      <c r="D3177" s="190"/>
    </row>
    <row r="3178" spans="4:4">
      <c r="D3178" s="190"/>
    </row>
    <row r="3179" spans="4:4">
      <c r="D3179" s="190"/>
    </row>
    <row r="3180" spans="4:4">
      <c r="D3180" s="190"/>
    </row>
    <row r="3181" spans="4:4">
      <c r="D3181" s="190"/>
    </row>
    <row r="3182" spans="4:4">
      <c r="D3182" s="190"/>
    </row>
    <row r="3183" spans="4:4">
      <c r="D3183" s="190"/>
    </row>
    <row r="3184" spans="4:4">
      <c r="D3184" s="190"/>
    </row>
    <row r="3185" spans="4:4">
      <c r="D3185" s="190"/>
    </row>
    <row r="3186" spans="4:4">
      <c r="D3186" s="190"/>
    </row>
    <row r="3187" spans="4:4">
      <c r="D3187" s="190"/>
    </row>
    <row r="3188" spans="4:4">
      <c r="D3188" s="190"/>
    </row>
    <row r="3189" spans="4:4">
      <c r="D3189" s="190"/>
    </row>
    <row r="3190" spans="4:4">
      <c r="D3190" s="190"/>
    </row>
    <row r="3191" spans="4:4">
      <c r="D3191" s="190"/>
    </row>
    <row r="3192" spans="4:4">
      <c r="D3192" s="190"/>
    </row>
    <row r="3193" spans="4:4">
      <c r="D3193" s="190"/>
    </row>
    <row r="3194" spans="4:4">
      <c r="D3194" s="190"/>
    </row>
    <row r="3195" spans="4:4">
      <c r="D3195" s="190"/>
    </row>
    <row r="3196" spans="4:4">
      <c r="D3196" s="190"/>
    </row>
    <row r="3197" spans="4:4">
      <c r="D3197" s="190"/>
    </row>
    <row r="3198" spans="4:4">
      <c r="D3198" s="190"/>
    </row>
    <row r="3199" spans="4:4">
      <c r="D3199" s="190"/>
    </row>
    <row r="3200" spans="4:4">
      <c r="D3200" s="190"/>
    </row>
    <row r="3201" spans="4:4">
      <c r="D3201" s="190"/>
    </row>
    <row r="3202" spans="4:4">
      <c r="D3202" s="190"/>
    </row>
    <row r="3203" spans="4:4">
      <c r="D3203" s="190"/>
    </row>
    <row r="3204" spans="4:4">
      <c r="D3204" s="190"/>
    </row>
    <row r="3205" spans="4:4">
      <c r="D3205" s="190"/>
    </row>
    <row r="3206" spans="4:4">
      <c r="D3206" s="190"/>
    </row>
    <row r="3207" spans="4:4">
      <c r="D3207" s="190"/>
    </row>
    <row r="3208" spans="4:4">
      <c r="D3208" s="190"/>
    </row>
    <row r="3209" spans="4:4">
      <c r="D3209" s="190"/>
    </row>
    <row r="3210" spans="4:4">
      <c r="D3210" s="190"/>
    </row>
    <row r="3211" spans="4:4">
      <c r="D3211" s="190"/>
    </row>
    <row r="3212" spans="4:4">
      <c r="D3212" s="190"/>
    </row>
    <row r="3213" spans="4:4">
      <c r="D3213" s="190"/>
    </row>
    <row r="3214" spans="4:4">
      <c r="D3214" s="190"/>
    </row>
    <row r="3215" spans="4:4">
      <c r="D3215" s="190"/>
    </row>
    <row r="3216" spans="4:4">
      <c r="D3216" s="190"/>
    </row>
    <row r="3217" spans="4:4">
      <c r="D3217" s="190"/>
    </row>
    <row r="3218" spans="4:4">
      <c r="D3218" s="190"/>
    </row>
    <row r="3219" spans="4:4">
      <c r="D3219" s="190"/>
    </row>
    <row r="3220" spans="4:4">
      <c r="D3220" s="190"/>
    </row>
    <row r="3221" spans="4:4">
      <c r="D3221" s="190"/>
    </row>
    <row r="3222" spans="4:4">
      <c r="D3222" s="190"/>
    </row>
    <row r="3223" spans="4:4">
      <c r="D3223" s="190"/>
    </row>
    <row r="3224" spans="4:4">
      <c r="D3224" s="190"/>
    </row>
    <row r="3225" spans="4:4">
      <c r="D3225" s="190"/>
    </row>
    <row r="3226" spans="4:4">
      <c r="D3226" s="190"/>
    </row>
    <row r="3227" spans="4:4">
      <c r="D3227" s="190"/>
    </row>
    <row r="3228" spans="4:4">
      <c r="D3228" s="190"/>
    </row>
    <row r="3229" spans="4:4">
      <c r="D3229" s="190"/>
    </row>
    <row r="3230" spans="4:4">
      <c r="D3230" s="190"/>
    </row>
    <row r="3231" spans="4:4">
      <c r="D3231" s="190"/>
    </row>
    <row r="3232" spans="4:4">
      <c r="D3232" s="190"/>
    </row>
    <row r="3233" spans="4:4">
      <c r="D3233" s="190"/>
    </row>
    <row r="3234" spans="4:4">
      <c r="D3234" s="190"/>
    </row>
    <row r="3235" spans="4:4">
      <c r="D3235" s="190"/>
    </row>
    <row r="3236" spans="4:4">
      <c r="D3236" s="190"/>
    </row>
    <row r="3237" spans="4:4">
      <c r="D3237" s="190"/>
    </row>
    <row r="3238" spans="4:4">
      <c r="D3238" s="190"/>
    </row>
    <row r="3239" spans="4:4">
      <c r="D3239" s="190"/>
    </row>
    <row r="3240" spans="4:4">
      <c r="D3240" s="190"/>
    </row>
    <row r="3241" spans="4:4">
      <c r="D3241" s="190"/>
    </row>
    <row r="3242" spans="4:4">
      <c r="D3242" s="190"/>
    </row>
    <row r="3243" spans="4:4">
      <c r="D3243" s="190"/>
    </row>
    <row r="3244" spans="4:4">
      <c r="D3244" s="190"/>
    </row>
    <row r="3245" spans="4:4">
      <c r="D3245" s="190"/>
    </row>
    <row r="3246" spans="4:4">
      <c r="D3246" s="190"/>
    </row>
    <row r="3247" spans="4:4">
      <c r="D3247" s="190"/>
    </row>
    <row r="3248" spans="4:4">
      <c r="D3248" s="190"/>
    </row>
    <row r="3249" spans="4:4">
      <c r="D3249" s="190"/>
    </row>
    <row r="3250" spans="4:4">
      <c r="D3250" s="190"/>
    </row>
    <row r="3251" spans="4:4">
      <c r="D3251" s="190"/>
    </row>
    <row r="3252" spans="4:4">
      <c r="D3252" s="190"/>
    </row>
    <row r="3253" spans="4:4">
      <c r="D3253" s="190"/>
    </row>
    <row r="3254" spans="4:4">
      <c r="D3254" s="190"/>
    </row>
    <row r="3255" spans="4:4">
      <c r="D3255" s="190"/>
    </row>
    <row r="3256" spans="4:4">
      <c r="D3256" s="190"/>
    </row>
    <row r="3257" spans="4:4">
      <c r="D3257" s="190"/>
    </row>
    <row r="3258" spans="4:4">
      <c r="D3258" s="190"/>
    </row>
    <row r="3259" spans="4:4">
      <c r="D3259" s="190"/>
    </row>
    <row r="3260" spans="4:4">
      <c r="D3260" s="190"/>
    </row>
    <row r="3261" spans="4:4">
      <c r="D3261" s="190"/>
    </row>
    <row r="3262" spans="4:4">
      <c r="D3262" s="190"/>
    </row>
    <row r="3263" spans="4:4">
      <c r="D3263" s="190"/>
    </row>
    <row r="3264" spans="4:4">
      <c r="D3264" s="190"/>
    </row>
    <row r="3265" spans="4:4">
      <c r="D3265" s="190"/>
    </row>
    <row r="3266" spans="4:4">
      <c r="D3266" s="190"/>
    </row>
    <row r="3267" spans="4:4">
      <c r="D3267" s="190"/>
    </row>
    <row r="3268" spans="4:4">
      <c r="D3268" s="190"/>
    </row>
    <row r="3269" spans="4:4">
      <c r="D3269" s="190"/>
    </row>
    <row r="3270" spans="4:4">
      <c r="D3270" s="190"/>
    </row>
    <row r="3271" spans="4:4">
      <c r="D3271" s="190"/>
    </row>
    <row r="3272" spans="4:4">
      <c r="D3272" s="190"/>
    </row>
    <row r="3273" spans="4:4">
      <c r="D3273" s="190"/>
    </row>
    <row r="3274" spans="4:4">
      <c r="D3274" s="190"/>
    </row>
    <row r="3275" spans="4:4">
      <c r="D3275" s="190"/>
    </row>
    <row r="3276" spans="4:4">
      <c r="D3276" s="190"/>
    </row>
    <row r="3277" spans="4:4">
      <c r="D3277" s="190"/>
    </row>
    <row r="3278" spans="4:4">
      <c r="D3278" s="190"/>
    </row>
    <row r="3279" spans="4:4">
      <c r="D3279" s="190"/>
    </row>
    <row r="3280" spans="4:4">
      <c r="D3280" s="190"/>
    </row>
    <row r="3281" spans="4:4">
      <c r="D3281" s="190"/>
    </row>
    <row r="3282" spans="4:4">
      <c r="D3282" s="190"/>
    </row>
    <row r="3283" spans="4:4">
      <c r="D3283" s="190"/>
    </row>
    <row r="3284" spans="4:4">
      <c r="D3284" s="190"/>
    </row>
    <row r="3285" spans="4:4">
      <c r="D3285" s="190"/>
    </row>
    <row r="3286" spans="4:4">
      <c r="D3286" s="190"/>
    </row>
    <row r="3287" spans="4:4">
      <c r="D3287" s="190"/>
    </row>
    <row r="3288" spans="4:4">
      <c r="D3288" s="190"/>
    </row>
    <row r="3289" spans="4:4">
      <c r="D3289" s="190"/>
    </row>
    <row r="3290" spans="4:4">
      <c r="D3290" s="190"/>
    </row>
    <row r="3291" spans="4:4">
      <c r="D3291" s="190"/>
    </row>
    <row r="3292" spans="4:4">
      <c r="D3292" s="190"/>
    </row>
    <row r="3293" spans="4:4">
      <c r="D3293" s="190"/>
    </row>
    <row r="3294" spans="4:4">
      <c r="D3294" s="190"/>
    </row>
    <row r="3295" spans="4:4">
      <c r="D3295" s="190"/>
    </row>
    <row r="3296" spans="4:4">
      <c r="D3296" s="190"/>
    </row>
    <row r="3297" spans="4:4">
      <c r="D3297" s="190"/>
    </row>
    <row r="3298" spans="4:4">
      <c r="D3298" s="190"/>
    </row>
    <row r="3299" spans="4:4">
      <c r="D3299" s="190"/>
    </row>
    <row r="3300" spans="4:4">
      <c r="D3300" s="190"/>
    </row>
    <row r="3301" spans="4:4">
      <c r="D3301" s="190"/>
    </row>
    <row r="3302" spans="4:4">
      <c r="D3302" s="190"/>
    </row>
    <row r="3303" spans="4:4">
      <c r="D3303" s="190"/>
    </row>
    <row r="3304" spans="4:4">
      <c r="D3304" s="190"/>
    </row>
    <row r="3305" spans="4:4">
      <c r="D3305" s="190"/>
    </row>
    <row r="3306" spans="4:4">
      <c r="D3306" s="190"/>
    </row>
    <row r="3307" spans="4:4">
      <c r="D3307" s="190"/>
    </row>
    <row r="3308" spans="4:4">
      <c r="D3308" s="190"/>
    </row>
    <row r="3309" spans="4:4">
      <c r="D3309" s="190"/>
    </row>
    <row r="3310" spans="4:4">
      <c r="D3310" s="190"/>
    </row>
    <row r="3311" spans="4:4">
      <c r="D3311" s="190"/>
    </row>
    <row r="3312" spans="4:4">
      <c r="D3312" s="190"/>
    </row>
    <row r="3313" spans="4:4">
      <c r="D3313" s="190"/>
    </row>
    <row r="3314" spans="4:4">
      <c r="D3314" s="190"/>
    </row>
    <row r="3315" spans="4:4">
      <c r="D3315" s="190"/>
    </row>
    <row r="3316" spans="4:4">
      <c r="D3316" s="190"/>
    </row>
    <row r="3317" spans="4:4">
      <c r="D3317" s="190"/>
    </row>
    <row r="3318" spans="4:4">
      <c r="D3318" s="190"/>
    </row>
    <row r="3319" spans="4:4">
      <c r="D3319" s="190"/>
    </row>
    <row r="3320" spans="4:4">
      <c r="D3320" s="190"/>
    </row>
    <row r="3321" spans="4:4">
      <c r="D3321" s="190"/>
    </row>
    <row r="3322" spans="4:4">
      <c r="D3322" s="190"/>
    </row>
    <row r="3323" spans="4:4">
      <c r="D3323" s="190"/>
    </row>
    <row r="3324" spans="4:4">
      <c r="D3324" s="190"/>
    </row>
    <row r="3325" spans="4:4">
      <c r="D3325" s="190"/>
    </row>
    <row r="3326" spans="4:4">
      <c r="D3326" s="190"/>
    </row>
    <row r="3327" spans="4:4">
      <c r="D3327" s="190"/>
    </row>
    <row r="3328" spans="4:4">
      <c r="D3328" s="190"/>
    </row>
    <row r="3329" spans="4:4">
      <c r="D3329" s="190"/>
    </row>
    <row r="3330" spans="4:4">
      <c r="D3330" s="190"/>
    </row>
    <row r="3331" spans="4:4">
      <c r="D3331" s="190"/>
    </row>
    <row r="3332" spans="4:4">
      <c r="D3332" s="190"/>
    </row>
    <row r="3333" spans="4:4">
      <c r="D3333" s="190"/>
    </row>
    <row r="3334" spans="4:4">
      <c r="D3334" s="190"/>
    </row>
    <row r="3335" spans="4:4">
      <c r="D3335" s="190"/>
    </row>
    <row r="3336" spans="4:4">
      <c r="D3336" s="190"/>
    </row>
    <row r="3337" spans="4:4">
      <c r="D3337" s="190"/>
    </row>
    <row r="3338" spans="4:4">
      <c r="D3338" s="190"/>
    </row>
    <row r="3339" spans="4:4">
      <c r="D3339" s="190"/>
    </row>
    <row r="3340" spans="4:4">
      <c r="D3340" s="190"/>
    </row>
    <row r="3341" spans="4:4">
      <c r="D3341" s="190"/>
    </row>
    <row r="3342" spans="4:4">
      <c r="D3342" s="190"/>
    </row>
    <row r="3343" spans="4:4">
      <c r="D3343" s="190"/>
    </row>
    <row r="3344" spans="4:4">
      <c r="D3344" s="190"/>
    </row>
    <row r="3345" spans="4:4">
      <c r="D3345" s="190"/>
    </row>
    <row r="3346" spans="4:4">
      <c r="D3346" s="190"/>
    </row>
    <row r="3347" spans="4:4">
      <c r="D3347" s="190"/>
    </row>
    <row r="3348" spans="4:4">
      <c r="D3348" s="190"/>
    </row>
    <row r="3349" spans="4:4">
      <c r="D3349" s="190"/>
    </row>
    <row r="3350" spans="4:4">
      <c r="D3350" s="190"/>
    </row>
    <row r="3351" spans="4:4">
      <c r="D3351" s="190"/>
    </row>
    <row r="3352" spans="4:4">
      <c r="D3352" s="190"/>
    </row>
    <row r="3353" spans="4:4">
      <c r="D3353" s="190"/>
    </row>
    <row r="3354" spans="4:4">
      <c r="D3354" s="190"/>
    </row>
    <row r="3355" spans="4:4">
      <c r="D3355" s="190"/>
    </row>
    <row r="3356" spans="4:4">
      <c r="D3356" s="190"/>
    </row>
    <row r="3357" spans="4:4">
      <c r="D3357" s="190"/>
    </row>
    <row r="3358" spans="4:4">
      <c r="D3358" s="190"/>
    </row>
    <row r="3359" spans="4:4">
      <c r="D3359" s="190"/>
    </row>
    <row r="3360" spans="4:4">
      <c r="D3360" s="190"/>
    </row>
    <row r="3361" spans="4:4">
      <c r="D3361" s="190"/>
    </row>
    <row r="3362" spans="4:4">
      <c r="D3362" s="190"/>
    </row>
    <row r="3363" spans="4:4">
      <c r="D3363" s="190"/>
    </row>
    <row r="3364" spans="4:4">
      <c r="D3364" s="190"/>
    </row>
    <row r="3365" spans="4:4">
      <c r="D3365" s="190"/>
    </row>
    <row r="3366" spans="4:4">
      <c r="D3366" s="190"/>
    </row>
    <row r="3367" spans="4:4">
      <c r="D3367" s="190"/>
    </row>
    <row r="3368" spans="4:4">
      <c r="D3368" s="190"/>
    </row>
    <row r="3369" spans="4:4">
      <c r="D3369" s="190"/>
    </row>
    <row r="3370" spans="4:4">
      <c r="D3370" s="190"/>
    </row>
    <row r="3371" spans="4:4">
      <c r="D3371" s="190"/>
    </row>
    <row r="3372" spans="4:4">
      <c r="D3372" s="190"/>
    </row>
    <row r="3373" spans="4:4">
      <c r="D3373" s="190"/>
    </row>
    <row r="3374" spans="4:4">
      <c r="D3374" s="190"/>
    </row>
    <row r="3375" spans="4:4">
      <c r="D3375" s="190"/>
    </row>
    <row r="3376" spans="4:4">
      <c r="D3376" s="190"/>
    </row>
    <row r="3377" spans="4:4">
      <c r="D3377" s="190"/>
    </row>
    <row r="3378" spans="4:4">
      <c r="D3378" s="190"/>
    </row>
    <row r="3379" spans="4:4">
      <c r="D3379" s="190"/>
    </row>
    <row r="3380" spans="4:4">
      <c r="D3380" s="190"/>
    </row>
    <row r="3381" spans="4:4">
      <c r="D3381" s="190"/>
    </row>
    <row r="3382" spans="4:4">
      <c r="D3382" s="190"/>
    </row>
    <row r="3383" spans="4:4">
      <c r="D3383" s="190"/>
    </row>
    <row r="3384" spans="4:4">
      <c r="D3384" s="190"/>
    </row>
    <row r="3385" spans="4:4">
      <c r="D3385" s="190"/>
    </row>
    <row r="3386" spans="4:4">
      <c r="D3386" s="190"/>
    </row>
    <row r="3387" spans="4:4">
      <c r="D3387" s="190"/>
    </row>
    <row r="3388" spans="4:4">
      <c r="D3388" s="190"/>
    </row>
    <row r="3389" spans="4:4">
      <c r="D3389" s="190"/>
    </row>
    <row r="3390" spans="4:4">
      <c r="D3390" s="190"/>
    </row>
    <row r="3391" spans="4:4">
      <c r="D3391" s="190"/>
    </row>
    <row r="3392" spans="4:4">
      <c r="D3392" s="190"/>
    </row>
    <row r="3393" spans="4:4">
      <c r="D3393" s="190"/>
    </row>
    <row r="3394" spans="4:4">
      <c r="D3394" s="190"/>
    </row>
    <row r="3395" spans="4:4">
      <c r="D3395" s="190"/>
    </row>
    <row r="3396" spans="4:4">
      <c r="D3396" s="190"/>
    </row>
    <row r="3397" spans="4:4">
      <c r="D3397" s="190"/>
    </row>
    <row r="3398" spans="4:4">
      <c r="D3398" s="190"/>
    </row>
    <row r="3399" spans="4:4">
      <c r="D3399" s="190"/>
    </row>
    <row r="3400" spans="4:4">
      <c r="D3400" s="190"/>
    </row>
    <row r="3401" spans="4:4">
      <c r="D3401" s="190"/>
    </row>
    <row r="3402" spans="4:4">
      <c r="D3402" s="190"/>
    </row>
    <row r="3403" spans="4:4">
      <c r="D3403" s="190"/>
    </row>
    <row r="3404" spans="4:4">
      <c r="D3404" s="190"/>
    </row>
    <row r="3405" spans="4:4">
      <c r="D3405" s="190"/>
    </row>
    <row r="3406" spans="4:4">
      <c r="D3406" s="190"/>
    </row>
    <row r="3407" spans="4:4">
      <c r="D3407" s="190"/>
    </row>
    <row r="3408" spans="4:4">
      <c r="D3408" s="190"/>
    </row>
    <row r="3409" spans="4:4">
      <c r="D3409" s="190"/>
    </row>
    <row r="3410" spans="4:4">
      <c r="D3410" s="190"/>
    </row>
    <row r="3411" spans="4:4">
      <c r="D3411" s="190"/>
    </row>
    <row r="3412" spans="4:4">
      <c r="D3412" s="190"/>
    </row>
    <row r="3413" spans="4:4">
      <c r="D3413" s="190"/>
    </row>
    <row r="3414" spans="4:4">
      <c r="D3414" s="190"/>
    </row>
    <row r="3415" spans="4:4">
      <c r="D3415" s="190"/>
    </row>
    <row r="3416" spans="4:4">
      <c r="D3416" s="190"/>
    </row>
    <row r="3417" spans="4:4">
      <c r="D3417" s="190"/>
    </row>
    <row r="3418" spans="4:4">
      <c r="D3418" s="190"/>
    </row>
    <row r="3419" spans="4:4">
      <c r="D3419" s="190"/>
    </row>
    <row r="3420" spans="4:4">
      <c r="D3420" s="190"/>
    </row>
    <row r="3421" spans="4:4">
      <c r="D3421" s="190"/>
    </row>
    <row r="3422" spans="4:4">
      <c r="D3422" s="190"/>
    </row>
    <row r="3423" spans="4:4">
      <c r="D3423" s="190"/>
    </row>
    <row r="3424" spans="4:4">
      <c r="D3424" s="190"/>
    </row>
    <row r="3425" spans="4:4">
      <c r="D3425" s="190"/>
    </row>
    <row r="3426" spans="4:4">
      <c r="D3426" s="190"/>
    </row>
    <row r="3427" spans="4:4">
      <c r="D3427" s="190"/>
    </row>
    <row r="3428" spans="4:4">
      <c r="D3428" s="190"/>
    </row>
    <row r="3429" spans="4:4">
      <c r="D3429" s="190"/>
    </row>
    <row r="3430" spans="4:4">
      <c r="D3430" s="190"/>
    </row>
    <row r="3431" spans="4:4">
      <c r="D3431" s="190"/>
    </row>
    <row r="3432" spans="4:4">
      <c r="D3432" s="190"/>
    </row>
    <row r="3433" spans="4:4">
      <c r="D3433" s="190"/>
    </row>
    <row r="3434" spans="4:4">
      <c r="D3434" s="190"/>
    </row>
    <row r="3435" spans="4:4">
      <c r="D3435" s="190"/>
    </row>
    <row r="3436" spans="4:4">
      <c r="D3436" s="190"/>
    </row>
    <row r="3437" spans="4:4">
      <c r="D3437" s="190"/>
    </row>
    <row r="3438" spans="4:4">
      <c r="D3438" s="190"/>
    </row>
    <row r="3439" spans="4:4">
      <c r="D3439" s="190"/>
    </row>
    <row r="3440" spans="4:4">
      <c r="D3440" s="190"/>
    </row>
    <row r="3441" spans="4:4">
      <c r="D3441" s="190"/>
    </row>
    <row r="3442" spans="4:4">
      <c r="D3442" s="190"/>
    </row>
    <row r="3443" spans="4:4">
      <c r="D3443" s="190"/>
    </row>
    <row r="3444" spans="4:4">
      <c r="D3444" s="190"/>
    </row>
    <row r="3445" spans="4:4">
      <c r="D3445" s="190"/>
    </row>
    <row r="3446" spans="4:4">
      <c r="D3446" s="190"/>
    </row>
    <row r="3447" spans="4:4">
      <c r="D3447" s="190"/>
    </row>
    <row r="3448" spans="4:4">
      <c r="D3448" s="190"/>
    </row>
    <row r="3449" spans="4:4">
      <c r="D3449" s="190"/>
    </row>
    <row r="3450" spans="4:4">
      <c r="D3450" s="190"/>
    </row>
    <row r="3451" spans="4:4">
      <c r="D3451" s="190"/>
    </row>
    <row r="3452" spans="4:4">
      <c r="D3452" s="190"/>
    </row>
    <row r="3453" spans="4:4">
      <c r="D3453" s="190"/>
    </row>
    <row r="3454" spans="4:4">
      <c r="D3454" s="190"/>
    </row>
    <row r="3455" spans="4:4">
      <c r="D3455" s="190"/>
    </row>
    <row r="3456" spans="4:4">
      <c r="D3456" s="190"/>
    </row>
    <row r="3457" spans="4:4">
      <c r="D3457" s="190"/>
    </row>
    <row r="3458" spans="4:4">
      <c r="D3458" s="190"/>
    </row>
    <row r="3459" spans="4:4">
      <c r="D3459" s="190"/>
    </row>
    <row r="3460" spans="4:4">
      <c r="D3460" s="190"/>
    </row>
    <row r="3461" spans="4:4">
      <c r="D3461" s="190"/>
    </row>
    <row r="3462" spans="4:4">
      <c r="D3462" s="190"/>
    </row>
    <row r="3463" spans="4:4">
      <c r="D3463" s="190"/>
    </row>
    <row r="3464" spans="4:4">
      <c r="D3464" s="190"/>
    </row>
    <row r="3465" spans="4:4">
      <c r="D3465" s="190"/>
    </row>
    <row r="3466" spans="4:4">
      <c r="D3466" s="190"/>
    </row>
    <row r="3467" spans="4:4">
      <c r="D3467" s="190"/>
    </row>
    <row r="3468" spans="4:4">
      <c r="D3468" s="190"/>
    </row>
    <row r="3469" spans="4:4">
      <c r="D3469" s="190"/>
    </row>
    <row r="3470" spans="4:4">
      <c r="D3470" s="190"/>
    </row>
    <row r="3471" spans="4:4">
      <c r="D3471" s="190"/>
    </row>
    <row r="3472" spans="4:4">
      <c r="D3472" s="190"/>
    </row>
    <row r="3473" spans="4:4">
      <c r="D3473" s="190"/>
    </row>
    <row r="3474" spans="4:4">
      <c r="D3474" s="190"/>
    </row>
    <row r="3475" spans="4:4">
      <c r="D3475" s="190"/>
    </row>
    <row r="3476" spans="4:4">
      <c r="D3476" s="190"/>
    </row>
    <row r="3477" spans="4:4">
      <c r="D3477" s="190"/>
    </row>
    <row r="3478" spans="4:4">
      <c r="D3478" s="190"/>
    </row>
    <row r="3479" spans="4:4">
      <c r="D3479" s="190"/>
    </row>
    <row r="3480" spans="4:4">
      <c r="D3480" s="190"/>
    </row>
    <row r="3481" spans="4:4">
      <c r="D3481" s="190"/>
    </row>
    <row r="3482" spans="4:4">
      <c r="D3482" s="190"/>
    </row>
    <row r="3483" spans="4:4">
      <c r="D3483" s="190"/>
    </row>
    <row r="3484" spans="4:4">
      <c r="D3484" s="190"/>
    </row>
    <row r="3485" spans="4:4">
      <c r="D3485" s="190"/>
    </row>
    <row r="3486" spans="4:4">
      <c r="D3486" s="190"/>
    </row>
    <row r="3487" spans="4:4">
      <c r="D3487" s="190"/>
    </row>
    <row r="3488" spans="4:4">
      <c r="D3488" s="190"/>
    </row>
    <row r="3489" spans="4:4">
      <c r="D3489" s="190"/>
    </row>
    <row r="3490" spans="4:4">
      <c r="D3490" s="190"/>
    </row>
    <row r="3491" spans="4:4">
      <c r="D3491" s="190"/>
    </row>
    <row r="3492" spans="4:4">
      <c r="D3492" s="190"/>
    </row>
    <row r="3493" spans="4:4">
      <c r="D3493" s="190"/>
    </row>
    <row r="3494" spans="4:4">
      <c r="D3494" s="190"/>
    </row>
    <row r="3495" spans="4:4">
      <c r="D3495" s="190"/>
    </row>
    <row r="3496" spans="4:4">
      <c r="D3496" s="190"/>
    </row>
    <row r="3497" spans="4:4">
      <c r="D3497" s="190"/>
    </row>
    <row r="3498" spans="4:4">
      <c r="D3498" s="190"/>
    </row>
    <row r="3499" spans="4:4">
      <c r="D3499" s="190"/>
    </row>
    <row r="3500" spans="4:4">
      <c r="D3500" s="190"/>
    </row>
    <row r="3501" spans="4:4">
      <c r="D3501" s="190"/>
    </row>
    <row r="3502" spans="4:4">
      <c r="D3502" s="190"/>
    </row>
    <row r="3503" spans="4:4">
      <c r="D3503" s="190"/>
    </row>
    <row r="3504" spans="4:4">
      <c r="D3504" s="190"/>
    </row>
    <row r="3505" spans="4:4">
      <c r="D3505" s="190"/>
    </row>
    <row r="3506" spans="4:4">
      <c r="D3506" s="190"/>
    </row>
    <row r="3507" spans="4:4">
      <c r="D3507" s="190"/>
    </row>
    <row r="3508" spans="4:4">
      <c r="D3508" s="190"/>
    </row>
    <row r="3509" spans="4:4">
      <c r="D3509" s="190"/>
    </row>
    <row r="3510" spans="4:4">
      <c r="D3510" s="190"/>
    </row>
    <row r="3511" spans="4:4">
      <c r="D3511" s="190"/>
    </row>
    <row r="3512" spans="4:4">
      <c r="D3512" s="190"/>
    </row>
    <row r="3513" spans="4:4">
      <c r="D3513" s="190"/>
    </row>
    <row r="3514" spans="4:4">
      <c r="D3514" s="190"/>
    </row>
    <row r="3515" spans="4:4">
      <c r="D3515" s="190"/>
    </row>
    <row r="3516" spans="4:4">
      <c r="D3516" s="190"/>
    </row>
    <row r="3517" spans="4:4">
      <c r="D3517" s="190"/>
    </row>
    <row r="3518" spans="4:4">
      <c r="D3518" s="190"/>
    </row>
    <row r="3519" spans="4:4">
      <c r="D3519" s="190"/>
    </row>
    <row r="3520" spans="4:4">
      <c r="D3520" s="190"/>
    </row>
    <row r="3521" spans="4:4">
      <c r="D3521" s="190"/>
    </row>
    <row r="3522" spans="4:4">
      <c r="D3522" s="190"/>
    </row>
    <row r="3523" spans="4:4">
      <c r="D3523" s="190"/>
    </row>
    <row r="3524" spans="4:4">
      <c r="D3524" s="190"/>
    </row>
    <row r="3525" spans="4:4">
      <c r="D3525" s="190"/>
    </row>
    <row r="3526" spans="4:4">
      <c r="D3526" s="190"/>
    </row>
    <row r="3527" spans="4:4">
      <c r="D3527" s="190"/>
    </row>
    <row r="3528" spans="4:4">
      <c r="D3528" s="190"/>
    </row>
    <row r="3529" spans="4:4">
      <c r="D3529" s="190"/>
    </row>
    <row r="3530" spans="4:4">
      <c r="D3530" s="190"/>
    </row>
    <row r="3531" spans="4:4">
      <c r="D3531" s="190"/>
    </row>
    <row r="3532" spans="4:4">
      <c r="D3532" s="190"/>
    </row>
    <row r="3533" spans="4:4">
      <c r="D3533" s="190"/>
    </row>
    <row r="3534" spans="4:4">
      <c r="D3534" s="190"/>
    </row>
    <row r="3535" spans="4:4">
      <c r="D3535" s="190"/>
    </row>
    <row r="3536" spans="4:4">
      <c r="D3536" s="190"/>
    </row>
    <row r="3537" spans="4:4">
      <c r="D3537" s="190"/>
    </row>
    <row r="3538" spans="4:4">
      <c r="D3538" s="190"/>
    </row>
    <row r="3539" spans="4:4">
      <c r="D3539" s="190"/>
    </row>
    <row r="3540" spans="4:4">
      <c r="D3540" s="190"/>
    </row>
    <row r="3541" spans="4:4">
      <c r="D3541" s="190"/>
    </row>
    <row r="3542" spans="4:4">
      <c r="D3542" s="190"/>
    </row>
    <row r="3543" spans="4:4">
      <c r="D3543" s="190"/>
    </row>
    <row r="3544" spans="4:4">
      <c r="D3544" s="190"/>
    </row>
    <row r="3545" spans="4:4">
      <c r="D3545" s="190"/>
    </row>
    <row r="3546" spans="4:4">
      <c r="D3546" s="190"/>
    </row>
    <row r="3547" spans="4:4">
      <c r="D3547" s="190"/>
    </row>
    <row r="3548" spans="4:4">
      <c r="D3548" s="190"/>
    </row>
    <row r="3549" spans="4:4">
      <c r="D3549" s="190"/>
    </row>
    <row r="3550" spans="4:4">
      <c r="D3550" s="190"/>
    </row>
    <row r="3551" spans="4:4">
      <c r="D3551" s="190"/>
    </row>
    <row r="3552" spans="4:4">
      <c r="D3552" s="190"/>
    </row>
    <row r="3553" spans="4:4">
      <c r="D3553" s="190"/>
    </row>
    <row r="3554" spans="4:4">
      <c r="D3554" s="190"/>
    </row>
    <row r="3555" spans="4:4">
      <c r="D3555" s="190"/>
    </row>
    <row r="3556" spans="4:4">
      <c r="D3556" s="190"/>
    </row>
    <row r="3557" spans="4:4">
      <c r="D3557" s="190"/>
    </row>
    <row r="3558" spans="4:4">
      <c r="D3558" s="190"/>
    </row>
    <row r="3559" spans="4:4">
      <c r="D3559" s="190"/>
    </row>
    <row r="3560" spans="4:4">
      <c r="D3560" s="190"/>
    </row>
    <row r="3561" spans="4:4">
      <c r="D3561" s="190"/>
    </row>
    <row r="3562" spans="4:4">
      <c r="D3562" s="190"/>
    </row>
    <row r="3563" spans="4:4">
      <c r="D3563" s="190"/>
    </row>
    <row r="3564" spans="4:4">
      <c r="D3564" s="190"/>
    </row>
    <row r="3565" spans="4:4">
      <c r="D3565" s="190"/>
    </row>
    <row r="3566" spans="4:4">
      <c r="D3566" s="190"/>
    </row>
    <row r="3567" spans="4:4">
      <c r="D3567" s="190"/>
    </row>
    <row r="3568" spans="4:4">
      <c r="D3568" s="190"/>
    </row>
    <row r="3569" spans="4:4">
      <c r="D3569" s="190"/>
    </row>
    <row r="3570" spans="4:4">
      <c r="D3570" s="190"/>
    </row>
    <row r="3571" spans="4:4">
      <c r="D3571" s="190"/>
    </row>
    <row r="3572" spans="4:4">
      <c r="D3572" s="190"/>
    </row>
    <row r="3573" spans="4:4">
      <c r="D3573" s="190"/>
    </row>
    <row r="3574" spans="4:4">
      <c r="D3574" s="190"/>
    </row>
    <row r="3575" spans="4:4">
      <c r="D3575" s="190"/>
    </row>
    <row r="3576" spans="4:4">
      <c r="D3576" s="190"/>
    </row>
    <row r="3577" spans="4:4">
      <c r="D3577" s="190"/>
    </row>
    <row r="3578" spans="4:4">
      <c r="D3578" s="190"/>
    </row>
    <row r="3579" spans="4:4">
      <c r="D3579" s="190"/>
    </row>
    <row r="3580" spans="4:4">
      <c r="D3580" s="190"/>
    </row>
    <row r="3581" spans="4:4">
      <c r="D3581" s="190"/>
    </row>
    <row r="3582" spans="4:4">
      <c r="D3582" s="190"/>
    </row>
    <row r="3583" spans="4:4">
      <c r="D3583" s="190"/>
    </row>
    <row r="3584" spans="4:4">
      <c r="D3584" s="190"/>
    </row>
    <row r="3585" spans="4:4">
      <c r="D3585" s="190"/>
    </row>
    <row r="3586" spans="4:4">
      <c r="D3586" s="190"/>
    </row>
    <row r="3587" spans="4:4">
      <c r="D3587" s="190"/>
    </row>
    <row r="3588" spans="4:4">
      <c r="D3588" s="190"/>
    </row>
    <row r="3589" spans="4:4">
      <c r="D3589" s="190"/>
    </row>
    <row r="3590" spans="4:4">
      <c r="D3590" s="190"/>
    </row>
    <row r="3591" spans="4:4">
      <c r="D3591" s="190"/>
    </row>
    <row r="3592" spans="4:4">
      <c r="D3592" s="190"/>
    </row>
    <row r="3593" spans="4:4">
      <c r="D3593" s="190"/>
    </row>
    <row r="3594" spans="4:4">
      <c r="D3594" s="190"/>
    </row>
    <row r="3595" spans="4:4">
      <c r="D3595" s="190"/>
    </row>
    <row r="3596" spans="4:4">
      <c r="D3596" s="190"/>
    </row>
    <row r="3597" spans="4:4">
      <c r="D3597" s="190"/>
    </row>
    <row r="3598" spans="4:4">
      <c r="D3598" s="190"/>
    </row>
    <row r="3599" spans="4:4">
      <c r="D3599" s="190"/>
    </row>
    <row r="3600" spans="4:4">
      <c r="D3600" s="190"/>
    </row>
    <row r="3601" spans="4:4">
      <c r="D3601" s="190"/>
    </row>
    <row r="3602" spans="4:4">
      <c r="D3602" s="190"/>
    </row>
    <row r="3603" spans="4:4">
      <c r="D3603" s="190"/>
    </row>
    <row r="3604" spans="4:4">
      <c r="D3604" s="190"/>
    </row>
    <row r="3605" spans="4:4">
      <c r="D3605" s="190"/>
    </row>
    <row r="3606" spans="4:4">
      <c r="D3606" s="190"/>
    </row>
    <row r="3607" spans="4:4">
      <c r="D3607" s="190"/>
    </row>
    <row r="3608" spans="4:4">
      <c r="D3608" s="190"/>
    </row>
    <row r="3609" spans="4:4">
      <c r="D3609" s="190"/>
    </row>
    <row r="3610" spans="4:4">
      <c r="D3610" s="190"/>
    </row>
    <row r="3611" spans="4:4">
      <c r="D3611" s="190"/>
    </row>
    <row r="3612" spans="4:4">
      <c r="D3612" s="190"/>
    </row>
    <row r="3613" spans="4:4">
      <c r="D3613" s="190"/>
    </row>
    <row r="3614" spans="4:4">
      <c r="D3614" s="190"/>
    </row>
    <row r="3615" spans="4:4">
      <c r="D3615" s="190"/>
    </row>
    <row r="3616" spans="4:4">
      <c r="D3616" s="190"/>
    </row>
    <row r="3617" spans="4:4">
      <c r="D3617" s="190"/>
    </row>
    <row r="3618" spans="4:4">
      <c r="D3618" s="190"/>
    </row>
    <row r="3619" spans="4:4">
      <c r="D3619" s="190"/>
    </row>
    <row r="3620" spans="4:4">
      <c r="D3620" s="190"/>
    </row>
    <row r="3621" spans="4:4">
      <c r="D3621" s="190"/>
    </row>
    <row r="3622" spans="4:4">
      <c r="D3622" s="190"/>
    </row>
    <row r="3623" spans="4:4">
      <c r="D3623" s="190"/>
    </row>
    <row r="3624" spans="4:4">
      <c r="D3624" s="190"/>
    </row>
    <row r="3625" spans="4:4">
      <c r="D3625" s="190"/>
    </row>
    <row r="3626" spans="4:4">
      <c r="D3626" s="190"/>
    </row>
    <row r="3627" spans="4:4">
      <c r="D3627" s="190"/>
    </row>
    <row r="3628" spans="4:4">
      <c r="D3628" s="190"/>
    </row>
    <row r="3629" spans="4:4">
      <c r="D3629" s="190"/>
    </row>
    <row r="3630" spans="4:4">
      <c r="D3630" s="190"/>
    </row>
    <row r="3631" spans="4:4">
      <c r="D3631" s="190"/>
    </row>
    <row r="3632" spans="4:4">
      <c r="D3632" s="190"/>
    </row>
    <row r="3633" spans="4:4">
      <c r="D3633" s="190"/>
    </row>
    <row r="3634" spans="4:4">
      <c r="D3634" s="190"/>
    </row>
    <row r="3635" spans="4:4">
      <c r="D3635" s="190"/>
    </row>
    <row r="3636" spans="4:4">
      <c r="D3636" s="190"/>
    </row>
    <row r="3637" spans="4:4">
      <c r="D3637" s="190"/>
    </row>
    <row r="3638" spans="4:4">
      <c r="D3638" s="190"/>
    </row>
    <row r="3639" spans="4:4">
      <c r="D3639" s="190"/>
    </row>
    <row r="3640" spans="4:4">
      <c r="D3640" s="190"/>
    </row>
    <row r="3641" spans="4:4">
      <c r="D3641" s="190"/>
    </row>
    <row r="3642" spans="4:4">
      <c r="D3642" s="190"/>
    </row>
    <row r="3643" spans="4:4">
      <c r="D3643" s="190"/>
    </row>
    <row r="3644" spans="4:4">
      <c r="D3644" s="190"/>
    </row>
    <row r="3645" spans="4:4">
      <c r="D3645" s="190"/>
    </row>
    <row r="3646" spans="4:4">
      <c r="D3646" s="190"/>
    </row>
    <row r="3647" spans="4:4">
      <c r="D3647" s="190"/>
    </row>
    <row r="3648" spans="4:4">
      <c r="D3648" s="190"/>
    </row>
    <row r="3649" spans="4:4">
      <c r="D3649" s="190"/>
    </row>
    <row r="3650" spans="4:4">
      <c r="D3650" s="190"/>
    </row>
    <row r="3651" spans="4:4">
      <c r="D3651" s="190"/>
    </row>
    <row r="3652" spans="4:4">
      <c r="D3652" s="190"/>
    </row>
    <row r="3653" spans="4:4">
      <c r="D3653" s="190"/>
    </row>
    <row r="3654" spans="4:4">
      <c r="D3654" s="190"/>
    </row>
    <row r="3655" spans="4:4">
      <c r="D3655" s="190"/>
    </row>
    <row r="3656" spans="4:4">
      <c r="D3656" s="190"/>
    </row>
    <row r="3657" spans="4:4">
      <c r="D3657" s="190"/>
    </row>
    <row r="3658" spans="4:4">
      <c r="D3658" s="190"/>
    </row>
    <row r="3659" spans="4:4">
      <c r="D3659" s="190"/>
    </row>
    <row r="3660" spans="4:4">
      <c r="D3660" s="190"/>
    </row>
    <row r="3661" spans="4:4">
      <c r="D3661" s="190"/>
    </row>
    <row r="3662" spans="4:4">
      <c r="D3662" s="190"/>
    </row>
    <row r="3663" spans="4:4">
      <c r="D3663" s="190"/>
    </row>
    <row r="3664" spans="4:4">
      <c r="D3664" s="190"/>
    </row>
    <row r="3665" spans="4:4">
      <c r="D3665" s="190"/>
    </row>
    <row r="3666" spans="4:4">
      <c r="D3666" s="190"/>
    </row>
    <row r="3667" spans="4:4">
      <c r="D3667" s="190"/>
    </row>
    <row r="3668" spans="4:4">
      <c r="D3668" s="190"/>
    </row>
    <row r="3669" spans="4:4">
      <c r="D3669" s="190"/>
    </row>
    <row r="3670" spans="4:4">
      <c r="D3670" s="190"/>
    </row>
    <row r="3671" spans="4:4">
      <c r="D3671" s="190"/>
    </row>
    <row r="3672" spans="4:4">
      <c r="D3672" s="190"/>
    </row>
    <row r="3673" spans="4:4">
      <c r="D3673" s="190"/>
    </row>
    <row r="3674" spans="4:4">
      <c r="D3674" s="190"/>
    </row>
    <row r="3675" spans="4:4">
      <c r="D3675" s="190"/>
    </row>
    <row r="3676" spans="4:4">
      <c r="D3676" s="190"/>
    </row>
    <row r="3677" spans="4:4">
      <c r="D3677" s="190"/>
    </row>
    <row r="3678" spans="4:4">
      <c r="D3678" s="190"/>
    </row>
    <row r="3679" spans="4:4">
      <c r="D3679" s="190"/>
    </row>
    <row r="3680" spans="4:4">
      <c r="D3680" s="190"/>
    </row>
    <row r="3681" spans="4:4">
      <c r="D3681" s="190"/>
    </row>
    <row r="3682" spans="4:4">
      <c r="D3682" s="190"/>
    </row>
    <row r="3683" spans="4:4">
      <c r="D3683" s="190"/>
    </row>
    <row r="3684" spans="4:4">
      <c r="D3684" s="190"/>
    </row>
    <row r="3685" spans="4:4">
      <c r="D3685" s="190"/>
    </row>
    <row r="3686" spans="4:4">
      <c r="D3686" s="190"/>
    </row>
    <row r="3687" spans="4:4">
      <c r="D3687" s="190"/>
    </row>
    <row r="3688" spans="4:4">
      <c r="D3688" s="190"/>
    </row>
    <row r="3689" spans="4:4">
      <c r="D3689" s="190"/>
    </row>
    <row r="3690" spans="4:4">
      <c r="D3690" s="190"/>
    </row>
    <row r="3691" spans="4:4">
      <c r="D3691" s="190"/>
    </row>
    <row r="3692" spans="4:4">
      <c r="D3692" s="190"/>
    </row>
    <row r="3693" spans="4:4">
      <c r="D3693" s="190"/>
    </row>
    <row r="3694" spans="4:4">
      <c r="D3694" s="190"/>
    </row>
    <row r="3695" spans="4:4">
      <c r="D3695" s="190"/>
    </row>
    <row r="3696" spans="4:4">
      <c r="D3696" s="190"/>
    </row>
    <row r="3697" spans="4:4">
      <c r="D3697" s="190"/>
    </row>
    <row r="3698" spans="4:4">
      <c r="D3698" s="190"/>
    </row>
    <row r="3699" spans="4:4">
      <c r="D3699" s="190"/>
    </row>
    <row r="3700" spans="4:4">
      <c r="D3700" s="190"/>
    </row>
    <row r="3701" spans="4:4">
      <c r="D3701" s="190"/>
    </row>
    <row r="3702" spans="4:4">
      <c r="D3702" s="190"/>
    </row>
    <row r="3703" spans="4:4">
      <c r="D3703" s="190"/>
    </row>
    <row r="3704" spans="4:4">
      <c r="D3704" s="190"/>
    </row>
    <row r="3705" spans="4:4">
      <c r="D3705" s="190"/>
    </row>
    <row r="3706" spans="4:4">
      <c r="D3706" s="190"/>
    </row>
    <row r="3707" spans="4:4">
      <c r="D3707" s="190"/>
    </row>
    <row r="3708" spans="4:4">
      <c r="D3708" s="190"/>
    </row>
    <row r="3709" spans="4:4">
      <c r="D3709" s="190"/>
    </row>
    <row r="3710" spans="4:4">
      <c r="D3710" s="190"/>
    </row>
    <row r="3711" spans="4:4">
      <c r="D3711" s="190"/>
    </row>
    <row r="3712" spans="4:4">
      <c r="D3712" s="190"/>
    </row>
    <row r="3713" spans="4:4">
      <c r="D3713" s="190"/>
    </row>
    <row r="3714" spans="4:4">
      <c r="D3714" s="190"/>
    </row>
    <row r="3715" spans="4:4">
      <c r="D3715" s="190"/>
    </row>
    <row r="3716" spans="4:4">
      <c r="D3716" s="190"/>
    </row>
    <row r="3717" spans="4:4">
      <c r="D3717" s="190"/>
    </row>
    <row r="3718" spans="4:4">
      <c r="D3718" s="190"/>
    </row>
    <row r="3719" spans="4:4">
      <c r="D3719" s="190"/>
    </row>
    <row r="3720" spans="4:4">
      <c r="D3720" s="190"/>
    </row>
    <row r="3721" spans="4:4">
      <c r="D3721" s="190"/>
    </row>
    <row r="3722" spans="4:4">
      <c r="D3722" s="190"/>
    </row>
    <row r="3723" spans="4:4">
      <c r="D3723" s="190"/>
    </row>
    <row r="3724" spans="4:4">
      <c r="D3724" s="190"/>
    </row>
    <row r="3725" spans="4:4">
      <c r="D3725" s="190"/>
    </row>
    <row r="3726" spans="4:4">
      <c r="D3726" s="190"/>
    </row>
    <row r="3727" spans="4:4">
      <c r="D3727" s="190"/>
    </row>
    <row r="3728" spans="4:4">
      <c r="D3728" s="190"/>
    </row>
    <row r="3729" spans="4:4">
      <c r="D3729" s="190"/>
    </row>
    <row r="3730" spans="4:4">
      <c r="D3730" s="190"/>
    </row>
    <row r="3731" spans="4:4">
      <c r="D3731" s="190"/>
    </row>
    <row r="3732" spans="4:4">
      <c r="D3732" s="190"/>
    </row>
    <row r="3733" spans="4:4">
      <c r="D3733" s="190"/>
    </row>
    <row r="3734" spans="4:4">
      <c r="D3734" s="190"/>
    </row>
    <row r="3735" spans="4:4">
      <c r="D3735" s="190"/>
    </row>
    <row r="3736" spans="4:4">
      <c r="D3736" s="190"/>
    </row>
    <row r="3737" spans="4:4">
      <c r="D3737" s="190"/>
    </row>
    <row r="3738" spans="4:4">
      <c r="D3738" s="190"/>
    </row>
    <row r="3739" spans="4:4">
      <c r="D3739" s="190"/>
    </row>
    <row r="3740" spans="4:4">
      <c r="D3740" s="190"/>
    </row>
    <row r="3741" spans="4:4">
      <c r="D3741" s="190"/>
    </row>
    <row r="3742" spans="4:4">
      <c r="D3742" s="190"/>
    </row>
    <row r="3743" spans="4:4">
      <c r="D3743" s="190"/>
    </row>
    <row r="3744" spans="4:4">
      <c r="D3744" s="190"/>
    </row>
    <row r="3745" spans="4:4">
      <c r="D3745" s="190"/>
    </row>
    <row r="3746" spans="4:4">
      <c r="D3746" s="190"/>
    </row>
    <row r="3747" spans="4:4">
      <c r="D3747" s="190"/>
    </row>
    <row r="3748" spans="4:4">
      <c r="D3748" s="190"/>
    </row>
    <row r="3749" spans="4:4">
      <c r="D3749" s="190"/>
    </row>
    <row r="3750" spans="4:4">
      <c r="D3750" s="190"/>
    </row>
    <row r="3751" spans="4:4">
      <c r="D3751" s="190"/>
    </row>
    <row r="3752" spans="4:4">
      <c r="D3752" s="190"/>
    </row>
    <row r="3753" spans="4:4">
      <c r="D3753" s="190"/>
    </row>
    <row r="3754" spans="4:4">
      <c r="D3754" s="190"/>
    </row>
    <row r="3755" spans="4:4">
      <c r="D3755" s="190"/>
    </row>
    <row r="3756" spans="4:4">
      <c r="D3756" s="190"/>
    </row>
    <row r="3757" spans="4:4">
      <c r="D3757" s="190"/>
    </row>
    <row r="3758" spans="4:4">
      <c r="D3758" s="190"/>
    </row>
    <row r="3759" spans="4:4">
      <c r="D3759" s="190"/>
    </row>
    <row r="3760" spans="4:4">
      <c r="D3760" s="190"/>
    </row>
    <row r="3761" spans="4:4">
      <c r="D3761" s="190"/>
    </row>
    <row r="3762" spans="4:4">
      <c r="D3762" s="190"/>
    </row>
    <row r="3763" spans="4:4">
      <c r="D3763" s="190"/>
    </row>
    <row r="3764" spans="4:4">
      <c r="D3764" s="190"/>
    </row>
    <row r="3765" spans="4:4">
      <c r="D3765" s="190"/>
    </row>
    <row r="3766" spans="4:4">
      <c r="D3766" s="190"/>
    </row>
    <row r="3767" spans="4:4">
      <c r="D3767" s="190"/>
    </row>
    <row r="3768" spans="4:4">
      <c r="D3768" s="190"/>
    </row>
    <row r="3769" spans="4:4">
      <c r="D3769" s="190"/>
    </row>
    <row r="3770" spans="4:4">
      <c r="D3770" s="190"/>
    </row>
    <row r="3771" spans="4:4">
      <c r="D3771" s="190"/>
    </row>
    <row r="3772" spans="4:4">
      <c r="D3772" s="190"/>
    </row>
    <row r="3773" spans="4:4">
      <c r="D3773" s="190"/>
    </row>
    <row r="3774" spans="4:4">
      <c r="D3774" s="190"/>
    </row>
    <row r="3775" spans="4:4">
      <c r="D3775" s="190"/>
    </row>
    <row r="3776" spans="4:4">
      <c r="D3776" s="190"/>
    </row>
    <row r="3777" spans="4:4">
      <c r="D3777" s="190"/>
    </row>
    <row r="3778" spans="4:4">
      <c r="D3778" s="190"/>
    </row>
    <row r="3779" spans="4:4">
      <c r="D3779" s="190"/>
    </row>
    <row r="3780" spans="4:4">
      <c r="D3780" s="190"/>
    </row>
    <row r="3781" spans="4:4">
      <c r="D3781" s="190"/>
    </row>
    <row r="3782" spans="4:4">
      <c r="D3782" s="190"/>
    </row>
    <row r="3783" spans="4:4">
      <c r="D3783" s="190"/>
    </row>
    <row r="3784" spans="4:4">
      <c r="D3784" s="190"/>
    </row>
    <row r="3785" spans="4:4">
      <c r="D3785" s="190"/>
    </row>
    <row r="3786" spans="4:4">
      <c r="D3786" s="190"/>
    </row>
    <row r="3787" spans="4:4">
      <c r="D3787" s="190"/>
    </row>
    <row r="3788" spans="4:4">
      <c r="D3788" s="190"/>
    </row>
    <row r="3789" spans="4:4">
      <c r="D3789" s="190"/>
    </row>
    <row r="3790" spans="4:4">
      <c r="D3790" s="190"/>
    </row>
    <row r="3791" spans="4:4">
      <c r="D3791" s="190"/>
    </row>
    <row r="3792" spans="4:4">
      <c r="D3792" s="190"/>
    </row>
    <row r="3793" spans="4:4">
      <c r="D3793" s="190"/>
    </row>
    <row r="3794" spans="4:4">
      <c r="D3794" s="190"/>
    </row>
    <row r="3795" spans="4:4">
      <c r="D3795" s="190"/>
    </row>
    <row r="3796" spans="4:4">
      <c r="D3796" s="190"/>
    </row>
    <row r="3797" spans="4:4">
      <c r="D3797" s="190"/>
    </row>
    <row r="3798" spans="4:4">
      <c r="D3798" s="190"/>
    </row>
    <row r="3799" spans="4:4">
      <c r="D3799" s="190"/>
    </row>
    <row r="3800" spans="4:4">
      <c r="D3800" s="190"/>
    </row>
    <row r="3801" spans="4:4">
      <c r="D3801" s="190"/>
    </row>
    <row r="3802" spans="4:4">
      <c r="D3802" s="190"/>
    </row>
    <row r="3803" spans="4:4">
      <c r="D3803" s="190"/>
    </row>
    <row r="3804" spans="4:4">
      <c r="D3804" s="190"/>
    </row>
    <row r="3805" spans="4:4">
      <c r="D3805" s="190"/>
    </row>
    <row r="3806" spans="4:4">
      <c r="D3806" s="190"/>
    </row>
    <row r="3807" spans="4:4">
      <c r="D3807" s="190"/>
    </row>
    <row r="3808" spans="4:4">
      <c r="D3808" s="190"/>
    </row>
    <row r="3809" spans="4:4">
      <c r="D3809" s="190"/>
    </row>
    <row r="3810" spans="4:4">
      <c r="D3810" s="190"/>
    </row>
    <row r="3811" spans="4:4">
      <c r="D3811" s="190"/>
    </row>
    <row r="3812" spans="4:4">
      <c r="D3812" s="190"/>
    </row>
    <row r="3813" spans="4:4">
      <c r="D3813" s="190"/>
    </row>
    <row r="3814" spans="4:4">
      <c r="D3814" s="190"/>
    </row>
    <row r="3815" spans="4:4">
      <c r="D3815" s="190"/>
    </row>
    <row r="3816" spans="4:4">
      <c r="D3816" s="190"/>
    </row>
    <row r="3817" spans="4:4">
      <c r="D3817" s="190"/>
    </row>
    <row r="3818" spans="4:4">
      <c r="D3818" s="190"/>
    </row>
    <row r="3819" spans="4:4">
      <c r="D3819" s="190"/>
    </row>
    <row r="3820" spans="4:4">
      <c r="D3820" s="190"/>
    </row>
    <row r="3821" spans="4:4">
      <c r="D3821" s="190"/>
    </row>
    <row r="3822" spans="4:4">
      <c r="D3822" s="190"/>
    </row>
    <row r="3823" spans="4:4">
      <c r="D3823" s="190"/>
    </row>
    <row r="3824" spans="4:4">
      <c r="D3824" s="190"/>
    </row>
    <row r="3825" spans="4:4">
      <c r="D3825" s="190"/>
    </row>
    <row r="3826" spans="4:4">
      <c r="D3826" s="190"/>
    </row>
    <row r="3827" spans="4:4">
      <c r="D3827" s="190"/>
    </row>
    <row r="3828" spans="4:4">
      <c r="D3828" s="190"/>
    </row>
    <row r="3829" spans="4:4">
      <c r="D3829" s="190"/>
    </row>
    <row r="3830" spans="4:4">
      <c r="D3830" s="190"/>
    </row>
    <row r="3831" spans="4:4">
      <c r="D3831" s="190"/>
    </row>
    <row r="3832" spans="4:4">
      <c r="D3832" s="190"/>
    </row>
    <row r="3833" spans="4:4">
      <c r="D3833" s="190"/>
    </row>
    <row r="3834" spans="4:4">
      <c r="D3834" s="190"/>
    </row>
    <row r="3835" spans="4:4">
      <c r="D3835" s="190"/>
    </row>
    <row r="3836" spans="4:4">
      <c r="D3836" s="190"/>
    </row>
    <row r="3837" spans="4:4">
      <c r="D3837" s="190"/>
    </row>
    <row r="3838" spans="4:4">
      <c r="D3838" s="190"/>
    </row>
    <row r="3839" spans="4:4">
      <c r="D3839" s="190"/>
    </row>
    <row r="3840" spans="4:4">
      <c r="D3840" s="190"/>
    </row>
    <row r="3841" spans="4:4">
      <c r="D3841" s="190"/>
    </row>
    <row r="3842" spans="4:4">
      <c r="D3842" s="190"/>
    </row>
    <row r="3843" spans="4:4">
      <c r="D3843" s="190"/>
    </row>
    <row r="3844" spans="4:4">
      <c r="D3844" s="190"/>
    </row>
    <row r="3845" spans="4:4">
      <c r="D3845" s="190"/>
    </row>
    <row r="3846" spans="4:4">
      <c r="D3846" s="190"/>
    </row>
    <row r="3847" spans="4:4">
      <c r="D3847" s="190"/>
    </row>
    <row r="3848" spans="4:4">
      <c r="D3848" s="190"/>
    </row>
    <row r="3849" spans="4:4">
      <c r="D3849" s="190"/>
    </row>
    <row r="3850" spans="4:4">
      <c r="D3850" s="190"/>
    </row>
    <row r="3851" spans="4:4">
      <c r="D3851" s="190"/>
    </row>
    <row r="3852" spans="4:4">
      <c r="D3852" s="190"/>
    </row>
    <row r="3853" spans="4:4">
      <c r="D3853" s="190"/>
    </row>
    <row r="3854" spans="4:4">
      <c r="D3854" s="190"/>
    </row>
    <row r="3855" spans="4:4">
      <c r="D3855" s="190"/>
    </row>
    <row r="3856" spans="4:4">
      <c r="D3856" s="190"/>
    </row>
    <row r="3857" spans="4:4">
      <c r="D3857" s="190"/>
    </row>
    <row r="3858" spans="4:4">
      <c r="D3858" s="190"/>
    </row>
    <row r="3859" spans="4:4">
      <c r="D3859" s="190"/>
    </row>
    <row r="3860" spans="4:4">
      <c r="D3860" s="190"/>
    </row>
    <row r="3861" spans="4:4">
      <c r="D3861" s="190"/>
    </row>
    <row r="3862" spans="4:4">
      <c r="D3862" s="190"/>
    </row>
    <row r="3863" spans="4:4">
      <c r="D3863" s="190"/>
    </row>
    <row r="3864" spans="4:4">
      <c r="D3864" s="190"/>
    </row>
    <row r="3865" spans="4:4">
      <c r="D3865" s="190"/>
    </row>
    <row r="3866" spans="4:4">
      <c r="D3866" s="190"/>
    </row>
    <row r="3867" spans="4:4">
      <c r="D3867" s="190"/>
    </row>
    <row r="3868" spans="4:4">
      <c r="D3868" s="190"/>
    </row>
    <row r="3869" spans="4:4">
      <c r="D3869" s="190"/>
    </row>
    <row r="3870" spans="4:4">
      <c r="D3870" s="190"/>
    </row>
    <row r="3871" spans="4:4">
      <c r="D3871" s="190"/>
    </row>
    <row r="3872" spans="4:4">
      <c r="D3872" s="190"/>
    </row>
    <row r="3873" spans="4:4">
      <c r="D3873" s="190"/>
    </row>
    <row r="3874" spans="4:4">
      <c r="D3874" s="190"/>
    </row>
    <row r="3875" spans="4:4">
      <c r="D3875" s="190"/>
    </row>
    <row r="3876" spans="4:4">
      <c r="D3876" s="190"/>
    </row>
    <row r="3877" spans="4:4">
      <c r="D3877" s="190"/>
    </row>
    <row r="3878" spans="4:4">
      <c r="D3878" s="190"/>
    </row>
    <row r="3879" spans="4:4">
      <c r="D3879" s="190"/>
    </row>
    <row r="3880" spans="4:4">
      <c r="D3880" s="190"/>
    </row>
    <row r="3881" spans="4:4">
      <c r="D3881" s="190"/>
    </row>
    <row r="3882" spans="4:4">
      <c r="D3882" s="190"/>
    </row>
    <row r="3883" spans="4:4">
      <c r="D3883" s="190"/>
    </row>
    <row r="3884" spans="4:4">
      <c r="D3884" s="190"/>
    </row>
    <row r="3885" spans="4:4">
      <c r="D3885" s="190"/>
    </row>
    <row r="3886" spans="4:4">
      <c r="D3886" s="190"/>
    </row>
    <row r="3887" spans="4:4">
      <c r="D3887" s="190"/>
    </row>
    <row r="3888" spans="4:4">
      <c r="D3888" s="190"/>
    </row>
    <row r="3889" spans="4:4">
      <c r="D3889" s="190"/>
    </row>
    <row r="3890" spans="4:4">
      <c r="D3890" s="190"/>
    </row>
    <row r="3891" spans="4:4">
      <c r="D3891" s="190"/>
    </row>
    <row r="3892" spans="4:4">
      <c r="D3892" s="190"/>
    </row>
    <row r="3893" spans="4:4">
      <c r="D3893" s="190"/>
    </row>
    <row r="3894" spans="4:4">
      <c r="D3894" s="190"/>
    </row>
    <row r="3895" spans="4:4">
      <c r="D3895" s="190"/>
    </row>
    <row r="3896" spans="4:4">
      <c r="D3896" s="190"/>
    </row>
    <row r="3897" spans="4:4">
      <c r="D3897" s="190"/>
    </row>
    <row r="3898" spans="4:4">
      <c r="D3898" s="190"/>
    </row>
    <row r="3899" spans="4:4">
      <c r="D3899" s="190"/>
    </row>
    <row r="3900" spans="4:4">
      <c r="D3900" s="190"/>
    </row>
    <row r="3901" spans="4:4">
      <c r="D3901" s="190"/>
    </row>
    <row r="3902" spans="4:4">
      <c r="D3902" s="190"/>
    </row>
    <row r="3903" spans="4:4">
      <c r="D3903" s="190"/>
    </row>
    <row r="3904" spans="4:4">
      <c r="D3904" s="190"/>
    </row>
    <row r="3905" spans="4:4">
      <c r="D3905" s="190"/>
    </row>
    <row r="3906" spans="4:4">
      <c r="D3906" s="190"/>
    </row>
    <row r="3907" spans="4:4">
      <c r="D3907" s="190"/>
    </row>
    <row r="3908" spans="4:4">
      <c r="D3908" s="190"/>
    </row>
    <row r="3909" spans="4:4">
      <c r="D3909" s="190"/>
    </row>
    <row r="3910" spans="4:4">
      <c r="D3910" s="190"/>
    </row>
    <row r="3911" spans="4:4">
      <c r="D3911" s="190"/>
    </row>
    <row r="3912" spans="4:4">
      <c r="D3912" s="190"/>
    </row>
    <row r="3913" spans="4:4">
      <c r="D3913" s="190"/>
    </row>
    <row r="3914" spans="4:4">
      <c r="D3914" s="190"/>
    </row>
    <row r="3915" spans="4:4">
      <c r="D3915" s="190"/>
    </row>
    <row r="3916" spans="4:4">
      <c r="D3916" s="190"/>
    </row>
    <row r="3917" spans="4:4">
      <c r="D3917" s="190"/>
    </row>
    <row r="3918" spans="4:4">
      <c r="D3918" s="190"/>
    </row>
    <row r="3919" spans="4:4">
      <c r="D3919" s="190"/>
    </row>
    <row r="3920" spans="4:4">
      <c r="D3920" s="190"/>
    </row>
    <row r="3921" spans="4:4">
      <c r="D3921" s="190"/>
    </row>
    <row r="3922" spans="4:4">
      <c r="D3922" s="190"/>
    </row>
    <row r="3923" spans="4:4">
      <c r="D3923" s="190"/>
    </row>
    <row r="3924" spans="4:4">
      <c r="D3924" s="190"/>
    </row>
    <row r="3925" spans="4:4">
      <c r="D3925" s="190"/>
    </row>
    <row r="3926" spans="4:4">
      <c r="D3926" s="190"/>
    </row>
    <row r="3927" spans="4:4">
      <c r="D3927" s="190"/>
    </row>
    <row r="3928" spans="4:4">
      <c r="D3928" s="190"/>
    </row>
    <row r="3929" spans="4:4">
      <c r="D3929" s="190"/>
    </row>
    <row r="3930" spans="4:4">
      <c r="D3930" s="190"/>
    </row>
    <row r="3931" spans="4:4">
      <c r="D3931" s="190"/>
    </row>
    <row r="3932" spans="4:4">
      <c r="D3932" s="190"/>
    </row>
    <row r="3933" spans="4:4">
      <c r="D3933" s="190"/>
    </row>
    <row r="3934" spans="4:4">
      <c r="D3934" s="190"/>
    </row>
    <row r="3935" spans="4:4">
      <c r="D3935" s="190"/>
    </row>
    <row r="3936" spans="4:4">
      <c r="D3936" s="190"/>
    </row>
    <row r="3937" spans="4:4">
      <c r="D3937" s="190"/>
    </row>
    <row r="3938" spans="4:4">
      <c r="D3938" s="190"/>
    </row>
    <row r="3939" spans="4:4">
      <c r="D3939" s="190"/>
    </row>
    <row r="3940" spans="4:4">
      <c r="D3940" s="190"/>
    </row>
    <row r="3941" spans="4:4">
      <c r="D3941" s="190"/>
    </row>
    <row r="3942" spans="4:4">
      <c r="D3942" s="190"/>
    </row>
    <row r="3943" spans="4:4">
      <c r="D3943" s="190"/>
    </row>
    <row r="3944" spans="4:4">
      <c r="D3944" s="190"/>
    </row>
    <row r="3945" spans="4:4">
      <c r="D3945" s="190"/>
    </row>
    <row r="3946" spans="4:4">
      <c r="D3946" s="190"/>
    </row>
    <row r="3947" spans="4:4">
      <c r="D3947" s="190"/>
    </row>
    <row r="3948" spans="4:4">
      <c r="D3948" s="190"/>
    </row>
    <row r="3949" spans="4:4">
      <c r="D3949" s="190"/>
    </row>
    <row r="3950" spans="4:4">
      <c r="D3950" s="190"/>
    </row>
    <row r="3951" spans="4:4">
      <c r="D3951" s="190"/>
    </row>
    <row r="3952" spans="4:4">
      <c r="D3952" s="190"/>
    </row>
    <row r="3953" spans="4:4">
      <c r="D3953" s="190"/>
    </row>
    <row r="3954" spans="4:4">
      <c r="D3954" s="190"/>
    </row>
    <row r="3955" spans="4:4">
      <c r="D3955" s="190"/>
    </row>
    <row r="3956" spans="4:4">
      <c r="D3956" s="190"/>
    </row>
    <row r="3957" spans="4:4">
      <c r="D3957" s="190"/>
    </row>
    <row r="3958" spans="4:4">
      <c r="D3958" s="190"/>
    </row>
    <row r="3959" spans="4:4">
      <c r="D3959" s="190"/>
    </row>
    <row r="3960" spans="4:4">
      <c r="D3960" s="190"/>
    </row>
    <row r="3961" spans="4:4">
      <c r="D3961" s="190"/>
    </row>
    <row r="3962" spans="4:4">
      <c r="D3962" s="190"/>
    </row>
    <row r="3963" spans="4:4">
      <c r="D3963" s="190"/>
    </row>
    <row r="3964" spans="4:4">
      <c r="D3964" s="190"/>
    </row>
    <row r="3965" spans="4:4">
      <c r="D3965" s="190"/>
    </row>
    <row r="3966" spans="4:4">
      <c r="D3966" s="190"/>
    </row>
    <row r="3967" spans="4:4">
      <c r="D3967" s="190"/>
    </row>
    <row r="3968" spans="4:4">
      <c r="D3968" s="190"/>
    </row>
    <row r="3969" spans="4:4">
      <c r="D3969" s="190"/>
    </row>
    <row r="3970" spans="4:4">
      <c r="D3970" s="190"/>
    </row>
    <row r="3971" spans="4:4">
      <c r="D3971" s="190"/>
    </row>
    <row r="3972" spans="4:4">
      <c r="D3972" s="190"/>
    </row>
    <row r="3973" spans="4:4">
      <c r="D3973" s="190"/>
    </row>
    <row r="3974" spans="4:4">
      <c r="D3974" s="190"/>
    </row>
    <row r="3975" spans="4:4">
      <c r="D3975" s="190"/>
    </row>
    <row r="3976" spans="4:4">
      <c r="D3976" s="190"/>
    </row>
    <row r="3977" spans="4:4">
      <c r="D3977" s="190"/>
    </row>
    <row r="3978" spans="4:4">
      <c r="D3978" s="190"/>
    </row>
    <row r="3979" spans="4:4">
      <c r="D3979" s="190"/>
    </row>
    <row r="3980" spans="4:4">
      <c r="D3980" s="190"/>
    </row>
    <row r="3981" spans="4:4">
      <c r="D3981" s="190"/>
    </row>
    <row r="3982" spans="4:4">
      <c r="D3982" s="190"/>
    </row>
    <row r="3983" spans="4:4">
      <c r="D3983" s="190"/>
    </row>
    <row r="3984" spans="4:4">
      <c r="D3984" s="190"/>
    </row>
    <row r="3985" spans="4:4">
      <c r="D3985" s="190"/>
    </row>
    <row r="3986" spans="4:4">
      <c r="D3986" s="190"/>
    </row>
    <row r="3987" spans="4:4">
      <c r="D3987" s="190"/>
    </row>
    <row r="3988" spans="4:4">
      <c r="D3988" s="190"/>
    </row>
    <row r="3989" spans="4:4">
      <c r="D3989" s="190"/>
    </row>
    <row r="3990" spans="4:4">
      <c r="D3990" s="190"/>
    </row>
    <row r="3991" spans="4:4">
      <c r="D3991" s="190"/>
    </row>
    <row r="3992" spans="4:4">
      <c r="D3992" s="190"/>
    </row>
    <row r="3993" spans="4:4">
      <c r="D3993" s="190"/>
    </row>
    <row r="3994" spans="4:4">
      <c r="D3994" s="190"/>
    </row>
    <row r="3995" spans="4:4">
      <c r="D3995" s="190"/>
    </row>
    <row r="3996" spans="4:4">
      <c r="D3996" s="190"/>
    </row>
    <row r="3997" spans="4:4">
      <c r="D3997" s="190"/>
    </row>
    <row r="3998" spans="4:4">
      <c r="D3998" s="190"/>
    </row>
    <row r="3999" spans="4:4">
      <c r="D3999" s="190"/>
    </row>
    <row r="4000" spans="4:4">
      <c r="D4000" s="190"/>
    </row>
    <row r="4001" spans="4:4">
      <c r="D4001" s="190"/>
    </row>
    <row r="4002" spans="4:4">
      <c r="D4002" s="190"/>
    </row>
    <row r="4003" spans="4:4">
      <c r="D4003" s="190"/>
    </row>
    <row r="4004" spans="4:4">
      <c r="D4004" s="190"/>
    </row>
    <row r="4005" spans="4:4">
      <c r="D4005" s="190"/>
    </row>
    <row r="4006" spans="4:4">
      <c r="D4006" s="190"/>
    </row>
    <row r="4007" spans="4:4">
      <c r="D4007" s="190"/>
    </row>
    <row r="4008" spans="4:4">
      <c r="D4008" s="190"/>
    </row>
    <row r="4009" spans="4:4">
      <c r="D4009" s="190"/>
    </row>
    <row r="4010" spans="4:4">
      <c r="D4010" s="190"/>
    </row>
    <row r="4011" spans="4:4">
      <c r="D4011" s="190"/>
    </row>
    <row r="4012" spans="4:4">
      <c r="D4012" s="190"/>
    </row>
    <row r="4013" spans="4:4">
      <c r="D4013" s="190"/>
    </row>
    <row r="4014" spans="4:4">
      <c r="D4014" s="190"/>
    </row>
    <row r="4015" spans="4:4">
      <c r="D4015" s="190"/>
    </row>
    <row r="4016" spans="4:4">
      <c r="D4016" s="190"/>
    </row>
    <row r="4017" spans="4:4">
      <c r="D4017" s="190"/>
    </row>
    <row r="4018" spans="4:4">
      <c r="D4018" s="190"/>
    </row>
    <row r="4019" spans="4:4">
      <c r="D4019" s="190"/>
    </row>
    <row r="4020" spans="4:4">
      <c r="D4020" s="190"/>
    </row>
    <row r="4021" spans="4:4">
      <c r="D4021" s="190"/>
    </row>
    <row r="4022" spans="4:4">
      <c r="D4022" s="190"/>
    </row>
    <row r="4023" spans="4:4">
      <c r="D4023" s="190"/>
    </row>
    <row r="4024" spans="4:4">
      <c r="D4024" s="190"/>
    </row>
    <row r="4025" spans="4:4">
      <c r="D4025" s="190"/>
    </row>
    <row r="4026" spans="4:4">
      <c r="D4026" s="190"/>
    </row>
    <row r="4027" spans="4:4">
      <c r="D4027" s="190"/>
    </row>
    <row r="4028" spans="4:4">
      <c r="D4028" s="190"/>
    </row>
    <row r="4029" spans="4:4">
      <c r="D4029" s="190"/>
    </row>
    <row r="4030" spans="4:4">
      <c r="D4030" s="190"/>
    </row>
    <row r="4031" spans="4:4">
      <c r="D4031" s="190"/>
    </row>
    <row r="4032" spans="4:4">
      <c r="D4032" s="190"/>
    </row>
    <row r="4033" spans="4:4">
      <c r="D4033" s="190"/>
    </row>
    <row r="4034" spans="4:4">
      <c r="D4034" s="190"/>
    </row>
    <row r="4035" spans="4:4">
      <c r="D4035" s="190"/>
    </row>
    <row r="4036" spans="4:4">
      <c r="D4036" s="190"/>
    </row>
    <row r="4037" spans="4:4">
      <c r="D4037" s="190"/>
    </row>
    <row r="4038" spans="4:4">
      <c r="D4038" s="190"/>
    </row>
    <row r="4039" spans="4:4">
      <c r="D4039" s="190"/>
    </row>
    <row r="4040" spans="4:4">
      <c r="D4040" s="190"/>
    </row>
    <row r="4041" spans="4:4">
      <c r="D4041" s="190"/>
    </row>
    <row r="4042" spans="4:4">
      <c r="D4042" s="190"/>
    </row>
    <row r="4043" spans="4:4">
      <c r="D4043" s="190"/>
    </row>
    <row r="4044" spans="4:4">
      <c r="D4044" s="190"/>
    </row>
    <row r="4045" spans="4:4">
      <c r="D4045" s="190"/>
    </row>
    <row r="4046" spans="4:4">
      <c r="D4046" s="190"/>
    </row>
    <row r="4047" spans="4:4">
      <c r="D4047" s="190"/>
    </row>
    <row r="4048" spans="4:4">
      <c r="D4048" s="190"/>
    </row>
    <row r="4049" spans="4:4">
      <c r="D4049" s="190"/>
    </row>
    <row r="4050" spans="4:4">
      <c r="D4050" s="190"/>
    </row>
    <row r="4051" spans="4:4">
      <c r="D4051" s="190"/>
    </row>
    <row r="4052" spans="4:4">
      <c r="D4052" s="190"/>
    </row>
    <row r="4053" spans="4:4">
      <c r="D4053" s="190"/>
    </row>
    <row r="4054" spans="4:4">
      <c r="D4054" s="190"/>
    </row>
    <row r="4055" spans="4:4">
      <c r="D4055" s="190"/>
    </row>
    <row r="4056" spans="4:4">
      <c r="D4056" s="190"/>
    </row>
    <row r="4057" spans="4:4">
      <c r="D4057" s="190"/>
    </row>
    <row r="4058" spans="4:4">
      <c r="D4058" s="190"/>
    </row>
    <row r="4059" spans="4:4">
      <c r="D4059" s="190"/>
    </row>
    <row r="4060" spans="4:4">
      <c r="D4060" s="190"/>
    </row>
    <row r="4061" spans="4:4">
      <c r="D4061" s="190"/>
    </row>
    <row r="4062" spans="4:4">
      <c r="D4062" s="190"/>
    </row>
    <row r="4063" spans="4:4">
      <c r="D4063" s="190"/>
    </row>
    <row r="4064" spans="4:4">
      <c r="D4064" s="190"/>
    </row>
    <row r="4065" spans="4:4">
      <c r="D4065" s="190"/>
    </row>
    <row r="4066" spans="4:4">
      <c r="D4066" s="190"/>
    </row>
    <row r="4067" spans="4:4">
      <c r="D4067" s="190"/>
    </row>
    <row r="4068" spans="4:4">
      <c r="D4068" s="190"/>
    </row>
    <row r="4069" spans="4:4">
      <c r="D4069" s="190"/>
    </row>
    <row r="4070" spans="4:4">
      <c r="D4070" s="190"/>
    </row>
    <row r="4071" spans="4:4">
      <c r="D4071" s="190"/>
    </row>
    <row r="4072" spans="4:4">
      <c r="D4072" s="190"/>
    </row>
    <row r="4073" spans="4:4">
      <c r="D4073" s="190"/>
    </row>
    <row r="4074" spans="4:4">
      <c r="D4074" s="190"/>
    </row>
    <row r="4075" spans="4:4">
      <c r="D4075" s="190"/>
    </row>
    <row r="4076" spans="4:4">
      <c r="D4076" s="190"/>
    </row>
    <row r="4077" spans="4:4">
      <c r="D4077" s="190"/>
    </row>
    <row r="4078" spans="4:4">
      <c r="D4078" s="190"/>
    </row>
    <row r="4079" spans="4:4">
      <c r="D4079" s="190"/>
    </row>
    <row r="4080" spans="4:4">
      <c r="D4080" s="190"/>
    </row>
    <row r="4081" spans="4:4">
      <c r="D4081" s="190"/>
    </row>
    <row r="4082" spans="4:4">
      <c r="D4082" s="190"/>
    </row>
    <row r="4083" spans="4:4">
      <c r="D4083" s="190"/>
    </row>
    <row r="4084" spans="4:4">
      <c r="D4084" s="190"/>
    </row>
    <row r="4085" spans="4:4">
      <c r="D4085" s="190"/>
    </row>
    <row r="4086" spans="4:4">
      <c r="D4086" s="190"/>
    </row>
    <row r="4087" spans="4:4">
      <c r="D4087" s="190"/>
    </row>
    <row r="4088" spans="4:4">
      <c r="D4088" s="190"/>
    </row>
    <row r="4089" spans="4:4">
      <c r="D4089" s="190"/>
    </row>
    <row r="4090" spans="4:4">
      <c r="D4090" s="190"/>
    </row>
    <row r="4091" spans="4:4">
      <c r="D4091" s="190"/>
    </row>
    <row r="4092" spans="4:4">
      <c r="D4092" s="190"/>
    </row>
    <row r="4093" spans="4:4">
      <c r="D4093" s="190"/>
    </row>
    <row r="4094" spans="4:4">
      <c r="D4094" s="190"/>
    </row>
    <row r="4095" spans="4:4">
      <c r="D4095" s="190"/>
    </row>
    <row r="4096" spans="4:4">
      <c r="D4096" s="190"/>
    </row>
    <row r="4097" spans="4:4">
      <c r="D4097" s="190"/>
    </row>
    <row r="4098" spans="4:4">
      <c r="D4098" s="190"/>
    </row>
    <row r="4099" spans="4:4">
      <c r="D4099" s="190"/>
    </row>
    <row r="4100" spans="4:4">
      <c r="D4100" s="190"/>
    </row>
    <row r="4101" spans="4:4">
      <c r="D4101" s="190"/>
    </row>
    <row r="4102" spans="4:4">
      <c r="D4102" s="190"/>
    </row>
    <row r="4103" spans="4:4">
      <c r="D4103" s="190"/>
    </row>
    <row r="4104" spans="4:4">
      <c r="D4104" s="190"/>
    </row>
    <row r="4105" spans="4:4">
      <c r="D4105" s="190"/>
    </row>
    <row r="4106" spans="4:4">
      <c r="D4106" s="190"/>
    </row>
    <row r="4107" spans="4:4">
      <c r="D4107" s="190"/>
    </row>
    <row r="4108" spans="4:4">
      <c r="D4108" s="190"/>
    </row>
    <row r="4109" spans="4:4">
      <c r="D4109" s="190"/>
    </row>
    <row r="4110" spans="4:4">
      <c r="D4110" s="190"/>
    </row>
    <row r="4111" spans="4:4">
      <c r="D4111" s="190"/>
    </row>
    <row r="4112" spans="4:4">
      <c r="D4112" s="190"/>
    </row>
    <row r="4113" spans="4:4">
      <c r="D4113" s="190"/>
    </row>
    <row r="4114" spans="4:4">
      <c r="D4114" s="190"/>
    </row>
    <row r="4115" spans="4:4">
      <c r="D4115" s="190"/>
    </row>
    <row r="4116" spans="4:4">
      <c r="D4116" s="190"/>
    </row>
    <row r="4117" spans="4:4">
      <c r="D4117" s="190"/>
    </row>
    <row r="4118" spans="4:4">
      <c r="D4118" s="190"/>
    </row>
    <row r="4119" spans="4:4">
      <c r="D4119" s="190"/>
    </row>
    <row r="4120" spans="4:4">
      <c r="D4120" s="190"/>
    </row>
    <row r="4121" spans="4:4">
      <c r="D4121" s="190"/>
    </row>
    <row r="4122" spans="4:4">
      <c r="D4122" s="190"/>
    </row>
    <row r="4123" spans="4:4">
      <c r="D4123" s="190"/>
    </row>
    <row r="4124" spans="4:4">
      <c r="D4124" s="190"/>
    </row>
    <row r="4125" spans="4:4">
      <c r="D4125" s="190"/>
    </row>
    <row r="4126" spans="4:4">
      <c r="D4126" s="190"/>
    </row>
    <row r="4127" spans="4:4">
      <c r="D4127" s="190"/>
    </row>
    <row r="4128" spans="4:4">
      <c r="D4128" s="190"/>
    </row>
    <row r="4129" spans="4:4">
      <c r="D4129" s="190"/>
    </row>
    <row r="4130" spans="4:4">
      <c r="D4130" s="190"/>
    </row>
    <row r="4131" spans="4:4">
      <c r="D4131" s="190"/>
    </row>
    <row r="4132" spans="4:4">
      <c r="D4132" s="190"/>
    </row>
    <row r="4133" spans="4:4">
      <c r="D4133" s="190"/>
    </row>
    <row r="4134" spans="4:4">
      <c r="D4134" s="190"/>
    </row>
    <row r="4135" spans="4:4">
      <c r="D4135" s="190"/>
    </row>
    <row r="4136" spans="4:4">
      <c r="D4136" s="190"/>
    </row>
    <row r="4137" spans="4:4">
      <c r="D4137" s="190"/>
    </row>
    <row r="4138" spans="4:4">
      <c r="D4138" s="190"/>
    </row>
    <row r="4139" spans="4:4">
      <c r="D4139" s="190"/>
    </row>
    <row r="4140" spans="4:4">
      <c r="D4140" s="190"/>
    </row>
    <row r="4141" spans="4:4">
      <c r="D4141" s="190"/>
    </row>
    <row r="4142" spans="4:4">
      <c r="D4142" s="190"/>
    </row>
    <row r="4143" spans="4:4">
      <c r="D4143" s="190"/>
    </row>
    <row r="4144" spans="4:4">
      <c r="D4144" s="190"/>
    </row>
    <row r="4145" spans="4:4">
      <c r="D4145" s="190"/>
    </row>
    <row r="4146" spans="4:4">
      <c r="D4146" s="190"/>
    </row>
    <row r="4147" spans="4:4">
      <c r="D4147" s="190"/>
    </row>
    <row r="4148" spans="4:4">
      <c r="D4148" s="190"/>
    </row>
    <row r="4149" spans="4:4">
      <c r="D4149" s="190"/>
    </row>
    <row r="4150" spans="4:4">
      <c r="D4150" s="190"/>
    </row>
    <row r="4151" spans="4:4">
      <c r="D4151" s="190"/>
    </row>
    <row r="4152" spans="4:4">
      <c r="D4152" s="190"/>
    </row>
    <row r="4153" spans="4:4">
      <c r="D4153" s="190"/>
    </row>
    <row r="4154" spans="4:4">
      <c r="D4154" s="190"/>
    </row>
    <row r="4155" spans="4:4">
      <c r="D4155" s="190"/>
    </row>
    <row r="4156" spans="4:4">
      <c r="D4156" s="190"/>
    </row>
    <row r="4157" spans="4:4">
      <c r="D4157" s="190"/>
    </row>
    <row r="4158" spans="4:4">
      <c r="D4158" s="190"/>
    </row>
    <row r="4159" spans="4:4">
      <c r="D4159" s="190"/>
    </row>
    <row r="4160" spans="4:4">
      <c r="D4160" s="190"/>
    </row>
    <row r="4161" spans="4:4">
      <c r="D4161" s="190"/>
    </row>
    <row r="4162" spans="4:4">
      <c r="D4162" s="190"/>
    </row>
    <row r="4163" spans="4:4">
      <c r="D4163" s="190"/>
    </row>
    <row r="4164" spans="4:4">
      <c r="D4164" s="190"/>
    </row>
    <row r="4165" spans="4:4">
      <c r="D4165" s="190"/>
    </row>
    <row r="4166" spans="4:4">
      <c r="D4166" s="190"/>
    </row>
    <row r="4167" spans="4:4">
      <c r="D4167" s="190"/>
    </row>
    <row r="4168" spans="4:4">
      <c r="D4168" s="190"/>
    </row>
    <row r="4169" spans="4:4">
      <c r="D4169" s="190"/>
    </row>
    <row r="4170" spans="4:4">
      <c r="D4170" s="190"/>
    </row>
    <row r="4171" spans="4:4">
      <c r="D4171" s="190"/>
    </row>
    <row r="4172" spans="4:4">
      <c r="D4172" s="190"/>
    </row>
    <row r="4173" spans="4:4">
      <c r="D4173" s="190"/>
    </row>
    <row r="4174" spans="4:4">
      <c r="D4174" s="190"/>
    </row>
    <row r="4175" spans="4:4">
      <c r="D4175" s="190"/>
    </row>
    <row r="4176" spans="4:4">
      <c r="D4176" s="190"/>
    </row>
    <row r="4177" spans="4:4">
      <c r="D4177" s="190"/>
    </row>
    <row r="4178" spans="4:4">
      <c r="D4178" s="190"/>
    </row>
    <row r="4179" spans="4:4">
      <c r="D4179" s="190"/>
    </row>
    <row r="4180" spans="4:4">
      <c r="D4180" s="190"/>
    </row>
    <row r="4181" spans="4:4">
      <c r="D4181" s="190"/>
    </row>
    <row r="4182" spans="4:4">
      <c r="D4182" s="190"/>
    </row>
    <row r="4183" spans="4:4">
      <c r="D4183" s="190"/>
    </row>
    <row r="4184" spans="4:4">
      <c r="D4184" s="190"/>
    </row>
    <row r="4185" spans="4:4">
      <c r="D4185" s="190"/>
    </row>
    <row r="4186" spans="4:4">
      <c r="D4186" s="190"/>
    </row>
    <row r="4187" spans="4:4">
      <c r="D4187" s="190"/>
    </row>
    <row r="4188" spans="4:4">
      <c r="D4188" s="190"/>
    </row>
    <row r="4189" spans="4:4">
      <c r="D4189" s="190"/>
    </row>
    <row r="4190" spans="4:4">
      <c r="D4190" s="190"/>
    </row>
    <row r="4191" spans="4:4">
      <c r="D4191" s="190"/>
    </row>
    <row r="4192" spans="4:4">
      <c r="D4192" s="190"/>
    </row>
    <row r="4193" spans="4:4">
      <c r="D4193" s="190"/>
    </row>
    <row r="4194" spans="4:4">
      <c r="D4194" s="190"/>
    </row>
    <row r="4195" spans="4:4">
      <c r="D4195" s="190"/>
    </row>
    <row r="4196" spans="4:4">
      <c r="D4196" s="190"/>
    </row>
    <row r="4197" spans="4:4">
      <c r="D4197" s="190"/>
    </row>
    <row r="4198" spans="4:4">
      <c r="D4198" s="190"/>
    </row>
    <row r="4199" spans="4:4">
      <c r="D4199" s="190"/>
    </row>
    <row r="4200" spans="4:4">
      <c r="D4200" s="190"/>
    </row>
    <row r="4201" spans="4:4">
      <c r="D4201" s="190"/>
    </row>
    <row r="4202" spans="4:4">
      <c r="D4202" s="190"/>
    </row>
    <row r="4203" spans="4:4">
      <c r="D4203" s="190"/>
    </row>
    <row r="4204" spans="4:4">
      <c r="D4204" s="190"/>
    </row>
    <row r="4205" spans="4:4">
      <c r="D4205" s="190"/>
    </row>
    <row r="4206" spans="4:4">
      <c r="D4206" s="190"/>
    </row>
    <row r="4207" spans="4:4">
      <c r="D4207" s="190"/>
    </row>
    <row r="4208" spans="4:4">
      <c r="D4208" s="190"/>
    </row>
    <row r="4209" spans="4:4">
      <c r="D4209" s="190"/>
    </row>
    <row r="4210" spans="4:4">
      <c r="D4210" s="190"/>
    </row>
    <row r="4211" spans="4:4">
      <c r="D4211" s="190"/>
    </row>
    <row r="4212" spans="4:4">
      <c r="D4212" s="190"/>
    </row>
    <row r="4213" spans="4:4">
      <c r="D4213" s="190"/>
    </row>
    <row r="4214" spans="4:4">
      <c r="D4214" s="190"/>
    </row>
    <row r="4215" spans="4:4">
      <c r="D4215" s="190"/>
    </row>
    <row r="4216" spans="4:4">
      <c r="D4216" s="190"/>
    </row>
    <row r="4217" spans="4:4">
      <c r="D4217" s="190"/>
    </row>
    <row r="4218" spans="4:4">
      <c r="D4218" s="190"/>
    </row>
    <row r="4219" spans="4:4">
      <c r="D4219" s="190"/>
    </row>
    <row r="4220" spans="4:4">
      <c r="D4220" s="190"/>
    </row>
    <row r="4221" spans="4:4">
      <c r="D4221" s="190"/>
    </row>
    <row r="4222" spans="4:4">
      <c r="D4222" s="190"/>
    </row>
    <row r="4223" spans="4:4">
      <c r="D4223" s="190"/>
    </row>
    <row r="4224" spans="4:4">
      <c r="D4224" s="190"/>
    </row>
    <row r="4225" spans="4:4">
      <c r="D4225" s="190"/>
    </row>
    <row r="4226" spans="4:4">
      <c r="D4226" s="190"/>
    </row>
    <row r="4227" spans="4:4">
      <c r="D4227" s="190"/>
    </row>
    <row r="4228" spans="4:4">
      <c r="D4228" s="190"/>
    </row>
    <row r="4229" spans="4:4">
      <c r="D4229" s="190"/>
    </row>
    <row r="4230" spans="4:4">
      <c r="D4230" s="190"/>
    </row>
    <row r="4231" spans="4:4">
      <c r="D4231" s="190"/>
    </row>
    <row r="4232" spans="4:4">
      <c r="D4232" s="190"/>
    </row>
    <row r="4233" spans="4:4">
      <c r="D4233" s="190"/>
    </row>
    <row r="4234" spans="4:4">
      <c r="D4234" s="190"/>
    </row>
    <row r="4235" spans="4:4">
      <c r="D4235" s="190"/>
    </row>
    <row r="4236" spans="4:4">
      <c r="D4236" s="190"/>
    </row>
    <row r="4237" spans="4:4">
      <c r="D4237" s="190"/>
    </row>
    <row r="4238" spans="4:4">
      <c r="D4238" s="190"/>
    </row>
    <row r="4239" spans="4:4">
      <c r="D4239" s="190"/>
    </row>
    <row r="4240" spans="4:4">
      <c r="D4240" s="190"/>
    </row>
    <row r="4241" spans="4:4">
      <c r="D4241" s="190"/>
    </row>
    <row r="4242" spans="4:4">
      <c r="D4242" s="190"/>
    </row>
    <row r="4243" spans="4:4">
      <c r="D4243" s="190"/>
    </row>
    <row r="4244" spans="4:4">
      <c r="D4244" s="190"/>
    </row>
    <row r="4245" spans="4:4">
      <c r="D4245" s="190"/>
    </row>
    <row r="4246" spans="4:4">
      <c r="D4246" s="190"/>
    </row>
    <row r="4247" spans="4:4">
      <c r="D4247" s="190"/>
    </row>
    <row r="4248" spans="4:4">
      <c r="D4248" s="190"/>
    </row>
    <row r="4249" spans="4:4">
      <c r="D4249" s="190"/>
    </row>
    <row r="4250" spans="4:4">
      <c r="D4250" s="190"/>
    </row>
    <row r="4251" spans="4:4">
      <c r="D4251" s="190"/>
    </row>
    <row r="4252" spans="4:4">
      <c r="D4252" s="190"/>
    </row>
    <row r="4253" spans="4:4">
      <c r="D4253" s="190"/>
    </row>
    <row r="4254" spans="4:4">
      <c r="D4254" s="190"/>
    </row>
    <row r="4255" spans="4:4">
      <c r="D4255" s="190"/>
    </row>
    <row r="4256" spans="4:4">
      <c r="D4256" s="190"/>
    </row>
    <row r="4257" spans="4:4">
      <c r="D4257" s="190"/>
    </row>
    <row r="4258" spans="4:4">
      <c r="D4258" s="190"/>
    </row>
    <row r="4259" spans="4:4">
      <c r="D4259" s="190"/>
    </row>
    <row r="4260" spans="4:4">
      <c r="D4260" s="190"/>
    </row>
    <row r="4261" spans="4:4">
      <c r="D4261" s="190"/>
    </row>
    <row r="4262" spans="4:4">
      <c r="D4262" s="190"/>
    </row>
    <row r="4263" spans="4:4">
      <c r="D4263" s="190"/>
    </row>
    <row r="4264" spans="4:4">
      <c r="D4264" s="190"/>
    </row>
    <row r="4265" spans="4:4">
      <c r="D4265" s="190"/>
    </row>
    <row r="4266" spans="4:4">
      <c r="D4266" s="190"/>
    </row>
    <row r="4267" spans="4:4">
      <c r="D4267" s="190"/>
    </row>
    <row r="4268" spans="4:4">
      <c r="D4268" s="190"/>
    </row>
    <row r="4269" spans="4:4">
      <c r="D4269" s="190"/>
    </row>
    <row r="4270" spans="4:4">
      <c r="D4270" s="190"/>
    </row>
    <row r="4271" spans="4:4">
      <c r="D4271" s="190"/>
    </row>
    <row r="4272" spans="4:4">
      <c r="D4272" s="190"/>
    </row>
    <row r="4273" spans="4:4">
      <c r="D4273" s="190"/>
    </row>
    <row r="4274" spans="4:4">
      <c r="D4274" s="190"/>
    </row>
    <row r="4275" spans="4:4">
      <c r="D4275" s="190"/>
    </row>
    <row r="4276" spans="4:4">
      <c r="D4276" s="190"/>
    </row>
    <row r="4277" spans="4:4">
      <c r="D4277" s="190"/>
    </row>
    <row r="4278" spans="4:4">
      <c r="D4278" s="190"/>
    </row>
    <row r="4279" spans="4:4">
      <c r="D4279" s="190"/>
    </row>
    <row r="4280" spans="4:4">
      <c r="D4280" s="190"/>
    </row>
    <row r="4281" spans="4:4">
      <c r="D4281" s="190"/>
    </row>
    <row r="4282" spans="4:4">
      <c r="D4282" s="190"/>
    </row>
    <row r="4283" spans="4:4">
      <c r="D4283" s="190"/>
    </row>
    <row r="4284" spans="4:4">
      <c r="D4284" s="190"/>
    </row>
    <row r="4285" spans="4:4">
      <c r="D4285" s="190"/>
    </row>
    <row r="4286" spans="4:4">
      <c r="D4286" s="190"/>
    </row>
    <row r="4287" spans="4:4">
      <c r="D4287" s="190"/>
    </row>
    <row r="4288" spans="4:4">
      <c r="D4288" s="190"/>
    </row>
    <row r="4289" spans="4:4">
      <c r="D4289" s="190"/>
    </row>
    <row r="4290" spans="4:4">
      <c r="D4290" s="190"/>
    </row>
    <row r="4291" spans="4:4">
      <c r="D4291" s="190"/>
    </row>
    <row r="4292" spans="4:4">
      <c r="D4292" s="190"/>
    </row>
    <row r="4293" spans="4:4">
      <c r="D4293" s="190"/>
    </row>
    <row r="4294" spans="4:4">
      <c r="D4294" s="190"/>
    </row>
    <row r="4295" spans="4:4">
      <c r="D4295" s="190"/>
    </row>
    <row r="4296" spans="4:4">
      <c r="D4296" s="190"/>
    </row>
    <row r="4297" spans="4:4">
      <c r="D4297" s="190"/>
    </row>
    <row r="4298" spans="4:4">
      <c r="D4298" s="190"/>
    </row>
    <row r="4299" spans="4:4">
      <c r="D4299" s="190"/>
    </row>
    <row r="4300" spans="4:4">
      <c r="D4300" s="190"/>
    </row>
    <row r="4301" spans="4:4">
      <c r="D4301" s="190"/>
    </row>
    <row r="4302" spans="4:4">
      <c r="D4302" s="190"/>
    </row>
    <row r="4303" spans="4:4">
      <c r="D4303" s="190"/>
    </row>
    <row r="4304" spans="4:4">
      <c r="D4304" s="190"/>
    </row>
    <row r="4305" spans="4:4">
      <c r="D4305" s="190"/>
    </row>
    <row r="4306" spans="4:4">
      <c r="D4306" s="190"/>
    </row>
    <row r="4307" spans="4:4">
      <c r="D4307" s="190"/>
    </row>
    <row r="4308" spans="4:4">
      <c r="D4308" s="190"/>
    </row>
    <row r="4309" spans="4:4">
      <c r="D4309" s="190"/>
    </row>
    <row r="4310" spans="4:4">
      <c r="D4310" s="190"/>
    </row>
    <row r="4311" spans="4:4">
      <c r="D4311" s="190"/>
    </row>
    <row r="4312" spans="4:4">
      <c r="D4312" s="190"/>
    </row>
    <row r="4313" spans="4:4">
      <c r="D4313" s="190"/>
    </row>
    <row r="4314" spans="4:4">
      <c r="D4314" s="190"/>
    </row>
    <row r="4315" spans="4:4">
      <c r="D4315" s="190"/>
    </row>
    <row r="4316" spans="4:4">
      <c r="D4316" s="190"/>
    </row>
    <row r="4317" spans="4:4">
      <c r="D4317" s="190"/>
    </row>
    <row r="4318" spans="4:4">
      <c r="D4318" s="190"/>
    </row>
    <row r="4319" spans="4:4">
      <c r="D4319" s="190"/>
    </row>
    <row r="4320" spans="4:4">
      <c r="D4320" s="190"/>
    </row>
    <row r="4321" spans="4:4">
      <c r="D4321" s="190"/>
    </row>
    <row r="4322" spans="4:4">
      <c r="D4322" s="190"/>
    </row>
    <row r="4323" spans="4:4">
      <c r="D4323" s="190"/>
    </row>
    <row r="4324" spans="4:4">
      <c r="D4324" s="190"/>
    </row>
    <row r="4325" spans="4:4">
      <c r="D4325" s="190"/>
    </row>
    <row r="4326" spans="4:4">
      <c r="D4326" s="190"/>
    </row>
    <row r="4327" spans="4:4">
      <c r="D4327" s="190"/>
    </row>
    <row r="4328" spans="4:4">
      <c r="D4328" s="190"/>
    </row>
    <row r="4329" spans="4:4">
      <c r="D4329" s="190"/>
    </row>
    <row r="4330" spans="4:4">
      <c r="D4330" s="190"/>
    </row>
    <row r="4331" spans="4:4">
      <c r="D4331" s="190"/>
    </row>
    <row r="4332" spans="4:4">
      <c r="D4332" s="190"/>
    </row>
    <row r="4333" spans="4:4">
      <c r="D4333" s="190"/>
    </row>
    <row r="4334" spans="4:4">
      <c r="D4334" s="190"/>
    </row>
    <row r="4335" spans="4:4">
      <c r="D4335" s="190"/>
    </row>
    <row r="4336" spans="4:4">
      <c r="D4336" s="190"/>
    </row>
    <row r="4337" spans="4:4">
      <c r="D4337" s="190"/>
    </row>
    <row r="4338" spans="4:4">
      <c r="D4338" s="190"/>
    </row>
    <row r="4339" spans="4:4">
      <c r="D4339" s="190"/>
    </row>
    <row r="4340" spans="4:4">
      <c r="D4340" s="190"/>
    </row>
    <row r="4341" spans="4:4">
      <c r="D4341" s="190"/>
    </row>
    <row r="4342" spans="4:4">
      <c r="D4342" s="190"/>
    </row>
    <row r="4343" spans="4:4">
      <c r="D4343" s="190"/>
    </row>
    <row r="4344" spans="4:4">
      <c r="D4344" s="190"/>
    </row>
    <row r="4345" spans="4:4">
      <c r="D4345" s="190"/>
    </row>
    <row r="4346" spans="4:4">
      <c r="D4346" s="190"/>
    </row>
    <row r="4347" spans="4:4">
      <c r="D4347" s="190"/>
    </row>
    <row r="4348" spans="4:4">
      <c r="D4348" s="190"/>
    </row>
    <row r="4349" spans="4:4">
      <c r="D4349" s="190"/>
    </row>
    <row r="4350" spans="4:4">
      <c r="D4350" s="190"/>
    </row>
    <row r="4351" spans="4:4">
      <c r="D4351" s="190"/>
    </row>
    <row r="4352" spans="4:4">
      <c r="D4352" s="190"/>
    </row>
    <row r="4353" spans="4:4">
      <c r="D4353" s="190"/>
    </row>
    <row r="4354" spans="4:4">
      <c r="D4354" s="190"/>
    </row>
    <row r="4355" spans="4:4">
      <c r="D4355" s="190"/>
    </row>
    <row r="4356" spans="4:4">
      <c r="D4356" s="190"/>
    </row>
    <row r="4357" spans="4:4">
      <c r="D4357" s="190"/>
    </row>
    <row r="4358" spans="4:4">
      <c r="D4358" s="190"/>
    </row>
    <row r="4359" spans="4:4">
      <c r="D4359" s="190"/>
    </row>
    <row r="4360" spans="4:4">
      <c r="D4360" s="190"/>
    </row>
    <row r="4361" spans="4:4">
      <c r="D4361" s="190"/>
    </row>
    <row r="4362" spans="4:4">
      <c r="D4362" s="190"/>
    </row>
    <row r="4363" spans="4:4">
      <c r="D4363" s="190"/>
    </row>
    <row r="4364" spans="4:4">
      <c r="D4364" s="190"/>
    </row>
    <row r="4365" spans="4:4">
      <c r="D4365" s="190"/>
    </row>
    <row r="4366" spans="4:4">
      <c r="D4366" s="190"/>
    </row>
    <row r="4367" spans="4:4">
      <c r="D4367" s="190"/>
    </row>
    <row r="4368" spans="4:4">
      <c r="D4368" s="190"/>
    </row>
    <row r="4369" spans="4:4">
      <c r="D4369" s="190"/>
    </row>
    <row r="4370" spans="4:4">
      <c r="D4370" s="190"/>
    </row>
    <row r="4371" spans="4:4">
      <c r="D4371" s="190"/>
    </row>
    <row r="4372" spans="4:4">
      <c r="D4372" s="190"/>
    </row>
    <row r="4373" spans="4:4">
      <c r="D4373" s="190"/>
    </row>
    <row r="4374" spans="4:4">
      <c r="D4374" s="190"/>
    </row>
    <row r="4375" spans="4:4">
      <c r="D4375" s="190"/>
    </row>
    <row r="4376" spans="4:4">
      <c r="D4376" s="190"/>
    </row>
    <row r="4377" spans="4:4">
      <c r="D4377" s="190"/>
    </row>
    <row r="4378" spans="4:4">
      <c r="D4378" s="190"/>
    </row>
    <row r="4379" spans="4:4">
      <c r="D4379" s="190"/>
    </row>
    <row r="4380" spans="4:4">
      <c r="D4380" s="190"/>
    </row>
    <row r="4381" spans="4:4">
      <c r="D4381" s="190"/>
    </row>
    <row r="4382" spans="4:4">
      <c r="D4382" s="190"/>
    </row>
    <row r="4383" spans="4:4">
      <c r="D4383" s="190"/>
    </row>
    <row r="4384" spans="4:4">
      <c r="D4384" s="190"/>
    </row>
    <row r="4385" spans="4:4">
      <c r="D4385" s="190"/>
    </row>
    <row r="4386" spans="4:4">
      <c r="D4386" s="190"/>
    </row>
    <row r="4387" spans="4:4">
      <c r="D4387" s="190"/>
    </row>
    <row r="4388" spans="4:4">
      <c r="D4388" s="190"/>
    </row>
    <row r="4389" spans="4:4">
      <c r="D4389" s="190"/>
    </row>
    <row r="4390" spans="4:4">
      <c r="D4390" s="190"/>
    </row>
    <row r="4391" spans="4:4">
      <c r="D4391" s="190"/>
    </row>
    <row r="4392" spans="4:4">
      <c r="D4392" s="190"/>
    </row>
    <row r="4393" spans="4:4">
      <c r="D4393" s="190"/>
    </row>
    <row r="4394" spans="4:4">
      <c r="D4394" s="190"/>
    </row>
    <row r="4395" spans="4:4">
      <c r="D4395" s="190"/>
    </row>
    <row r="4396" spans="4:4">
      <c r="D4396" s="190"/>
    </row>
    <row r="4397" spans="4:4">
      <c r="D4397" s="190"/>
    </row>
    <row r="4398" spans="4:4">
      <c r="D4398" s="190"/>
    </row>
    <row r="4399" spans="4:4">
      <c r="D4399" s="190"/>
    </row>
    <row r="4400" spans="4:4">
      <c r="D4400" s="190"/>
    </row>
    <row r="4401" spans="4:4">
      <c r="D4401" s="190"/>
    </row>
    <row r="4402" spans="4:4">
      <c r="D4402" s="190"/>
    </row>
    <row r="4403" spans="4:4">
      <c r="D4403" s="190"/>
    </row>
    <row r="4404" spans="4:4">
      <c r="D4404" s="190"/>
    </row>
    <row r="4405" spans="4:4">
      <c r="D4405" s="190"/>
    </row>
    <row r="4406" spans="4:4">
      <c r="D4406" s="190"/>
    </row>
    <row r="4407" spans="4:4">
      <c r="D4407" s="190"/>
    </row>
    <row r="4408" spans="4:4">
      <c r="D4408" s="190"/>
    </row>
    <row r="4409" spans="4:4">
      <c r="D4409" s="190"/>
    </row>
    <row r="4410" spans="4:4">
      <c r="D4410" s="190"/>
    </row>
    <row r="4411" spans="4:4">
      <c r="D4411" s="190"/>
    </row>
    <row r="4412" spans="4:4">
      <c r="D4412" s="190"/>
    </row>
    <row r="4413" spans="4:4">
      <c r="D4413" s="190"/>
    </row>
    <row r="4414" spans="4:4">
      <c r="D4414" s="190"/>
    </row>
    <row r="4415" spans="4:4">
      <c r="D4415" s="190"/>
    </row>
    <row r="4416" spans="4:4">
      <c r="D4416" s="190"/>
    </row>
    <row r="4417" spans="4:4">
      <c r="D4417" s="190"/>
    </row>
    <row r="4418" spans="4:4">
      <c r="D4418" s="190"/>
    </row>
    <row r="4419" spans="4:4">
      <c r="D4419" s="190"/>
    </row>
    <row r="4420" spans="4:4">
      <c r="D4420" s="190"/>
    </row>
    <row r="4421" spans="4:4">
      <c r="D4421" s="190"/>
    </row>
    <row r="4422" spans="4:4">
      <c r="D4422" s="190"/>
    </row>
    <row r="4423" spans="4:4">
      <c r="D4423" s="190"/>
    </row>
    <row r="4424" spans="4:4">
      <c r="D4424" s="190"/>
    </row>
    <row r="4425" spans="4:4">
      <c r="D4425" s="190"/>
    </row>
    <row r="4426" spans="4:4">
      <c r="D4426" s="190"/>
    </row>
    <row r="4427" spans="4:4">
      <c r="D4427" s="190"/>
    </row>
    <row r="4428" spans="4:4">
      <c r="D4428" s="190"/>
    </row>
    <row r="4429" spans="4:4">
      <c r="D4429" s="190"/>
    </row>
    <row r="4430" spans="4:4">
      <c r="D4430" s="190"/>
    </row>
    <row r="4431" spans="4:4">
      <c r="D4431" s="190"/>
    </row>
    <row r="4432" spans="4:4">
      <c r="D4432" s="190"/>
    </row>
    <row r="4433" spans="4:4">
      <c r="D4433" s="190"/>
    </row>
    <row r="4434" spans="4:4">
      <c r="D4434" s="190"/>
    </row>
    <row r="4435" spans="4:4">
      <c r="D4435" s="190"/>
    </row>
    <row r="4436" spans="4:4">
      <c r="D4436" s="190"/>
    </row>
    <row r="4437" spans="4:4">
      <c r="D4437" s="190"/>
    </row>
    <row r="4438" spans="4:4">
      <c r="D4438" s="190"/>
    </row>
    <row r="4439" spans="4:4">
      <c r="D4439" s="190"/>
    </row>
    <row r="4440" spans="4:4">
      <c r="D4440" s="190"/>
    </row>
    <row r="4441" spans="4:4">
      <c r="D4441" s="190"/>
    </row>
    <row r="4442" spans="4:4">
      <c r="D4442" s="190"/>
    </row>
    <row r="4443" spans="4:4">
      <c r="D4443" s="190"/>
    </row>
    <row r="4444" spans="4:4">
      <c r="D4444" s="190"/>
    </row>
    <row r="4445" spans="4:4">
      <c r="D4445" s="190"/>
    </row>
    <row r="4446" spans="4:4">
      <c r="D4446" s="190"/>
    </row>
    <row r="4447" spans="4:4">
      <c r="D4447" s="190"/>
    </row>
    <row r="4448" spans="4:4">
      <c r="D4448" s="190"/>
    </row>
    <row r="4449" spans="4:4">
      <c r="D4449" s="190"/>
    </row>
    <row r="4450" spans="4:4">
      <c r="D4450" s="190"/>
    </row>
    <row r="4451" spans="4:4">
      <c r="D4451" s="190"/>
    </row>
    <row r="4452" spans="4:4">
      <c r="D4452" s="190"/>
    </row>
    <row r="4453" spans="4:4">
      <c r="D4453" s="190"/>
    </row>
    <row r="4454" spans="4:4">
      <c r="D4454" s="190"/>
    </row>
    <row r="4455" spans="4:4">
      <c r="D4455" s="190"/>
    </row>
    <row r="4456" spans="4:4">
      <c r="D4456" s="190"/>
    </row>
    <row r="4457" spans="4:4">
      <c r="D4457" s="190"/>
    </row>
    <row r="4458" spans="4:4">
      <c r="D4458" s="190"/>
    </row>
    <row r="4459" spans="4:4">
      <c r="D4459" s="190"/>
    </row>
    <row r="4460" spans="4:4">
      <c r="D4460" s="190"/>
    </row>
    <row r="4461" spans="4:4">
      <c r="D4461" s="190"/>
    </row>
    <row r="4462" spans="4:4">
      <c r="D4462" s="190"/>
    </row>
    <row r="4463" spans="4:4">
      <c r="D4463" s="190"/>
    </row>
    <row r="4464" spans="4:4">
      <c r="D4464" s="190"/>
    </row>
    <row r="4465" spans="4:4">
      <c r="D4465" s="190"/>
    </row>
    <row r="4466" spans="4:4">
      <c r="D4466" s="190"/>
    </row>
    <row r="4467" spans="4:4">
      <c r="D4467" s="190"/>
    </row>
    <row r="4468" spans="4:4">
      <c r="D4468" s="190"/>
    </row>
    <row r="4469" spans="4:4">
      <c r="D4469" s="190"/>
    </row>
    <row r="4470" spans="4:4">
      <c r="D4470" s="190"/>
    </row>
    <row r="4471" spans="4:4">
      <c r="D4471" s="190"/>
    </row>
    <row r="4472" spans="4:4">
      <c r="D4472" s="190"/>
    </row>
    <row r="4473" spans="4:4">
      <c r="D4473" s="190"/>
    </row>
    <row r="4474" spans="4:4">
      <c r="D4474" s="190"/>
    </row>
    <row r="4475" spans="4:4">
      <c r="D4475" s="190"/>
    </row>
    <row r="4476" spans="4:4">
      <c r="D4476" s="190"/>
    </row>
    <row r="4477" spans="4:4">
      <c r="D4477" s="190"/>
    </row>
    <row r="4478" spans="4:4">
      <c r="D4478" s="190"/>
    </row>
    <row r="4479" spans="4:4">
      <c r="D4479" s="190"/>
    </row>
    <row r="4480" spans="4:4">
      <c r="D4480" s="190"/>
    </row>
    <row r="4481" spans="4:4">
      <c r="D4481" s="190"/>
    </row>
    <row r="4482" spans="4:4">
      <c r="D4482" s="190"/>
    </row>
    <row r="4483" spans="4:4">
      <c r="D4483" s="190"/>
    </row>
    <row r="4484" spans="4:4">
      <c r="D4484" s="190"/>
    </row>
    <row r="4485" spans="4:4">
      <c r="D4485" s="190"/>
    </row>
    <row r="4486" spans="4:4">
      <c r="D4486" s="190"/>
    </row>
    <row r="4487" spans="4:4">
      <c r="D4487" s="190"/>
    </row>
    <row r="4488" spans="4:4">
      <c r="D4488" s="190"/>
    </row>
    <row r="4489" spans="4:4">
      <c r="D4489" s="190"/>
    </row>
    <row r="4490" spans="4:4">
      <c r="D4490" s="190"/>
    </row>
    <row r="4491" spans="4:4">
      <c r="D4491" s="190"/>
    </row>
    <row r="4492" spans="4:4">
      <c r="D4492" s="190"/>
    </row>
    <row r="4493" spans="4:4">
      <c r="D4493" s="190"/>
    </row>
    <row r="4494" spans="4:4">
      <c r="D4494" s="190"/>
    </row>
    <row r="4495" spans="4:4">
      <c r="D4495" s="190"/>
    </row>
    <row r="4496" spans="4:4">
      <c r="D4496" s="190"/>
    </row>
    <row r="4497" spans="4:4">
      <c r="D4497" s="190"/>
    </row>
    <row r="4498" spans="4:4">
      <c r="D4498" s="190"/>
    </row>
    <row r="4499" spans="4:4">
      <c r="D4499" s="190"/>
    </row>
    <row r="4500" spans="4:4">
      <c r="D4500" s="190"/>
    </row>
    <row r="4501" spans="4:4">
      <c r="D4501" s="190"/>
    </row>
    <row r="4502" spans="4:4">
      <c r="D4502" s="190"/>
    </row>
    <row r="4503" spans="4:4">
      <c r="D4503" s="190"/>
    </row>
    <row r="4504" spans="4:4">
      <c r="D4504" s="190"/>
    </row>
    <row r="4505" spans="4:4">
      <c r="D4505" s="190"/>
    </row>
    <row r="4506" spans="4:4">
      <c r="D4506" s="190"/>
    </row>
    <row r="4507" spans="4:4">
      <c r="D4507" s="190"/>
    </row>
    <row r="4508" spans="4:4">
      <c r="D4508" s="190"/>
    </row>
    <row r="4509" spans="4:4">
      <c r="D4509" s="190"/>
    </row>
    <row r="4510" spans="4:4">
      <c r="D4510" s="190"/>
    </row>
    <row r="4511" spans="4:4">
      <c r="D4511" s="190"/>
    </row>
    <row r="4512" spans="4:4">
      <c r="D4512" s="190"/>
    </row>
    <row r="4513" spans="4:4">
      <c r="D4513" s="190"/>
    </row>
    <row r="4514" spans="4:4">
      <c r="D4514" s="190"/>
    </row>
    <row r="4515" spans="4:4">
      <c r="D4515" s="190"/>
    </row>
    <row r="4516" spans="4:4">
      <c r="D4516" s="190"/>
    </row>
    <row r="4517" spans="4:4">
      <c r="D4517" s="190"/>
    </row>
    <row r="4518" spans="4:4">
      <c r="D4518" s="190"/>
    </row>
    <row r="4519" spans="4:4">
      <c r="D4519" s="190"/>
    </row>
    <row r="4520" spans="4:4">
      <c r="D4520" s="190"/>
    </row>
    <row r="4521" spans="4:4">
      <c r="D4521" s="190"/>
    </row>
    <row r="4522" spans="4:4">
      <c r="D4522" s="190"/>
    </row>
    <row r="4523" spans="4:4">
      <c r="D4523" s="190"/>
    </row>
    <row r="4524" spans="4:4">
      <c r="D4524" s="190"/>
    </row>
    <row r="4525" spans="4:4">
      <c r="D4525" s="190"/>
    </row>
    <row r="4526" spans="4:4">
      <c r="D4526" s="190"/>
    </row>
    <row r="4527" spans="4:4">
      <c r="D4527" s="190"/>
    </row>
    <row r="4528" spans="4:4">
      <c r="D4528" s="190"/>
    </row>
    <row r="4529" spans="4:4">
      <c r="D4529" s="190"/>
    </row>
    <row r="4530" spans="4:4">
      <c r="D4530" s="190"/>
    </row>
    <row r="4531" spans="4:4">
      <c r="D4531" s="190"/>
    </row>
    <row r="4532" spans="4:4">
      <c r="D4532" s="190"/>
    </row>
    <row r="4533" spans="4:4">
      <c r="D4533" s="190"/>
    </row>
    <row r="4534" spans="4:4">
      <c r="D4534" s="190"/>
    </row>
    <row r="4535" spans="4:4">
      <c r="D4535" s="190"/>
    </row>
    <row r="4536" spans="4:4">
      <c r="D4536" s="190"/>
    </row>
    <row r="4537" spans="4:4">
      <c r="D4537" s="190"/>
    </row>
    <row r="4538" spans="4:4">
      <c r="D4538" s="190"/>
    </row>
    <row r="4539" spans="4:4">
      <c r="D4539" s="190"/>
    </row>
    <row r="4540" spans="4:4">
      <c r="D4540" s="190"/>
    </row>
    <row r="4541" spans="4:4">
      <c r="D4541" s="190"/>
    </row>
    <row r="4542" spans="4:4">
      <c r="D4542" s="190"/>
    </row>
    <row r="4543" spans="4:4">
      <c r="D4543" s="190"/>
    </row>
    <row r="4544" spans="4:4">
      <c r="D4544" s="190"/>
    </row>
    <row r="4545" spans="4:4">
      <c r="D4545" s="190"/>
    </row>
    <row r="4546" spans="4:4">
      <c r="D4546" s="190"/>
    </row>
    <row r="4547" spans="4:4">
      <c r="D4547" s="190"/>
    </row>
    <row r="4548" spans="4:4">
      <c r="D4548" s="190"/>
    </row>
    <row r="4549" spans="4:4">
      <c r="D4549" s="190"/>
    </row>
    <row r="4550" spans="4:4">
      <c r="D4550" s="190"/>
    </row>
    <row r="4551" spans="4:4">
      <c r="D4551" s="190"/>
    </row>
    <row r="4552" spans="4:4">
      <c r="D4552" s="190"/>
    </row>
    <row r="4553" spans="4:4">
      <c r="D4553" s="190"/>
    </row>
    <row r="4554" spans="4:4">
      <c r="D4554" s="190"/>
    </row>
    <row r="4555" spans="4:4">
      <c r="D4555" s="190"/>
    </row>
    <row r="4556" spans="4:4">
      <c r="D4556" s="190"/>
    </row>
    <row r="4557" spans="4:4">
      <c r="D4557" s="190"/>
    </row>
    <row r="4558" spans="4:4">
      <c r="D4558" s="190"/>
    </row>
    <row r="4559" spans="4:4">
      <c r="D4559" s="190"/>
    </row>
    <row r="4560" spans="4:4">
      <c r="D4560" s="190"/>
    </row>
    <row r="4561" spans="4:4">
      <c r="D4561" s="190"/>
    </row>
    <row r="4562" spans="4:4">
      <c r="D4562" s="190"/>
    </row>
    <row r="4563" spans="4:4">
      <c r="D4563" s="190"/>
    </row>
    <row r="4564" spans="4:4">
      <c r="D4564" s="190"/>
    </row>
    <row r="4565" spans="4:4">
      <c r="D4565" s="190"/>
    </row>
    <row r="4566" spans="4:4">
      <c r="D4566" s="190"/>
    </row>
    <row r="4567" spans="4:4">
      <c r="D4567" s="190"/>
    </row>
    <row r="4568" spans="4:4">
      <c r="D4568" s="190"/>
    </row>
    <row r="4569" spans="4:4">
      <c r="D4569" s="190"/>
    </row>
    <row r="4570" spans="4:4">
      <c r="D4570" s="190"/>
    </row>
    <row r="4571" spans="4:4">
      <c r="D4571" s="190"/>
    </row>
    <row r="4572" spans="4:4">
      <c r="D4572" s="190"/>
    </row>
    <row r="4573" spans="4:4">
      <c r="D4573" s="190"/>
    </row>
    <row r="4574" spans="4:4">
      <c r="D4574" s="190"/>
    </row>
    <row r="4575" spans="4:4">
      <c r="D4575" s="190"/>
    </row>
    <row r="4576" spans="4:4">
      <c r="D4576" s="190"/>
    </row>
    <row r="4577" spans="4:4">
      <c r="D4577" s="190"/>
    </row>
    <row r="4578" spans="4:4">
      <c r="D4578" s="190"/>
    </row>
    <row r="4579" spans="4:4">
      <c r="D4579" s="190"/>
    </row>
    <row r="4580" spans="4:4">
      <c r="D4580" s="190"/>
    </row>
    <row r="4581" spans="4:4">
      <c r="D4581" s="190"/>
    </row>
    <row r="4582" spans="4:4">
      <c r="D4582" s="190"/>
    </row>
    <row r="4583" spans="4:4">
      <c r="D4583" s="190"/>
    </row>
    <row r="4584" spans="4:4">
      <c r="D4584" s="190"/>
    </row>
    <row r="4585" spans="4:4">
      <c r="D4585" s="190"/>
    </row>
    <row r="4586" spans="4:4">
      <c r="D4586" s="190"/>
    </row>
    <row r="4587" spans="4:4">
      <c r="D4587" s="190"/>
    </row>
    <row r="4588" spans="4:4">
      <c r="D4588" s="190"/>
    </row>
    <row r="4589" spans="4:4">
      <c r="D4589" s="190"/>
    </row>
    <row r="4590" spans="4:4">
      <c r="D4590" s="190"/>
    </row>
    <row r="4591" spans="4:4">
      <c r="D4591" s="190"/>
    </row>
    <row r="4592" spans="4:4">
      <c r="D4592" s="190"/>
    </row>
    <row r="4593" spans="4:4">
      <c r="D4593" s="190"/>
    </row>
    <row r="4594" spans="4:4">
      <c r="D4594" s="190"/>
    </row>
    <row r="4595" spans="4:4">
      <c r="D4595" s="190"/>
    </row>
    <row r="4596" spans="4:4">
      <c r="D4596" s="190"/>
    </row>
    <row r="4597" spans="4:4">
      <c r="D4597" s="190"/>
    </row>
    <row r="4598" spans="4:4">
      <c r="D4598" s="190"/>
    </row>
    <row r="4599" spans="4:4">
      <c r="D4599" s="190"/>
    </row>
    <row r="4600" spans="4:4">
      <c r="D4600" s="190"/>
    </row>
    <row r="4601" spans="4:4">
      <c r="D4601" s="190"/>
    </row>
    <row r="4602" spans="4:4">
      <c r="D4602" s="190"/>
    </row>
    <row r="4603" spans="4:4">
      <c r="D4603" s="190"/>
    </row>
    <row r="4604" spans="4:4">
      <c r="D4604" s="190"/>
    </row>
    <row r="4605" spans="4:4">
      <c r="D4605" s="190"/>
    </row>
    <row r="4606" spans="4:4">
      <c r="D4606" s="190"/>
    </row>
    <row r="4607" spans="4:4">
      <c r="D4607" s="190"/>
    </row>
    <row r="4608" spans="4:4">
      <c r="D4608" s="190"/>
    </row>
    <row r="4609" spans="4:4">
      <c r="D4609" s="190"/>
    </row>
    <row r="4610" spans="4:4">
      <c r="D4610" s="190"/>
    </row>
    <row r="4611" spans="4:4">
      <c r="D4611" s="190"/>
    </row>
    <row r="4612" spans="4:4">
      <c r="D4612" s="190"/>
    </row>
    <row r="4613" spans="4:4">
      <c r="D4613" s="190"/>
    </row>
    <row r="4614" spans="4:4">
      <c r="D4614" s="190"/>
    </row>
    <row r="4615" spans="4:4">
      <c r="D4615" s="190"/>
    </row>
    <row r="4616" spans="4:4">
      <c r="D4616" s="190"/>
    </row>
    <row r="4617" spans="4:4">
      <c r="D4617" s="190"/>
    </row>
    <row r="4618" spans="4:4">
      <c r="D4618" s="190"/>
    </row>
    <row r="4619" spans="4:4">
      <c r="D4619" s="190"/>
    </row>
    <row r="4620" spans="4:4">
      <c r="D4620" s="190"/>
    </row>
    <row r="4621" spans="4:4">
      <c r="D4621" s="190"/>
    </row>
    <row r="4622" spans="4:4">
      <c r="D4622" s="190"/>
    </row>
    <row r="4623" spans="4:4">
      <c r="D4623" s="190"/>
    </row>
    <row r="4624" spans="4:4">
      <c r="D4624" s="190"/>
    </row>
    <row r="4625" spans="4:4">
      <c r="D4625" s="190"/>
    </row>
    <row r="4626" spans="4:4">
      <c r="D4626" s="190"/>
    </row>
    <row r="4627" spans="4:4">
      <c r="D4627" s="190"/>
    </row>
    <row r="4628" spans="4:4">
      <c r="D4628" s="190"/>
    </row>
    <row r="4629" spans="4:4">
      <c r="D4629" s="190"/>
    </row>
    <row r="4630" spans="4:4">
      <c r="D4630" s="190"/>
    </row>
    <row r="4631" spans="4:4">
      <c r="D4631" s="190"/>
    </row>
    <row r="4632" spans="4:4">
      <c r="D4632" s="190"/>
    </row>
    <row r="4633" spans="4:4">
      <c r="D4633" s="190"/>
    </row>
    <row r="4634" spans="4:4">
      <c r="D4634" s="190"/>
    </row>
    <row r="4635" spans="4:4">
      <c r="D4635" s="190"/>
    </row>
    <row r="4636" spans="4:4">
      <c r="D4636" s="190"/>
    </row>
    <row r="4637" spans="4:4">
      <c r="D4637" s="190"/>
    </row>
    <row r="4638" spans="4:4">
      <c r="D4638" s="190"/>
    </row>
    <row r="4639" spans="4:4">
      <c r="D4639" s="190"/>
    </row>
    <row r="4640" spans="4:4">
      <c r="D4640" s="190"/>
    </row>
    <row r="4641" spans="4:4">
      <c r="D4641" s="190"/>
    </row>
    <row r="4642" spans="4:4">
      <c r="D4642" s="190"/>
    </row>
    <row r="4643" spans="4:4">
      <c r="D4643" s="190"/>
    </row>
    <row r="4644" spans="4:4">
      <c r="D4644" s="190"/>
    </row>
    <row r="4645" spans="4:4">
      <c r="D4645" s="190"/>
    </row>
    <row r="4646" spans="4:4">
      <c r="D4646" s="190"/>
    </row>
    <row r="4647" spans="4:4">
      <c r="D4647" s="190"/>
    </row>
    <row r="4648" spans="4:4">
      <c r="D4648" s="190"/>
    </row>
    <row r="4649" spans="4:4">
      <c r="D4649" s="190"/>
    </row>
    <row r="4650" spans="4:4">
      <c r="D4650" s="190"/>
    </row>
    <row r="4651" spans="4:4">
      <c r="D4651" s="190"/>
    </row>
    <row r="4652" spans="4:4">
      <c r="D4652" s="190"/>
    </row>
    <row r="4653" spans="4:4">
      <c r="D4653" s="190"/>
    </row>
    <row r="4654" spans="4:4">
      <c r="D4654" s="190"/>
    </row>
    <row r="4655" spans="4:4">
      <c r="D4655" s="190"/>
    </row>
    <row r="4656" spans="4:4">
      <c r="D4656" s="190"/>
    </row>
    <row r="4657" spans="4:4">
      <c r="D4657" s="190"/>
    </row>
    <row r="4658" spans="4:4">
      <c r="D4658" s="190"/>
    </row>
    <row r="4659" spans="4:4">
      <c r="D4659" s="190"/>
    </row>
    <row r="4660" spans="4:4">
      <c r="D4660" s="190"/>
    </row>
    <row r="4661" spans="4:4">
      <c r="D4661" s="190"/>
    </row>
    <row r="4662" spans="4:4">
      <c r="D4662" s="190"/>
    </row>
    <row r="4663" spans="4:4">
      <c r="D4663" s="190"/>
    </row>
    <row r="4664" spans="4:4">
      <c r="D4664" s="190"/>
    </row>
    <row r="4665" spans="4:4">
      <c r="D4665" s="190"/>
    </row>
    <row r="4666" spans="4:4">
      <c r="D4666" s="190"/>
    </row>
    <row r="4667" spans="4:4">
      <c r="D4667" s="190"/>
    </row>
    <row r="4668" spans="4:4">
      <c r="D4668" s="190"/>
    </row>
    <row r="4669" spans="4:4">
      <c r="D4669" s="190"/>
    </row>
    <row r="4670" spans="4:4">
      <c r="D4670" s="190"/>
    </row>
    <row r="4671" spans="4:4">
      <c r="D4671" s="190"/>
    </row>
    <row r="4672" spans="4:4">
      <c r="D4672" s="190"/>
    </row>
    <row r="4673" spans="4:4">
      <c r="D4673" s="190"/>
    </row>
    <row r="4674" spans="4:4">
      <c r="D4674" s="190"/>
    </row>
    <row r="4675" spans="4:4">
      <c r="D4675" s="190"/>
    </row>
    <row r="4676" spans="4:4">
      <c r="D4676" s="190"/>
    </row>
    <row r="4677" spans="4:4">
      <c r="D4677" s="190"/>
    </row>
    <row r="4678" spans="4:4">
      <c r="D4678" s="190"/>
    </row>
    <row r="4679" spans="4:4">
      <c r="D4679" s="190"/>
    </row>
    <row r="4680" spans="4:4">
      <c r="D4680" s="190"/>
    </row>
    <row r="4681" spans="4:4">
      <c r="D4681" s="190"/>
    </row>
    <row r="4682" spans="4:4">
      <c r="D4682" s="190"/>
    </row>
    <row r="4683" spans="4:4">
      <c r="D4683" s="190"/>
    </row>
    <row r="4684" spans="4:4">
      <c r="D4684" s="190"/>
    </row>
    <row r="4685" spans="4:4">
      <c r="D4685" s="190"/>
    </row>
    <row r="4686" spans="4:4">
      <c r="D4686" s="190"/>
    </row>
    <row r="4687" spans="4:4">
      <c r="D4687" s="190"/>
    </row>
    <row r="4688" spans="4:4">
      <c r="D4688" s="190"/>
    </row>
    <row r="4689" spans="4:4">
      <c r="D4689" s="190"/>
    </row>
    <row r="4690" spans="4:4">
      <c r="D4690" s="190"/>
    </row>
    <row r="4691" spans="4:4">
      <c r="D4691" s="190"/>
    </row>
    <row r="4692" spans="4:4">
      <c r="D4692" s="190"/>
    </row>
    <row r="4693" spans="4:4">
      <c r="D4693" s="190"/>
    </row>
    <row r="4694" spans="4:4">
      <c r="D4694" s="190"/>
    </row>
    <row r="4695" spans="4:4">
      <c r="D4695" s="190"/>
    </row>
    <row r="4696" spans="4:4">
      <c r="D4696" s="190"/>
    </row>
    <row r="4697" spans="4:4">
      <c r="D4697" s="190"/>
    </row>
    <row r="4698" spans="4:4">
      <c r="D4698" s="190"/>
    </row>
    <row r="4699" spans="4:4">
      <c r="D4699" s="190"/>
    </row>
    <row r="4700" spans="4:4">
      <c r="D4700" s="190"/>
    </row>
    <row r="4701" spans="4:4">
      <c r="D4701" s="190"/>
    </row>
    <row r="4702" spans="4:4">
      <c r="D4702" s="190"/>
    </row>
    <row r="4703" spans="4:4">
      <c r="D4703" s="190"/>
    </row>
    <row r="4704" spans="4:4">
      <c r="D4704" s="190"/>
    </row>
    <row r="4705" spans="4:4">
      <c r="D4705" s="190"/>
    </row>
    <row r="4706" spans="4:4">
      <c r="D4706" s="190"/>
    </row>
    <row r="4707" spans="4:4">
      <c r="D4707" s="190"/>
    </row>
    <row r="4708" spans="4:4">
      <c r="D4708" s="190"/>
    </row>
    <row r="4709" spans="4:4">
      <c r="D4709" s="190"/>
    </row>
    <row r="4710" spans="4:4">
      <c r="D4710" s="190"/>
    </row>
    <row r="4711" spans="4:4">
      <c r="D4711" s="190"/>
    </row>
    <row r="4712" spans="4:4">
      <c r="D4712" s="190"/>
    </row>
    <row r="4713" spans="4:4">
      <c r="D4713" s="190"/>
    </row>
    <row r="4714" spans="4:4">
      <c r="D4714" s="190"/>
    </row>
    <row r="4715" spans="4:4">
      <c r="D4715" s="190"/>
    </row>
    <row r="4716" spans="4:4">
      <c r="D4716" s="190"/>
    </row>
    <row r="4717" spans="4:4">
      <c r="D4717" s="190"/>
    </row>
    <row r="4718" spans="4:4">
      <c r="D4718" s="190"/>
    </row>
    <row r="4719" spans="4:4">
      <c r="D4719" s="190"/>
    </row>
    <row r="4720" spans="4:4">
      <c r="D4720" s="190"/>
    </row>
    <row r="4721" spans="4:4">
      <c r="D4721" s="190"/>
    </row>
    <row r="4722" spans="4:4">
      <c r="D4722" s="190"/>
    </row>
    <row r="4723" spans="4:4">
      <c r="D4723" s="190"/>
    </row>
    <row r="4724" spans="4:4">
      <c r="D4724" s="190"/>
    </row>
    <row r="4725" spans="4:4">
      <c r="D4725" s="190"/>
    </row>
    <row r="4726" spans="4:4">
      <c r="D4726" s="190"/>
    </row>
    <row r="4727" spans="4:4">
      <c r="D4727" s="190"/>
    </row>
    <row r="4728" spans="4:4">
      <c r="D4728" s="190"/>
    </row>
    <row r="4729" spans="4:4">
      <c r="D4729" s="190"/>
    </row>
    <row r="4730" spans="4:4">
      <c r="D4730" s="190"/>
    </row>
    <row r="4731" spans="4:4">
      <c r="D4731" s="190"/>
    </row>
    <row r="4732" spans="4:4">
      <c r="D4732" s="190"/>
    </row>
    <row r="4733" spans="4:4">
      <c r="D4733" s="190"/>
    </row>
    <row r="4734" spans="4:4">
      <c r="D4734" s="190"/>
    </row>
    <row r="4735" spans="4:4">
      <c r="D4735" s="190"/>
    </row>
    <row r="4736" spans="4:4">
      <c r="D4736" s="190"/>
    </row>
    <row r="4737" spans="4:4">
      <c r="D4737" s="190"/>
    </row>
    <row r="4738" spans="4:4">
      <c r="D4738" s="190"/>
    </row>
    <row r="4739" spans="4:4">
      <c r="D4739" s="190"/>
    </row>
    <row r="4740" spans="4:4">
      <c r="D4740" s="190"/>
    </row>
    <row r="4741" spans="4:4">
      <c r="D4741" s="190"/>
    </row>
    <row r="4742" spans="4:4">
      <c r="D4742" s="190"/>
    </row>
    <row r="4743" spans="4:4">
      <c r="D4743" s="190"/>
    </row>
    <row r="4744" spans="4:4">
      <c r="D4744" s="190"/>
    </row>
    <row r="4745" spans="4:4">
      <c r="D4745" s="190"/>
    </row>
    <row r="4746" spans="4:4">
      <c r="D4746" s="190"/>
    </row>
    <row r="4747" spans="4:4">
      <c r="D4747" s="190"/>
    </row>
    <row r="4748" spans="4:4">
      <c r="D4748" s="190"/>
    </row>
    <row r="4749" spans="4:4">
      <c r="D4749" s="190"/>
    </row>
    <row r="4750" spans="4:4">
      <c r="D4750" s="190"/>
    </row>
    <row r="4751" spans="4:4">
      <c r="D4751" s="190"/>
    </row>
    <row r="4752" spans="4:4">
      <c r="D4752" s="190"/>
    </row>
    <row r="4753" spans="4:4">
      <c r="D4753" s="190"/>
    </row>
    <row r="4754" spans="4:4">
      <c r="D4754" s="190"/>
    </row>
    <row r="4755" spans="4:4">
      <c r="D4755" s="190"/>
    </row>
    <row r="4756" spans="4:4">
      <c r="D4756" s="190"/>
    </row>
    <row r="4757" spans="4:4">
      <c r="D4757" s="190"/>
    </row>
    <row r="4758" spans="4:4">
      <c r="D4758" s="190"/>
    </row>
    <row r="4759" spans="4:4">
      <c r="D4759" s="190"/>
    </row>
    <row r="4760" spans="4:4">
      <c r="D4760" s="190"/>
    </row>
    <row r="4761" spans="4:4">
      <c r="D4761" s="190"/>
    </row>
    <row r="4762" spans="4:4">
      <c r="D4762" s="190"/>
    </row>
    <row r="4763" spans="4:4">
      <c r="D4763" s="190"/>
    </row>
    <row r="4764" spans="4:4">
      <c r="D4764" s="190"/>
    </row>
    <row r="4765" spans="4:4">
      <c r="D4765" s="190"/>
    </row>
    <row r="4766" spans="4:4">
      <c r="D4766" s="190"/>
    </row>
    <row r="4767" spans="4:4">
      <c r="D4767" s="190"/>
    </row>
    <row r="4768" spans="4:4">
      <c r="D4768" s="190"/>
    </row>
    <row r="4769" spans="4:4">
      <c r="D4769" s="190"/>
    </row>
    <row r="4770" spans="4:4">
      <c r="D4770" s="190"/>
    </row>
    <row r="4771" spans="4:4">
      <c r="D4771" s="190"/>
    </row>
    <row r="4772" spans="4:4">
      <c r="D4772" s="190"/>
    </row>
    <row r="4773" spans="4:4">
      <c r="D4773" s="190"/>
    </row>
    <row r="4774" spans="4:4">
      <c r="D4774" s="190"/>
    </row>
    <row r="4775" spans="4:4">
      <c r="D4775" s="190"/>
    </row>
    <row r="4776" spans="4:4">
      <c r="D4776" s="190"/>
    </row>
    <row r="4777" spans="4:4">
      <c r="D4777" s="190"/>
    </row>
    <row r="4778" spans="4:4">
      <c r="D4778" s="190"/>
    </row>
    <row r="4779" spans="4:4">
      <c r="D4779" s="190"/>
    </row>
    <row r="4780" spans="4:4">
      <c r="D4780" s="190"/>
    </row>
    <row r="4781" spans="4:4">
      <c r="D4781" s="190"/>
    </row>
    <row r="4782" spans="4:4">
      <c r="D4782" s="190"/>
    </row>
    <row r="4783" spans="4:4">
      <c r="D4783" s="190"/>
    </row>
    <row r="4784" spans="4:4">
      <c r="D4784" s="190"/>
    </row>
    <row r="4785" spans="4:4">
      <c r="D4785" s="190"/>
    </row>
    <row r="4786" spans="4:4">
      <c r="D4786" s="190"/>
    </row>
    <row r="4787" spans="4:4">
      <c r="D4787" s="190"/>
    </row>
    <row r="4788" spans="4:4">
      <c r="D4788" s="190"/>
    </row>
    <row r="4789" spans="4:4">
      <c r="D4789" s="190"/>
    </row>
    <row r="4790" spans="4:4">
      <c r="D4790" s="190"/>
    </row>
    <row r="4791" spans="4:4">
      <c r="D4791" s="190"/>
    </row>
    <row r="4792" spans="4:4">
      <c r="D4792" s="190"/>
    </row>
    <row r="4793" spans="4:4">
      <c r="D4793" s="190"/>
    </row>
    <row r="4794" spans="4:4">
      <c r="D4794" s="190"/>
    </row>
    <row r="4795" spans="4:4">
      <c r="D4795" s="190"/>
    </row>
    <row r="4796" spans="4:4">
      <c r="D4796" s="190"/>
    </row>
    <row r="4797" spans="4:4">
      <c r="D4797" s="190"/>
    </row>
    <row r="4798" spans="4:4">
      <c r="D4798" s="190"/>
    </row>
    <row r="4799" spans="4:4">
      <c r="D4799" s="190"/>
    </row>
    <row r="4800" spans="4:4">
      <c r="D4800" s="190"/>
    </row>
    <row r="4801" spans="4:4">
      <c r="D4801" s="190"/>
    </row>
    <row r="4802" spans="4:4">
      <c r="D4802" s="190"/>
    </row>
    <row r="4803" spans="4:4">
      <c r="D4803" s="190"/>
    </row>
    <row r="4804" spans="4:4">
      <c r="D4804" s="190"/>
    </row>
    <row r="4805" spans="4:4">
      <c r="D4805" s="190"/>
    </row>
    <row r="4806" spans="4:4">
      <c r="D4806" s="190"/>
    </row>
    <row r="4807" spans="4:4">
      <c r="D4807" s="190"/>
    </row>
    <row r="4808" spans="4:4">
      <c r="D4808" s="190"/>
    </row>
    <row r="4809" spans="4:4">
      <c r="D4809" s="190"/>
    </row>
    <row r="4810" spans="4:4">
      <c r="D4810" s="190"/>
    </row>
    <row r="4811" spans="4:4">
      <c r="D4811" s="190"/>
    </row>
    <row r="4812" spans="4:4">
      <c r="D4812" s="190"/>
    </row>
    <row r="4813" spans="4:4">
      <c r="D4813" s="190"/>
    </row>
    <row r="4814" spans="4:4">
      <c r="D4814" s="190"/>
    </row>
    <row r="4815" spans="4:4">
      <c r="D4815" s="190"/>
    </row>
    <row r="4816" spans="4:4">
      <c r="D4816" s="190"/>
    </row>
    <row r="4817" spans="4:4">
      <c r="D4817" s="190"/>
    </row>
    <row r="4818" spans="4:4">
      <c r="D4818" s="190"/>
    </row>
    <row r="4819" spans="4:4">
      <c r="D4819" s="190"/>
    </row>
    <row r="4820" spans="4:4">
      <c r="D4820" s="190"/>
    </row>
    <row r="4821" spans="4:4">
      <c r="D4821" s="190"/>
    </row>
    <row r="4822" spans="4:4">
      <c r="D4822" s="190"/>
    </row>
    <row r="4823" spans="4:4">
      <c r="D4823" s="190"/>
    </row>
    <row r="4824" spans="4:4">
      <c r="D4824" s="190"/>
    </row>
    <row r="4825" spans="4:4">
      <c r="D4825" s="190"/>
    </row>
    <row r="4826" spans="4:4">
      <c r="D4826" s="190"/>
    </row>
    <row r="4827" spans="4:4">
      <c r="D4827" s="190"/>
    </row>
    <row r="4828" spans="4:4">
      <c r="D4828" s="190"/>
    </row>
    <row r="4829" spans="4:4">
      <c r="D4829" s="190"/>
    </row>
    <row r="4830" spans="4:4">
      <c r="D4830" s="190"/>
    </row>
    <row r="4831" spans="4:4">
      <c r="D4831" s="190"/>
    </row>
    <row r="4832" spans="4:4">
      <c r="D4832" s="190"/>
    </row>
    <row r="4833" spans="4:4">
      <c r="D4833" s="190"/>
    </row>
    <row r="4834" spans="4:4">
      <c r="D4834" s="190"/>
    </row>
    <row r="4835" spans="4:4">
      <c r="D4835" s="190"/>
    </row>
    <row r="4836" spans="4:4">
      <c r="D4836" s="190"/>
    </row>
    <row r="4837" spans="4:4">
      <c r="D4837" s="190"/>
    </row>
    <row r="4838" spans="4:4">
      <c r="D4838" s="190"/>
    </row>
    <row r="4839" spans="4:4">
      <c r="D4839" s="190"/>
    </row>
    <row r="4840" spans="4:4">
      <c r="D4840" s="190"/>
    </row>
    <row r="4841" spans="4:4">
      <c r="D4841" s="190"/>
    </row>
    <row r="4842" spans="4:4">
      <c r="D4842" s="190"/>
    </row>
    <row r="4843" spans="4:4">
      <c r="D4843" s="190"/>
    </row>
    <row r="4844" spans="4:4">
      <c r="D4844" s="190"/>
    </row>
    <row r="4845" spans="4:4">
      <c r="D4845" s="190"/>
    </row>
    <row r="4846" spans="4:4">
      <c r="D4846" s="190"/>
    </row>
    <row r="4847" spans="4:4">
      <c r="D4847" s="190"/>
    </row>
    <row r="4848" spans="4:4">
      <c r="D4848" s="190"/>
    </row>
    <row r="4849" spans="4:4">
      <c r="D4849" s="190"/>
    </row>
    <row r="4850" spans="4:4">
      <c r="D4850" s="190"/>
    </row>
    <row r="4851" spans="4:4">
      <c r="D4851" s="190"/>
    </row>
    <row r="4852" spans="4:4">
      <c r="D4852" s="190"/>
    </row>
    <row r="4853" spans="4:4">
      <c r="D4853" s="190"/>
    </row>
    <row r="4854" spans="4:4">
      <c r="D4854" s="190"/>
    </row>
    <row r="4855" spans="4:4">
      <c r="D4855" s="190"/>
    </row>
    <row r="4856" spans="4:4">
      <c r="D4856" s="190"/>
    </row>
    <row r="4857" spans="4:4">
      <c r="D4857" s="190"/>
    </row>
    <row r="4858" spans="4:4">
      <c r="D4858" s="190"/>
    </row>
    <row r="4859" spans="4:4">
      <c r="D4859" s="190"/>
    </row>
    <row r="4860" spans="4:4">
      <c r="D4860" s="190"/>
    </row>
    <row r="4861" spans="4:4">
      <c r="D4861" s="190"/>
    </row>
    <row r="4862" spans="4:4">
      <c r="D4862" s="190"/>
    </row>
    <row r="4863" spans="4:4">
      <c r="D4863" s="190"/>
    </row>
    <row r="4864" spans="4:4">
      <c r="D4864" s="190"/>
    </row>
    <row r="4865" spans="4:4">
      <c r="D4865" s="190"/>
    </row>
    <row r="4866" spans="4:4">
      <c r="D4866" s="190"/>
    </row>
    <row r="4867" spans="4:4">
      <c r="D4867" s="190"/>
    </row>
    <row r="4868" spans="4:4">
      <c r="D4868" s="190"/>
    </row>
    <row r="4869" spans="4:4">
      <c r="D4869" s="190"/>
    </row>
    <row r="4870" spans="4:4">
      <c r="D4870" s="190"/>
    </row>
    <row r="4871" spans="4:4">
      <c r="D4871" s="190"/>
    </row>
    <row r="4872" spans="4:4">
      <c r="D4872" s="190"/>
    </row>
    <row r="4873" spans="4:4">
      <c r="D4873" s="190"/>
    </row>
    <row r="4874" spans="4:4">
      <c r="D4874" s="190"/>
    </row>
    <row r="4875" spans="4:4">
      <c r="D4875" s="190"/>
    </row>
    <row r="4876" spans="4:4">
      <c r="D4876" s="190"/>
    </row>
    <row r="4877" spans="4:4">
      <c r="D4877" s="190"/>
    </row>
    <row r="4878" spans="4:4">
      <c r="D4878" s="190"/>
    </row>
    <row r="4879" spans="4:4">
      <c r="D4879" s="190"/>
    </row>
    <row r="4880" spans="4:4">
      <c r="D4880" s="190"/>
    </row>
    <row r="4881" spans="4:4">
      <c r="D4881" s="190"/>
    </row>
    <row r="4882" spans="4:4">
      <c r="D4882" s="190"/>
    </row>
    <row r="4883" spans="4:4">
      <c r="D4883" s="190"/>
    </row>
    <row r="4884" spans="4:4">
      <c r="D4884" s="190"/>
    </row>
    <row r="4885" spans="4:4">
      <c r="D4885" s="190"/>
    </row>
    <row r="4886" spans="4:4">
      <c r="D4886" s="190"/>
    </row>
    <row r="4887" spans="4:4">
      <c r="D4887" s="190"/>
    </row>
    <row r="4888" spans="4:4">
      <c r="D4888" s="190"/>
    </row>
    <row r="4889" spans="4:4">
      <c r="D4889" s="190"/>
    </row>
    <row r="4890" spans="4:4">
      <c r="D4890" s="190"/>
    </row>
    <row r="4891" spans="4:4">
      <c r="D4891" s="190"/>
    </row>
    <row r="4892" spans="4:4">
      <c r="D4892" s="190"/>
    </row>
    <row r="4893" spans="4:4">
      <c r="D4893" s="190"/>
    </row>
    <row r="4894" spans="4:4">
      <c r="D4894" s="190"/>
    </row>
    <row r="4895" spans="4:4">
      <c r="D4895" s="190"/>
    </row>
    <row r="4896" spans="4:4">
      <c r="D4896" s="190"/>
    </row>
    <row r="4897" spans="4:4">
      <c r="D4897" s="190"/>
    </row>
    <row r="4898" spans="4:4">
      <c r="D4898" s="190"/>
    </row>
    <row r="4899" spans="4:4">
      <c r="D4899" s="190"/>
    </row>
    <row r="4900" spans="4:4">
      <c r="D4900" s="190"/>
    </row>
    <row r="4901" spans="4:4">
      <c r="D4901" s="190"/>
    </row>
    <row r="4902" spans="4:4">
      <c r="D4902" s="190"/>
    </row>
    <row r="4903" spans="4:4">
      <c r="D4903" s="190"/>
    </row>
    <row r="4904" spans="4:4">
      <c r="D4904" s="190"/>
    </row>
    <row r="4905" spans="4:4">
      <c r="D4905" s="190"/>
    </row>
    <row r="4906" spans="4:4">
      <c r="D4906" s="190"/>
    </row>
    <row r="4907" spans="4:4">
      <c r="D4907" s="190"/>
    </row>
    <row r="4908" spans="4:4">
      <c r="D4908" s="190"/>
    </row>
    <row r="4909" spans="4:4">
      <c r="D4909" s="190"/>
    </row>
    <row r="4910" spans="4:4">
      <c r="D4910" s="190"/>
    </row>
    <row r="4911" spans="4:4">
      <c r="D4911" s="190"/>
    </row>
    <row r="4912" spans="4:4">
      <c r="D4912" s="190"/>
    </row>
    <row r="4913" spans="4:4">
      <c r="D4913" s="190"/>
    </row>
    <row r="4914" spans="4:4">
      <c r="D4914" s="190"/>
    </row>
    <row r="4915" spans="4:4">
      <c r="D4915" s="190"/>
    </row>
    <row r="4916" spans="4:4">
      <c r="D4916" s="190"/>
    </row>
    <row r="4917" spans="4:4">
      <c r="D4917" s="190"/>
    </row>
    <row r="4918" spans="4:4">
      <c r="D4918" s="190"/>
    </row>
    <row r="4919" spans="4:4">
      <c r="D4919" s="190"/>
    </row>
    <row r="4920" spans="4:4">
      <c r="D4920" s="190"/>
    </row>
    <row r="4921" spans="4:4">
      <c r="D4921" s="190"/>
    </row>
    <row r="4922" spans="4:4">
      <c r="D4922" s="190"/>
    </row>
    <row r="4923" spans="4:4">
      <c r="D4923" s="190"/>
    </row>
    <row r="4924" spans="4:4">
      <c r="D4924" s="190"/>
    </row>
    <row r="4925" spans="4:4">
      <c r="D4925" s="190"/>
    </row>
    <row r="4926" spans="4:4">
      <c r="D4926" s="190"/>
    </row>
    <row r="4927" spans="4:4">
      <c r="D4927" s="190"/>
    </row>
    <row r="4928" spans="4:4">
      <c r="D4928" s="190"/>
    </row>
    <row r="4929" spans="4:4">
      <c r="D4929" s="190"/>
    </row>
    <row r="4930" spans="4:4">
      <c r="D4930" s="190"/>
    </row>
    <row r="4931" spans="4:4">
      <c r="D4931" s="190"/>
    </row>
    <row r="4932" spans="4:4">
      <c r="D4932" s="190"/>
    </row>
    <row r="4933" spans="4:4">
      <c r="D4933" s="190"/>
    </row>
    <row r="4934" spans="4:4">
      <c r="D4934" s="190"/>
    </row>
    <row r="4935" spans="4:4">
      <c r="D4935" s="190"/>
    </row>
    <row r="4936" spans="4:4">
      <c r="D4936" s="190"/>
    </row>
    <row r="4937" spans="4:4">
      <c r="D4937" s="190"/>
    </row>
    <row r="4938" spans="4:4">
      <c r="D4938" s="190"/>
    </row>
    <row r="4939" spans="4:4">
      <c r="D4939" s="190"/>
    </row>
    <row r="4940" spans="4:4">
      <c r="D4940" s="190"/>
    </row>
    <row r="4941" spans="4:4">
      <c r="D4941" s="190"/>
    </row>
    <row r="4942" spans="4:4">
      <c r="D4942" s="190"/>
    </row>
    <row r="4943" spans="4:4">
      <c r="D4943" s="190"/>
    </row>
    <row r="4944" spans="4:4">
      <c r="D4944" s="190"/>
    </row>
    <row r="4945" spans="4:4">
      <c r="D4945" s="190"/>
    </row>
    <row r="4946" spans="4:4">
      <c r="D4946" s="190"/>
    </row>
    <row r="4947" spans="4:4">
      <c r="D4947" s="190"/>
    </row>
    <row r="4948" spans="4:4">
      <c r="D4948" s="190"/>
    </row>
    <row r="4949" spans="4:4">
      <c r="D4949" s="190"/>
    </row>
    <row r="4950" spans="4:4">
      <c r="D4950" s="190"/>
    </row>
    <row r="4951" spans="4:4">
      <c r="D4951" s="190"/>
    </row>
    <row r="4952" spans="4:4">
      <c r="D4952" s="190"/>
    </row>
    <row r="4953" spans="4:4">
      <c r="D4953" s="190"/>
    </row>
    <row r="4954" spans="4:4">
      <c r="D4954" s="190"/>
    </row>
    <row r="4955" spans="4:4">
      <c r="D4955" s="190"/>
    </row>
    <row r="4956" spans="4:4">
      <c r="D4956" s="190"/>
    </row>
    <row r="4957" spans="4:4">
      <c r="D4957" s="190"/>
    </row>
    <row r="4958" spans="4:4">
      <c r="D4958" s="190"/>
    </row>
    <row r="4959" spans="4:4">
      <c r="D4959" s="190"/>
    </row>
    <row r="4960" spans="4:4">
      <c r="D4960" s="190"/>
    </row>
    <row r="4961" spans="4:4">
      <c r="D4961" s="190"/>
    </row>
    <row r="4962" spans="4:4">
      <c r="D4962" s="190"/>
    </row>
    <row r="4963" spans="4:4">
      <c r="D4963" s="190"/>
    </row>
    <row r="4964" spans="4:4">
      <c r="D4964" s="190"/>
    </row>
    <row r="4965" spans="4:4">
      <c r="D4965" s="190"/>
    </row>
    <row r="4966" spans="4:4">
      <c r="D4966" s="190"/>
    </row>
    <row r="4967" spans="4:4">
      <c r="D4967" s="190"/>
    </row>
    <row r="4968" spans="4:4">
      <c r="D4968" s="190"/>
    </row>
    <row r="4969" spans="4:4">
      <c r="D4969" s="190"/>
    </row>
    <row r="4970" spans="4:4">
      <c r="D4970" s="190"/>
    </row>
    <row r="4971" spans="4:4">
      <c r="D4971" s="190"/>
    </row>
    <row r="4972" spans="4:4">
      <c r="D4972" s="190"/>
    </row>
    <row r="4973" spans="4:4">
      <c r="D4973" s="190"/>
    </row>
    <row r="4974" spans="4:4">
      <c r="D4974" s="190"/>
    </row>
    <row r="4975" spans="4:4">
      <c r="D4975" s="190"/>
    </row>
    <row r="4976" spans="4:4">
      <c r="D4976" s="190"/>
    </row>
    <row r="4977" spans="4:4">
      <c r="D4977" s="190"/>
    </row>
    <row r="4978" spans="4:4">
      <c r="D4978" s="190"/>
    </row>
    <row r="4979" spans="4:4">
      <c r="D4979" s="190"/>
    </row>
    <row r="4980" spans="4:4">
      <c r="D4980" s="190"/>
    </row>
    <row r="4981" spans="4:4">
      <c r="D4981" s="190"/>
    </row>
    <row r="4982" spans="4:4">
      <c r="D4982" s="190"/>
    </row>
    <row r="4983" spans="4:4">
      <c r="D4983" s="190"/>
    </row>
    <row r="4984" spans="4:4">
      <c r="D4984" s="190"/>
    </row>
    <row r="4985" spans="4:4">
      <c r="D4985" s="190"/>
    </row>
    <row r="4986" spans="4:4">
      <c r="D4986" s="190"/>
    </row>
    <row r="4987" spans="4:4">
      <c r="D4987" s="190"/>
    </row>
    <row r="4988" spans="4:4">
      <c r="D4988" s="190"/>
    </row>
    <row r="4989" spans="4:4">
      <c r="D4989" s="190"/>
    </row>
    <row r="4990" spans="4:4">
      <c r="D4990" s="190"/>
    </row>
    <row r="4991" spans="4:4">
      <c r="D4991" s="190"/>
    </row>
    <row r="4992" spans="4:4">
      <c r="D4992" s="190"/>
    </row>
    <row r="4993" spans="4:4">
      <c r="D4993" s="190"/>
    </row>
    <row r="4994" spans="4:4">
      <c r="D4994" s="190"/>
    </row>
    <row r="4995" spans="4:4">
      <c r="D4995" s="190"/>
    </row>
    <row r="4996" spans="4:4">
      <c r="D4996" s="190"/>
    </row>
    <row r="4997" spans="4:4">
      <c r="D4997" s="190"/>
    </row>
    <row r="4998" spans="4:4">
      <c r="D4998" s="190"/>
    </row>
    <row r="4999" spans="4:4">
      <c r="D4999" s="190"/>
    </row>
    <row r="5000" spans="4:4">
      <c r="D5000" s="190"/>
    </row>
  </sheetData>
  <sheetProtection password="E7C2" sheet="1"/>
  <mergeCells count="7">
    <mergeCell ref="C65:G65"/>
    <mergeCell ref="A1:G1"/>
    <mergeCell ref="C2:G2"/>
    <mergeCell ref="C3:G3"/>
    <mergeCell ref="C4:G4"/>
    <mergeCell ref="C61:G61"/>
    <mergeCell ref="C63:G6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25</vt:i4>
      </vt:variant>
      <vt:variant>
        <vt:lpstr>Pojmenované oblasti</vt:lpstr>
      </vt:variant>
      <vt:variant>
        <vt:i4>88</vt:i4>
      </vt:variant>
    </vt:vector>
  </HeadingPairs>
  <TitlesOfParts>
    <vt:vector size="113" baseType="lpstr">
      <vt:lpstr>Pokyny pro vyplnění</vt:lpstr>
      <vt:lpstr>Stavba</vt:lpstr>
      <vt:lpstr>VzorPolozky</vt:lpstr>
      <vt:lpstr>OVN OVN Naklady</vt:lpstr>
      <vt:lpstr>SO 01 01 Pol</vt:lpstr>
      <vt:lpstr>SO 01 02 Pol</vt:lpstr>
      <vt:lpstr>SO 01 03 Pol</vt:lpstr>
      <vt:lpstr>SO 01 04 Pol</vt:lpstr>
      <vt:lpstr>SO 01 05 Pol</vt:lpstr>
      <vt:lpstr>SO 01 06 Pol</vt:lpstr>
      <vt:lpstr>SO 01 07 Pol</vt:lpstr>
      <vt:lpstr>SO 01 08 Pol</vt:lpstr>
      <vt:lpstr>SO 01 09 Pol</vt:lpstr>
      <vt:lpstr>SO 01 10 Pol</vt:lpstr>
      <vt:lpstr>SO 01 11 Pol</vt:lpstr>
      <vt:lpstr>SO 02 01 Pol</vt:lpstr>
      <vt:lpstr>SO 02 02 Pol</vt:lpstr>
      <vt:lpstr>SO 02 03 Pol</vt:lpstr>
      <vt:lpstr>SO 02 04 Pol</vt:lpstr>
      <vt:lpstr>SO 02 05 Pol</vt:lpstr>
      <vt:lpstr>SO 02 06 Pol</vt:lpstr>
      <vt:lpstr>SO 02 07 Pol</vt:lpstr>
      <vt:lpstr>SO 02 08 Pol</vt:lpstr>
      <vt:lpstr>SO 02 09 Pol</vt:lpstr>
      <vt:lpstr>SO 02 10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'OVN OVN Naklady'!Názvy_tisku</vt:lpstr>
      <vt:lpstr>'SO 01 01 Pol'!Názvy_tisku</vt:lpstr>
      <vt:lpstr>'SO 01 02 Pol'!Názvy_tisku</vt:lpstr>
      <vt:lpstr>'SO 01 03 Pol'!Názvy_tisku</vt:lpstr>
      <vt:lpstr>'SO 01 04 Pol'!Názvy_tisku</vt:lpstr>
      <vt:lpstr>'SO 01 05 Pol'!Názvy_tisku</vt:lpstr>
      <vt:lpstr>'SO 01 06 Pol'!Názvy_tisku</vt:lpstr>
      <vt:lpstr>'SO 01 07 Pol'!Názvy_tisku</vt:lpstr>
      <vt:lpstr>'SO 01 08 Pol'!Názvy_tisku</vt:lpstr>
      <vt:lpstr>'SO 01 09 Pol'!Názvy_tisku</vt:lpstr>
      <vt:lpstr>'SO 01 10 Pol'!Názvy_tisku</vt:lpstr>
      <vt:lpstr>'SO 01 11 Pol'!Názvy_tisku</vt:lpstr>
      <vt:lpstr>'SO 02 01 Pol'!Názvy_tisku</vt:lpstr>
      <vt:lpstr>'SO 02 02 Pol'!Názvy_tisku</vt:lpstr>
      <vt:lpstr>'SO 02 03 Pol'!Názvy_tisku</vt:lpstr>
      <vt:lpstr>'SO 02 04 Pol'!Názvy_tisku</vt:lpstr>
      <vt:lpstr>'SO 02 05 Pol'!Názvy_tisku</vt:lpstr>
      <vt:lpstr>'SO 02 06 Pol'!Názvy_tisku</vt:lpstr>
      <vt:lpstr>'SO 02 07 Pol'!Názvy_tisku</vt:lpstr>
      <vt:lpstr>'SO 02 08 Pol'!Názvy_tisku</vt:lpstr>
      <vt:lpstr>'SO 02 09 Pol'!Názvy_tisku</vt:lpstr>
      <vt:lpstr>'SO 02 10 Pol'!Názvy_tisku</vt:lpstr>
      <vt:lpstr>oadresa</vt:lpstr>
      <vt:lpstr>Stavba!Objednatel</vt:lpstr>
      <vt:lpstr>Stavba!Objekt</vt:lpstr>
      <vt:lpstr>'OVN OVN Naklady'!Oblast_tisku</vt:lpstr>
      <vt:lpstr>'SO 01 01 Pol'!Oblast_tisku</vt:lpstr>
      <vt:lpstr>'SO 01 02 Pol'!Oblast_tisku</vt:lpstr>
      <vt:lpstr>'SO 01 03 Pol'!Oblast_tisku</vt:lpstr>
      <vt:lpstr>'SO 01 04 Pol'!Oblast_tisku</vt:lpstr>
      <vt:lpstr>'SO 01 05 Pol'!Oblast_tisku</vt:lpstr>
      <vt:lpstr>'SO 01 06 Pol'!Oblast_tisku</vt:lpstr>
      <vt:lpstr>'SO 01 07 Pol'!Oblast_tisku</vt:lpstr>
      <vt:lpstr>'SO 01 08 Pol'!Oblast_tisku</vt:lpstr>
      <vt:lpstr>'SO 01 09 Pol'!Oblast_tisku</vt:lpstr>
      <vt:lpstr>'SO 01 10 Pol'!Oblast_tisku</vt:lpstr>
      <vt:lpstr>'SO 01 11 Pol'!Oblast_tisku</vt:lpstr>
      <vt:lpstr>'SO 02 01 Pol'!Oblast_tisku</vt:lpstr>
      <vt:lpstr>'SO 02 02 Pol'!Oblast_tisku</vt:lpstr>
      <vt:lpstr>'SO 02 03 Pol'!Oblast_tisku</vt:lpstr>
      <vt:lpstr>'SO 02 04 Pol'!Oblast_tisku</vt:lpstr>
      <vt:lpstr>'SO 02 05 Pol'!Oblast_tisku</vt:lpstr>
      <vt:lpstr>'SO 02 06 Pol'!Oblast_tisku</vt:lpstr>
      <vt:lpstr>'SO 02 07 Pol'!Oblast_tisku</vt:lpstr>
      <vt:lpstr>'SO 02 08 Pol'!Oblast_tisku</vt:lpstr>
      <vt:lpstr>'SO 02 09 Pol'!Oblast_tisku</vt:lpstr>
      <vt:lpstr>'SO 02 10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Zaokrouhleni</vt:lpstr>
      <vt:lpstr>Zhotovitel</vt:lpstr>
    </vt:vector>
  </TitlesOfParts>
  <Company>RTS, a.s.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</dc:creator>
  <cp:lastModifiedBy>Vladimir</cp:lastModifiedBy>
  <cp:lastPrinted>2014-02-28T09:52:57Z</cp:lastPrinted>
  <dcterms:created xsi:type="dcterms:W3CDTF">2009-04-08T07:15:50Z</dcterms:created>
  <dcterms:modified xsi:type="dcterms:W3CDTF">2018-03-26T05:04:35Z</dcterms:modified>
</cp:coreProperties>
</file>