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Rozpočty 2026\"/>
    </mc:Choice>
  </mc:AlternateContent>
  <bookViews>
    <workbookView xWindow="0" yWindow="0" windowWidth="0" windowHeight="0"/>
  </bookViews>
  <sheets>
    <sheet name="Rekapitulace stavby" sheetId="1" r:id="rId1"/>
    <sheet name="D.1.0 - Bourací práce" sheetId="2" r:id="rId2"/>
    <sheet name="D.1.1 - Stavební část" sheetId="3" r:id="rId3"/>
    <sheet name="D.1.2 - Typový mobiliář" sheetId="4" r:id="rId4"/>
    <sheet name="D.1.3 - Vedlejší rozpočto..." sheetId="5" r:id="rId5"/>
    <sheet name="Seznam figur" sheetId="6" r:id="rId6"/>
    <sheet name="Pokyny pro vyplnění" sheetId="7" r:id="rId7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'D.1.0 - Bourací práce'!$C$83:$K$188</definedName>
    <definedName name="_xlnm.Print_Area" localSheetId="1">'D.1.0 - Bourací práce'!$C$4:$J$39,'D.1.0 - Bourací práce'!$C$45:$J$65,'D.1.0 - Bourací práce'!$C$71:$K$188</definedName>
    <definedName name="_xlnm.Print_Titles" localSheetId="1">'D.1.0 - Bourací práce'!$83:$83</definedName>
    <definedName name="_xlnm._FilterDatabase" localSheetId="2" hidden="1">'D.1.1 - Stavební část'!$C$98:$K$1010</definedName>
    <definedName name="_xlnm.Print_Area" localSheetId="2">'D.1.1 - Stavební část'!$C$4:$J$39,'D.1.1 - Stavební část'!$C$45:$J$80,'D.1.1 - Stavební část'!$C$86:$K$1010</definedName>
    <definedName name="_xlnm.Print_Titles" localSheetId="2">'D.1.1 - Stavební část'!$98:$98</definedName>
    <definedName name="_xlnm._FilterDatabase" localSheetId="3" hidden="1">'D.1.2 - Typový mobiliář'!$C$81:$K$121</definedName>
    <definedName name="_xlnm.Print_Area" localSheetId="3">'D.1.2 - Typový mobiliář'!$C$4:$J$39,'D.1.2 - Typový mobiliář'!$C$45:$J$63,'D.1.2 - Typový mobiliář'!$C$69:$K$121</definedName>
    <definedName name="_xlnm.Print_Titles" localSheetId="3">'D.1.2 - Typový mobiliář'!$81:$81</definedName>
    <definedName name="_xlnm._FilterDatabase" localSheetId="4" hidden="1">'D.1.3 - Vedlejší rozpočto...'!$C$79:$K$100</definedName>
    <definedName name="_xlnm.Print_Area" localSheetId="4">'D.1.3 - Vedlejší rozpočto...'!$C$4:$J$39,'D.1.3 - Vedlejší rozpočto...'!$C$45:$J$61,'D.1.3 - Vedlejší rozpočto...'!$C$67:$K$100</definedName>
    <definedName name="_xlnm.Print_Titles" localSheetId="4">'D.1.3 - Vedlejší rozpočto...'!$79:$79</definedName>
    <definedName name="_xlnm.Print_Area" localSheetId="5">'Seznam figur'!$C$4:$G$76</definedName>
    <definedName name="_xlnm.Print_Titles" localSheetId="5">'Seznam figur'!$9:$9</definedName>
    <definedName name="_xlnm.Print_Area" localSheetId="6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6" l="1" r="D7"/>
  <c i="5" r="J37"/>
  <c r="J36"/>
  <c i="1" r="AY58"/>
  <c i="5" r="J35"/>
  <c i="1" r="AX58"/>
  <c i="5"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BI92"/>
  <c r="BH92"/>
  <c r="BG92"/>
  <c r="BF92"/>
  <c r="T92"/>
  <c r="R92"/>
  <c r="P92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BI82"/>
  <c r="BH82"/>
  <c r="BG82"/>
  <c r="BF82"/>
  <c r="T82"/>
  <c r="R82"/>
  <c r="P82"/>
  <c r="J77"/>
  <c r="J76"/>
  <c r="F74"/>
  <c r="E72"/>
  <c r="J55"/>
  <c r="J54"/>
  <c r="F52"/>
  <c r="E50"/>
  <c r="J18"/>
  <c r="E18"/>
  <c r="F55"/>
  <c r="J17"/>
  <c r="J15"/>
  <c r="E15"/>
  <c r="F76"/>
  <c r="J14"/>
  <c r="J12"/>
  <c r="J74"/>
  <c r="E7"/>
  <c r="E70"/>
  <c i="4" r="J37"/>
  <c r="J36"/>
  <c i="1" r="AY57"/>
  <c i="4" r="J35"/>
  <c i="1" r="AX57"/>
  <c i="4" r="BI120"/>
  <c r="BH120"/>
  <c r="BG120"/>
  <c r="BF120"/>
  <c r="T120"/>
  <c r="T119"/>
  <c r="R120"/>
  <c r="R119"/>
  <c r="P120"/>
  <c r="P119"/>
  <c r="BI117"/>
  <c r="BH117"/>
  <c r="BG117"/>
  <c r="BF117"/>
  <c r="T117"/>
  <c r="R117"/>
  <c r="P117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6"/>
  <c r="BH106"/>
  <c r="BG106"/>
  <c r="BF106"/>
  <c r="T106"/>
  <c r="R106"/>
  <c r="P106"/>
  <c r="BI102"/>
  <c r="BH102"/>
  <c r="BG102"/>
  <c r="BF102"/>
  <c r="T102"/>
  <c r="R102"/>
  <c r="P102"/>
  <c r="BI100"/>
  <c r="BH100"/>
  <c r="BG100"/>
  <c r="BF100"/>
  <c r="T100"/>
  <c r="R100"/>
  <c r="P100"/>
  <c r="BI97"/>
  <c r="BH97"/>
  <c r="BG97"/>
  <c r="BF97"/>
  <c r="T97"/>
  <c r="R97"/>
  <c r="P97"/>
  <c r="BI95"/>
  <c r="BH95"/>
  <c r="BG95"/>
  <c r="BF95"/>
  <c r="T95"/>
  <c r="R95"/>
  <c r="P95"/>
  <c r="BI91"/>
  <c r="BH91"/>
  <c r="BG91"/>
  <c r="BF91"/>
  <c r="T91"/>
  <c r="R91"/>
  <c r="P91"/>
  <c r="BI89"/>
  <c r="BH89"/>
  <c r="BG89"/>
  <c r="BF89"/>
  <c r="T89"/>
  <c r="R89"/>
  <c r="P89"/>
  <c r="BI85"/>
  <c r="BH85"/>
  <c r="BG85"/>
  <c r="BF85"/>
  <c r="T85"/>
  <c r="R85"/>
  <c r="P85"/>
  <c r="J79"/>
  <c r="J78"/>
  <c r="F76"/>
  <c r="E74"/>
  <c r="J55"/>
  <c r="J54"/>
  <c r="F52"/>
  <c r="E50"/>
  <c r="J18"/>
  <c r="E18"/>
  <c r="F79"/>
  <c r="J17"/>
  <c r="J15"/>
  <c r="E15"/>
  <c r="F78"/>
  <c r="J14"/>
  <c r="J12"/>
  <c r="J52"/>
  <c r="E7"/>
  <c r="E72"/>
  <c i="3" r="J37"/>
  <c r="J36"/>
  <c i="1" r="AY56"/>
  <c i="3" r="J35"/>
  <c i="1" r="AX56"/>
  <c i="3" r="BI1009"/>
  <c r="BH1009"/>
  <c r="BG1009"/>
  <c r="BF1009"/>
  <c r="T1009"/>
  <c r="R1009"/>
  <c r="P1009"/>
  <c r="BI1008"/>
  <c r="BH1008"/>
  <c r="BG1008"/>
  <c r="BF1008"/>
  <c r="T1008"/>
  <c r="R1008"/>
  <c r="P1008"/>
  <c r="BI1007"/>
  <c r="BH1007"/>
  <c r="BG1007"/>
  <c r="BF1007"/>
  <c r="T1007"/>
  <c r="R1007"/>
  <c r="P1007"/>
  <c r="BI1006"/>
  <c r="BH1006"/>
  <c r="BG1006"/>
  <c r="BF1006"/>
  <c r="T1006"/>
  <c r="R1006"/>
  <c r="P1006"/>
  <c r="BI1005"/>
  <c r="BH1005"/>
  <c r="BG1005"/>
  <c r="BF1005"/>
  <c r="T1005"/>
  <c r="R1005"/>
  <c r="P1005"/>
  <c r="BI1004"/>
  <c r="BH1004"/>
  <c r="BG1004"/>
  <c r="BF1004"/>
  <c r="T1004"/>
  <c r="R1004"/>
  <c r="P1004"/>
  <c r="BI1002"/>
  <c r="BH1002"/>
  <c r="BG1002"/>
  <c r="BF1002"/>
  <c r="T1002"/>
  <c r="R1002"/>
  <c r="P1002"/>
  <c r="BI993"/>
  <c r="BH993"/>
  <c r="BG993"/>
  <c r="BF993"/>
  <c r="T993"/>
  <c r="R993"/>
  <c r="P993"/>
  <c r="BI991"/>
  <c r="BH991"/>
  <c r="BG991"/>
  <c r="BF991"/>
  <c r="T991"/>
  <c r="R991"/>
  <c r="P991"/>
  <c r="BI989"/>
  <c r="BH989"/>
  <c r="BG989"/>
  <c r="BF989"/>
  <c r="T989"/>
  <c r="R989"/>
  <c r="P989"/>
  <c r="BI987"/>
  <c r="BH987"/>
  <c r="BG987"/>
  <c r="BF987"/>
  <c r="T987"/>
  <c r="R987"/>
  <c r="P987"/>
  <c r="BI985"/>
  <c r="BH985"/>
  <c r="BG985"/>
  <c r="BF985"/>
  <c r="T985"/>
  <c r="R985"/>
  <c r="P985"/>
  <c r="BI983"/>
  <c r="BH983"/>
  <c r="BG983"/>
  <c r="BF983"/>
  <c r="T983"/>
  <c r="R983"/>
  <c r="P983"/>
  <c r="BI981"/>
  <c r="BH981"/>
  <c r="BG981"/>
  <c r="BF981"/>
  <c r="T981"/>
  <c r="R981"/>
  <c r="P981"/>
  <c r="BI980"/>
  <c r="BH980"/>
  <c r="BG980"/>
  <c r="BF980"/>
  <c r="T980"/>
  <c r="R980"/>
  <c r="P980"/>
  <c r="BI979"/>
  <c r="BH979"/>
  <c r="BG979"/>
  <c r="BF979"/>
  <c r="T979"/>
  <c r="R979"/>
  <c r="P979"/>
  <c r="BI978"/>
  <c r="BH978"/>
  <c r="BG978"/>
  <c r="BF978"/>
  <c r="T978"/>
  <c r="R978"/>
  <c r="P978"/>
  <c r="BI977"/>
  <c r="BH977"/>
  <c r="BG977"/>
  <c r="BF977"/>
  <c r="T977"/>
  <c r="R977"/>
  <c r="P977"/>
  <c r="BI976"/>
  <c r="BH976"/>
  <c r="BG976"/>
  <c r="BF976"/>
  <c r="T976"/>
  <c r="R976"/>
  <c r="P976"/>
  <c r="BI975"/>
  <c r="BH975"/>
  <c r="BG975"/>
  <c r="BF975"/>
  <c r="T975"/>
  <c r="R975"/>
  <c r="P975"/>
  <c r="BI974"/>
  <c r="BH974"/>
  <c r="BG974"/>
  <c r="BF974"/>
  <c r="T974"/>
  <c r="R974"/>
  <c r="P974"/>
  <c r="BI973"/>
  <c r="BH973"/>
  <c r="BG973"/>
  <c r="BF973"/>
  <c r="T973"/>
  <c r="R973"/>
  <c r="P973"/>
  <c r="BI972"/>
  <c r="BH972"/>
  <c r="BG972"/>
  <c r="BF972"/>
  <c r="T972"/>
  <c r="R972"/>
  <c r="P972"/>
  <c r="BI971"/>
  <c r="BH971"/>
  <c r="BG971"/>
  <c r="BF971"/>
  <c r="T971"/>
  <c r="R971"/>
  <c r="P971"/>
  <c r="BI970"/>
  <c r="BH970"/>
  <c r="BG970"/>
  <c r="BF970"/>
  <c r="T970"/>
  <c r="R970"/>
  <c r="P970"/>
  <c r="BI969"/>
  <c r="BH969"/>
  <c r="BG969"/>
  <c r="BF969"/>
  <c r="T969"/>
  <c r="R969"/>
  <c r="P969"/>
  <c r="BI968"/>
  <c r="BH968"/>
  <c r="BG968"/>
  <c r="BF968"/>
  <c r="T968"/>
  <c r="R968"/>
  <c r="P968"/>
  <c r="BI967"/>
  <c r="BH967"/>
  <c r="BG967"/>
  <c r="BF967"/>
  <c r="T967"/>
  <c r="R967"/>
  <c r="P967"/>
  <c r="BI966"/>
  <c r="BH966"/>
  <c r="BG966"/>
  <c r="BF966"/>
  <c r="T966"/>
  <c r="R966"/>
  <c r="P966"/>
  <c r="BI965"/>
  <c r="BH965"/>
  <c r="BG965"/>
  <c r="BF965"/>
  <c r="T965"/>
  <c r="R965"/>
  <c r="P965"/>
  <c r="BI963"/>
  <c r="BH963"/>
  <c r="BG963"/>
  <c r="BF963"/>
  <c r="T963"/>
  <c r="R963"/>
  <c r="P963"/>
  <c r="BI960"/>
  <c r="BH960"/>
  <c r="BG960"/>
  <c r="BF960"/>
  <c r="T960"/>
  <c r="R960"/>
  <c r="P960"/>
  <c r="BI958"/>
  <c r="BH958"/>
  <c r="BG958"/>
  <c r="BF958"/>
  <c r="T958"/>
  <c r="R958"/>
  <c r="P958"/>
  <c r="BI956"/>
  <c r="BH956"/>
  <c r="BG956"/>
  <c r="BF956"/>
  <c r="T956"/>
  <c r="R956"/>
  <c r="P956"/>
  <c r="BI949"/>
  <c r="BH949"/>
  <c r="BG949"/>
  <c r="BF949"/>
  <c r="T949"/>
  <c r="R949"/>
  <c r="P949"/>
  <c r="BI946"/>
  <c r="BH946"/>
  <c r="BG946"/>
  <c r="BF946"/>
  <c r="T946"/>
  <c r="R946"/>
  <c r="P946"/>
  <c r="BI944"/>
  <c r="BH944"/>
  <c r="BG944"/>
  <c r="BF944"/>
  <c r="T944"/>
  <c r="R944"/>
  <c r="P944"/>
  <c r="BI937"/>
  <c r="BH937"/>
  <c r="BG937"/>
  <c r="BF937"/>
  <c r="T937"/>
  <c r="R937"/>
  <c r="P937"/>
  <c r="BI935"/>
  <c r="BH935"/>
  <c r="BG935"/>
  <c r="BF935"/>
  <c r="T935"/>
  <c r="R935"/>
  <c r="P935"/>
  <c r="BI930"/>
  <c r="BH930"/>
  <c r="BG930"/>
  <c r="BF930"/>
  <c r="T930"/>
  <c r="R930"/>
  <c r="P930"/>
  <c r="BI927"/>
  <c r="BH927"/>
  <c r="BG927"/>
  <c r="BF927"/>
  <c r="T927"/>
  <c r="R927"/>
  <c r="P927"/>
  <c r="BI881"/>
  <c r="BH881"/>
  <c r="BG881"/>
  <c r="BF881"/>
  <c r="T881"/>
  <c r="R881"/>
  <c r="P881"/>
  <c r="BI879"/>
  <c r="BH879"/>
  <c r="BG879"/>
  <c r="BF879"/>
  <c r="T879"/>
  <c r="R879"/>
  <c r="P879"/>
  <c r="BI876"/>
  <c r="BH876"/>
  <c r="BG876"/>
  <c r="BF876"/>
  <c r="T876"/>
  <c r="R876"/>
  <c r="P876"/>
  <c r="BI874"/>
  <c r="BH874"/>
  <c r="BG874"/>
  <c r="BF874"/>
  <c r="T874"/>
  <c r="R874"/>
  <c r="P874"/>
  <c r="BI870"/>
  <c r="BH870"/>
  <c r="BG870"/>
  <c r="BF870"/>
  <c r="T870"/>
  <c r="R870"/>
  <c r="P870"/>
  <c r="BI868"/>
  <c r="BH868"/>
  <c r="BG868"/>
  <c r="BF868"/>
  <c r="T868"/>
  <c r="R868"/>
  <c r="P868"/>
  <c r="BI861"/>
  <c r="BH861"/>
  <c r="BG861"/>
  <c r="BF861"/>
  <c r="T861"/>
  <c r="R861"/>
  <c r="P861"/>
  <c r="BI859"/>
  <c r="BH859"/>
  <c r="BG859"/>
  <c r="BF859"/>
  <c r="T859"/>
  <c r="R859"/>
  <c r="P859"/>
  <c r="BI856"/>
  <c r="BH856"/>
  <c r="BG856"/>
  <c r="BF856"/>
  <c r="T856"/>
  <c r="R856"/>
  <c r="P856"/>
  <c r="BI854"/>
  <c r="BH854"/>
  <c r="BG854"/>
  <c r="BF854"/>
  <c r="T854"/>
  <c r="R854"/>
  <c r="P854"/>
  <c r="BI851"/>
  <c r="BH851"/>
  <c r="BG851"/>
  <c r="BF851"/>
  <c r="T851"/>
  <c r="R851"/>
  <c r="P851"/>
  <c r="BI849"/>
  <c r="BH849"/>
  <c r="BG849"/>
  <c r="BF849"/>
  <c r="T849"/>
  <c r="R849"/>
  <c r="P849"/>
  <c r="BI845"/>
  <c r="BH845"/>
  <c r="BG845"/>
  <c r="BF845"/>
  <c r="T845"/>
  <c r="R845"/>
  <c r="P845"/>
  <c r="BI841"/>
  <c r="BH841"/>
  <c r="BG841"/>
  <c r="BF841"/>
  <c r="T841"/>
  <c r="R841"/>
  <c r="P841"/>
  <c r="BI837"/>
  <c r="BH837"/>
  <c r="BG837"/>
  <c r="BF837"/>
  <c r="T837"/>
  <c r="R837"/>
  <c r="P837"/>
  <c r="BI835"/>
  <c r="BH835"/>
  <c r="BG835"/>
  <c r="BF835"/>
  <c r="T835"/>
  <c r="R835"/>
  <c r="P835"/>
  <c r="BI832"/>
  <c r="BH832"/>
  <c r="BG832"/>
  <c r="BF832"/>
  <c r="T832"/>
  <c r="R832"/>
  <c r="P832"/>
  <c r="BI829"/>
  <c r="BH829"/>
  <c r="BG829"/>
  <c r="BF829"/>
  <c r="T829"/>
  <c r="R829"/>
  <c r="P829"/>
  <c r="BI826"/>
  <c r="BH826"/>
  <c r="BG826"/>
  <c r="BF826"/>
  <c r="T826"/>
  <c r="R826"/>
  <c r="P826"/>
  <c r="BI819"/>
  <c r="BH819"/>
  <c r="BG819"/>
  <c r="BF819"/>
  <c r="T819"/>
  <c r="R819"/>
  <c r="P819"/>
  <c r="BI816"/>
  <c r="BH816"/>
  <c r="BG816"/>
  <c r="BF816"/>
  <c r="T816"/>
  <c r="R816"/>
  <c r="P816"/>
  <c r="BI813"/>
  <c r="BH813"/>
  <c r="BG813"/>
  <c r="BF813"/>
  <c r="T813"/>
  <c r="R813"/>
  <c r="P813"/>
  <c r="BI807"/>
  <c r="BH807"/>
  <c r="BG807"/>
  <c r="BF807"/>
  <c r="T807"/>
  <c r="R807"/>
  <c r="P807"/>
  <c r="BI806"/>
  <c r="BH806"/>
  <c r="BG806"/>
  <c r="BF806"/>
  <c r="T806"/>
  <c r="R806"/>
  <c r="P806"/>
  <c r="BI803"/>
  <c r="BH803"/>
  <c r="BG803"/>
  <c r="BF803"/>
  <c r="T803"/>
  <c r="R803"/>
  <c r="P803"/>
  <c r="BI801"/>
  <c r="BH801"/>
  <c r="BG801"/>
  <c r="BF801"/>
  <c r="T801"/>
  <c r="R801"/>
  <c r="P801"/>
  <c r="BI798"/>
  <c r="BH798"/>
  <c r="BG798"/>
  <c r="BF798"/>
  <c r="T798"/>
  <c r="R798"/>
  <c r="P798"/>
  <c r="BI795"/>
  <c r="BH795"/>
  <c r="BG795"/>
  <c r="BF795"/>
  <c r="T795"/>
  <c r="R795"/>
  <c r="P795"/>
  <c r="BI789"/>
  <c r="BH789"/>
  <c r="BG789"/>
  <c r="BF789"/>
  <c r="T789"/>
  <c r="R789"/>
  <c r="P789"/>
  <c r="BI785"/>
  <c r="BH785"/>
  <c r="BG785"/>
  <c r="BF785"/>
  <c r="T785"/>
  <c r="R785"/>
  <c r="P785"/>
  <c r="BI781"/>
  <c r="BH781"/>
  <c r="BG781"/>
  <c r="BF781"/>
  <c r="T781"/>
  <c r="R781"/>
  <c r="P781"/>
  <c r="BI777"/>
  <c r="BH777"/>
  <c r="BG777"/>
  <c r="BF777"/>
  <c r="T777"/>
  <c r="R777"/>
  <c r="P777"/>
  <c r="BI773"/>
  <c r="BH773"/>
  <c r="BG773"/>
  <c r="BF773"/>
  <c r="T773"/>
  <c r="R773"/>
  <c r="P773"/>
  <c r="BI771"/>
  <c r="BH771"/>
  <c r="BG771"/>
  <c r="BF771"/>
  <c r="T771"/>
  <c r="R771"/>
  <c r="P771"/>
  <c r="BI766"/>
  <c r="BH766"/>
  <c r="BG766"/>
  <c r="BF766"/>
  <c r="T766"/>
  <c r="R766"/>
  <c r="P766"/>
  <c r="BI764"/>
  <c r="BH764"/>
  <c r="BG764"/>
  <c r="BF764"/>
  <c r="T764"/>
  <c r="R764"/>
  <c r="P764"/>
  <c r="BI761"/>
  <c r="BH761"/>
  <c r="BG761"/>
  <c r="BF761"/>
  <c r="T761"/>
  <c r="R761"/>
  <c r="P761"/>
  <c r="BI760"/>
  <c r="BH760"/>
  <c r="BG760"/>
  <c r="BF760"/>
  <c r="T760"/>
  <c r="R760"/>
  <c r="P760"/>
  <c r="BI757"/>
  <c r="BH757"/>
  <c r="BG757"/>
  <c r="BF757"/>
  <c r="T757"/>
  <c r="R757"/>
  <c r="P757"/>
  <c r="BI754"/>
  <c r="BH754"/>
  <c r="BG754"/>
  <c r="BF754"/>
  <c r="T754"/>
  <c r="R754"/>
  <c r="P754"/>
  <c r="BI751"/>
  <c r="BH751"/>
  <c r="BG751"/>
  <c r="BF751"/>
  <c r="T751"/>
  <c r="R751"/>
  <c r="P751"/>
  <c r="BI748"/>
  <c r="BH748"/>
  <c r="BG748"/>
  <c r="BF748"/>
  <c r="T748"/>
  <c r="R748"/>
  <c r="P748"/>
  <c r="BI745"/>
  <c r="BH745"/>
  <c r="BG745"/>
  <c r="BF745"/>
  <c r="T745"/>
  <c r="R745"/>
  <c r="P745"/>
  <c r="BI742"/>
  <c r="BH742"/>
  <c r="BG742"/>
  <c r="BF742"/>
  <c r="T742"/>
  <c r="R742"/>
  <c r="P742"/>
  <c r="BI739"/>
  <c r="BH739"/>
  <c r="BG739"/>
  <c r="BF739"/>
  <c r="T739"/>
  <c r="R739"/>
  <c r="P739"/>
  <c r="BI736"/>
  <c r="BH736"/>
  <c r="BG736"/>
  <c r="BF736"/>
  <c r="T736"/>
  <c r="R736"/>
  <c r="P736"/>
  <c r="BI733"/>
  <c r="BH733"/>
  <c r="BG733"/>
  <c r="BF733"/>
  <c r="T733"/>
  <c r="R733"/>
  <c r="P733"/>
  <c r="BI731"/>
  <c r="BH731"/>
  <c r="BG731"/>
  <c r="BF731"/>
  <c r="T731"/>
  <c r="R731"/>
  <c r="P731"/>
  <c r="BI728"/>
  <c r="BH728"/>
  <c r="BG728"/>
  <c r="BF728"/>
  <c r="T728"/>
  <c r="R728"/>
  <c r="P728"/>
  <c r="BI725"/>
  <c r="BH725"/>
  <c r="BG725"/>
  <c r="BF725"/>
  <c r="T725"/>
  <c r="R725"/>
  <c r="P725"/>
  <c r="BI722"/>
  <c r="BH722"/>
  <c r="BG722"/>
  <c r="BF722"/>
  <c r="T722"/>
  <c r="R722"/>
  <c r="P722"/>
  <c r="BI719"/>
  <c r="BH719"/>
  <c r="BG719"/>
  <c r="BF719"/>
  <c r="T719"/>
  <c r="R719"/>
  <c r="P719"/>
  <c r="BI716"/>
  <c r="BH716"/>
  <c r="BG716"/>
  <c r="BF716"/>
  <c r="T716"/>
  <c r="R716"/>
  <c r="P716"/>
  <c r="BI714"/>
  <c r="BH714"/>
  <c r="BG714"/>
  <c r="BF714"/>
  <c r="T714"/>
  <c r="R714"/>
  <c r="P714"/>
  <c r="BI705"/>
  <c r="BH705"/>
  <c r="BG705"/>
  <c r="BF705"/>
  <c r="T705"/>
  <c r="R705"/>
  <c r="P705"/>
  <c r="BI700"/>
  <c r="BH700"/>
  <c r="BG700"/>
  <c r="BF700"/>
  <c r="T700"/>
  <c r="R700"/>
  <c r="P700"/>
  <c r="BI693"/>
  <c r="BH693"/>
  <c r="BG693"/>
  <c r="BF693"/>
  <c r="T693"/>
  <c r="R693"/>
  <c r="P693"/>
  <c r="BI688"/>
  <c r="BH688"/>
  <c r="BG688"/>
  <c r="BF688"/>
  <c r="T688"/>
  <c r="R688"/>
  <c r="P688"/>
  <c r="BI683"/>
  <c r="BH683"/>
  <c r="BG683"/>
  <c r="BF683"/>
  <c r="T683"/>
  <c r="R683"/>
  <c r="P683"/>
  <c r="BI678"/>
  <c r="BH678"/>
  <c r="BG678"/>
  <c r="BF678"/>
  <c r="T678"/>
  <c r="R678"/>
  <c r="P678"/>
  <c r="BI673"/>
  <c r="BH673"/>
  <c r="BG673"/>
  <c r="BF673"/>
  <c r="T673"/>
  <c r="R673"/>
  <c r="P673"/>
  <c r="BI667"/>
  <c r="BH667"/>
  <c r="BG667"/>
  <c r="BF667"/>
  <c r="T667"/>
  <c r="R667"/>
  <c r="P667"/>
  <c r="BI664"/>
  <c r="BH664"/>
  <c r="BG664"/>
  <c r="BF664"/>
  <c r="T664"/>
  <c r="R664"/>
  <c r="P664"/>
  <c r="BI661"/>
  <c r="BH661"/>
  <c r="BG661"/>
  <c r="BF661"/>
  <c r="T661"/>
  <c r="R661"/>
  <c r="P661"/>
  <c r="BI658"/>
  <c r="BH658"/>
  <c r="BG658"/>
  <c r="BF658"/>
  <c r="T658"/>
  <c r="R658"/>
  <c r="P658"/>
  <c r="BI655"/>
  <c r="BH655"/>
  <c r="BG655"/>
  <c r="BF655"/>
  <c r="T655"/>
  <c r="R655"/>
  <c r="P655"/>
  <c r="BI652"/>
  <c r="BH652"/>
  <c r="BG652"/>
  <c r="BF652"/>
  <c r="T652"/>
  <c r="R652"/>
  <c r="P652"/>
  <c r="BI649"/>
  <c r="BH649"/>
  <c r="BG649"/>
  <c r="BF649"/>
  <c r="T649"/>
  <c r="R649"/>
  <c r="P649"/>
  <c r="BI647"/>
  <c r="BH647"/>
  <c r="BG647"/>
  <c r="BF647"/>
  <c r="T647"/>
  <c r="R647"/>
  <c r="P647"/>
  <c r="BI644"/>
  <c r="BH644"/>
  <c r="BG644"/>
  <c r="BF644"/>
  <c r="T644"/>
  <c r="R644"/>
  <c r="P644"/>
  <c r="BI642"/>
  <c r="BH642"/>
  <c r="BG642"/>
  <c r="BF642"/>
  <c r="T642"/>
  <c r="R642"/>
  <c r="P642"/>
  <c r="BI637"/>
  <c r="BH637"/>
  <c r="BG637"/>
  <c r="BF637"/>
  <c r="T637"/>
  <c r="R637"/>
  <c r="P637"/>
  <c r="BI632"/>
  <c r="BH632"/>
  <c r="BG632"/>
  <c r="BF632"/>
  <c r="T632"/>
  <c r="R632"/>
  <c r="P632"/>
  <c r="BI627"/>
  <c r="BH627"/>
  <c r="BG627"/>
  <c r="BF627"/>
  <c r="T627"/>
  <c r="R627"/>
  <c r="P627"/>
  <c r="BI624"/>
  <c r="BH624"/>
  <c r="BG624"/>
  <c r="BF624"/>
  <c r="T624"/>
  <c r="R624"/>
  <c r="P624"/>
  <c r="BI621"/>
  <c r="BH621"/>
  <c r="BG621"/>
  <c r="BF621"/>
  <c r="T621"/>
  <c r="R621"/>
  <c r="P621"/>
  <c r="BI618"/>
  <c r="BH618"/>
  <c r="BG618"/>
  <c r="BF618"/>
  <c r="T618"/>
  <c r="R618"/>
  <c r="P618"/>
  <c r="BI615"/>
  <c r="BH615"/>
  <c r="BG615"/>
  <c r="BF615"/>
  <c r="T615"/>
  <c r="R615"/>
  <c r="P615"/>
  <c r="BI612"/>
  <c r="BH612"/>
  <c r="BG612"/>
  <c r="BF612"/>
  <c r="T612"/>
  <c r="R612"/>
  <c r="P612"/>
  <c r="BI610"/>
  <c r="BH610"/>
  <c r="BG610"/>
  <c r="BF610"/>
  <c r="T610"/>
  <c r="R610"/>
  <c r="P610"/>
  <c r="BI607"/>
  <c r="BH607"/>
  <c r="BG607"/>
  <c r="BF607"/>
  <c r="T607"/>
  <c r="R607"/>
  <c r="P607"/>
  <c r="BI604"/>
  <c r="BH604"/>
  <c r="BG604"/>
  <c r="BF604"/>
  <c r="T604"/>
  <c r="R604"/>
  <c r="P604"/>
  <c r="BI602"/>
  <c r="BH602"/>
  <c r="BG602"/>
  <c r="BF602"/>
  <c r="T602"/>
  <c r="R602"/>
  <c r="P602"/>
  <c r="BI599"/>
  <c r="BH599"/>
  <c r="BG599"/>
  <c r="BF599"/>
  <c r="T599"/>
  <c r="R599"/>
  <c r="P599"/>
  <c r="BI597"/>
  <c r="BH597"/>
  <c r="BG597"/>
  <c r="BF597"/>
  <c r="T597"/>
  <c r="R597"/>
  <c r="P597"/>
  <c r="BI594"/>
  <c r="BH594"/>
  <c r="BG594"/>
  <c r="BF594"/>
  <c r="T594"/>
  <c r="R594"/>
  <c r="P594"/>
  <c r="BI590"/>
  <c r="BH590"/>
  <c r="BG590"/>
  <c r="BF590"/>
  <c r="T590"/>
  <c r="T589"/>
  <c r="R590"/>
  <c r="R589"/>
  <c r="P590"/>
  <c r="P589"/>
  <c r="BI587"/>
  <c r="BH587"/>
  <c r="BG587"/>
  <c r="BF587"/>
  <c r="T587"/>
  <c r="R587"/>
  <c r="P587"/>
  <c r="BI584"/>
  <c r="BH584"/>
  <c r="BG584"/>
  <c r="BF584"/>
  <c r="T584"/>
  <c r="R584"/>
  <c r="P584"/>
  <c r="BI582"/>
  <c r="BH582"/>
  <c r="BG582"/>
  <c r="BF582"/>
  <c r="T582"/>
  <c r="R582"/>
  <c r="P582"/>
  <c r="BI579"/>
  <c r="BH579"/>
  <c r="BG579"/>
  <c r="BF579"/>
  <c r="T579"/>
  <c r="R579"/>
  <c r="P579"/>
  <c r="BI570"/>
  <c r="BH570"/>
  <c r="BG570"/>
  <c r="BF570"/>
  <c r="T570"/>
  <c r="R570"/>
  <c r="P570"/>
  <c r="BI565"/>
  <c r="BH565"/>
  <c r="BG565"/>
  <c r="BF565"/>
  <c r="T565"/>
  <c r="R565"/>
  <c r="P565"/>
  <c r="BI562"/>
  <c r="BH562"/>
  <c r="BG562"/>
  <c r="BF562"/>
  <c r="T562"/>
  <c r="R562"/>
  <c r="P562"/>
  <c r="BI557"/>
  <c r="BH557"/>
  <c r="BG557"/>
  <c r="BF557"/>
  <c r="T557"/>
  <c r="R557"/>
  <c r="P557"/>
  <c r="BI554"/>
  <c r="BH554"/>
  <c r="BG554"/>
  <c r="BF554"/>
  <c r="T554"/>
  <c r="R554"/>
  <c r="P554"/>
  <c r="BI551"/>
  <c r="BH551"/>
  <c r="BG551"/>
  <c r="BF551"/>
  <c r="T551"/>
  <c r="R551"/>
  <c r="P551"/>
  <c r="BI550"/>
  <c r="BH550"/>
  <c r="BG550"/>
  <c r="BF550"/>
  <c r="T550"/>
  <c r="R550"/>
  <c r="P550"/>
  <c r="BI547"/>
  <c r="BH547"/>
  <c r="BG547"/>
  <c r="BF547"/>
  <c r="T547"/>
  <c r="R547"/>
  <c r="P547"/>
  <c r="BI544"/>
  <c r="BH544"/>
  <c r="BG544"/>
  <c r="BF544"/>
  <c r="T544"/>
  <c r="R544"/>
  <c r="P544"/>
  <c r="BI537"/>
  <c r="BH537"/>
  <c r="BG537"/>
  <c r="BF537"/>
  <c r="T537"/>
  <c r="R537"/>
  <c r="P537"/>
  <c r="BI535"/>
  <c r="BH535"/>
  <c r="BG535"/>
  <c r="BF535"/>
  <c r="T535"/>
  <c r="R535"/>
  <c r="P535"/>
  <c r="BI533"/>
  <c r="BH533"/>
  <c r="BG533"/>
  <c r="BF533"/>
  <c r="T533"/>
  <c r="R533"/>
  <c r="P533"/>
  <c r="BI531"/>
  <c r="BH531"/>
  <c r="BG531"/>
  <c r="BF531"/>
  <c r="T531"/>
  <c r="R531"/>
  <c r="P531"/>
  <c r="BI526"/>
  <c r="BH526"/>
  <c r="BG526"/>
  <c r="BF526"/>
  <c r="T526"/>
  <c r="R526"/>
  <c r="P526"/>
  <c r="BI520"/>
  <c r="BH520"/>
  <c r="BG520"/>
  <c r="BF520"/>
  <c r="T520"/>
  <c r="R520"/>
  <c r="P520"/>
  <c r="BI514"/>
  <c r="BH514"/>
  <c r="BG514"/>
  <c r="BF514"/>
  <c r="T514"/>
  <c r="R514"/>
  <c r="P514"/>
  <c r="BI509"/>
  <c r="BH509"/>
  <c r="BG509"/>
  <c r="BF509"/>
  <c r="T509"/>
  <c r="R509"/>
  <c r="P509"/>
  <c r="BI504"/>
  <c r="BH504"/>
  <c r="BG504"/>
  <c r="BF504"/>
  <c r="T504"/>
  <c r="R504"/>
  <c r="P504"/>
  <c r="BI499"/>
  <c r="BH499"/>
  <c r="BG499"/>
  <c r="BF499"/>
  <c r="T499"/>
  <c r="R499"/>
  <c r="P499"/>
  <c r="BI494"/>
  <c r="BH494"/>
  <c r="BG494"/>
  <c r="BF494"/>
  <c r="T494"/>
  <c r="R494"/>
  <c r="P494"/>
  <c r="BI489"/>
  <c r="BH489"/>
  <c r="BG489"/>
  <c r="BF489"/>
  <c r="T489"/>
  <c r="R489"/>
  <c r="P489"/>
  <c r="BI486"/>
  <c r="BH486"/>
  <c r="BG486"/>
  <c r="BF486"/>
  <c r="T486"/>
  <c r="R486"/>
  <c r="P486"/>
  <c r="BI475"/>
  <c r="BH475"/>
  <c r="BG475"/>
  <c r="BF475"/>
  <c r="T475"/>
  <c r="R475"/>
  <c r="P475"/>
  <c r="BI472"/>
  <c r="BH472"/>
  <c r="BG472"/>
  <c r="BF472"/>
  <c r="T472"/>
  <c r="R472"/>
  <c r="P472"/>
  <c r="BI470"/>
  <c r="BH470"/>
  <c r="BG470"/>
  <c r="BF470"/>
  <c r="T470"/>
  <c r="R470"/>
  <c r="P470"/>
  <c r="BI468"/>
  <c r="BH468"/>
  <c r="BG468"/>
  <c r="BF468"/>
  <c r="T468"/>
  <c r="R468"/>
  <c r="P468"/>
  <c r="BI466"/>
  <c r="BH466"/>
  <c r="BG466"/>
  <c r="BF466"/>
  <c r="T466"/>
  <c r="R466"/>
  <c r="P466"/>
  <c r="BI456"/>
  <c r="BH456"/>
  <c r="BG456"/>
  <c r="BF456"/>
  <c r="T456"/>
  <c r="R456"/>
  <c r="P456"/>
  <c r="BI452"/>
  <c r="BH452"/>
  <c r="BG452"/>
  <c r="BF452"/>
  <c r="T452"/>
  <c r="R452"/>
  <c r="P452"/>
  <c r="BI449"/>
  <c r="BH449"/>
  <c r="BG449"/>
  <c r="BF449"/>
  <c r="T449"/>
  <c r="R449"/>
  <c r="P449"/>
  <c r="BI446"/>
  <c r="BH446"/>
  <c r="BG446"/>
  <c r="BF446"/>
  <c r="T446"/>
  <c r="R446"/>
  <c r="P446"/>
  <c r="BI443"/>
  <c r="BH443"/>
  <c r="BG443"/>
  <c r="BF443"/>
  <c r="T443"/>
  <c r="R443"/>
  <c r="P443"/>
  <c r="BI440"/>
  <c r="BH440"/>
  <c r="BG440"/>
  <c r="BF440"/>
  <c r="T440"/>
  <c r="R440"/>
  <c r="P440"/>
  <c r="BI437"/>
  <c r="BH437"/>
  <c r="BG437"/>
  <c r="BF437"/>
  <c r="T437"/>
  <c r="R437"/>
  <c r="P437"/>
  <c r="BI435"/>
  <c r="BH435"/>
  <c r="BG435"/>
  <c r="BF435"/>
  <c r="T435"/>
  <c r="R435"/>
  <c r="P435"/>
  <c r="BI432"/>
  <c r="BH432"/>
  <c r="BG432"/>
  <c r="BF432"/>
  <c r="T432"/>
  <c r="R432"/>
  <c r="P432"/>
  <c r="BI429"/>
  <c r="BH429"/>
  <c r="BG429"/>
  <c r="BF429"/>
  <c r="T429"/>
  <c r="R429"/>
  <c r="P429"/>
  <c r="BI426"/>
  <c r="BH426"/>
  <c r="BG426"/>
  <c r="BF426"/>
  <c r="T426"/>
  <c r="R426"/>
  <c r="P426"/>
  <c r="BI423"/>
  <c r="BH423"/>
  <c r="BG423"/>
  <c r="BF423"/>
  <c r="T423"/>
  <c r="R423"/>
  <c r="P423"/>
  <c r="BI420"/>
  <c r="BH420"/>
  <c r="BG420"/>
  <c r="BF420"/>
  <c r="T420"/>
  <c r="R420"/>
  <c r="P420"/>
  <c r="BI417"/>
  <c r="BH417"/>
  <c r="BG417"/>
  <c r="BF417"/>
  <c r="T417"/>
  <c r="R417"/>
  <c r="P417"/>
  <c r="BI414"/>
  <c r="BH414"/>
  <c r="BG414"/>
  <c r="BF414"/>
  <c r="T414"/>
  <c r="R414"/>
  <c r="P414"/>
  <c r="BI411"/>
  <c r="BH411"/>
  <c r="BG411"/>
  <c r="BF411"/>
  <c r="T411"/>
  <c r="R411"/>
  <c r="P411"/>
  <c r="BI408"/>
  <c r="BH408"/>
  <c r="BG408"/>
  <c r="BF408"/>
  <c r="T408"/>
  <c r="R408"/>
  <c r="P408"/>
  <c r="BI405"/>
  <c r="BH405"/>
  <c r="BG405"/>
  <c r="BF405"/>
  <c r="T405"/>
  <c r="R405"/>
  <c r="P405"/>
  <c r="BI402"/>
  <c r="BH402"/>
  <c r="BG402"/>
  <c r="BF402"/>
  <c r="T402"/>
  <c r="R402"/>
  <c r="P402"/>
  <c r="BI399"/>
  <c r="BH399"/>
  <c r="BG399"/>
  <c r="BF399"/>
  <c r="T399"/>
  <c r="R399"/>
  <c r="P399"/>
  <c r="BI395"/>
  <c r="BH395"/>
  <c r="BG395"/>
  <c r="BF395"/>
  <c r="T395"/>
  <c r="R395"/>
  <c r="P395"/>
  <c r="BI392"/>
  <c r="BH392"/>
  <c r="BG392"/>
  <c r="BF392"/>
  <c r="T392"/>
  <c r="R392"/>
  <c r="P392"/>
  <c r="BI387"/>
  <c r="BH387"/>
  <c r="BG387"/>
  <c r="BF387"/>
  <c r="T387"/>
  <c r="R387"/>
  <c r="P387"/>
  <c r="BI384"/>
  <c r="BH384"/>
  <c r="BG384"/>
  <c r="BF384"/>
  <c r="T384"/>
  <c r="R384"/>
  <c r="P384"/>
  <c r="BI383"/>
  <c r="BH383"/>
  <c r="BG383"/>
  <c r="BF383"/>
  <c r="T383"/>
  <c r="R383"/>
  <c r="P383"/>
  <c r="BI380"/>
  <c r="BH380"/>
  <c r="BG380"/>
  <c r="BF380"/>
  <c r="T380"/>
  <c r="R380"/>
  <c r="P380"/>
  <c r="BI376"/>
  <c r="BH376"/>
  <c r="BG376"/>
  <c r="BF376"/>
  <c r="T376"/>
  <c r="R376"/>
  <c r="P376"/>
  <c r="BI371"/>
  <c r="BH371"/>
  <c r="BG371"/>
  <c r="BF371"/>
  <c r="T371"/>
  <c r="R371"/>
  <c r="P371"/>
  <c r="BI368"/>
  <c r="BH368"/>
  <c r="BG368"/>
  <c r="BF368"/>
  <c r="T368"/>
  <c r="R368"/>
  <c r="P368"/>
  <c r="BI363"/>
  <c r="BH363"/>
  <c r="BG363"/>
  <c r="BF363"/>
  <c r="T363"/>
  <c r="R363"/>
  <c r="P363"/>
  <c r="BI361"/>
  <c r="BH361"/>
  <c r="BG361"/>
  <c r="BF361"/>
  <c r="T361"/>
  <c r="R361"/>
  <c r="P361"/>
  <c r="BI358"/>
  <c r="BH358"/>
  <c r="BG358"/>
  <c r="BF358"/>
  <c r="T358"/>
  <c r="R358"/>
  <c r="P358"/>
  <c r="BI356"/>
  <c r="BH356"/>
  <c r="BG356"/>
  <c r="BF356"/>
  <c r="T356"/>
  <c r="R356"/>
  <c r="P356"/>
  <c r="BI353"/>
  <c r="BH353"/>
  <c r="BG353"/>
  <c r="BF353"/>
  <c r="T353"/>
  <c r="R353"/>
  <c r="P353"/>
  <c r="BI351"/>
  <c r="BH351"/>
  <c r="BG351"/>
  <c r="BF351"/>
  <c r="T351"/>
  <c r="R351"/>
  <c r="P351"/>
  <c r="BI347"/>
  <c r="BH347"/>
  <c r="BG347"/>
  <c r="BF347"/>
  <c r="T347"/>
  <c r="R347"/>
  <c r="P347"/>
  <c r="BI343"/>
  <c r="BH343"/>
  <c r="BG343"/>
  <c r="BF343"/>
  <c r="T343"/>
  <c r="R343"/>
  <c r="P343"/>
  <c r="BI340"/>
  <c r="BH340"/>
  <c r="BG340"/>
  <c r="BF340"/>
  <c r="T340"/>
  <c r="R340"/>
  <c r="P340"/>
  <c r="BI320"/>
  <c r="BH320"/>
  <c r="BG320"/>
  <c r="BF320"/>
  <c r="T320"/>
  <c r="R320"/>
  <c r="P320"/>
  <c r="BI300"/>
  <c r="BH300"/>
  <c r="BG300"/>
  <c r="BF300"/>
  <c r="T300"/>
  <c r="R300"/>
  <c r="P300"/>
  <c r="BI298"/>
  <c r="BH298"/>
  <c r="BG298"/>
  <c r="BF298"/>
  <c r="T298"/>
  <c r="R298"/>
  <c r="P298"/>
  <c r="BI292"/>
  <c r="BH292"/>
  <c r="BG292"/>
  <c r="BF292"/>
  <c r="T292"/>
  <c r="R292"/>
  <c r="P292"/>
  <c r="BI284"/>
  <c r="BH284"/>
  <c r="BG284"/>
  <c r="BF284"/>
  <c r="T284"/>
  <c r="R284"/>
  <c r="P284"/>
  <c r="BI280"/>
  <c r="BH280"/>
  <c r="BG280"/>
  <c r="BF280"/>
  <c r="T280"/>
  <c r="R280"/>
  <c r="P280"/>
  <c r="BI278"/>
  <c r="BH278"/>
  <c r="BG278"/>
  <c r="BF278"/>
  <c r="T278"/>
  <c r="R278"/>
  <c r="P278"/>
  <c r="BI274"/>
  <c r="BH274"/>
  <c r="BG274"/>
  <c r="BF274"/>
  <c r="T274"/>
  <c r="R274"/>
  <c r="P274"/>
  <c r="BI270"/>
  <c r="BH270"/>
  <c r="BG270"/>
  <c r="BF270"/>
  <c r="T270"/>
  <c r="R270"/>
  <c r="P270"/>
  <c r="BI255"/>
  <c r="BH255"/>
  <c r="BG255"/>
  <c r="BF255"/>
  <c r="T255"/>
  <c r="R255"/>
  <c r="P255"/>
  <c r="BI252"/>
  <c r="BH252"/>
  <c r="BG252"/>
  <c r="BF252"/>
  <c r="T252"/>
  <c r="R252"/>
  <c r="P252"/>
  <c r="BI251"/>
  <c r="BH251"/>
  <c r="BG251"/>
  <c r="BF251"/>
  <c r="T251"/>
  <c r="R251"/>
  <c r="P251"/>
  <c r="BI248"/>
  <c r="BH248"/>
  <c r="BG248"/>
  <c r="BF248"/>
  <c r="T248"/>
  <c r="R248"/>
  <c r="P248"/>
  <c r="BI247"/>
  <c r="BH247"/>
  <c r="BG247"/>
  <c r="BF247"/>
  <c r="T247"/>
  <c r="R247"/>
  <c r="P247"/>
  <c r="BI244"/>
  <c r="BH244"/>
  <c r="BG244"/>
  <c r="BF244"/>
  <c r="T244"/>
  <c r="R244"/>
  <c r="P244"/>
  <c r="BI241"/>
  <c r="BH241"/>
  <c r="BG241"/>
  <c r="BF241"/>
  <c r="T241"/>
  <c r="R241"/>
  <c r="P241"/>
  <c r="BI235"/>
  <c r="BH235"/>
  <c r="BG235"/>
  <c r="BF235"/>
  <c r="T235"/>
  <c r="R235"/>
  <c r="P235"/>
  <c r="BI229"/>
  <c r="BH229"/>
  <c r="BG229"/>
  <c r="BF229"/>
  <c r="T229"/>
  <c r="R229"/>
  <c r="P229"/>
  <c r="BI227"/>
  <c r="BH227"/>
  <c r="BG227"/>
  <c r="BF227"/>
  <c r="T227"/>
  <c r="R227"/>
  <c r="P227"/>
  <c r="BI217"/>
  <c r="BH217"/>
  <c r="BG217"/>
  <c r="BF217"/>
  <c r="T217"/>
  <c r="R217"/>
  <c r="P217"/>
  <c r="BI211"/>
  <c r="BH211"/>
  <c r="BG211"/>
  <c r="BF211"/>
  <c r="T211"/>
  <c r="R211"/>
  <c r="P211"/>
  <c r="BI207"/>
  <c r="BH207"/>
  <c r="BG207"/>
  <c r="BF207"/>
  <c r="T207"/>
  <c r="R207"/>
  <c r="P207"/>
  <c r="BI205"/>
  <c r="BH205"/>
  <c r="BG205"/>
  <c r="BF205"/>
  <c r="T205"/>
  <c r="R205"/>
  <c r="P205"/>
  <c r="BI202"/>
  <c r="BH202"/>
  <c r="BG202"/>
  <c r="BF202"/>
  <c r="T202"/>
  <c r="R202"/>
  <c r="P202"/>
  <c r="BI196"/>
  <c r="BH196"/>
  <c r="BG196"/>
  <c r="BF196"/>
  <c r="T196"/>
  <c r="R196"/>
  <c r="P196"/>
  <c r="BI190"/>
  <c r="BH190"/>
  <c r="BG190"/>
  <c r="BF190"/>
  <c r="T190"/>
  <c r="R190"/>
  <c r="P190"/>
  <c r="BI184"/>
  <c r="BH184"/>
  <c r="BG184"/>
  <c r="BF184"/>
  <c r="T184"/>
  <c r="R184"/>
  <c r="P184"/>
  <c r="BI174"/>
  <c r="BH174"/>
  <c r="BG174"/>
  <c r="BF174"/>
  <c r="T174"/>
  <c r="R174"/>
  <c r="P174"/>
  <c r="BI172"/>
  <c r="BH172"/>
  <c r="BG172"/>
  <c r="BF172"/>
  <c r="T172"/>
  <c r="R172"/>
  <c r="P172"/>
  <c r="BI163"/>
  <c r="BH163"/>
  <c r="BG163"/>
  <c r="BF163"/>
  <c r="T163"/>
  <c r="R163"/>
  <c r="P163"/>
  <c r="BI157"/>
  <c r="BH157"/>
  <c r="BG157"/>
  <c r="BF157"/>
  <c r="T157"/>
  <c r="R157"/>
  <c r="P157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6"/>
  <c r="BH146"/>
  <c r="BG146"/>
  <c r="BF146"/>
  <c r="T146"/>
  <c r="R146"/>
  <c r="P146"/>
  <c r="BI123"/>
  <c r="BH123"/>
  <c r="BG123"/>
  <c r="BF123"/>
  <c r="T123"/>
  <c r="R123"/>
  <c r="P123"/>
  <c r="BI112"/>
  <c r="BH112"/>
  <c r="BG112"/>
  <c r="BF112"/>
  <c r="T112"/>
  <c r="R112"/>
  <c r="P112"/>
  <c r="BI108"/>
  <c r="BH108"/>
  <c r="BG108"/>
  <c r="BF108"/>
  <c r="T108"/>
  <c r="R108"/>
  <c r="P108"/>
  <c r="BI102"/>
  <c r="BH102"/>
  <c r="BG102"/>
  <c r="BF102"/>
  <c r="T102"/>
  <c r="R102"/>
  <c r="P102"/>
  <c r="J96"/>
  <c r="J95"/>
  <c r="F93"/>
  <c r="E91"/>
  <c r="J55"/>
  <c r="J54"/>
  <c r="F52"/>
  <c r="E50"/>
  <c r="J18"/>
  <c r="E18"/>
  <c r="F96"/>
  <c r="J17"/>
  <c r="J15"/>
  <c r="E15"/>
  <c r="F95"/>
  <c r="J14"/>
  <c r="J12"/>
  <c r="J93"/>
  <c r="E7"/>
  <c r="E89"/>
  <c i="2" r="J37"/>
  <c r="J36"/>
  <c i="1" r="AY55"/>
  <c i="2" r="J35"/>
  <c i="1" r="AX55"/>
  <c i="2" r="BI185"/>
  <c r="BH185"/>
  <c r="BG185"/>
  <c r="BF185"/>
  <c r="T185"/>
  <c r="R185"/>
  <c r="P185"/>
  <c r="BI181"/>
  <c r="BH181"/>
  <c r="BG181"/>
  <c r="BF181"/>
  <c r="T181"/>
  <c r="R181"/>
  <c r="P181"/>
  <c r="BI174"/>
  <c r="BH174"/>
  <c r="BG174"/>
  <c r="BF174"/>
  <c r="T174"/>
  <c r="R174"/>
  <c r="P174"/>
  <c r="BI171"/>
  <c r="BH171"/>
  <c r="BG171"/>
  <c r="BF171"/>
  <c r="T171"/>
  <c r="R171"/>
  <c r="P171"/>
  <c r="BI168"/>
  <c r="BH168"/>
  <c r="BG168"/>
  <c r="BF168"/>
  <c r="T168"/>
  <c r="R168"/>
  <c r="P168"/>
  <c r="BI165"/>
  <c r="BH165"/>
  <c r="BG165"/>
  <c r="BF165"/>
  <c r="T165"/>
  <c r="R165"/>
  <c r="P165"/>
  <c r="BI162"/>
  <c r="BH162"/>
  <c r="BG162"/>
  <c r="BF162"/>
  <c r="T162"/>
  <c r="R162"/>
  <c r="P162"/>
  <c r="BI160"/>
  <c r="BH160"/>
  <c r="BG160"/>
  <c r="BF160"/>
  <c r="T160"/>
  <c r="R160"/>
  <c r="P160"/>
  <c r="BI155"/>
  <c r="BH155"/>
  <c r="BG155"/>
  <c r="BF155"/>
  <c r="T155"/>
  <c r="R155"/>
  <c r="P155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38"/>
  <c r="BH138"/>
  <c r="BG138"/>
  <c r="BF138"/>
  <c r="T138"/>
  <c r="R138"/>
  <c r="P138"/>
  <c r="BI135"/>
  <c r="BH135"/>
  <c r="BG135"/>
  <c r="BF135"/>
  <c r="T135"/>
  <c r="R135"/>
  <c r="P135"/>
  <c r="BI130"/>
  <c r="BH130"/>
  <c r="BG130"/>
  <c r="BF130"/>
  <c r="T130"/>
  <c r="R130"/>
  <c r="P130"/>
  <c r="BI121"/>
  <c r="BH121"/>
  <c r="BG121"/>
  <c r="BF121"/>
  <c r="T121"/>
  <c r="R121"/>
  <c r="P121"/>
  <c r="BI117"/>
  <c r="BH117"/>
  <c r="BG117"/>
  <c r="BF117"/>
  <c r="T117"/>
  <c r="R117"/>
  <c r="P117"/>
  <c r="BI114"/>
  <c r="BH114"/>
  <c r="BG114"/>
  <c r="BF114"/>
  <c r="T114"/>
  <c r="R114"/>
  <c r="P114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6"/>
  <c r="BH96"/>
  <c r="BG96"/>
  <c r="BF96"/>
  <c r="T96"/>
  <c r="R96"/>
  <c r="P96"/>
  <c r="BI93"/>
  <c r="BH93"/>
  <c r="BG93"/>
  <c r="BF93"/>
  <c r="T93"/>
  <c r="R93"/>
  <c r="P93"/>
  <c r="BI90"/>
  <c r="BH90"/>
  <c r="BG90"/>
  <c r="BF90"/>
  <c r="T90"/>
  <c r="R90"/>
  <c r="P90"/>
  <c r="BI87"/>
  <c r="BH87"/>
  <c r="BG87"/>
  <c r="BF87"/>
  <c r="T87"/>
  <c r="R87"/>
  <c r="P87"/>
  <c r="J81"/>
  <c r="J80"/>
  <c r="F78"/>
  <c r="E76"/>
  <c r="J55"/>
  <c r="J54"/>
  <c r="F52"/>
  <c r="E50"/>
  <c r="J18"/>
  <c r="E18"/>
  <c r="F81"/>
  <c r="J17"/>
  <c r="J15"/>
  <c r="E15"/>
  <c r="F54"/>
  <c r="J14"/>
  <c r="J12"/>
  <c r="J78"/>
  <c r="E7"/>
  <c r="E74"/>
  <c i="1" r="L50"/>
  <c r="AM50"/>
  <c r="AM49"/>
  <c r="L49"/>
  <c r="AM47"/>
  <c r="L47"/>
  <c r="L45"/>
  <c r="L44"/>
  <c i="3" r="BK970"/>
  <c r="J927"/>
  <c r="J841"/>
  <c r="BK803"/>
  <c r="J764"/>
  <c r="J745"/>
  <c r="BK554"/>
  <c r="BK504"/>
  <c r="BK429"/>
  <c r="BK414"/>
  <c r="J383"/>
  <c r="BK353"/>
  <c r="BK157"/>
  <c i="2" r="J162"/>
  <c r="BK108"/>
  <c i="5" r="J95"/>
  <c r="J88"/>
  <c r="J82"/>
  <c i="3" r="J981"/>
  <c r="BK963"/>
  <c r="BK935"/>
  <c r="J879"/>
  <c r="J807"/>
  <c r="BK757"/>
  <c r="J594"/>
  <c r="J520"/>
  <c r="BK443"/>
  <c r="BK351"/>
  <c r="BK251"/>
  <c r="J184"/>
  <c i="2" r="J87"/>
  <c i="3" r="BK960"/>
  <c r="BK927"/>
  <c r="BK854"/>
  <c r="J801"/>
  <c r="J766"/>
  <c r="BK610"/>
  <c r="BK584"/>
  <c r="J537"/>
  <c r="J475"/>
  <c r="BK356"/>
  <c r="BK270"/>
  <c r="BK229"/>
  <c r="J154"/>
  <c i="2" r="J117"/>
  <c r="J90"/>
  <c i="4" r="J106"/>
  <c r="BK89"/>
  <c i="3" r="BK1006"/>
  <c r="BK980"/>
  <c r="BK969"/>
  <c r="J960"/>
  <c r="BK859"/>
  <c r="J829"/>
  <c r="BK798"/>
  <c r="BK739"/>
  <c r="J722"/>
  <c r="BK637"/>
  <c r="BK582"/>
  <c r="J504"/>
  <c r="BK446"/>
  <c r="J247"/>
  <c i="2" r="J165"/>
  <c r="J108"/>
  <c i="4" r="BK108"/>
  <c i="3" r="BK983"/>
  <c r="BK751"/>
  <c r="BK722"/>
  <c r="BK642"/>
  <c r="J587"/>
  <c r="BK537"/>
  <c r="BK452"/>
  <c r="BK417"/>
  <c r="BK387"/>
  <c r="J363"/>
  <c r="J292"/>
  <c r="BK172"/>
  <c i="2" r="BK171"/>
  <c r="BK149"/>
  <c i="5" r="BK97"/>
  <c i="4" r="J95"/>
  <c i="3" r="BK985"/>
  <c r="BK881"/>
  <c r="BK845"/>
  <c r="J803"/>
  <c r="BK764"/>
  <c r="J637"/>
  <c r="J565"/>
  <c r="J468"/>
  <c r="BK449"/>
  <c r="BK399"/>
  <c r="J361"/>
  <c r="BK284"/>
  <c r="BK217"/>
  <c r="BK112"/>
  <c i="2" r="BK102"/>
  <c i="3" r="J968"/>
  <c r="J861"/>
  <c r="J816"/>
  <c r="J705"/>
  <c r="BK661"/>
  <c r="J582"/>
  <c r="BK509"/>
  <c r="BK437"/>
  <c r="J420"/>
  <c r="J244"/>
  <c r="J163"/>
  <c r="J102"/>
  <c i="2" r="J149"/>
  <c r="J93"/>
  <c i="5" r="J92"/>
  <c i="3" r="J985"/>
  <c r="J975"/>
  <c r="J958"/>
  <c r="J881"/>
  <c r="BK832"/>
  <c r="BK781"/>
  <c r="BK612"/>
  <c r="BK550"/>
  <c r="J472"/>
  <c r="J437"/>
  <c r="J395"/>
  <c r="J241"/>
  <c r="J172"/>
  <c i="2" r="BK165"/>
  <c r="BK93"/>
  <c i="3" r="BK968"/>
  <c r="BK956"/>
  <c r="BK874"/>
  <c r="J785"/>
  <c r="J754"/>
  <c r="J688"/>
  <c r="BK652"/>
  <c r="BK562"/>
  <c r="J380"/>
  <c r="J320"/>
  <c r="BK252"/>
  <c r="J202"/>
  <c r="BK152"/>
  <c i="2" r="BK162"/>
  <c i="5" r="BK86"/>
  <c i="4" r="BK111"/>
  <c r="BK91"/>
  <c i="3" r="BK1008"/>
  <c r="BK977"/>
  <c r="BK965"/>
  <c r="BK937"/>
  <c r="J845"/>
  <c r="J806"/>
  <c r="J757"/>
  <c r="J728"/>
  <c r="J658"/>
  <c r="BK618"/>
  <c r="BK499"/>
  <c r="BK408"/>
  <c r="J207"/>
  <c i="2" r="BK117"/>
  <c r="BK96"/>
  <c i="4" r="J102"/>
  <c i="3" r="BK978"/>
  <c r="BK745"/>
  <c r="BK728"/>
  <c r="BK602"/>
  <c r="BK544"/>
  <c r="J440"/>
  <c r="J411"/>
  <c r="J387"/>
  <c r="BK361"/>
  <c r="J280"/>
  <c i="2" r="J185"/>
  <c r="J130"/>
  <c i="5" r="J90"/>
  <c i="4" r="J89"/>
  <c i="3" r="J978"/>
  <c r="J870"/>
  <c r="BK837"/>
  <c r="J789"/>
  <c r="J700"/>
  <c r="BK667"/>
  <c r="BK624"/>
  <c r="J607"/>
  <c r="J535"/>
  <c r="BK440"/>
  <c r="BK411"/>
  <c r="BK368"/>
  <c r="J298"/>
  <c r="J157"/>
  <c i="2" r="J174"/>
  <c i="3" r="J973"/>
  <c r="BK868"/>
  <c r="J826"/>
  <c r="BK777"/>
  <c r="BK754"/>
  <c r="BK664"/>
  <c r="BK621"/>
  <c r="BK565"/>
  <c r="J486"/>
  <c r="J423"/>
  <c r="BK395"/>
  <c r="J251"/>
  <c r="BK205"/>
  <c r="BK108"/>
  <c i="2" r="J146"/>
  <c i="1" r="AS54"/>
  <c i="3" r="J976"/>
  <c r="J970"/>
  <c r="J930"/>
  <c r="J856"/>
  <c r="BK829"/>
  <c r="J771"/>
  <c r="J655"/>
  <c r="BK607"/>
  <c r="BK531"/>
  <c r="BK470"/>
  <c r="BK426"/>
  <c r="BK300"/>
  <c r="BK247"/>
  <c i="2" r="BK146"/>
  <c r="BK99"/>
  <c i="3" r="J966"/>
  <c r="J944"/>
  <c r="J859"/>
  <c r="J832"/>
  <c r="J725"/>
  <c r="BK673"/>
  <c r="J615"/>
  <c r="BK599"/>
  <c r="BK547"/>
  <c r="BK384"/>
  <c r="J343"/>
  <c r="J255"/>
  <c r="BK211"/>
  <c r="J150"/>
  <c i="2" r="BK135"/>
  <c i="4" r="BK117"/>
  <c r="BK95"/>
  <c i="3" r="J1008"/>
  <c r="J956"/>
  <c r="BK826"/>
  <c r="BK789"/>
  <c r="J748"/>
  <c r="BK725"/>
  <c r="J624"/>
  <c r="BK570"/>
  <c r="J426"/>
  <c r="BK255"/>
  <c r="J190"/>
  <c i="4" r="BK113"/>
  <c r="BK97"/>
  <c i="3" r="BK773"/>
  <c r="BK649"/>
  <c r="BK597"/>
  <c r="J551"/>
  <c r="BK468"/>
  <c r="BK432"/>
  <c r="BK392"/>
  <c r="J368"/>
  <c r="BK340"/>
  <c r="BK150"/>
  <c i="2" r="J135"/>
  <c i="5" r="BK92"/>
  <c i="3" r="J965"/>
  <c r="BK930"/>
  <c r="BK861"/>
  <c r="J813"/>
  <c r="J751"/>
  <c r="BK683"/>
  <c r="J652"/>
  <c r="J618"/>
  <c r="BK557"/>
  <c r="J531"/>
  <c r="BK466"/>
  <c r="BK423"/>
  <c r="J371"/>
  <c r="J340"/>
  <c r="J252"/>
  <c r="BK174"/>
  <c i="2" r="BK185"/>
  <c r="BK90"/>
  <c i="3" r="J967"/>
  <c r="J851"/>
  <c r="BK806"/>
  <c r="J719"/>
  <c r="BK700"/>
  <c r="J664"/>
  <c r="J597"/>
  <c r="J562"/>
  <c r="BK343"/>
  <c r="BK248"/>
  <c r="J211"/>
  <c r="BK146"/>
  <c i="2" r="BK181"/>
  <c r="J138"/>
  <c i="5" r="BK99"/>
  <c r="J86"/>
  <c i="4" r="BK120"/>
  <c r="J85"/>
  <c i="3" r="J977"/>
  <c r="BK973"/>
  <c r="J949"/>
  <c r="J819"/>
  <c r="BK766"/>
  <c r="BK731"/>
  <c r="J673"/>
  <c r="J627"/>
  <c r="BK587"/>
  <c r="J449"/>
  <c r="J414"/>
  <c r="BK298"/>
  <c r="BK202"/>
  <c i="2" r="J171"/>
  <c r="BK111"/>
  <c i="3" r="BK876"/>
  <c r="J835"/>
  <c r="BK816"/>
  <c r="J781"/>
  <c r="BK714"/>
  <c r="J579"/>
  <c r="J544"/>
  <c r="J499"/>
  <c r="J452"/>
  <c r="J408"/>
  <c r="BK376"/>
  <c r="BK241"/>
  <c r="J174"/>
  <c r="J112"/>
  <c i="2" r="J105"/>
  <c r="BK87"/>
  <c i="5" r="BK82"/>
  <c i="3" r="J1009"/>
  <c r="J1007"/>
  <c r="BK976"/>
  <c r="BK967"/>
  <c r="J946"/>
  <c r="J874"/>
  <c r="BK841"/>
  <c r="BK761"/>
  <c r="BK733"/>
  <c r="J649"/>
  <c r="BK604"/>
  <c r="BK520"/>
  <c r="BK486"/>
  <c r="J356"/>
  <c i="2" r="BK138"/>
  <c i="5" r="BK84"/>
  <c i="4" r="J100"/>
  <c i="3" r="BK981"/>
  <c r="J736"/>
  <c r="BK655"/>
  <c r="J570"/>
  <c r="J456"/>
  <c r="BK405"/>
  <c r="BK383"/>
  <c r="J351"/>
  <c r="BK207"/>
  <c i="2" r="BK174"/>
  <c r="BK155"/>
  <c i="5" r="J99"/>
  <c i="4" r="J97"/>
  <c i="3" r="J1002"/>
  <c r="J979"/>
  <c r="BK946"/>
  <c r="J854"/>
  <c r="BK835"/>
  <c r="J773"/>
  <c r="J733"/>
  <c r="BK678"/>
  <c r="J642"/>
  <c r="BK590"/>
  <c r="BK475"/>
  <c r="J432"/>
  <c r="J384"/>
  <c r="BK320"/>
  <c r="BK278"/>
  <c r="BK184"/>
  <c r="J108"/>
  <c i="2" r="J111"/>
  <c i="3" r="J716"/>
  <c r="J644"/>
  <c r="J590"/>
  <c r="J526"/>
  <c r="J470"/>
  <c r="J278"/>
  <c r="J235"/>
  <c r="BK123"/>
  <c i="2" r="J155"/>
  <c i="5" r="J97"/>
  <c i="4" r="J113"/>
  <c i="3" r="J987"/>
  <c r="J971"/>
  <c r="BK944"/>
  <c r="BK870"/>
  <c r="BK785"/>
  <c r="J683"/>
  <c r="J632"/>
  <c r="J599"/>
  <c r="BK535"/>
  <c r="J494"/>
  <c r="J358"/>
  <c r="BK274"/>
  <c r="BK227"/>
  <c i="2" r="J181"/>
  <c r="J143"/>
  <c r="J96"/>
  <c i="3" r="BK971"/>
  <c r="J849"/>
  <c r="J795"/>
  <c r="BK760"/>
  <c r="BK705"/>
  <c r="J647"/>
  <c r="J604"/>
  <c r="J509"/>
  <c r="J466"/>
  <c r="J399"/>
  <c r="BK363"/>
  <c r="J284"/>
  <c r="BK190"/>
  <c r="BK102"/>
  <c i="2" r="J102"/>
  <c i="5" r="BK95"/>
  <c i="4" r="J120"/>
  <c r="BK102"/>
  <c i="3" r="J1006"/>
  <c r="BK1005"/>
  <c r="J1005"/>
  <c r="BK1004"/>
  <c r="J1004"/>
  <c r="BK1002"/>
  <c r="BK993"/>
  <c r="BK991"/>
  <c r="BK989"/>
  <c r="J983"/>
  <c r="BK979"/>
  <c r="BK975"/>
  <c r="J974"/>
  <c r="J963"/>
  <c r="J837"/>
  <c r="BK807"/>
  <c r="J760"/>
  <c r="J667"/>
  <c r="BK632"/>
  <c r="J584"/>
  <c r="BK494"/>
  <c r="J405"/>
  <c r="BK235"/>
  <c i="2" r="BK160"/>
  <c r="BK105"/>
  <c i="4" r="BK106"/>
  <c i="3" r="J989"/>
  <c r="J761"/>
  <c r="J742"/>
  <c r="J661"/>
  <c r="J610"/>
  <c r="BK579"/>
  <c r="BK526"/>
  <c r="J429"/>
  <c r="J402"/>
  <c r="J376"/>
  <c r="J347"/>
  <c r="J205"/>
  <c i="2" r="J160"/>
  <c r="J114"/>
  <c i="4" r="J91"/>
  <c i="3" r="J991"/>
  <c r="J969"/>
  <c r="J937"/>
  <c r="BK851"/>
  <c r="BK801"/>
  <c r="BK736"/>
  <c r="J678"/>
  <c r="J621"/>
  <c r="BK551"/>
  <c r="BK472"/>
  <c r="J435"/>
  <c r="BK380"/>
  <c r="J300"/>
  <c r="J227"/>
  <c r="BK163"/>
  <c i="2" r="BK130"/>
  <c i="5" r="F36"/>
  <c i="3" r="BK693"/>
  <c r="J602"/>
  <c r="BK533"/>
  <c r="BK402"/>
  <c r="BK371"/>
  <c r="BK292"/>
  <c r="J270"/>
  <c r="J152"/>
  <c i="2" r="BK143"/>
  <c i="5" r="BK90"/>
  <c r="J84"/>
  <c i="4" r="J117"/>
  <c r="J108"/>
  <c i="3" r="J980"/>
  <c r="BK974"/>
  <c r="J868"/>
  <c r="J798"/>
  <c r="BK742"/>
  <c r="J714"/>
  <c r="BK658"/>
  <c r="J514"/>
  <c r="BK456"/>
  <c r="BK420"/>
  <c r="BK280"/>
  <c r="J217"/>
  <c r="J146"/>
  <c r="BK972"/>
  <c r="BK958"/>
  <c r="J935"/>
  <c r="BK856"/>
  <c r="BK819"/>
  <c r="J777"/>
  <c r="BK719"/>
  <c r="BK594"/>
  <c r="J554"/>
  <c r="J533"/>
  <c r="BK489"/>
  <c r="J446"/>
  <c r="J274"/>
  <c r="BK244"/>
  <c r="BK196"/>
  <c i="2" r="BK168"/>
  <c r="J99"/>
  <c i="5" r="BK88"/>
  <c i="3" r="BK1009"/>
  <c r="BK1007"/>
  <c r="BK987"/>
  <c r="J972"/>
  <c r="BK966"/>
  <c r="J876"/>
  <c r="BK813"/>
  <c r="BK771"/>
  <c r="J731"/>
  <c r="BK716"/>
  <c r="BK647"/>
  <c r="BK615"/>
  <c r="J550"/>
  <c r="J489"/>
  <c r="BK358"/>
  <c r="J196"/>
  <c i="2" r="BK121"/>
  <c i="4" r="J111"/>
  <c r="BK85"/>
  <c i="3" r="BK748"/>
  <c r="BK688"/>
  <c r="BK627"/>
  <c r="J557"/>
  <c r="BK514"/>
  <c r="BK435"/>
  <c r="J392"/>
  <c r="J353"/>
  <c r="J248"/>
  <c r="J123"/>
  <c i="2" r="J168"/>
  <c r="J121"/>
  <c i="4" r="BK100"/>
  <c i="3" r="J993"/>
  <c r="BK949"/>
  <c r="BK879"/>
  <c r="BK849"/>
  <c r="BK795"/>
  <c r="J739"/>
  <c r="J693"/>
  <c r="BK644"/>
  <c r="J612"/>
  <c r="J547"/>
  <c r="J443"/>
  <c r="J417"/>
  <c r="BK347"/>
  <c r="J229"/>
  <c r="BK154"/>
  <c i="2" r="BK114"/>
  <c i="5" l="1" r="R81"/>
  <c r="R80"/>
  <c i="2" r="BK86"/>
  <c r="J86"/>
  <c r="J61"/>
  <c r="T120"/>
  <c r="T180"/>
  <c i="3" r="R101"/>
  <c r="BK210"/>
  <c r="J210"/>
  <c r="J62"/>
  <c r="BK342"/>
  <c r="J342"/>
  <c r="J63"/>
  <c r="BK379"/>
  <c r="J379"/>
  <c r="J64"/>
  <c r="BK394"/>
  <c r="J394"/>
  <c r="J65"/>
  <c r="BK442"/>
  <c r="J442"/>
  <c r="J66"/>
  <c r="T442"/>
  <c r="P455"/>
  <c r="P493"/>
  <c r="R519"/>
  <c r="R546"/>
  <c r="BK617"/>
  <c r="J617"/>
  <c r="J76"/>
  <c r="BK738"/>
  <c r="J738"/>
  <c r="J77"/>
  <c r="BK929"/>
  <c r="J929"/>
  <c r="J78"/>
  <c r="R962"/>
  <c i="5" r="BK81"/>
  <c r="J81"/>
  <c r="J60"/>
  <c i="2" r="R86"/>
  <c r="BK154"/>
  <c r="J154"/>
  <c r="J63"/>
  <c r="P180"/>
  <c i="3" r="P101"/>
  <c r="R210"/>
  <c r="P342"/>
  <c r="T379"/>
  <c r="T394"/>
  <c r="P442"/>
  <c r="R455"/>
  <c r="T493"/>
  <c r="T519"/>
  <c r="T546"/>
  <c r="T581"/>
  <c r="P593"/>
  <c r="T593"/>
  <c r="P606"/>
  <c r="R617"/>
  <c r="T738"/>
  <c r="R929"/>
  <c r="P962"/>
  <c i="4" r="P84"/>
  <c r="P83"/>
  <c r="P82"/>
  <c i="1" r="AU57"/>
  <c i="4" r="R84"/>
  <c r="R83"/>
  <c r="R82"/>
  <c i="5" r="P81"/>
  <c r="P80"/>
  <c i="1" r="AU58"/>
  <c i="2" r="T86"/>
  <c r="R154"/>
  <c i="3" r="T101"/>
  <c r="T210"/>
  <c r="T342"/>
  <c r="P379"/>
  <c r="P394"/>
  <c r="R442"/>
  <c r="T455"/>
  <c r="R493"/>
  <c r="P519"/>
  <c r="P546"/>
  <c r="P581"/>
  <c r="BK593"/>
  <c r="J593"/>
  <c r="J74"/>
  <c r="R593"/>
  <c r="R606"/>
  <c r="P617"/>
  <c r="R738"/>
  <c r="T929"/>
  <c r="BK962"/>
  <c r="J962"/>
  <c r="J79"/>
  <c i="4" r="BK84"/>
  <c r="J84"/>
  <c r="J61"/>
  <c r="T84"/>
  <c r="T83"/>
  <c r="T82"/>
  <c i="2" r="BK120"/>
  <c r="J120"/>
  <c r="J62"/>
  <c r="P154"/>
  <c r="R180"/>
  <c r="R120"/>
  <c r="BK180"/>
  <c r="J180"/>
  <c r="J64"/>
  <c i="3" r="BK101"/>
  <c r="J101"/>
  <c r="J61"/>
  <c r="P210"/>
  <c r="R342"/>
  <c r="R379"/>
  <c r="R394"/>
  <c r="BK455"/>
  <c r="J455"/>
  <c r="J67"/>
  <c r="BK493"/>
  <c r="J493"/>
  <c r="J68"/>
  <c r="BK519"/>
  <c r="J519"/>
  <c r="J69"/>
  <c r="BK546"/>
  <c r="J546"/>
  <c r="J70"/>
  <c r="BK581"/>
  <c r="J581"/>
  <c r="J71"/>
  <c r="R581"/>
  <c r="BK606"/>
  <c r="J606"/>
  <c r="J75"/>
  <c r="T606"/>
  <c r="T617"/>
  <c r="P738"/>
  <c r="P929"/>
  <c r="T962"/>
  <c i="5" r="T81"/>
  <c r="T80"/>
  <c i="2" r="P86"/>
  <c r="P120"/>
  <c r="T154"/>
  <c r="E48"/>
  <c r="BE87"/>
  <c r="BE117"/>
  <c r="BE121"/>
  <c r="BE155"/>
  <c r="BE162"/>
  <c r="BE171"/>
  <c i="3" r="F54"/>
  <c r="BE102"/>
  <c r="BE172"/>
  <c r="BE190"/>
  <c r="BE207"/>
  <c r="BE241"/>
  <c r="BE274"/>
  <c r="BE292"/>
  <c r="BE298"/>
  <c r="BE343"/>
  <c r="BE356"/>
  <c r="BE358"/>
  <c r="BE429"/>
  <c r="BE437"/>
  <c r="BE446"/>
  <c r="BE456"/>
  <c r="BE470"/>
  <c r="BE537"/>
  <c r="BE544"/>
  <c r="BE562"/>
  <c r="BE597"/>
  <c r="BE602"/>
  <c r="BE604"/>
  <c r="BE610"/>
  <c r="BE615"/>
  <c r="BE649"/>
  <c r="BE661"/>
  <c r="BE688"/>
  <c r="BE731"/>
  <c r="BE761"/>
  <c r="BE771"/>
  <c r="BE785"/>
  <c r="BE807"/>
  <c r="BE832"/>
  <c r="BE859"/>
  <c r="BE868"/>
  <c r="BE874"/>
  <c r="BE935"/>
  <c r="BE963"/>
  <c r="BE967"/>
  <c r="BE968"/>
  <c r="BE980"/>
  <c r="BE981"/>
  <c r="BE983"/>
  <c r="BE989"/>
  <c i="4" r="E48"/>
  <c r="BE97"/>
  <c r="BE108"/>
  <c r="BE111"/>
  <c i="5" r="BE86"/>
  <c i="2" r="J52"/>
  <c r="BE111"/>
  <c r="BE146"/>
  <c r="BE181"/>
  <c i="3" r="E48"/>
  <c r="BE157"/>
  <c r="BE202"/>
  <c r="BE278"/>
  <c r="BE300"/>
  <c r="BE320"/>
  <c r="BE371"/>
  <c r="BE380"/>
  <c r="BE384"/>
  <c r="BE387"/>
  <c r="BE392"/>
  <c r="BE395"/>
  <c r="BE399"/>
  <c r="BE414"/>
  <c r="BE426"/>
  <c r="BE466"/>
  <c r="BE547"/>
  <c r="BE550"/>
  <c r="BE554"/>
  <c r="BE599"/>
  <c r="BE607"/>
  <c r="BE624"/>
  <c r="BE632"/>
  <c r="BE637"/>
  <c r="BE647"/>
  <c r="BE652"/>
  <c r="BE673"/>
  <c r="BE693"/>
  <c r="BE714"/>
  <c r="BE725"/>
  <c r="BE733"/>
  <c r="BE739"/>
  <c r="BE760"/>
  <c r="BE766"/>
  <c r="BE987"/>
  <c i="4" r="F54"/>
  <c r="J76"/>
  <c r="BE91"/>
  <c r="BE117"/>
  <c r="BK119"/>
  <c r="J119"/>
  <c r="J62"/>
  <c i="5" r="J52"/>
  <c r="F77"/>
  <c r="BE88"/>
  <c r="BE95"/>
  <c i="2" r="F80"/>
  <c r="BE93"/>
  <c r="BE99"/>
  <c r="BE102"/>
  <c r="BE143"/>
  <c r="BE168"/>
  <c r="BE174"/>
  <c i="3" r="BE174"/>
  <c r="BE205"/>
  <c r="BE229"/>
  <c r="BE244"/>
  <c r="BE248"/>
  <c r="BE251"/>
  <c r="BE252"/>
  <c r="BE402"/>
  <c r="BE411"/>
  <c r="BE440"/>
  <c r="BE443"/>
  <c r="BE472"/>
  <c r="BE475"/>
  <c r="BE514"/>
  <c r="BE565"/>
  <c r="BE621"/>
  <c r="BE627"/>
  <c r="BE655"/>
  <c r="BE719"/>
  <c r="BE745"/>
  <c r="BE754"/>
  <c r="BE835"/>
  <c r="BE856"/>
  <c r="BE881"/>
  <c r="BE944"/>
  <c r="BE949"/>
  <c r="BE958"/>
  <c r="BE973"/>
  <c r="BE974"/>
  <c r="BE975"/>
  <c r="BE977"/>
  <c r="BE991"/>
  <c r="BE993"/>
  <c r="BE1002"/>
  <c r="BE1004"/>
  <c r="BE1005"/>
  <c r="BE1006"/>
  <c r="BE1007"/>
  <c r="BE1008"/>
  <c r="BE1009"/>
  <c r="BK589"/>
  <c r="J589"/>
  <c r="J72"/>
  <c i="4" r="F55"/>
  <c r="BE85"/>
  <c r="BE106"/>
  <c r="BE113"/>
  <c r="BE120"/>
  <c i="5" r="E48"/>
  <c r="F54"/>
  <c r="BE90"/>
  <c i="1" r="BC58"/>
  <c i="2" r="BE114"/>
  <c r="BE160"/>
  <c r="BE165"/>
  <c i="3" r="J52"/>
  <c r="BE112"/>
  <c r="BE146"/>
  <c r="BE163"/>
  <c r="BE184"/>
  <c r="BE217"/>
  <c r="BE227"/>
  <c r="BE280"/>
  <c r="BE383"/>
  <c r="BE405"/>
  <c r="BE420"/>
  <c r="BE449"/>
  <c r="BE486"/>
  <c r="BE494"/>
  <c r="BE504"/>
  <c r="BE535"/>
  <c r="BE570"/>
  <c r="BE612"/>
  <c r="BE644"/>
  <c r="BE683"/>
  <c r="BE716"/>
  <c r="BE722"/>
  <c r="BE764"/>
  <c r="BE781"/>
  <c r="BE789"/>
  <c r="BE798"/>
  <c r="BE829"/>
  <c r="BE845"/>
  <c r="BE879"/>
  <c r="BE930"/>
  <c r="BE937"/>
  <c r="BE969"/>
  <c i="2" r="F55"/>
  <c r="BE90"/>
  <c r="BE108"/>
  <c r="BE130"/>
  <c r="BE135"/>
  <c r="BE138"/>
  <c r="BE149"/>
  <c r="BE185"/>
  <c i="3" r="BE108"/>
  <c r="BE123"/>
  <c r="BE152"/>
  <c r="BE196"/>
  <c r="BE211"/>
  <c r="BE235"/>
  <c r="BE255"/>
  <c r="BE270"/>
  <c r="BE347"/>
  <c r="BE353"/>
  <c r="BE361"/>
  <c r="BE408"/>
  <c r="BE423"/>
  <c r="BE432"/>
  <c r="BE435"/>
  <c r="BE509"/>
  <c r="BE526"/>
  <c r="BE533"/>
  <c r="BE551"/>
  <c r="BE579"/>
  <c r="BE582"/>
  <c r="BE584"/>
  <c r="BE590"/>
  <c r="BE642"/>
  <c r="BE664"/>
  <c r="BE678"/>
  <c r="BE700"/>
  <c r="BE705"/>
  <c r="BE728"/>
  <c r="BE736"/>
  <c r="BE748"/>
  <c r="BE773"/>
  <c r="BE777"/>
  <c r="BE795"/>
  <c r="BE806"/>
  <c r="BE816"/>
  <c r="BE826"/>
  <c r="BE841"/>
  <c r="BE851"/>
  <c r="BE854"/>
  <c r="BE861"/>
  <c r="BE876"/>
  <c r="BE927"/>
  <c r="BE946"/>
  <c r="BE956"/>
  <c r="BE965"/>
  <c r="BE970"/>
  <c r="BE972"/>
  <c r="BE976"/>
  <c r="BE978"/>
  <c r="BE979"/>
  <c r="BE985"/>
  <c i="4" r="BE89"/>
  <c r="BE95"/>
  <c r="BE100"/>
  <c r="BE102"/>
  <c i="5" r="BE82"/>
  <c r="BE84"/>
  <c r="BE92"/>
  <c r="BE97"/>
  <c r="BE99"/>
  <c i="2" r="BE96"/>
  <c r="BE105"/>
  <c i="3" r="F55"/>
  <c r="BE150"/>
  <c r="BE154"/>
  <c r="BE247"/>
  <c r="BE284"/>
  <c r="BE340"/>
  <c r="BE351"/>
  <c r="BE363"/>
  <c r="BE368"/>
  <c r="BE376"/>
  <c r="BE417"/>
  <c r="BE452"/>
  <c r="BE468"/>
  <c r="BE489"/>
  <c r="BE499"/>
  <c r="BE520"/>
  <c r="BE531"/>
  <c r="BE557"/>
  <c r="BE587"/>
  <c r="BE594"/>
  <c r="BE618"/>
  <c r="BE658"/>
  <c r="BE667"/>
  <c r="BE742"/>
  <c r="BE751"/>
  <c r="BE757"/>
  <c r="BE801"/>
  <c r="BE803"/>
  <c r="BE813"/>
  <c r="BE819"/>
  <c r="BE837"/>
  <c r="BE849"/>
  <c r="BE870"/>
  <c r="BE960"/>
  <c r="BE966"/>
  <c r="BE971"/>
  <c r="F37"/>
  <c i="1" r="BD56"/>
  <c i="5" r="F37"/>
  <c i="1" r="BD58"/>
  <c i="2" r="F37"/>
  <c i="1" r="BD55"/>
  <c i="3" r="F35"/>
  <c i="1" r="BB56"/>
  <c i="4" r="F36"/>
  <c i="1" r="BC57"/>
  <c i="3" r="F34"/>
  <c i="1" r="BA56"/>
  <c i="4" r="F35"/>
  <c i="1" r="BB57"/>
  <c i="2" r="F36"/>
  <c i="1" r="BC55"/>
  <c i="3" r="F36"/>
  <c i="1" r="BC56"/>
  <c i="5" r="F35"/>
  <c i="1" r="BB58"/>
  <c i="3" r="J34"/>
  <c i="1" r="AW56"/>
  <c i="2" r="F34"/>
  <c i="1" r="BA55"/>
  <c i="4" r="F34"/>
  <c i="1" r="BA57"/>
  <c i="2" r="J34"/>
  <c i="1" r="AW55"/>
  <c i="4" r="F37"/>
  <c i="1" r="BD57"/>
  <c i="5" r="J34"/>
  <c i="1" r="AW58"/>
  <c i="4" r="J34"/>
  <c i="1" r="AW57"/>
  <c i="2" r="F35"/>
  <c i="1" r="BB55"/>
  <c i="5" r="F34"/>
  <c i="1" r="BA58"/>
  <c i="3" l="1" r="T100"/>
  <c i="2" r="P85"/>
  <c r="P84"/>
  <c i="1" r="AU55"/>
  <c i="3" r="R592"/>
  <c r="P592"/>
  <c r="R100"/>
  <c r="R99"/>
  <c i="2" r="T85"/>
  <c r="T84"/>
  <c i="3" r="T592"/>
  <c r="T99"/>
  <c r="P100"/>
  <c r="P99"/>
  <c i="1" r="AU56"/>
  <c i="2" r="R85"/>
  <c r="R84"/>
  <c i="3" r="BK100"/>
  <c r="BK592"/>
  <c r="J592"/>
  <c r="J73"/>
  <c i="4" r="BK83"/>
  <c r="BK82"/>
  <c r="J82"/>
  <c r="J59"/>
  <c i="5" r="BK80"/>
  <c r="J80"/>
  <c r="J59"/>
  <c i="2" r="BK85"/>
  <c r="J85"/>
  <c r="J60"/>
  <c r="F33"/>
  <c i="1" r="AZ55"/>
  <c i="5" r="F33"/>
  <c i="1" r="AZ58"/>
  <c r="BC54"/>
  <c r="AY54"/>
  <c r="BA54"/>
  <c r="W30"/>
  <c r="BD54"/>
  <c r="W33"/>
  <c i="3" r="F33"/>
  <c i="1" r="AZ56"/>
  <c r="BB54"/>
  <c r="W31"/>
  <c i="4" r="J33"/>
  <c i="1" r="AV57"/>
  <c r="AT57"/>
  <c i="5" r="J33"/>
  <c i="1" r="AV58"/>
  <c r="AT58"/>
  <c i="3" r="J33"/>
  <c i="1" r="AV56"/>
  <c r="AT56"/>
  <c i="4" r="F33"/>
  <c i="1" r="AZ57"/>
  <c i="2" r="J33"/>
  <c i="1" r="AV55"/>
  <c r="AT55"/>
  <c i="3" l="1" r="BK99"/>
  <c r="J99"/>
  <c r="J59"/>
  <c i="4" r="J83"/>
  <c r="J60"/>
  <c i="3" r="J100"/>
  <c r="J60"/>
  <c i="2" r="BK84"/>
  <c r="J84"/>
  <c r="J59"/>
  <c i="1" r="AU54"/>
  <c r="W32"/>
  <c i="4" r="J30"/>
  <c i="1" r="AG57"/>
  <c r="AN57"/>
  <c r="AX54"/>
  <c r="AZ54"/>
  <c r="AV54"/>
  <c r="AK29"/>
  <c r="AW54"/>
  <c r="AK30"/>
  <c i="5" r="J30"/>
  <c i="1" r="AG58"/>
  <c r="AN58"/>
  <c i="5" l="1" r="J39"/>
  <c i="4" r="J39"/>
  <c i="2" r="J30"/>
  <c i="1" r="AG55"/>
  <c r="AN55"/>
  <c r="W29"/>
  <c r="AT54"/>
  <c i="3" r="J30"/>
  <c i="1" r="AG56"/>
  <c r="AN56"/>
  <c i="2" l="1" r="J39"/>
  <c i="3" r="J39"/>
  <c i="1" r="AG54"/>
  <c r="AN54"/>
  <c l="1" r="AK26"/>
  <c r="AK35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<sst xmlns="http://schemas.openxmlformats.org/spreadsheetml/2006/main">
  <si>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</si>
  <si>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</si>
  <si>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</si>
  <si>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</si>
  <si>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</si>
  <si>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{41d92168-cf16-4e52-8237-802f1d3fb880}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</si>
  <si>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</si>
  <si>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</si>
  <si>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</si>
  <si>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</si>
  <si>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</si>
  <si>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</si>
  <si>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</si>
  <si>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</si>
  <si>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2025/102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</si>
  <si>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</si>
  <si>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</si>
  <si>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Arčo Líbeznice - areál zdraví</t>
  </si>
  <si>
    <t>KSO:</t>
  </si>
  <si>
    <t/>
  </si>
  <si>
    <t>CC-CZ:</t>
  </si>
  <si>
    <t>Místo:</t>
  </si>
  <si>
    <t>Líbeznice</t>
  </si>
  <si>
    <t>Datum:</t>
  </si>
  <si>
    <t>1. 12. 2025</t>
  </si>
  <si>
    <t>Zadavatel:</t>
  </si>
  <si>
    <t>IČ:</t>
  </si>
  <si>
    <t xml:space="preserve"> </t>
  </si>
  <si>
    <t>DIČ:</t>
  </si>
  <si>
    <t>Účastník:</t>
  </si>
  <si>
    <t>Vyplň údaj</t>
  </si>
  <si>
    <t>Projektant:</t>
  </si>
  <si>
    <t>ing.arch Zuzana Freiheit</t>
  </si>
  <si>
    <t>True</t>
  </si>
  <si>
    <t>Zpracovatel:</t>
  </si>
  <si>
    <t>Kateřina Bačová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</si>
  <si>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</si>
  <si>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</si>
  <si>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</si>
  <si>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</si>
  <si>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</si>
  <si>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</si>
  <si>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</si>
  <si>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</si>
  <si>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</si>
  <si>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</si>
  <si>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</si>
  <si>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</si>
  <si>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</si>
  <si>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</si>
  <si>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</si>
  <si>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</si>
  <si>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</si>
  <si>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</si>
  <si>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</si>
  <si>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</si>
  <si>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</si>
  <si>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</si>
  <si>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</si>
  <si>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</si>
  <si>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</si>
  <si>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</si>
  <si>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</si>
  <si>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</si>
  <si>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</si>
  <si>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</si>
  <si>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</si>
  <si>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</si>
  <si>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</si>
  <si>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</si>
  <si>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</si>
  <si>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</si>
  <si>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</si>
  <si>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</si>
  <si>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</si>
  <si>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</si>
  <si>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</si>
  <si>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D.1.0</t>
  </si>
  <si>
    <t>Bourací práce</t>
  </si>
  <si>
    <t>STA</t>
  </si>
  <si>
    <t>1</t>
  </si>
  <si>
    <t>{a91628aa-cb87-4514-aaea-5cdfca2a713c}</t>
  </si>
  <si>
    <t>2</t>
  </si>
  <si>
    <t>D.1.1</t>
  </si>
  <si>
    <t>Stavební část</t>
  </si>
  <si>
    <t>{c81fe5c2-61ba-4523-a55d-3ea5a6d9f05b}</t>
  </si>
  <si>
    <t>D.1.2</t>
  </si>
  <si>
    <t>Typový mobiliář</t>
  </si>
  <si>
    <t>{711a0720-2c4f-47a2-8d7a-7cd08ef0de7b}</t>
  </si>
  <si>
    <t>D.1.3</t>
  </si>
  <si>
    <t>Vedlejší rozpočtové náklady</t>
  </si>
  <si>
    <t>{46ee5685-d535-4a86-8301-3c3741c51c1a}</t>
  </si>
  <si>
    <t>B01</t>
  </si>
  <si>
    <t>Asfaltová plocha hřiště - ozn.B.01</t>
  </si>
  <si>
    <t>m2</t>
  </si>
  <si>
    <t>151,6</t>
  </si>
  <si>
    <t>3</t>
  </si>
  <si>
    <t>B02</t>
  </si>
  <si>
    <t>Dopadová plocha dětského hřiště - ozn.B.02</t>
  </si>
  <si>
    <t>273</t>
  </si>
  <si>
    <t>KRYCÍ LIST SOUPISU PRACÍ</t>
  </si>
  <si>
    <t>B03</t>
  </si>
  <si>
    <t>Mlatová cesta před terénním schodištěm - ozn.B.03</t>
  </si>
  <si>
    <t>12,2</t>
  </si>
  <si>
    <t>B04</t>
  </si>
  <si>
    <t xml:space="preserve">Cesta z betonových panelů  - ozn.B.04</t>
  </si>
  <si>
    <t>55</t>
  </si>
  <si>
    <t>Objekt:</t>
  </si>
  <si>
    <t>D.1.0 - Bourací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</si>
  <si>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</si>
  <si>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</si>
  <si>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</si>
  <si>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</si>
  <si>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</si>
  <si>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</si>
  <si>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9 - Ostatní konstrukce a práce, bourání</t>
  </si>
  <si>
    <t xml:space="preserve">    997 - Doprava suti a vybouraných hmot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</si>
  <si>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</si>
  <si>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</si>
  <si>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</si>
  <si>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</si>
  <si>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</si>
  <si>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</si>
  <si>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</si>
  <si>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</si>
  <si>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</si>
  <si>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</si>
  <si>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</si>
  <si>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</si>
  <si>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</si>
  <si>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</si>
  <si>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</si>
  <si>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</si>
  <si>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</si>
  <si>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</si>
  <si>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</si>
  <si>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112101103</t>
  </si>
  <si>
    <t>Odstranění stromů s odřezáním kmene a s odvětvením listnatých, průměru kmene přes 500 do 700 mm</t>
  </si>
  <si>
    <t>kus</t>
  </si>
  <si>
    <t>CS ÚRS 2025 02</t>
  </si>
  <si>
    <t>4</t>
  </si>
  <si>
    <t>-1244236688</t>
  </si>
  <si>
    <t>Online PSC</t>
  </si>
  <si>
    <t>https://podminky.urs.cz/item/CS_URS_2025_02/112101103</t>
  </si>
  <si>
    <t>VV</t>
  </si>
  <si>
    <t>"B.11 - bříza"1</t>
  </si>
  <si>
    <t>112251103</t>
  </si>
  <si>
    <t>Odstranění pařezů strojně s jejich vykopáním nebo vytrháním průměru přes 500 do 700 mm</t>
  </si>
  <si>
    <t>-1190453231</t>
  </si>
  <si>
    <t>https://podminky.urs.cz/item/CS_URS_2025_02/112251103</t>
  </si>
  <si>
    <t>113106290</t>
  </si>
  <si>
    <t>Rozebrání dílců vozovek a ploch s přemístěním hmot na skládku na vzdálenost do 3 m nebo s naložením na dopravní prostředek, ze silničních dílců jakýchkoliv rozměrů, s ložem z kameniva nebo živice strojně plochy jednotlivě přes 50 m2 do 200 m2 se spárami vyplněnými kamenivem</t>
  </si>
  <si>
    <t>-798424370</t>
  </si>
  <si>
    <t>https://podminky.urs.cz/item/CS_URS_2025_02/113106290</t>
  </si>
  <si>
    <t>113107162</t>
  </si>
  <si>
    <t>Odstranění podkladů nebo krytů strojně plochy jednotlivě přes 50 m2 do 200 m2 s přemístěním hmot na skládku na vzdálenost do 20 m nebo s naložením na dopravní prostředek z kameniva hrubého drceného, o tl. vrstvy přes 100 do 200 mm</t>
  </si>
  <si>
    <t>724708555</t>
  </si>
  <si>
    <t>https://podminky.urs.cz/item/CS_URS_2025_02/113107162</t>
  </si>
  <si>
    <t>5</t>
  </si>
  <si>
    <t>113107163</t>
  </si>
  <si>
    <t>Odstranění podkladů nebo krytů strojně plochy jednotlivě přes 50 m2 do 200 m2 s přemístěním hmot na skládku na vzdálenost do 20 m nebo s naložením na dopravní prostředek z kameniva hrubého drceného, o tl. vrstvy přes 200 do 300 mm</t>
  </si>
  <si>
    <t>-109828011</t>
  </si>
  <si>
    <t>https://podminky.urs.cz/item/CS_URS_2025_02/113107163</t>
  </si>
  <si>
    <t>6</t>
  </si>
  <si>
    <t>113107182</t>
  </si>
  <si>
    <t>Odstranění podkladů nebo krytů strojně plochy jednotlivě přes 50 m2 do 200 m2 s přemístěním hmot na skládku na vzdálenost do 20 m nebo s naložením na dopravní prostředek živičných, o tl. vrstvy přes 50 do 100 mm</t>
  </si>
  <si>
    <t>952679272</t>
  </si>
  <si>
    <t>https://podminky.urs.cz/item/CS_URS_2025_02/113107182</t>
  </si>
  <si>
    <t>7</t>
  </si>
  <si>
    <t>113107223</t>
  </si>
  <si>
    <t>Odstranění podkladů nebo krytů strojně plochy jednotlivě přes 200 m2 s přemístěním hmot na skládku na vzdálenost do 20 m nebo s naložením na dopravní prostředek z kameniva hrubého drceného, o tl. vrstvy přes 200 do 300 mm</t>
  </si>
  <si>
    <t>-1318858876</t>
  </si>
  <si>
    <t>https://podminky.urs.cz/item/CS_URS_2025_02/113107223</t>
  </si>
  <si>
    <t>8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</si>
  <si>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</si>
  <si>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</si>
  <si>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601813967</t>
  </si>
  <si>
    <t>https://podminky.urs.cz/item/CS_URS_2025_02/113107323</t>
  </si>
  <si>
    <t>9</t>
  </si>
  <si>
    <t>162201403</t>
  </si>
  <si>
    <t>Vodorovné přemístění větví, kmenů nebo pařezů s naložením, složením a dopravou do 1000 m větví stromů listnatých, průměru kmene přes 500 do 700 mm</t>
  </si>
  <si>
    <t>1537988501</t>
  </si>
  <si>
    <t>https://podminky.urs.cz/item/CS_URS_2025_02/162201403</t>
  </si>
  <si>
    <t>10</t>
  </si>
  <si>
    <t>162201413</t>
  </si>
  <si>
    <t>Vodorovné přemístění větví, kmenů nebo pařezů s naložením, složením a dopravou do 1000 m kmenů stromů listnatých, průměru přes 500 do 700 mm</t>
  </si>
  <si>
    <t>-323965352</t>
  </si>
  <si>
    <t>https://podminky.urs.cz/item/CS_URS_2025_02/162201413</t>
  </si>
  <si>
    <t>11</t>
  </si>
  <si>
    <t>162201423</t>
  </si>
  <si>
    <t>Vodorovné přemístění větví, kmenů nebo pařezů s naložením, složením a dopravou do 1000 m pařezů kmenů, průměru přes 500 do 700 mm</t>
  </si>
  <si>
    <t>1895039805</t>
  </si>
  <si>
    <t>https://podminky.urs.cz/item/CS_URS_2025_02/162201423</t>
  </si>
  <si>
    <t>Ostatní konstrukce a práce, bourání</t>
  </si>
  <si>
    <t>961044111</t>
  </si>
  <si>
    <t>Bourání základů z betonu prostého</t>
  </si>
  <si>
    <t>m3</t>
  </si>
  <si>
    <t>-1563254399</t>
  </si>
  <si>
    <t>https://podminky.urs.cz/item/CS_URS_2025_02/961044111</t>
  </si>
  <si>
    <t>"B.05 - patky odhad"2*0,50*0,50*0,80</t>
  </si>
  <si>
    <t>8*0,30*0,30*0,80</t>
  </si>
  <si>
    <t>"B.06 - základ"(3,90+3,70)*0,30*0,50</t>
  </si>
  <si>
    <t>"B.07"27*0,30*0,30*0,60</t>
  </si>
  <si>
    <t>"B.08 - schodiště - zídky "3,60</t>
  </si>
  <si>
    <t>"B.09"5*0,30*0,30*0,60</t>
  </si>
  <si>
    <t>Součet</t>
  </si>
  <si>
    <t>13</t>
  </si>
  <si>
    <t>962042320</t>
  </si>
  <si>
    <t>Bourání zdiva z betonu prostého nadzákladového objemu do 1 m3</t>
  </si>
  <si>
    <t>1205502022</t>
  </si>
  <si>
    <t>https://podminky.urs.cz/item/CS_URS_2025_02/962042320</t>
  </si>
  <si>
    <t>"B.06"(3,90+3,70)*0,25*(0,20+0,50)/2</t>
  </si>
  <si>
    <t>"A.26 - odhad"8*0,50*0,50*0,50</t>
  </si>
  <si>
    <t>14</t>
  </si>
  <si>
    <t>963042819</t>
  </si>
  <si>
    <t>Bourání schodišťových stupňů betonových zhotovených na místě</t>
  </si>
  <si>
    <t>m</t>
  </si>
  <si>
    <t>-1368999881</t>
  </si>
  <si>
    <t>https://podminky.urs.cz/item/CS_URS_2025_02/963042819</t>
  </si>
  <si>
    <t>"B.09"1,60*11</t>
  </si>
  <si>
    <t>15</t>
  </si>
  <si>
    <t>966071711</t>
  </si>
  <si>
    <t>Bourání plotových sloupků a vzpěr ocelových trubkových nebo profilovaných výšky do 2,50 m zabetonovaných</t>
  </si>
  <si>
    <t>132689071</t>
  </si>
  <si>
    <t>https://podminky.urs.cz/item/CS_URS_2025_02/966071711</t>
  </si>
  <si>
    <t>"B.05"8</t>
  </si>
  <si>
    <t>"B.07"27</t>
  </si>
  <si>
    <t>16</t>
  </si>
  <si>
    <t>966071822</t>
  </si>
  <si>
    <t>Rozebrání oplocení z pletiva drátěného se čtvercovými oky, výšky přes 1,6 do 2,0 m</t>
  </si>
  <si>
    <t>700442679</t>
  </si>
  <si>
    <t>https://podminky.urs.cz/item/CS_URS_2025_02/966071822</t>
  </si>
  <si>
    <t>"B.07"66,70</t>
  </si>
  <si>
    <t>17</t>
  </si>
  <si>
    <t>966071823</t>
  </si>
  <si>
    <t>Rozebrání oplocení z pletiva drátěného se čtvercovými oky, výšky přes 2,0 do 4,0 m</t>
  </si>
  <si>
    <t>-1248764143</t>
  </si>
  <si>
    <t>https://podminky.urs.cz/item/CS_URS_2025_02/966071823</t>
  </si>
  <si>
    <t>"B.05"10,60</t>
  </si>
  <si>
    <t>18</t>
  </si>
  <si>
    <t>976071111</t>
  </si>
  <si>
    <t>Vybourání kovových madel, zábradlí, dvířek, zděří, kotevních želez madel a zábradlí</t>
  </si>
  <si>
    <t>332782822</t>
  </si>
  <si>
    <t>https://podminky.urs.cz/item/CS_URS_2025_02/976071111</t>
  </si>
  <si>
    <t>"B.08"66,70</t>
  </si>
  <si>
    <t>"B.09"11,00</t>
  </si>
  <si>
    <t>997</t>
  </si>
  <si>
    <t>Doprava suti a vybouraných hmot</t>
  </si>
  <si>
    <t>19</t>
  </si>
  <si>
    <t>997221612</t>
  </si>
  <si>
    <t>Nakládání na dopravní prostředky pro vodorovnou dopravu vybouraných hmot</t>
  </si>
  <si>
    <t>t</t>
  </si>
  <si>
    <t>-895726765</t>
  </si>
  <si>
    <t>https://podminky.urs.cz/item/CS_URS_2025_02/997221612</t>
  </si>
  <si>
    <t>"1 - zemní práce"263,494</t>
  </si>
  <si>
    <t>"9 - bourání"28,635</t>
  </si>
  <si>
    <t>20</t>
  </si>
  <si>
    <t>997221561</t>
  </si>
  <si>
    <t>Vodorovná doprava suti bez naložení, ale se složením a s hrubým urovnáním z kusových materiálů, na vzdálenost do 1 km</t>
  </si>
  <si>
    <t>491254546</t>
  </si>
  <si>
    <t>https://podminky.urs.cz/item/CS_URS_2025_02/997221561</t>
  </si>
  <si>
    <t>997221569</t>
  </si>
  <si>
    <t>Vodorovná doprava suti bez naložení, ale se složením a s hrubým urovnáním z kusových materiálů, na vzdálenost Příplatek k ceně za každý další započatý 1 km přes 1 km</t>
  </si>
  <si>
    <t>531214918</t>
  </si>
  <si>
    <t>https://podminky.urs.cz/item/CS_URS_2025_02/997221569</t>
  </si>
  <si>
    <t>292,129*9 'Přepočtené koeficientem množství</t>
  </si>
  <si>
    <t>22</t>
  </si>
  <si>
    <t>997013631</t>
  </si>
  <si>
    <t>Poplatek za uložení stavebního odpadu na skládce (skládkovné) směsného stavebního a demoličního zatříděného do Katalogu odpadů pod kódem 17 09 04</t>
  </si>
  <si>
    <t>-503705970</t>
  </si>
  <si>
    <t>https://podminky.urs.cz/item/CS_URS_2025_02/997013631</t>
  </si>
  <si>
    <t>"9 - borací práce"28,635</t>
  </si>
  <si>
    <t>23</t>
  </si>
  <si>
    <t>997221625</t>
  </si>
  <si>
    <t>Poplatek za uložení stavebního odpadu na skládce (skládkovné) z armovaného betonu zatříděného do Katalogu odpadů pod kódem 17 01 01</t>
  </si>
  <si>
    <t>453599538</t>
  </si>
  <si>
    <t>https://podminky.urs.cz/item/CS_URS_2025_02/997221625</t>
  </si>
  <si>
    <t>"1-zemní práce - panely"22,000</t>
  </si>
  <si>
    <t>24</t>
  </si>
  <si>
    <t>997221645</t>
  </si>
  <si>
    <t>Poplatek za uložení stavebního odpadu na skládce (skládkovné) asfaltového bez obsahu dehtu zatříděného do Katalogu odpadů pod kódem 17 03 02</t>
  </si>
  <si>
    <t>1802210410</t>
  </si>
  <si>
    <t>https://podminky.urs.cz/item/CS_URS_2025_02/997221645</t>
  </si>
  <si>
    <t>"1-zemní práce - živice"33,352</t>
  </si>
  <si>
    <t>25</t>
  </si>
  <si>
    <t>997221873</t>
  </si>
  <si>
    <t>Poplatek za uložení stavebního odpadu na recyklační skládce (skládkovné) zeminy a kamení zatříděného do Katalogu odpadů pod kódem 17 05 04</t>
  </si>
  <si>
    <t>-1326623224</t>
  </si>
  <si>
    <t>https://podminky.urs.cz/item/CS_URS_2025_02/997221873</t>
  </si>
  <si>
    <t xml:space="preserve">"1-zemní práce  - celkem"263,494</t>
  </si>
  <si>
    <t>"1-zemní práce - živice"-33,352</t>
  </si>
  <si>
    <t>"1-zemní práce - panely"-22,000</t>
  </si>
  <si>
    <t>HZS</t>
  </si>
  <si>
    <t>Hodinové zúčtovací sazby</t>
  </si>
  <si>
    <t>26</t>
  </si>
  <si>
    <t>HZS2492</t>
  </si>
  <si>
    <t>Hodinové zúčtovací sazby profesí PSV zednické výpomoci a pomocné práce PSV pomocný dělník PSV</t>
  </si>
  <si>
    <t>hod</t>
  </si>
  <si>
    <t>512</t>
  </si>
  <si>
    <t>-2027603666</t>
  </si>
  <si>
    <t>https://podminky.urs.cz/item/CS_URS_2025_02/HZS2492</t>
  </si>
  <si>
    <t>P</t>
  </si>
  <si>
    <t xml:space="preserve">Poznámka k položce:_x000d_
B.12_x000d_
lavičky s betonovýma nohama a se sedákem a opěradlem z dřevěných prken	4kus_x000d_
pískoviště cca. 2,5x2,5 m, obruba z kulatiny	6,25m2_x000d_
houpačka vahadlová dřevěná  	1uks_x000d_
Lanová pyramida s dřevěným středovým sloupem	 1kus_x000d_
Dřevěný houpací koník na pružině	1kus_x000d_
Dřevěný hrací domek se skluzavkou 	1kus_x000d_
Houpačka závěsná dvoumístna	1kus_x000d_
_x000d_
</t>
  </si>
  <si>
    <t>"B.12"8*2</t>
  </si>
  <si>
    <t>27</t>
  </si>
  <si>
    <t>1277787993</t>
  </si>
  <si>
    <t xml:space="preserve">Poznámka k položce:_x000d_
Přesunutí stávajících betonových laviček od hlavní mlatové cesty  pod stromy podél potoka. _x000d_
7 kusů</t>
  </si>
  <si>
    <t>"B10"2*7</t>
  </si>
  <si>
    <t>S01</t>
  </si>
  <si>
    <t>Pojížděná dlažba - ozn.S01</t>
  </si>
  <si>
    <t>144,5</t>
  </si>
  <si>
    <t>S02</t>
  </si>
  <si>
    <t>Pochozí dlažba - ozn.S.02</t>
  </si>
  <si>
    <t>91,8</t>
  </si>
  <si>
    <t>S03</t>
  </si>
  <si>
    <t>Mlat - ozn.S.03</t>
  </si>
  <si>
    <t>65,9</t>
  </si>
  <si>
    <t>S04</t>
  </si>
  <si>
    <t>Sportovní skladba, hřiště pro míčové hry - ozn.S.04</t>
  </si>
  <si>
    <t>187</t>
  </si>
  <si>
    <t>S05</t>
  </si>
  <si>
    <t>Dopadová plocha, dětské hřiště - ozn.S.05</t>
  </si>
  <si>
    <t>244</t>
  </si>
  <si>
    <t>D.1.1 - Stavební část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</si>
  <si>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</si>
  <si>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</si>
  <si>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</si>
  <si>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</si>
  <si>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62 - Úprava povrchů vnějších</t>
  </si>
  <si>
    <t xml:space="preserve">    63 - Podlahy a podlahové konstrukce</t>
  </si>
  <si>
    <t xml:space="preserve">    8 - Vedení trubní dálková a přípojná</t>
  </si>
  <si>
    <t xml:space="preserve">    91 - Doplňující konstrukce a práce pozemních komunikací, letišť a ploch</t>
  </si>
  <si>
    <t xml:space="preserve">    95 - Dokončovací konstrukce a práce pozemních staveb</t>
  </si>
  <si>
    <t xml:space="preserve">    998 - Přesun hmot</t>
  </si>
  <si>
    <t>PSV - PSV</t>
  </si>
  <si>
    <t xml:space="preserve">    711 - Izolace proti vodě, vlhkosti a plynům</t>
  </si>
  <si>
    <t xml:space="preserve">    741 - Elektroinstalace - silnoproud</t>
  </si>
  <si>
    <t xml:space="preserve">    762 - Konstrukce tesařské</t>
  </si>
  <si>
    <t xml:space="preserve">    767 - Konstrukce zámečnické</t>
  </si>
  <si>
    <t xml:space="preserve">    783 - Dokončovací práce - nátěry</t>
  </si>
  <si>
    <t xml:space="preserve">    790 - Atypové výrobky</t>
  </si>
  <si>
    <t>122251103</t>
  </si>
  <si>
    <t>Odkopávky a prokopávky nezapažené strojně v hornině třídy těžitelnosti I skupiny 3 přes 50 do 100 m3</t>
  </si>
  <si>
    <t>1841448974</t>
  </si>
  <si>
    <t>https://podminky.urs.cz/item/CS_URS_2025_02/122251103</t>
  </si>
  <si>
    <t>"P.01"57,90*0,30</t>
  </si>
  <si>
    <t>"P.02"49,10*0,30</t>
  </si>
  <si>
    <t>"P.03"224,70*0,30</t>
  </si>
  <si>
    <t>125703301</t>
  </si>
  <si>
    <t>Čištění melioračních kanálů s úpravou svahu do výšky naplavené vrstvy tloušťky naplavené vrstvy do 250 mm, se dnem nezpevněným</t>
  </si>
  <si>
    <t>-624080024</t>
  </si>
  <si>
    <t>https://podminky.urs.cz/item/CS_URS_2025_02/125703301</t>
  </si>
  <si>
    <t>"A.03 - čištění vsaku"</t>
  </si>
  <si>
    <t>3,14*0,40*0,40*0,25</t>
  </si>
  <si>
    <t>132212131</t>
  </si>
  <si>
    <t>Hloubení nezapažených rýh šířky do 800 mm ručně s urovnáním dna do předepsaného profilu a spádu v hornině třídy těžitelnosti I skupiny 3 soudržných</t>
  </si>
  <si>
    <t>-2075962983</t>
  </si>
  <si>
    <t>https://podminky.urs.cz/item/CS_URS_2025_02/132212131</t>
  </si>
  <si>
    <t>"A.06"</t>
  </si>
  <si>
    <t>4,50*0,40*(0,60+0,70)/2</t>
  </si>
  <si>
    <t>4,50*0,45*(0,35+0,50)/2</t>
  </si>
  <si>
    <t>Mezisoučet</t>
  </si>
  <si>
    <t>"A.12"</t>
  </si>
  <si>
    <t>2,00*0,40*0,60</t>
  </si>
  <si>
    <t>1,165*0,40*0,60</t>
  </si>
  <si>
    <t>133212811</t>
  </si>
  <si>
    <t>Hloubení nezapažených šachet ručně v horninách třídy těžitelnosti I skupiny 3, půdorysná plocha výkopu do 4 m2</t>
  </si>
  <si>
    <t>1087338174</t>
  </si>
  <si>
    <t>https://podminky.urs.cz/item/CS_URS_2025_02/133212811</t>
  </si>
  <si>
    <t>"T.01"6*0,70*0,25*0,30*2</t>
  </si>
  <si>
    <t>"T.02"5*0,70*0,25*0,30*2</t>
  </si>
  <si>
    <t>"T.03"16*0,60*0,30*0,35</t>
  </si>
  <si>
    <t>"T.04a"13*0,60*0,50*0,35</t>
  </si>
  <si>
    <t>"T.04b"1*0,60*0,50*0,35</t>
  </si>
  <si>
    <t>"T.04c"2*0,60*0,50*0,35</t>
  </si>
  <si>
    <t>"A.01"6*0,40*0,40*0,80</t>
  </si>
  <si>
    <t>"A.05"4*0,30*0,30*0,27</t>
  </si>
  <si>
    <t>"A.10"2*0,40*0,40*0,50</t>
  </si>
  <si>
    <t>"A.11"12*0,40*0,40*(0,50+0,65)/2</t>
  </si>
  <si>
    <t>"A.13a"7*0,50*0,50*0,80</t>
  </si>
  <si>
    <t>"A.13b"11*0,50*0,50*0,80</t>
  </si>
  <si>
    <t>"A.16"4*0,30*0,30*0,70</t>
  </si>
  <si>
    <t>"A.18"4*0,40*0,40*1,00</t>
  </si>
  <si>
    <t>"A.27a odvodnění pískoviště a trampolíny"3,16</t>
  </si>
  <si>
    <t>"A.27b odvodnění mlatové cesty nad hřišti"5,86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</si>
  <si>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</si>
  <si>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</si>
  <si>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1374588079</t>
  </si>
  <si>
    <t>https://podminky.urs.cz/item/CS_URS_2025_02/162251102</t>
  </si>
  <si>
    <t>"v rámci staveniště - bude použito na zásypy"</t>
  </si>
  <si>
    <t>2,791+19,484</t>
  </si>
  <si>
    <t>171251201</t>
  </si>
  <si>
    <t>Uložení sypaniny na skládky nebo meziskládky bez hutnění s upravením uložené sypaniny do předepsaného tvaru</t>
  </si>
  <si>
    <t>-501286272</t>
  </si>
  <si>
    <t>https://podminky.urs.cz/item/CS_URS_2025_02/171251201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</si>
  <si>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</si>
  <si>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</si>
  <si>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-640560582</t>
  </si>
  <si>
    <t>https://podminky.urs.cz/item/CS_URS_2025_02/162751117</t>
  </si>
  <si>
    <t>171201231</t>
  </si>
  <si>
    <t>-1963840272</t>
  </si>
  <si>
    <t>https://podminky.urs.cz/item/CS_URS_2025_02/171201231</t>
  </si>
  <si>
    <t>99,51*1,6 'Přepočtené koeficientem množství</t>
  </si>
  <si>
    <t>167151101</t>
  </si>
  <si>
    <t>Nakládání, skládání a překládání neulehlého výkopku nebo sypaniny strojně nakládání, množství do 100 m3, z horniny třídy těžitelnosti I, skupiny 1 až 3</t>
  </si>
  <si>
    <t>1822558829</t>
  </si>
  <si>
    <t>https://podminky.urs.cz/item/CS_URS_2025_02/167151101</t>
  </si>
  <si>
    <t>"skládka"99,51</t>
  </si>
  <si>
    <t>171151112</t>
  </si>
  <si>
    <t>Uložení sypanin do násypů strojně s rozprostřením sypaniny ve vrstvách a s hrubým urovnáním zhutněných z hornin nesoudržných kamenitých</t>
  </si>
  <si>
    <t>1472573703</t>
  </si>
  <si>
    <t>https://podminky.urs.cz/item/CS_URS_2025_02/171151112</t>
  </si>
  <si>
    <t>"A.20"9,40</t>
  </si>
  <si>
    <t>"A.21"5,60</t>
  </si>
  <si>
    <t>"A.22"1,45</t>
  </si>
  <si>
    <t>"A.23"1,34</t>
  </si>
  <si>
    <t>"A.24"0,27</t>
  </si>
  <si>
    <t>"A.25"0,74</t>
  </si>
  <si>
    <t>M</t>
  </si>
  <si>
    <t>58331200</t>
  </si>
  <si>
    <t>štěrkopísek netříděný</t>
  </si>
  <si>
    <t>966794313</t>
  </si>
  <si>
    <t>18,8*1,8 'Přepočtené koeficientem množství</t>
  </si>
  <si>
    <t>171151101</t>
  </si>
  <si>
    <t>Hutnění boků násypů z hornin soudržných a sypkých pro jakýkoliv sklon, délku a míru zhutnění svahu</t>
  </si>
  <si>
    <t>-1750335051</t>
  </si>
  <si>
    <t>https://podminky.urs.cz/item/CS_URS_2025_02/171151101</t>
  </si>
  <si>
    <t>" násyp štěrkopísku"</t>
  </si>
  <si>
    <t>"A.20"20,64</t>
  </si>
  <si>
    <t>"A.21"25,80</t>
  </si>
  <si>
    <t>"A.22"10,38</t>
  </si>
  <si>
    <t>"A.23"9,41</t>
  </si>
  <si>
    <t>"A.24"2,45</t>
  </si>
  <si>
    <t>"A.25"5,45</t>
  </si>
  <si>
    <t>174111101</t>
  </si>
  <si>
    <t>Zásyp sypaninou z jakékoliv horniny ručně s uložením výkopku ve vrstvách se zhutněním jam, šachet, rýh nebo kolem objektů v těchto vykopávkách</t>
  </si>
  <si>
    <t>492571395</t>
  </si>
  <si>
    <t>https://podminky.urs.cz/item/CS_URS_2025_02/174111101</t>
  </si>
  <si>
    <t>"vsak část štěrku a zemniny"</t>
  </si>
  <si>
    <t>"A.27a odvodnění pískoviště a trampolíny"1,00*1,10*1,00</t>
  </si>
  <si>
    <t>"A.27b odvodnění mlatové cesty nad hřišti"1,50*2,40*1,00</t>
  </si>
  <si>
    <t>58344197</t>
  </si>
  <si>
    <t>štěrkodrť frakce 32/63</t>
  </si>
  <si>
    <t>-875509493</t>
  </si>
  <si>
    <t>"vsak"</t>
  </si>
  <si>
    <t>"A.27a odvodnění pískoviště a trampolíny"0,70</t>
  </si>
  <si>
    <t>"A.27b odvodnění mlatové cesty nad hřišti"0,60</t>
  </si>
  <si>
    <t>1,3*1,97 'Přepočtené koeficientem množství</t>
  </si>
  <si>
    <t>58344171</t>
  </si>
  <si>
    <t>štěrkodrť frakce 16/32</t>
  </si>
  <si>
    <t>-1205583623</t>
  </si>
  <si>
    <t>"A.27a odvodnění pískoviště a trampolíny"0,10</t>
  </si>
  <si>
    <t>"A.27b odvodnění mlatové cesty nad hřišti"0,20</t>
  </si>
  <si>
    <t>0,3*1,98 'Přepočtené koeficientem množství</t>
  </si>
  <si>
    <t>-719067599</t>
  </si>
  <si>
    <t>"A.19"0,10</t>
  </si>
  <si>
    <t>58337401</t>
  </si>
  <si>
    <t>kamenivo dekorační (kačírek) frakce 8/16</t>
  </si>
  <si>
    <t>-1465663400</t>
  </si>
  <si>
    <t>0,1*1,8 'Přepočtené koeficientem množství</t>
  </si>
  <si>
    <t>181951112</t>
  </si>
  <si>
    <t>Úprava pláně vyrovnáním výškových rozdílů strojně v hornině třídy těžitelnosti I, skupiny 1 až 3 se zhutněním</t>
  </si>
  <si>
    <t>1196482797</t>
  </si>
  <si>
    <t>https://podminky.urs.cz/item/CS_URS_2025_02/181951112</t>
  </si>
  <si>
    <t>S01+S02+S03+S04+S05</t>
  </si>
  <si>
    <t>Zakládání</t>
  </si>
  <si>
    <t>211511111</t>
  </si>
  <si>
    <t>Výplň kamenivem do rýh odvodňovacích žeber nebo trativodů bez zhutnění, s úpravou povrchu výplně lomovým kamenem netříděným</t>
  </si>
  <si>
    <t>-860063862</t>
  </si>
  <si>
    <t>https://podminky.urs.cz/item/CS_URS_2025_02/211511111</t>
  </si>
  <si>
    <t>"A.03 - výplň vsaku"</t>
  </si>
  <si>
    <t>"A.27b"1,50*2,40*1,00</t>
  </si>
  <si>
    <t>211971110</t>
  </si>
  <si>
    <t>Zřízení opláštění výplně z geotextilie odvodňovacích žeber nebo trativodů v rýze nebo zářezu se stěnami šikmými o sklonu do 1:2</t>
  </si>
  <si>
    <t>-1743668192</t>
  </si>
  <si>
    <t>https://podminky.urs.cz/item/CS_URS_2025_02/211971110</t>
  </si>
  <si>
    <t>(1,00+1,10)*2*1,00</t>
  </si>
  <si>
    <t>1,00*1,10*2</t>
  </si>
  <si>
    <t>"A.27b odvodnění mlatové cesty nad hřišti"</t>
  </si>
  <si>
    <t>(1,50+2,40)*2*1,00</t>
  </si>
  <si>
    <t>1,50*2,40*2</t>
  </si>
  <si>
    <t>69311081</t>
  </si>
  <si>
    <t>geotextilie netkaná separační, ochranná, filtrační, drenážní PES 300g/m2</t>
  </si>
  <si>
    <t>-613031675</t>
  </si>
  <si>
    <t>22,5*1,1845 'Přepočtené koeficientem množství</t>
  </si>
  <si>
    <t>212750101</t>
  </si>
  <si>
    <t>Trativody z drenážních a melioračních trubek pro budovy se zřízením štěrkového lože pod trubky a s jejich obsypem v otevřeném výkopu trubka tyčová PVC-U plocha pro vtékání vody min. 80 cm2/m SN 4 celoperforovaná 360° DN 100</t>
  </si>
  <si>
    <t>-1581025889</t>
  </si>
  <si>
    <t>https://podminky.urs.cz/item/CS_URS_2025_02/212750101</t>
  </si>
  <si>
    <t>"A.12"25,00</t>
  </si>
  <si>
    <t>"A.27a"10,75</t>
  </si>
  <si>
    <t>"A27b"35,60</t>
  </si>
  <si>
    <t>212972112</t>
  </si>
  <si>
    <t>Opláštění drenážních trub filtrační textilií DN 100</t>
  </si>
  <si>
    <t>920906787</t>
  </si>
  <si>
    <t>https://podminky.urs.cz/item/CS_URS_2025_02/212972112</t>
  </si>
  <si>
    <t>233211119</t>
  </si>
  <si>
    <t>Zemní ocelové vruty pro pergoly a přístřešky průměru 66 mm, délky 730 mm</t>
  </si>
  <si>
    <t>-1064676184</t>
  </si>
  <si>
    <t>https://podminky.urs.cz/item/CS_URS_2025_02/233211119</t>
  </si>
  <si>
    <t xml:space="preserve">"A.04  zemní vrut 68/800"12</t>
  </si>
  <si>
    <t>242111111</t>
  </si>
  <si>
    <t>Osazení pláště vodárenské kopané studny z betonových skruží na cementovou maltu MC 10 celokruhových, při vnitřním průměru studny 0,80 m</t>
  </si>
  <si>
    <t>-1924979631</t>
  </si>
  <si>
    <t>https://podminky.urs.cz/item/CS_URS_2025_02/242111111</t>
  </si>
  <si>
    <t>"A.03 - vsak"0,25</t>
  </si>
  <si>
    <t>59225109</t>
  </si>
  <si>
    <t>skruž betonová studniční 80x25x9cm</t>
  </si>
  <si>
    <t>-1277473161</t>
  </si>
  <si>
    <t>242111113</t>
  </si>
  <si>
    <t>Osazení pláště vodárenské kopané studny z betonových skruží na cementovou maltu MC 10 celokruhových, při vnitřním průměru studny 1,00 m</t>
  </si>
  <si>
    <t>-520672050</t>
  </si>
  <si>
    <t>https://podminky.urs.cz/item/CS_URS_2025_02/242111113</t>
  </si>
  <si>
    <t>"A.03"1*0,25</t>
  </si>
  <si>
    <t>28</t>
  </si>
  <si>
    <t>59224100</t>
  </si>
  <si>
    <t>skruž betonová studniční 100x25x9cm</t>
  </si>
  <si>
    <t>-206198889</t>
  </si>
  <si>
    <t>29</t>
  </si>
  <si>
    <t>271532211</t>
  </si>
  <si>
    <t>Podsyp pod základové konstrukce se zhutněním a urovnáním povrchu z kameniva hrubého, frakce 32 - 63 mm</t>
  </si>
  <si>
    <t>1432408807</t>
  </si>
  <si>
    <t>https://podminky.urs.cz/item/CS_URS_2025_02/271532211</t>
  </si>
  <si>
    <t>"A.06"4,50*2,22*0,20</t>
  </si>
  <si>
    <t>30</t>
  </si>
  <si>
    <t>271542211</t>
  </si>
  <si>
    <t>Podsyp pod základové konstrukce se zhutněním a urovnáním povrchu ze štěrkodrtě netříděné</t>
  </si>
  <si>
    <t>-545922174</t>
  </si>
  <si>
    <t>https://podminky.urs.cz/item/CS_URS_2025_02/271542211</t>
  </si>
  <si>
    <t>"T.01"6*0,70*0,25*0,07*2</t>
  </si>
  <si>
    <t>"T.02"5*0,70*0,25*0,07*2</t>
  </si>
  <si>
    <t>"T.03"16*0,60*0,30*0,07</t>
  </si>
  <si>
    <t>"T.04a"13*0,60*0,50*0,07</t>
  </si>
  <si>
    <t>"T.04b"1*0,60*0,50*0,07</t>
  </si>
  <si>
    <t>"T.04c"2*0,60*0,50*0,07</t>
  </si>
  <si>
    <t>"A.12"(2,00+1,165)*0,40*0,10</t>
  </si>
  <si>
    <t>"A.16"4*0,30*0,30*0,10</t>
  </si>
  <si>
    <t>"A.17 - podsyp"31,80*0,05</t>
  </si>
  <si>
    <t>"A.18"4*0,40*0,40*0,10</t>
  </si>
  <si>
    <t>31</t>
  </si>
  <si>
    <t>273321411</t>
  </si>
  <si>
    <t>Základy z betonu železového (bez výztuže) desky z betonu bez zvláštních nároků na prostředí tř. C 20/25</t>
  </si>
  <si>
    <t>-1007812778</t>
  </si>
  <si>
    <t>https://podminky.urs.cz/item/CS_URS_2025_02/273321411</t>
  </si>
  <si>
    <t>4,50*3,055*0,15</t>
  </si>
  <si>
    <t>32</t>
  </si>
  <si>
    <t>273351121</t>
  </si>
  <si>
    <t>Bednění základů desek zřízení</t>
  </si>
  <si>
    <t>-907209782</t>
  </si>
  <si>
    <t>https://podminky.urs.cz/item/CS_URS_2025_02/273351121</t>
  </si>
  <si>
    <t>(4,50+3,055)*2*0,15</t>
  </si>
  <si>
    <t>33</t>
  </si>
  <si>
    <t>273351122</t>
  </si>
  <si>
    <t>Bednění základů desek odstranění</t>
  </si>
  <si>
    <t>-493281658</t>
  </si>
  <si>
    <t>https://podminky.urs.cz/item/CS_URS_2025_02/273351122</t>
  </si>
  <si>
    <t>34</t>
  </si>
  <si>
    <t>273362021</t>
  </si>
  <si>
    <t>Výztuž základů desek ze svařovaných sítí z drátů typu KARI</t>
  </si>
  <si>
    <t>730603054</t>
  </si>
  <si>
    <t>https://podminky.urs.cz/item/CS_URS_2025_02/273362021</t>
  </si>
  <si>
    <t>"A.06 - KARI 150/150/5"</t>
  </si>
  <si>
    <t>4,50*3,055*2,105*1,15/1000</t>
  </si>
  <si>
    <t>35</t>
  </si>
  <si>
    <t>274313711</t>
  </si>
  <si>
    <t>Základy z betonu prostého pasy betonu kamenem neprokládaného tř. C 20/25</t>
  </si>
  <si>
    <t>-332971862</t>
  </si>
  <si>
    <t>https://podminky.urs.cz/item/CS_URS_2025_02/274313711</t>
  </si>
  <si>
    <t>4,50*0,40*(0,50+0,60)/2</t>
  </si>
  <si>
    <t>4,50*0,45*(0,25+0,40)/2</t>
  </si>
  <si>
    <t>"A.12"(2,00+1,165)*0,40*0,685</t>
  </si>
  <si>
    <t>36</t>
  </si>
  <si>
    <t>274351121</t>
  </si>
  <si>
    <t>Bednění základů pasů rovné zřízení</t>
  </si>
  <si>
    <t>453819625</t>
  </si>
  <si>
    <t>https://podminky.urs.cz/item/CS_URS_2025_02/274351121</t>
  </si>
  <si>
    <t>4,50*0,40*0,20*2</t>
  </si>
  <si>
    <t>"A.12"(2,00+1,165+0,40)*2*0,20</t>
  </si>
  <si>
    <t>37</t>
  </si>
  <si>
    <t>274351122</t>
  </si>
  <si>
    <t>Bednění základů pasů rovné odstranění</t>
  </si>
  <si>
    <t>2041741791</t>
  </si>
  <si>
    <t>https://podminky.urs.cz/item/CS_URS_2025_02/274351122</t>
  </si>
  <si>
    <t>38</t>
  </si>
  <si>
    <t>275313711</t>
  </si>
  <si>
    <t>Základy z betonu prostého patky a bloky z betonu kamenem neprokládaného tř. C 20/25</t>
  </si>
  <si>
    <t>1273386875</t>
  </si>
  <si>
    <t>https://podminky.urs.cz/item/CS_URS_2025_02/275313711</t>
  </si>
  <si>
    <t>"T.01"6*0,70*0,25*0,25*2</t>
  </si>
  <si>
    <t>"T.02"5*0,70*0,25*0,25*2</t>
  </si>
  <si>
    <t>"T.03"16*0,60*0,30*0,30</t>
  </si>
  <si>
    <t>"T.04a"13*0,60*0,50*0,30</t>
  </si>
  <si>
    <t>"T.04b"1*0,60*0,50*0,30</t>
  </si>
  <si>
    <t>"T.04c"2*0,60*0,50*0,30</t>
  </si>
  <si>
    <t>"A.01"6*0,40*0,40*0,70</t>
  </si>
  <si>
    <t>"A.10"2*0,40*0,40*0,40</t>
  </si>
  <si>
    <t>"A.11"12*0,40*0,40*0,40</t>
  </si>
  <si>
    <t>"A.13a"7*0,50*0,50*0,70</t>
  </si>
  <si>
    <t>"A.13b"11*0,50*0,50*0,70</t>
  </si>
  <si>
    <t>"A.16"4*0,30*0,30*0,50</t>
  </si>
  <si>
    <t>"A.18"4*0,40*0,40*0,50</t>
  </si>
  <si>
    <t>"A.19"8*0,40*0,40*0,22</t>
  </si>
  <si>
    <t>39</t>
  </si>
  <si>
    <t>275351121</t>
  </si>
  <si>
    <t>Bednění základů patek zřízení</t>
  </si>
  <si>
    <t>47694635</t>
  </si>
  <si>
    <t>https://podminky.urs.cz/item/CS_URS_2025_02/275351121</t>
  </si>
  <si>
    <t>"T.01"6*(0,70+0,25)*2*0,25*2</t>
  </si>
  <si>
    <t>"T.02"5*(0,70+0,25)*2*0,25*2</t>
  </si>
  <si>
    <t>"T.03"16*(0,60+0,30)*2*0,30</t>
  </si>
  <si>
    <t>"T.04a"13*(0,60+0,50)*2*0,30</t>
  </si>
  <si>
    <t>"T.04b"1*(0,60+0,50)*2*0,30</t>
  </si>
  <si>
    <t>"T.04c"2*(0,60+0,50)*2*0,30</t>
  </si>
  <si>
    <t>"A.01"6*(0,40+0,40)*2*0,70</t>
  </si>
  <si>
    <t>"A.05"4*(0,30+0,30)*2*0,27</t>
  </si>
  <si>
    <t>"A.10"2*0,40*4*0,40</t>
  </si>
  <si>
    <t>"A.11"12*0,40*4*0,40</t>
  </si>
  <si>
    <t>"A.13a"7*0,50*4*0,70</t>
  </si>
  <si>
    <t>"A.13b"11*0,50*4*0,70</t>
  </si>
  <si>
    <t>"A.16"4*0,30*4*0,50</t>
  </si>
  <si>
    <t>"A.18"4*0,40*4*0,50</t>
  </si>
  <si>
    <t>"A.19"8*0,40*4*0,22</t>
  </si>
  <si>
    <t>40</t>
  </si>
  <si>
    <t>275351122</t>
  </si>
  <si>
    <t>Bednění základů patek odstranění</t>
  </si>
  <si>
    <t>336915636</t>
  </si>
  <si>
    <t>https://podminky.urs.cz/item/CS_URS_2025_02/275351122</t>
  </si>
  <si>
    <t>Svislé a kompletní konstrukce</t>
  </si>
  <si>
    <t>41</t>
  </si>
  <si>
    <t>311113144</t>
  </si>
  <si>
    <t>Nadzákladové zdi z betonových tvárnic ztraceného bednění hladkých včetně výplně z betonu C 20/25, tloušťky zdiva přes 250 do 300 mm</t>
  </si>
  <si>
    <t>-979754103</t>
  </si>
  <si>
    <t>https://podminky.urs.cz/item/CS_URS_2025_02/311113144</t>
  </si>
  <si>
    <t>(2,00+1,65)*4*0,25</t>
  </si>
  <si>
    <t>42</t>
  </si>
  <si>
    <t>311361821</t>
  </si>
  <si>
    <t>Výztuž nadzákladových zdí nosných svislých nebo odkloněných od svislice, rovných nebo oblých z betonářské oceli 10 505 (R) nebo BSt 500</t>
  </si>
  <si>
    <t>1285321787</t>
  </si>
  <si>
    <t>https://podminky.urs.cz/item/CS_URS_2025_02/311361821</t>
  </si>
  <si>
    <t>"A.12 - ZB vyztužení 50kg/m3"</t>
  </si>
  <si>
    <t>(2,00+1,65)*4*0,25*0,25*50,00/1000</t>
  </si>
  <si>
    <t>231</t>
  </si>
  <si>
    <t>345123901</t>
  </si>
  <si>
    <t>Montáž dílců parapetních, zábradelních nebo atikových ze železobetonu s nesvařovanými spoji, v budovách výšky do 18 m, hmotnosti do 1,5 t</t>
  </si>
  <si>
    <t>-393784678</t>
  </si>
  <si>
    <t>https://podminky.urs.cz/item/CS_URS_2025_02/345123901</t>
  </si>
  <si>
    <t>43</t>
  </si>
  <si>
    <t>348101210</t>
  </si>
  <si>
    <t>Osazení vrat nebo vrátek k oplocení na sloupky ocelové, plochy jednotlivě do 2 m2</t>
  </si>
  <si>
    <t>158667131</t>
  </si>
  <si>
    <t>https://podminky.urs.cz/item/CS_URS_2025_02/348101210</t>
  </si>
  <si>
    <t>"A.15"1</t>
  </si>
  <si>
    <t>44</t>
  </si>
  <si>
    <t>553-A.15</t>
  </si>
  <si>
    <t>Branka s rámem z ocelové pásoviny a svislou tyčovou výplní, povrchová úprava žárové zinkování 950x820mm</t>
  </si>
  <si>
    <t>1943585162</t>
  </si>
  <si>
    <t xml:space="preserve">Poznámka k položce:_x000d_
zámek se západkou, ložiskové panty 2 ks, kotvící materiál </t>
  </si>
  <si>
    <t>45</t>
  </si>
  <si>
    <t>1265004510</t>
  </si>
  <si>
    <t>"A.16 - dvoukřídlá "2</t>
  </si>
  <si>
    <t>46</t>
  </si>
  <si>
    <t>553-A.16</t>
  </si>
  <si>
    <t xml:space="preserve">Plot, brána a branka s rámem z ocelové pásoviny a svislou tyčovou výplní, povrchová úprava žárové zinkování  2kř. 1885+1000/600mm</t>
  </si>
  <si>
    <t>-1248879708</t>
  </si>
  <si>
    <t xml:space="preserve">Poznámka k položce:_x000d_
 zámek se západkou, ložiskové panty 5 ks, spodní zajišťovací čep, s protikusem v zemi, průměr čepu Ø16 mm, délka 200 mm. kotvící materiál </t>
  </si>
  <si>
    <t>47</t>
  </si>
  <si>
    <t>348401150</t>
  </si>
  <si>
    <t>Montáž oplocení z pletiva svařovaného do 1,5 m</t>
  </si>
  <si>
    <t>291401272</t>
  </si>
  <si>
    <t>https://podminky.urs.cz/item/CS_URS_2025_02/348401150</t>
  </si>
  <si>
    <t>"A.13a"10,52</t>
  </si>
  <si>
    <t>"A.13b"11,544+2,738</t>
  </si>
  <si>
    <t>48</t>
  </si>
  <si>
    <t>RMAT0004</t>
  </si>
  <si>
    <t>Horní výplň 2D svařovaný plotový panel, žárově zinkovaná ocel. Do výšky 2 m rozměr ok 50x200 mm. Ke sloupkům kotveno pozinkovanými příchytkami z čela sloupků směrem dovnitř hřiště.</t>
  </si>
  <si>
    <t>-1697591558</t>
  </si>
  <si>
    <t xml:space="preserve">Poznámka k položce:_x000d_
výška  pletiva 103cm</t>
  </si>
  <si>
    <t>24,802*1,05 'Přepočtené koeficientem množství</t>
  </si>
  <si>
    <t>49</t>
  </si>
  <si>
    <t>348401153</t>
  </si>
  <si>
    <t>Montáž oplocení z pletiva svařovaného přes 1,5 do 2,0 m</t>
  </si>
  <si>
    <t>-1195959431</t>
  </si>
  <si>
    <t>https://podminky.urs.cz/item/CS_URS_2025_02/348401153</t>
  </si>
  <si>
    <t>50</t>
  </si>
  <si>
    <t>RMAT0005</t>
  </si>
  <si>
    <t xml:space="preserve">Horní výplň 2D svařovaný plotový panel, žárově zinkovaná ocel. Od výšky 2 m rozměr ok 100x200 mm.  Ke sloupkům kotveno pozinkovanými příchytkami z čela sloupků směrem dovnitř hřiště. Obě velikosti panelů jsou osazeny tak, aby na sebe oka vázala</t>
  </si>
  <si>
    <t>-1832048811</t>
  </si>
  <si>
    <t xml:space="preserve">Poznámka k položce:_x000d_
výška  pletiva203cm</t>
  </si>
  <si>
    <t>Vodorovné konstrukce</t>
  </si>
  <si>
    <t>51</t>
  </si>
  <si>
    <t>434121416</t>
  </si>
  <si>
    <t>Osazování schodišťových stupňů železobetonových s vyspárováním styčných spár, s provizorním dřevěným zábradlím a dočasným zakrytím stupnic prkny na schodnice, stupňů drsných</t>
  </si>
  <si>
    <t>-1614714090</t>
  </si>
  <si>
    <t>https://podminky.urs.cz/item/CS_URS_2025_02/434121416</t>
  </si>
  <si>
    <t>"A.06"8*4,50</t>
  </si>
  <si>
    <t>52</t>
  </si>
  <si>
    <t>RMAT0001</t>
  </si>
  <si>
    <t>betonové prefabrikované stupně se skosenou hranou. Nášlap s protiskluzovou úpravou. Průřez 380x150</t>
  </si>
  <si>
    <t>-1033653813</t>
  </si>
  <si>
    <t>53</t>
  </si>
  <si>
    <t>434311115</t>
  </si>
  <si>
    <t>Stupně dusané z betonu prostého nebo prokládaného kamenem na terén nebo na desku bez potěru, se zahlazením povrchu tř. C 20/25</t>
  </si>
  <si>
    <t>146698418</t>
  </si>
  <si>
    <t>https://podminky.urs.cz/item/CS_URS_2025_02/434311115</t>
  </si>
  <si>
    <t>54</t>
  </si>
  <si>
    <t>434351141</t>
  </si>
  <si>
    <t>Bednění stupňů betonovaných na podstupňové desce nebo na terénu půdorysně přímočarých zřízení</t>
  </si>
  <si>
    <t>-2085792051</t>
  </si>
  <si>
    <t>https://podminky.urs.cz/item/CS_URS_2025_02/434351141</t>
  </si>
  <si>
    <t>"A.06"8*4,50*0,15</t>
  </si>
  <si>
    <t>2*3,05*0,222</t>
  </si>
  <si>
    <t>434351142</t>
  </si>
  <si>
    <t>Bednění stupňů betonovaných na podstupňové desce nebo na terénu půdorysně přímočarých odstranění</t>
  </si>
  <si>
    <t>1190212387</t>
  </si>
  <si>
    <t>https://podminky.urs.cz/item/CS_URS_2025_02/434351142</t>
  </si>
  <si>
    <t>Komunikace pozemní</t>
  </si>
  <si>
    <t>56</t>
  </si>
  <si>
    <t>564211013</t>
  </si>
  <si>
    <t>Podklad nebo podsyp ze štěrkopísku ŠP s rozprostřením, vlhčením a zhutněním plochy jednotlivě do 100 m2, po zhutnění tl. 70 mm</t>
  </si>
  <si>
    <t>-371972708</t>
  </si>
  <si>
    <t>https://podminky.urs.cz/item/CS_URS_2025_02/564211013</t>
  </si>
  <si>
    <t>Poznámka k položce:_x000d_
zhutněná nášlapná mlatová vrstva, tl. 70 mm. Složení a zbarvení dtto. stávající mlatové plochy v parku</t>
  </si>
  <si>
    <t>57</t>
  </si>
  <si>
    <t>564730101</t>
  </si>
  <si>
    <t>Podklad nebo kryt z kameniva hrubého drceného vel. 16-32 mm s rozprostřením a zhutněním plochy jednotlivě do 100 m2, po zhutnění tl. 100 mm</t>
  </si>
  <si>
    <t>-1096808122</t>
  </si>
  <si>
    <t>https://podminky.urs.cz/item/CS_URS_2025_02/564730101</t>
  </si>
  <si>
    <t>58</t>
  </si>
  <si>
    <t>564741102</t>
  </si>
  <si>
    <t>Podklad nebo kryt z kameniva hrubého drceného vel. 32-63 mm s rozprostřením a zhutněním plochy jednotlivě do 100 m2, po zhutnění tl. 130 mm</t>
  </si>
  <si>
    <t>-805556122</t>
  </si>
  <si>
    <t>https://podminky.urs.cz/item/CS_URS_2025_02/564741102</t>
  </si>
  <si>
    <t>59</t>
  </si>
  <si>
    <t>564750111</t>
  </si>
  <si>
    <t>Podklad nebo kryt z kameniva hrubého drceného vel. 16-32 mm s rozprostřením a zhutněním plochy přes 100 m2, po zhutnění tl. 150 mm</t>
  </si>
  <si>
    <t>436400148</t>
  </si>
  <si>
    <t>https://podminky.urs.cz/item/CS_URS_2025_02/564750111</t>
  </si>
  <si>
    <t>60</t>
  </si>
  <si>
    <t>564801111</t>
  </si>
  <si>
    <t>Podklad ze štěrkodrti ŠD s rozprostřením a zhutněním plochy přes 100 m2, po zhutnění tl. 30 mm - fr.0/4</t>
  </si>
  <si>
    <t>1679573147</t>
  </si>
  <si>
    <t>https://podminky.urs.cz/item/CS_URS_2025_02/564801111</t>
  </si>
  <si>
    <t>61</t>
  </si>
  <si>
    <t>564801112</t>
  </si>
  <si>
    <t>Podklad ze štěrkodrti ŠD s rozprostřením a zhutněním plochy přes 100 m2, po zhutnění tl. 40 mm - fr.0/4</t>
  </si>
  <si>
    <t>-1551616210</t>
  </si>
  <si>
    <t>https://podminky.urs.cz/item/CS_URS_2025_02/564801112</t>
  </si>
  <si>
    <t>62</t>
  </si>
  <si>
    <t>564831011</t>
  </si>
  <si>
    <t>Podklad ze štěrkodrti ŠD s rozprostřením a zhutněním plochy jednotlivě do 100 m2, po zhutnění tl. 100 mm - fr.4/8</t>
  </si>
  <si>
    <t>-931575052</t>
  </si>
  <si>
    <t>https://podminky.urs.cz/item/CS_URS_2025_02/564831011</t>
  </si>
  <si>
    <t>63</t>
  </si>
  <si>
    <t>564831111</t>
  </si>
  <si>
    <t>Podklad ze štěrkodrti ŠD s rozprostřením a zhutněním plochy přes 100 m2, po zhutnění tl. 100 mm - fr.4/8</t>
  </si>
  <si>
    <t>1264557407</t>
  </si>
  <si>
    <t>https://podminky.urs.cz/item/CS_URS_2025_02/564831111</t>
  </si>
  <si>
    <t>64</t>
  </si>
  <si>
    <t>564851114</t>
  </si>
  <si>
    <t>Podklad ze štěrkodrti ŠD s rozprostřením a zhutněním plochy přes 100 m2, po zhutnění tl. 180 mm - fr.0/32</t>
  </si>
  <si>
    <t>1158430343</t>
  </si>
  <si>
    <t>https://podminky.urs.cz/item/CS_URS_2025_02/564851114</t>
  </si>
  <si>
    <t>S04+S05</t>
  </si>
  <si>
    <t>65</t>
  </si>
  <si>
    <t>573211107</t>
  </si>
  <si>
    <t>Postřik spojovací PS bez posypu kamenivem z asfaltu silničního, v množství 0,30 kg/m2</t>
  </si>
  <si>
    <t>-1116590758</t>
  </si>
  <si>
    <t>https://podminky.urs.cz/item/CS_URS_2025_02/573211107</t>
  </si>
  <si>
    <t>66</t>
  </si>
  <si>
    <t>577134121</t>
  </si>
  <si>
    <t>Asfaltový beton vrstva obrusná ACO 11 z nemodifikovaného asfaltu s rozprostřením a se zhutněním ACO 11+ v pruhu šířky přes 3 m, po zhutnění tl. 40 mm</t>
  </si>
  <si>
    <t>-704939140</t>
  </si>
  <si>
    <t>https://podminky.urs.cz/item/CS_URS_2025_02/577134121</t>
  </si>
  <si>
    <t>67</t>
  </si>
  <si>
    <t>577135121</t>
  </si>
  <si>
    <t>Asfaltový beton vrstva obrusná ACO 16 z nemodifikovaného asfaltu s rozprostřením a zhutněním ACO 16, po zhutnění v pruhu šířky přes 3 m tl. 40 mm</t>
  </si>
  <si>
    <t>-1599323054</t>
  </si>
  <si>
    <t>https://podminky.urs.cz/item/CS_URS_2025_02/577135121</t>
  </si>
  <si>
    <t>68</t>
  </si>
  <si>
    <t>596211111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</si>
  <si>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50 do 100 m2</t>
  </si>
  <si>
    <t>-488150580</t>
  </si>
  <si>
    <t>https://podminky.urs.cz/item/CS_URS_2025_02/596211111</t>
  </si>
  <si>
    <t>69</t>
  </si>
  <si>
    <t>59245008</t>
  </si>
  <si>
    <t>dlažba skladebná betonová 200x100mm tl 60mm barevná - ČERVENÁ</t>
  </si>
  <si>
    <t>1996075606</t>
  </si>
  <si>
    <t>91,8*1,03 'Přepočtené koeficientem množství</t>
  </si>
  <si>
    <t>70</t>
  </si>
  <si>
    <t>596211112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</si>
  <si>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přes 100 do 300 m2</t>
  </si>
  <si>
    <t>-815230754</t>
  </si>
  <si>
    <t>https://podminky.urs.cz/item/CS_URS_2025_02/596211112</t>
  </si>
  <si>
    <t>71</t>
  </si>
  <si>
    <t>-685912217</t>
  </si>
  <si>
    <t>144,5*1,02 'Přepočtené koeficientem množství</t>
  </si>
  <si>
    <t>Úprava povrchů vnějších</t>
  </si>
  <si>
    <t>72</t>
  </si>
  <si>
    <t>622131121</t>
  </si>
  <si>
    <t>Podkladní a spojovací vrstva vnějších omítaných ploch penetrace nanášená ručně stěn</t>
  </si>
  <si>
    <t>-785267544</t>
  </si>
  <si>
    <t>https://podminky.urs.cz/item/CS_URS_2025_02/622131121</t>
  </si>
  <si>
    <t>"A.12"11,00</t>
  </si>
  <si>
    <t>73</t>
  </si>
  <si>
    <t>622142001</t>
  </si>
  <si>
    <t>Pletivo vnějších ploch v ploše nebo pruzích, na plném podkladu sklovláknité vtlačené do tmelu stěn</t>
  </si>
  <si>
    <t>430189487</t>
  </si>
  <si>
    <t>https://podminky.urs.cz/item/CS_URS_2025_02/622142001</t>
  </si>
  <si>
    <t>74</t>
  </si>
  <si>
    <t>622151021</t>
  </si>
  <si>
    <t>Penetrační nátěr vnějších pastovitých tenkovrstvých omítek mozaikových akrylátový stěn</t>
  </si>
  <si>
    <t>-2080472197</t>
  </si>
  <si>
    <t>https://podminky.urs.cz/item/CS_URS_2025_02/622151021</t>
  </si>
  <si>
    <t>75</t>
  </si>
  <si>
    <t>622511112</t>
  </si>
  <si>
    <t>Omítka tenkovrstvá akrylátová vnějších ploch probarvená bez penetrace mozaiková střednězrnná stěn</t>
  </si>
  <si>
    <t>-1799763750</t>
  </si>
  <si>
    <t>https://podminky.urs.cz/item/CS_URS_2025_02/622511112</t>
  </si>
  <si>
    <t>Podlahy a podlahové konstrukce</t>
  </si>
  <si>
    <t>76</t>
  </si>
  <si>
    <t>631311125</t>
  </si>
  <si>
    <t>Mazanina z betonu prostého bez zvýšených nároků na prostředí tl. přes 80 do 120 mm tř. C 20/25</t>
  </si>
  <si>
    <t>878263941</t>
  </si>
  <si>
    <t>https://podminky.urs.cz/item/CS_URS_2025_02/631311125</t>
  </si>
  <si>
    <t>74,13*0,10</t>
  </si>
  <si>
    <t>77</t>
  </si>
  <si>
    <t>631319012</t>
  </si>
  <si>
    <t>Příplatek k cenám mazanin za úpravu povrchu mazaniny přehlazením, mazanina tl. přes 80 do 120 mm</t>
  </si>
  <si>
    <t>-180659493</t>
  </si>
  <si>
    <t>https://podminky.urs.cz/item/CS_URS_2025_02/631319012</t>
  </si>
  <si>
    <t>78</t>
  </si>
  <si>
    <t>631319173</t>
  </si>
  <si>
    <t>Příplatek k cenám mazanin za stržení povrchu spodní vrstvy mazaniny latí před vložením výztuže nebo pletiva pro tl. obou vrstev mazaniny přes 80 do 120 mm</t>
  </si>
  <si>
    <t>-1316511536</t>
  </si>
  <si>
    <t>https://podminky.urs.cz/item/CS_URS_2025_02/631319173</t>
  </si>
  <si>
    <t>79</t>
  </si>
  <si>
    <t>631319183</t>
  </si>
  <si>
    <t>Příplatek k cenám mazanin za sklon přes 15° do 35° od vodorovné roviny, mazanina tl. přes 80 do 120 mm</t>
  </si>
  <si>
    <t>-1241526270</t>
  </si>
  <si>
    <t>https://podminky.urs.cz/item/CS_URS_2025_02/631319183</t>
  </si>
  <si>
    <t>80</t>
  </si>
  <si>
    <t>631319196</t>
  </si>
  <si>
    <t>Příplatek k cenám mazanin za malou plochu do 5 m2 jednotlivě, mazanina tl. přes 80 do 120 mm</t>
  </si>
  <si>
    <t>1520206063</t>
  </si>
  <si>
    <t>https://podminky.urs.cz/item/CS_URS_2025_02/631319196</t>
  </si>
  <si>
    <t>"A.24"2,45*0,10</t>
  </si>
  <si>
    <t>81</t>
  </si>
  <si>
    <t>631362021</t>
  </si>
  <si>
    <t>Výztuž mazanin ze svařovaných sítí z drátů typu KARI</t>
  </si>
  <si>
    <t>-18445844</t>
  </si>
  <si>
    <t>https://podminky.urs.cz/item/CS_URS_2025_02/631362021</t>
  </si>
  <si>
    <t>KARI 150/150/5"</t>
  </si>
  <si>
    <t>74,13*2,105*1,15/1000</t>
  </si>
  <si>
    <t>82</t>
  </si>
  <si>
    <t>635111132</t>
  </si>
  <si>
    <t>Násyp ze štěrkopísku, písku nebo kameniva pod podlahy s udusáním a urovnáním povrchu z kameniva drobného 0-4</t>
  </si>
  <si>
    <t>1354617622</t>
  </si>
  <si>
    <t>https://podminky.urs.cz/item/CS_URS_2025_02/635111132</t>
  </si>
  <si>
    <t>83</t>
  </si>
  <si>
    <t>637121114</t>
  </si>
  <si>
    <t>Okapový chodník z kameniva s udusáním a urovnáním povrchu z kačírku tl. 250 mm</t>
  </si>
  <si>
    <t>-1508397371</t>
  </si>
  <si>
    <t>https://podminky.urs.cz/item/CS_URS_2025_02/637121114</t>
  </si>
  <si>
    <t>Poznámka k položce:_x000d_
PODOBNÁ POLOŽKA</t>
  </si>
  <si>
    <t>"A.04 ve spádu 300-200mm"9,80</t>
  </si>
  <si>
    <t>Vedení trubní dálková a přípojná</t>
  </si>
  <si>
    <t>84</t>
  </si>
  <si>
    <t>894812311</t>
  </si>
  <si>
    <t>Revizní a čistící šachta z polypropylenu PP pro hladké trouby DN 600 šachtové dno (DN šachty / DN trubního vedení) DN 600/160 průtočné</t>
  </si>
  <si>
    <t>-601475169</t>
  </si>
  <si>
    <t>https://podminky.urs.cz/item/CS_URS_2025_02/894812311</t>
  </si>
  <si>
    <t>"A.27a"1</t>
  </si>
  <si>
    <t>"A.27b"1</t>
  </si>
  <si>
    <t>85</t>
  </si>
  <si>
    <t>894812331</t>
  </si>
  <si>
    <t>Revizní a čistící šachta z polypropylenu PP pro hladké trouby DN 600 roura šachtová korugovaná, světlé hloubky 1 000 mm</t>
  </si>
  <si>
    <t>1452946906</t>
  </si>
  <si>
    <t>https://podminky.urs.cz/item/CS_URS_2025_02/894812331</t>
  </si>
  <si>
    <t>86</t>
  </si>
  <si>
    <t>894812339</t>
  </si>
  <si>
    <t>Revizní a čistící šachta z polypropylenu PP pro hladké trouby DN 600 Příplatek k cenám 2331 - 2334 za uříznutí šachtové roury</t>
  </si>
  <si>
    <t>-727231971</t>
  </si>
  <si>
    <t>https://podminky.urs.cz/item/CS_URS_2025_02/894812339</t>
  </si>
  <si>
    <t>87</t>
  </si>
  <si>
    <t>894812351</t>
  </si>
  <si>
    <t>Revizní a čistící šachta z polypropylenu PP pro hladké trouby DN 600 poklop (mříž) litinový pro třídu zatížení A15 s betonovým prstencem</t>
  </si>
  <si>
    <t>1160950898</t>
  </si>
  <si>
    <t>https://podminky.urs.cz/item/CS_URS_2025_02/894812351</t>
  </si>
  <si>
    <t>88</t>
  </si>
  <si>
    <t>935923213</t>
  </si>
  <si>
    <t>Obrubníkový odvodňovací žlab z polymerbetonu vpusť příslušenství kalový koš dlouhý</t>
  </si>
  <si>
    <t>962652078</t>
  </si>
  <si>
    <t>https://podminky.urs.cz/item/CS_URS_2025_02/935923213</t>
  </si>
  <si>
    <t>91</t>
  </si>
  <si>
    <t>Doplňující konstrukce a práce pozemních komunikací, letišť a ploch</t>
  </si>
  <si>
    <t>89</t>
  </si>
  <si>
    <t>916232112</t>
  </si>
  <si>
    <t>Doplňující konstrukce krytů venkovních ploch pro tělovýchovu obruba z obrubníků do betonového lože, výšky 20 mm</t>
  </si>
  <si>
    <t>-869206262</t>
  </si>
  <si>
    <t>https://podminky.urs.cz/item/CS_URS_2025_02/916232112</t>
  </si>
  <si>
    <t xml:space="preserve">Poznámka k položce:_x000d_
vč. obrubník parkový betonový 500x50x200mm přírodní/barevný </t>
  </si>
  <si>
    <t>"míčové hřiště"27,60</t>
  </si>
  <si>
    <t>"dětské hřiště"21,30+22,50</t>
  </si>
  <si>
    <t>90</t>
  </si>
  <si>
    <t>916331112/P</t>
  </si>
  <si>
    <t>Osazení zahradního obrubníku s ložem tl. od 50 do 100 mm z betonu prostého tř. C 12/15 s boční opěrou z betonu prostého tř. C 12/15</t>
  </si>
  <si>
    <t>1879818083</t>
  </si>
  <si>
    <t>"kolem podia "23,10</t>
  </si>
  <si>
    <t>"před kavárnou"7,20+12,40+8,27</t>
  </si>
  <si>
    <t>"před hřištěm"28,30</t>
  </si>
  <si>
    <t>RMAT0002</t>
  </si>
  <si>
    <t>ocelový obrubník 7x200 mm</t>
  </si>
  <si>
    <t>-367189522</t>
  </si>
  <si>
    <t>79,27*1,02 'Přepočtené koeficientem množství</t>
  </si>
  <si>
    <t>92</t>
  </si>
  <si>
    <t>916371212</t>
  </si>
  <si>
    <t>Osazení skrytého zahradního obrubníku jednostranným odkopáním kovového</t>
  </si>
  <si>
    <t>97693794</t>
  </si>
  <si>
    <t>https://podminky.urs.cz/item/CS_URS_2025_02/916371212</t>
  </si>
  <si>
    <t>93</t>
  </si>
  <si>
    <t>RMAT0003</t>
  </si>
  <si>
    <t>ocelový obrubník 7x200 mm - kotvený á 1 m přivařením k zatlučenému kolíku z betonářské oceli tl. 15 mm</t>
  </si>
  <si>
    <t>1041945616</t>
  </si>
  <si>
    <t>94</t>
  </si>
  <si>
    <t>-1196209582</t>
  </si>
  <si>
    <t>"před hřištěm"18,90+5,40</t>
  </si>
  <si>
    <t>"mezi terénními schodišti"16,90+13,60+2,60</t>
  </si>
  <si>
    <t>"pěšina za dětským a míčovým hřištěm"35,00</t>
  </si>
  <si>
    <t>"za skateparkem"26,00+4,00+11,90</t>
  </si>
  <si>
    <t>95</t>
  </si>
  <si>
    <t>RMAT00001</t>
  </si>
  <si>
    <t>ocelový obrubník 7x120 mm- kotvený á 1 m přivařením k zatlučenému kolíku z betonářské oceli tl. 15 mm</t>
  </si>
  <si>
    <t>1317867700</t>
  </si>
  <si>
    <t>134,3*1,1 'Přepočtené koeficientem množství</t>
  </si>
  <si>
    <t>Dokončovací konstrukce a práce pozemních staveb</t>
  </si>
  <si>
    <t>96</t>
  </si>
  <si>
    <t>953171021</t>
  </si>
  <si>
    <t>Osazování kovových předmětů poklopů litinových nebo ocelových včetně rámů, hmotnosti do 50 kg</t>
  </si>
  <si>
    <t>1285900725</t>
  </si>
  <si>
    <t>https://podminky.urs.cz/item/CS_URS_2025_02/953171021</t>
  </si>
  <si>
    <t>"A.03"1</t>
  </si>
  <si>
    <t>97</t>
  </si>
  <si>
    <t>28661776</t>
  </si>
  <si>
    <t>poklop šachtový litinový DN 425 do šachtové roury pro třídu zatížení A15</t>
  </si>
  <si>
    <t>-775463629</t>
  </si>
  <si>
    <t>98</t>
  </si>
  <si>
    <t>953965111</t>
  </si>
  <si>
    <t>Kotva chemická s vyvrtáním otvoru kotevní šrouby pro chemické kotvy, velikost M 8, délka 110 mm</t>
  </si>
  <si>
    <t>1967123325</t>
  </si>
  <si>
    <t>https://podminky.urs.cz/item/CS_URS_2025_02/953965111</t>
  </si>
  <si>
    <t>"A.02"8</t>
  </si>
  <si>
    <t>99</t>
  </si>
  <si>
    <t>953965112</t>
  </si>
  <si>
    <t>Kotva chemická s vyvrtáním otvoru kotevní šrouby pro chemické kotvy, velikost M 8, délka 150 mm</t>
  </si>
  <si>
    <t>-874201541</t>
  </si>
  <si>
    <t>https://podminky.urs.cz/item/CS_URS_2025_02/953965112</t>
  </si>
  <si>
    <t>"A.05 M8x120"8</t>
  </si>
  <si>
    <t>100</t>
  </si>
  <si>
    <t>953965121</t>
  </si>
  <si>
    <t>Kotva chemická s vyvrtáním otvoru kotevní šrouby pro chemické kotvy, velikost M 12, délka 160 mm</t>
  </si>
  <si>
    <t>921506453</t>
  </si>
  <si>
    <t>https://podminky.urs.cz/item/CS_URS_2025_02/953965121</t>
  </si>
  <si>
    <t xml:space="preserve">"A.07   M12, dl.120mm"8</t>
  </si>
  <si>
    <t xml:space="preserve">"A.08   M12, dl.120mm"24</t>
  </si>
  <si>
    <t>101</t>
  </si>
  <si>
    <t>953965122</t>
  </si>
  <si>
    <t>Kotva chemická s vyvrtáním otvoru kotevní šrouby pro chemické kotvy, velikost M 12, délka 220 mm</t>
  </si>
  <si>
    <t>-1779907222</t>
  </si>
  <si>
    <t>https://podminky.urs.cz/item/CS_URS_2025_02/953965122</t>
  </si>
  <si>
    <t>"A.18"16</t>
  </si>
  <si>
    <t>102</t>
  </si>
  <si>
    <t>953965131</t>
  </si>
  <si>
    <t>Kotva chemická s vyvrtáním otvoru kotevní šrouby pro chemické kotvy, velikost M 16, délka 190 mm</t>
  </si>
  <si>
    <t>-1716720487</t>
  </si>
  <si>
    <t>https://podminky.urs.cz/item/CS_URS_2025_02/953965131</t>
  </si>
  <si>
    <t>"A.06"24</t>
  </si>
  <si>
    <t>"A.10"2*4</t>
  </si>
  <si>
    <t>103</t>
  </si>
  <si>
    <t>985511313</t>
  </si>
  <si>
    <t>Stříkaný beton ze suché směsi pevnosti v tlaku min. 25 MPa (tř. R3) rubu kleneb a podlah, jedné vrstvy tloušťky 50 mm</t>
  </si>
  <si>
    <t>-955371591</t>
  </si>
  <si>
    <t>https://podminky.urs.cz/item/CS_URS_2025_02/985511313</t>
  </si>
  <si>
    <t>104</t>
  </si>
  <si>
    <t>985-R001</t>
  </si>
  <si>
    <t>Kotvení zdi hl přes 200 do 400 mm z oceli D přes 10 do 16 mm do chemické malty</t>
  </si>
  <si>
    <t>-1579281258</t>
  </si>
  <si>
    <t>"A.12"2*5</t>
  </si>
  <si>
    <t>105</t>
  </si>
  <si>
    <t>-2058541890</t>
  </si>
  <si>
    <t>106</t>
  </si>
  <si>
    <t>-1210182615</t>
  </si>
  <si>
    <t>1,668*9 'Přepočtené koeficientem množství</t>
  </si>
  <si>
    <t>107</t>
  </si>
  <si>
    <t>997221861</t>
  </si>
  <si>
    <t>Poplatek za uložení stavebního odpadu na recyklační skládce (skládkovné) z prostého betonu zatříděného do Katalogu odpadů pod kódem 17 01 01</t>
  </si>
  <si>
    <t>-1811927082</t>
  </si>
  <si>
    <t>https://podminky.urs.cz/item/CS_URS_2025_02/997221861</t>
  </si>
  <si>
    <t>998</t>
  </si>
  <si>
    <t>Přesun hmot</t>
  </si>
  <si>
    <t>108</t>
  </si>
  <si>
    <t>998222012</t>
  </si>
  <si>
    <t>Přesun hmot pro tělovýchovné plochy dopravní vzdálenost do 200 m</t>
  </si>
  <si>
    <t>1991215139</t>
  </si>
  <si>
    <t>https://podminky.urs.cz/item/CS_URS_2025_02/998222012</t>
  </si>
  <si>
    <t>PSV</t>
  </si>
  <si>
    <t>711</t>
  </si>
  <si>
    <t>Izolace proti vodě, vlhkosti a plynům</t>
  </si>
  <si>
    <t>109</t>
  </si>
  <si>
    <t>711111001</t>
  </si>
  <si>
    <t>Provedení izolace proti zemní vlhkosti natěradly a tmely za studena na ploše vodorovné V jednonásobným nátěrem penetračním</t>
  </si>
  <si>
    <t>-1499487328</t>
  </si>
  <si>
    <t>https://podminky.urs.cz/item/CS_URS_2025_02/711111001</t>
  </si>
  <si>
    <t>"A.12"(2,00+1,165)*0,40</t>
  </si>
  <si>
    <t>110</t>
  </si>
  <si>
    <t>11163150</t>
  </si>
  <si>
    <t>lak penetrační asfaltový</t>
  </si>
  <si>
    <t>-1151728580</t>
  </si>
  <si>
    <t>1,266*0,003 'Přepočtené koeficientem množství</t>
  </si>
  <si>
    <t>111</t>
  </si>
  <si>
    <t>711141559</t>
  </si>
  <si>
    <t>Provedení izolace proti zemní vlhkosti pásy přitavením NAIP na ploše vodorovné V</t>
  </si>
  <si>
    <t>1780417563</t>
  </si>
  <si>
    <t>https://podminky.urs.cz/item/CS_URS_2025_02/711141559</t>
  </si>
  <si>
    <t>112</t>
  </si>
  <si>
    <t>62832001</t>
  </si>
  <si>
    <t>pás asfaltový natavitelný oxidovaný s vložkou ze skleněné rohože typu V60 s jemnozrnným minerálním posypem tl 3,5mm</t>
  </si>
  <si>
    <t>642117605</t>
  </si>
  <si>
    <t>1,266*1,1655 'Přepočtené koeficientem množství</t>
  </si>
  <si>
    <t>113</t>
  </si>
  <si>
    <t>998711121</t>
  </si>
  <si>
    <t>Přesun hmot pro izolace proti vodě, vlhkosti a plynům stanovený z hmotnosti přesunovaného materiálu vodorovná dopravní vzdálenost do 50 m ruční (bez užití mechanizace) v objektech výšky do 6 m</t>
  </si>
  <si>
    <t>-1881074866</t>
  </si>
  <si>
    <t>https://podminky.urs.cz/item/CS_URS_2025_02/998711121</t>
  </si>
  <si>
    <t>741</t>
  </si>
  <si>
    <t>Elektroinstalace - silnoproud</t>
  </si>
  <si>
    <t>232</t>
  </si>
  <si>
    <t>741110043</t>
  </si>
  <si>
    <t>Montáž trubek elektroinstalačních s nasunutím nebo našroubováním do krabic plastových ohebných, uložených pevně, vnější Ø přes 35 mm</t>
  </si>
  <si>
    <t>-1408202575</t>
  </si>
  <si>
    <t>https://podminky.urs.cz/item/CS_URS_2025_02/741110043</t>
  </si>
  <si>
    <t>"A.29"27,50+5,70+16,80</t>
  </si>
  <si>
    <t>233</t>
  </si>
  <si>
    <t>34571371</t>
  </si>
  <si>
    <t>trubka elektroinstalační ohebná dvouplášťová korugovaná HDPE UV stab (chránička) D 41/50mm</t>
  </si>
  <si>
    <t>1847338128</t>
  </si>
  <si>
    <t>50*1,05 'Přepočtené koeficientem množství</t>
  </si>
  <si>
    <t>236</t>
  </si>
  <si>
    <t>460671113</t>
  </si>
  <si>
    <t>Výstražné prvky pro krytí kabelů včetně vyrovnání povrchu rýhy, rozvinutí a uložení fólie, šířky přes 25 do 35 cm</t>
  </si>
  <si>
    <t>-730344746</t>
  </si>
  <si>
    <t>https://podminky.urs.cz/item/CS_URS_2025_02/460671113</t>
  </si>
  <si>
    <t>234</t>
  </si>
  <si>
    <t>998741101</t>
  </si>
  <si>
    <t>Přesun hmot pro silnoproud stanovený z hmotnosti přesunovaného materiálu vodorovná dopravní vzdálenost do 50 m základní v objektech výšky do 6 m</t>
  </si>
  <si>
    <t>-1835226658</t>
  </si>
  <si>
    <t>https://podminky.urs.cz/item/CS_URS_2025_02/998741101</t>
  </si>
  <si>
    <t>762</t>
  </si>
  <si>
    <t>Konstrukce tesařské</t>
  </si>
  <si>
    <t>114</t>
  </si>
  <si>
    <t>762081150</t>
  </si>
  <si>
    <t>Hoblování hraněného řeziva přímo na staveništi ve staveništní dílně</t>
  </si>
  <si>
    <t>-804901051</t>
  </si>
  <si>
    <t>https://podminky.urs.cz/item/CS_URS_2025_02/762081150</t>
  </si>
  <si>
    <t>"A.12 - koruna"16,41*(0,29+2*0,02)</t>
  </si>
  <si>
    <t>115</t>
  </si>
  <si>
    <t>762082120</t>
  </si>
  <si>
    <t>Profilování zhlaví trámů a ozdobných konců jednoduché seříznutí jedním řezem, plochy do 160 cm2</t>
  </si>
  <si>
    <t>1806594391</t>
  </si>
  <si>
    <t>https://podminky.urs.cz/item/CS_URS_2025_02/762082120</t>
  </si>
  <si>
    <t>"A.01 - šikmý řez" 120,00</t>
  </si>
  <si>
    <t>116</t>
  </si>
  <si>
    <t>762083122</t>
  </si>
  <si>
    <t>Impregnace řeziva máčením proti dřevokaznému hmyzu, houbám a plísním, třída ohrožení 3 a 4 (dřevo v exteriéru)</t>
  </si>
  <si>
    <t>-333403190</t>
  </si>
  <si>
    <t>https://podminky.urs.cz/item/CS_URS_2025_02/762083122</t>
  </si>
  <si>
    <t>0,052+0,381+0,582+0,019+0,153</t>
  </si>
  <si>
    <t>117</t>
  </si>
  <si>
    <t>762123110</t>
  </si>
  <si>
    <t>Montáž konstrukce stěn a příček vázaných z fošen, hranolů, hranolků pomocí tesařských spojů průřezové plochy do 100 cm2</t>
  </si>
  <si>
    <t>-2088167385</t>
  </si>
  <si>
    <t>https://podminky.urs.cz/item/CS_URS_2025_02/762123110</t>
  </si>
  <si>
    <t xml:space="preserve">"A.12  podklaní rošt  40/40"11,00/0,50</t>
  </si>
  <si>
    <t>"A.12 - koruna 40/40"16,41*0,50</t>
  </si>
  <si>
    <t>118</t>
  </si>
  <si>
    <t>60512125</t>
  </si>
  <si>
    <t>hranol stavební řezivo průřezu do 120cm2 do dl 6m</t>
  </si>
  <si>
    <t>689008582</t>
  </si>
  <si>
    <t xml:space="preserve">"A.12  podklaní rošt  40/40"11,00/0,50*0,04*0,04</t>
  </si>
  <si>
    <t>"A.12 - koruna 40/40"16,41*0,50*0,04*0,04</t>
  </si>
  <si>
    <t>0,048*1,08 'Přepočtené koeficientem množství</t>
  </si>
  <si>
    <t>119</t>
  </si>
  <si>
    <t>762132135</t>
  </si>
  <si>
    <t>Montáž bednění stěn z hoblovaných prken tl. do 32 mm na sraz</t>
  </si>
  <si>
    <t>-673915914</t>
  </si>
  <si>
    <t>https://podminky.urs.cz/item/CS_URS_2025_02/762132135</t>
  </si>
  <si>
    <t xml:space="preserve">"A.13a - mantilenl  tl.24mm" 9,40</t>
  </si>
  <si>
    <t>"A.13b - mantilenl tl.24mm" 12,40</t>
  </si>
  <si>
    <t>120</t>
  </si>
  <si>
    <t>61189995</t>
  </si>
  <si>
    <t>palubky podlahové smrk tl 24mm A/B</t>
  </si>
  <si>
    <t>1448236854</t>
  </si>
  <si>
    <t>21,8*1,08 'Přepočtené koeficientem množství</t>
  </si>
  <si>
    <t>121</t>
  </si>
  <si>
    <t>-128658121</t>
  </si>
  <si>
    <t>"A.13b - mantilenl tl.18mm" 15,25</t>
  </si>
  <si>
    <t>122</t>
  </si>
  <si>
    <t>61191155</t>
  </si>
  <si>
    <t>palubky obkladové smrk profil klasický 19x116mm jakost A/B</t>
  </si>
  <si>
    <t>-1551024788</t>
  </si>
  <si>
    <t>15,25*1,08 'Přepočtené koeficientem množství</t>
  </si>
  <si>
    <t>123</t>
  </si>
  <si>
    <t>762134122</t>
  </si>
  <si>
    <t>Montáž bednění stěn z hoblovaných fošen na sraz tl. do 60 mm</t>
  </si>
  <si>
    <t>477807219</t>
  </si>
  <si>
    <t>https://podminky.urs.cz/item/CS_URS_2025_02/762134122</t>
  </si>
  <si>
    <t>"A.12"14,70</t>
  </si>
  <si>
    <t>124</t>
  </si>
  <si>
    <t>60511125</t>
  </si>
  <si>
    <t>řezivo stavební fošny prismované středové š do 160mm dl 2-5m</t>
  </si>
  <si>
    <t>-1035329661</t>
  </si>
  <si>
    <t>"A.12"14,70*0,024</t>
  </si>
  <si>
    <t>0,353*1,08 'Přepočtené koeficientem množství</t>
  </si>
  <si>
    <t>125</t>
  </si>
  <si>
    <t>-58355957</t>
  </si>
  <si>
    <t>"A.12 - koruna"16,41*0,29</t>
  </si>
  <si>
    <t>126</t>
  </si>
  <si>
    <t>60556100</t>
  </si>
  <si>
    <t>řezivo dubové sušené tl 30mm</t>
  </si>
  <si>
    <t>-503209265</t>
  </si>
  <si>
    <t>"A.12 - koruna"16,41*0,29*0,02</t>
  </si>
  <si>
    <t>0,095*1,08 'Přepočtené koeficientem množství</t>
  </si>
  <si>
    <t>127</t>
  </si>
  <si>
    <t>762136114</t>
  </si>
  <si>
    <t>Montáž bednění stěn z hoblovaných latí s mezerami 40 až 60 mm</t>
  </si>
  <si>
    <t>149329498</t>
  </si>
  <si>
    <t>https://podminky.urs.cz/item/CS_URS_2025_02/762136114</t>
  </si>
  <si>
    <t>"A.01"(3,20*2+2,20+1,00)*1,72</t>
  </si>
  <si>
    <t>128</t>
  </si>
  <si>
    <t>60514106</t>
  </si>
  <si>
    <t>řezivo jehličnaté lať pevnostní třída S10-13 průřez 40x60mm</t>
  </si>
  <si>
    <t>417494280</t>
  </si>
  <si>
    <t>"A.01"(120*1,72+18,36)*0,06*0,04</t>
  </si>
  <si>
    <t>0,539*1,08 'Přepočtené koeficientem množství</t>
  </si>
  <si>
    <t>129</t>
  </si>
  <si>
    <t>762195000</t>
  </si>
  <si>
    <t>Spojovací prostředky stěn a příček hřebíky, svorníky, fixační prkna</t>
  </si>
  <si>
    <t>352390398</t>
  </si>
  <si>
    <t>https://podminky.urs.cz/item/CS_URS_2025_02/762195000</t>
  </si>
  <si>
    <t>0,052+0,381+0,103+0,582</t>
  </si>
  <si>
    <t>21,80*0,024</t>
  </si>
  <si>
    <t>16,47*0,018</t>
  </si>
  <si>
    <t>130</t>
  </si>
  <si>
    <t>762523104</t>
  </si>
  <si>
    <t>Položení podlah hoblovaných na sraz z prken</t>
  </si>
  <si>
    <t>1783619102</t>
  </si>
  <si>
    <t>https://podminky.urs.cz/item/CS_URS_2025_02/762523104</t>
  </si>
  <si>
    <t>"A.02 "1,43</t>
  </si>
  <si>
    <t>"A.03"1,00</t>
  </si>
  <si>
    <t>131</t>
  </si>
  <si>
    <t>1144151761</t>
  </si>
  <si>
    <t>"A.02 "1,43*0,018</t>
  </si>
  <si>
    <t>"A.03"1,00*0,025</t>
  </si>
  <si>
    <t>0,051*1,08 'Přepočtené koeficientem množství</t>
  </si>
  <si>
    <t>132</t>
  </si>
  <si>
    <t>762526130</t>
  </si>
  <si>
    <t>Položení podlah položení polštářů pod podlahy osové vzdálenosti přes 65 do 100 cm</t>
  </si>
  <si>
    <t>584013924</t>
  </si>
  <si>
    <t>https://podminky.urs.cz/item/CS_URS_2025_02/762526130</t>
  </si>
  <si>
    <t>"A.02 - podkladní rošt"1,43</t>
  </si>
  <si>
    <t>"A.02 - podkladní rošt"3,90</t>
  </si>
  <si>
    <t>133</t>
  </si>
  <si>
    <t>-1231781899</t>
  </si>
  <si>
    <t>"A.02 - podkladní rošt"3,90*0,06*0,04</t>
  </si>
  <si>
    <t>0,018*1,08 'Přepočtené koeficientem množství</t>
  </si>
  <si>
    <t>134</t>
  </si>
  <si>
    <t>762595001</t>
  </si>
  <si>
    <t>Spojovací prostředky podlah a podkladových konstrukcí hřebíky, vruty</t>
  </si>
  <si>
    <t>-924620396</t>
  </si>
  <si>
    <t>https://podminky.urs.cz/item/CS_URS_2025_02/762595001</t>
  </si>
  <si>
    <t>135</t>
  </si>
  <si>
    <t>762751130</t>
  </si>
  <si>
    <t>Montáž prostorových konstrukcí vázaných na sraz (na hladko - bez zářezů) z řeziva hraněného nebo polohraněného průřezové plochy přes 224 do 288 cm2</t>
  </si>
  <si>
    <t>1406137850</t>
  </si>
  <si>
    <t>https://podminky.urs.cz/item/CS_URS_2025_02/762751130</t>
  </si>
  <si>
    <t>"A.06 - sedáky"4*2,50</t>
  </si>
  <si>
    <t>"A.10 - sedáky"2*4,00</t>
  </si>
  <si>
    <t>136</t>
  </si>
  <si>
    <t>6055200-R</t>
  </si>
  <si>
    <t xml:space="preserve">hranol stavební řezivo dub průřezu </t>
  </si>
  <si>
    <t>-855352676</t>
  </si>
  <si>
    <t>"A.06 - sedáky"</t>
  </si>
  <si>
    <t>"340/100"4*2,50*0,34*0,10</t>
  </si>
  <si>
    <t>"50/50/340"12*0,50*0,50*0,340</t>
  </si>
  <si>
    <t>"A.10 - sedáky"</t>
  </si>
  <si>
    <t>"200/300"2*4*0,20*0,30</t>
  </si>
  <si>
    <t>137</t>
  </si>
  <si>
    <t>762795000</t>
  </si>
  <si>
    <t>Spojovací prostředky prostorových vázaných konstrukcí hřebíky, svorníky, fixační prkna</t>
  </si>
  <si>
    <t>-428340732</t>
  </si>
  <si>
    <t>https://podminky.urs.cz/item/CS_URS_2025_02/762795000</t>
  </si>
  <si>
    <t>138</t>
  </si>
  <si>
    <t>762951003</t>
  </si>
  <si>
    <t>Montáž terasy podkladního roštu, z profilů dřevěných, osové vzdálenosti podpěr přes 420 do 550 mm</t>
  </si>
  <si>
    <t>-1736062660</t>
  </si>
  <si>
    <t>https://podminky.urs.cz/item/CS_URS_2025_02/762951003</t>
  </si>
  <si>
    <t>"A.04 "9,80</t>
  </si>
  <si>
    <t>139</t>
  </si>
  <si>
    <t>61198144</t>
  </si>
  <si>
    <t>hranol terasový dřevěný modřín BSH 40x70mm</t>
  </si>
  <si>
    <t>1130634113</t>
  </si>
  <si>
    <t>"A.04 "30,00*0,04*0,07</t>
  </si>
  <si>
    <t>0,084*1,08 'Přepočtené koeficientem množství</t>
  </si>
  <si>
    <t>140</t>
  </si>
  <si>
    <t>762951004</t>
  </si>
  <si>
    <t>Montáž terasy podkladního roštu, z profilů dřevěných, osové vzdálenosti podpěr přes 550 mm</t>
  </si>
  <si>
    <t>-1784980443</t>
  </si>
  <si>
    <t>https://podminky.urs.cz/item/CS_URS_2025_02/762951004</t>
  </si>
  <si>
    <t>141</t>
  </si>
  <si>
    <t>61223263</t>
  </si>
  <si>
    <t>hranol konstrukční KVH lepený průřezu 80x80-280mm nepohledový</t>
  </si>
  <si>
    <t>-1627418778</t>
  </si>
  <si>
    <t>"A.04 "14,80*0,08*0,12</t>
  </si>
  <si>
    <t>0,142*1,08 'Přepočtené koeficientem množství</t>
  </si>
  <si>
    <t>142</t>
  </si>
  <si>
    <t>762952004</t>
  </si>
  <si>
    <t>Montáž terasy nášlapné vrstvy z prken z dřevin velmi měkkých nebo měkkých, s broušením, bez povrchové úpravy, spojovaných šroubováním, šířky přes 135 mm</t>
  </si>
  <si>
    <t>-1796961133</t>
  </si>
  <si>
    <t>https://podminky.urs.cz/item/CS_URS_2025_02/762952004</t>
  </si>
  <si>
    <t>"A.04"9,80</t>
  </si>
  <si>
    <t>143</t>
  </si>
  <si>
    <t>61198124</t>
  </si>
  <si>
    <t>profil terasový dřevěný sibiřský modřín š 145mm tl 27mm</t>
  </si>
  <si>
    <t>933463755</t>
  </si>
  <si>
    <t>9,8*1,08 'Přepočtené koeficientem množství</t>
  </si>
  <si>
    <t>144</t>
  </si>
  <si>
    <t>762953002</t>
  </si>
  <si>
    <t>Montáž terasy nátěr dřevěných teras olejem, včetně očištění dvojnásobně</t>
  </si>
  <si>
    <t>1455447064</t>
  </si>
  <si>
    <t>https://podminky.urs.cz/item/CS_URS_2025_02/762953002</t>
  </si>
  <si>
    <t>145</t>
  </si>
  <si>
    <t>998762121</t>
  </si>
  <si>
    <t>Přesun hmot pro konstrukce tesařské stanovený z hmotnosti přesunovaného materiálu vodorovná dopravní vzdálenost do 50 m ruční (bez užití mechanizace) v objektech výšky do 6 m</t>
  </si>
  <si>
    <t>-1873051229</t>
  </si>
  <si>
    <t>https://podminky.urs.cz/item/CS_URS_2025_02/998762121</t>
  </si>
  <si>
    <t>767</t>
  </si>
  <si>
    <t>Konstrukce zámečnické</t>
  </si>
  <si>
    <t>146</t>
  </si>
  <si>
    <t>767223222</t>
  </si>
  <si>
    <t>Montáž zábradlí přímého v exteriéru na schodišti kotveného do betonu</t>
  </si>
  <si>
    <t>1877925264</t>
  </si>
  <si>
    <t>https://podminky.urs.cz/item/CS_URS_2025_02/767223222</t>
  </si>
  <si>
    <t>"A.07"2,70</t>
  </si>
  <si>
    <t>147</t>
  </si>
  <si>
    <t>13010224</t>
  </si>
  <si>
    <t>tyč ocelová plochá jakost S235JR (11 375) 50x10mm</t>
  </si>
  <si>
    <t>2026181702</t>
  </si>
  <si>
    <t>"50/10"6,58*3,93</t>
  </si>
  <si>
    <t>25,859*0,0011 'Přepočtené koeficientem množství</t>
  </si>
  <si>
    <t>148</t>
  </si>
  <si>
    <t>13010014</t>
  </si>
  <si>
    <t>tyč ocelová kruhová jakost S235JR (11 375) D 16mm</t>
  </si>
  <si>
    <t>1363743715</t>
  </si>
  <si>
    <t>"tyč pr.15mm"2,65*1,39</t>
  </si>
  <si>
    <t>3,684*0,0011 'Přepočtené koeficientem množství</t>
  </si>
  <si>
    <t>149</t>
  </si>
  <si>
    <t>-2123336736</t>
  </si>
  <si>
    <t>"A.08"10,04</t>
  </si>
  <si>
    <t>150</t>
  </si>
  <si>
    <t>-129931129</t>
  </si>
  <si>
    <t>"50/10"1,98*3,93</t>
  </si>
  <si>
    <t>7,781*0,0011 'Přepočtené koeficientem množství</t>
  </si>
  <si>
    <t>151</t>
  </si>
  <si>
    <t>177042622</t>
  </si>
  <si>
    <t>"tyč pr.15mm"10,04*1,39</t>
  </si>
  <si>
    <t>13,956*0,0011 'Přepočtené koeficientem množství</t>
  </si>
  <si>
    <t>152</t>
  </si>
  <si>
    <t>767590124</t>
  </si>
  <si>
    <t>Montáž podlahových konstrukcí podlahových roštů, podlah připevněných šroubováním</t>
  </si>
  <si>
    <t>-840702189</t>
  </si>
  <si>
    <t>https://podminky.urs.cz/item/CS_URS_2025_02/767590124</t>
  </si>
  <si>
    <t>"A.05"3*0,80*1,00</t>
  </si>
  <si>
    <t>153</t>
  </si>
  <si>
    <t>55347050</t>
  </si>
  <si>
    <t>rošt podlahový svařovaný žárově zinkovaný velikost 30/3 mm 800x1000mm</t>
  </si>
  <si>
    <t>475519997</t>
  </si>
  <si>
    <t>154</t>
  </si>
  <si>
    <t>-1359872986</t>
  </si>
  <si>
    <t>"A.11"4,48+0,36</t>
  </si>
  <si>
    <t>155</t>
  </si>
  <si>
    <t>55347016</t>
  </si>
  <si>
    <t>rošt podlahový lisovaný žárově zinkovaný velikost 30/3mm 1000x1000mm</t>
  </si>
  <si>
    <t>-1488997167</t>
  </si>
  <si>
    <t>4,84*1,08 'Přepočtené koeficientem množství</t>
  </si>
  <si>
    <t>156</t>
  </si>
  <si>
    <t>767995101</t>
  </si>
  <si>
    <t>Montáž ostatních atypických zámečnických konstrukcí hmotnosti do 1 kg</t>
  </si>
  <si>
    <t>kg</t>
  </si>
  <si>
    <t>-1161569684</t>
  </si>
  <si>
    <t>https://podminky.urs.cz/item/CS_URS_2025_02/767995101</t>
  </si>
  <si>
    <t>"A.05"</t>
  </si>
  <si>
    <t xml:space="preserve">"plech hladký tl.5mm  L 50/50/5-80mm"</t>
  </si>
  <si>
    <t>4*0,08*0,05*0,05*39,25</t>
  </si>
  <si>
    <t>157</t>
  </si>
  <si>
    <t>13611218</t>
  </si>
  <si>
    <t>plech ocelový hladký jakost S235JR tl 5mm tabule</t>
  </si>
  <si>
    <t>-670409829</t>
  </si>
  <si>
    <t>0,909*0,0011 'Přepočtené koeficientem množství</t>
  </si>
  <si>
    <t>158</t>
  </si>
  <si>
    <t>767995111</t>
  </si>
  <si>
    <t>Montáž ostatních atypických zámečnických konstrukcí hmotnosti přes 3 do 5 kg</t>
  </si>
  <si>
    <t>967630343</t>
  </si>
  <si>
    <t>https://podminky.urs.cz/item/CS_URS_2025_02/767995111</t>
  </si>
  <si>
    <t>"plech ŽEBRO tl.5mm "0,08*1*41,25</t>
  </si>
  <si>
    <t>159</t>
  </si>
  <si>
    <t>13611306</t>
  </si>
  <si>
    <t>plech ocelový černý žebrovaný S235JR slza tl 5mm tabule</t>
  </si>
  <si>
    <t>-1180921221</t>
  </si>
  <si>
    <t>3,3*0,0011 'Přepočtené koeficientem množství</t>
  </si>
  <si>
    <t>160</t>
  </si>
  <si>
    <t>767995112</t>
  </si>
  <si>
    <t>Montáž ostatních atypických zámečnických konstrukcí hmotnosti přes 5 do 10 kg</t>
  </si>
  <si>
    <t>-990883420</t>
  </si>
  <si>
    <t>https://podminky.urs.cz/item/CS_URS_2025_02/767995112</t>
  </si>
  <si>
    <t xml:space="preserve">"plech hladký tl.5mm  L50/50/5-2100"2*2,10*0,10*39,25</t>
  </si>
  <si>
    <t>161</t>
  </si>
  <si>
    <t>-445159605</t>
  </si>
  <si>
    <t>16,485*0,0011 'Přepočtené koeficientem množství</t>
  </si>
  <si>
    <t>162</t>
  </si>
  <si>
    <t>-773427702</t>
  </si>
  <si>
    <t>"A.03"</t>
  </si>
  <si>
    <t>"pelch tl.3mm"2,20*23,55</t>
  </si>
  <si>
    <t>"40/40/3"10*0,30*3,404</t>
  </si>
  <si>
    <t>163</t>
  </si>
  <si>
    <t>13611210</t>
  </si>
  <si>
    <t>plech ocelový hladký jakost S235JR tl 3mm tabule</t>
  </si>
  <si>
    <t>-2045445753</t>
  </si>
  <si>
    <t>51,81*0,0011 'Přepočtené koeficientem množství</t>
  </si>
  <si>
    <t>164</t>
  </si>
  <si>
    <t>14550236</t>
  </si>
  <si>
    <t>profil ocelový svařovaný jakost S235 průřez čtvercový 40x40x3mm</t>
  </si>
  <si>
    <t>1539633440</t>
  </si>
  <si>
    <t>10,212*0,0011 'Přepočtené koeficientem množství</t>
  </si>
  <si>
    <t>165</t>
  </si>
  <si>
    <t>27244001</t>
  </si>
  <si>
    <t>rohož antivibrační pryžová tl 10mm</t>
  </si>
  <si>
    <t>1609639603</t>
  </si>
  <si>
    <t>3,00*0,04</t>
  </si>
  <si>
    <t>166</t>
  </si>
  <si>
    <t>-1661737372</t>
  </si>
  <si>
    <t>"tr. pr.80/3"2*0,60*5,87</t>
  </si>
  <si>
    <t>167</t>
  </si>
  <si>
    <t>552839R</t>
  </si>
  <si>
    <t>trubka ocelová podélně svařovaná konstrukční hladká jakost S235JR80x3mm</t>
  </si>
  <si>
    <t>1846329736</t>
  </si>
  <si>
    <t>168</t>
  </si>
  <si>
    <t>767995113</t>
  </si>
  <si>
    <t>Montáž ostatních atypických zámečnických konstrukcí hmotnosti přes 10 do 20 kg</t>
  </si>
  <si>
    <t>2075088612</t>
  </si>
  <si>
    <t>https://podminky.urs.cz/item/CS_URS_2025_02/767995113</t>
  </si>
  <si>
    <t>"A.01"</t>
  </si>
  <si>
    <t>"sloupky 60/40/5"7*2,05*6,366</t>
  </si>
  <si>
    <t>"táhlo pr.12"5*2,10*0,888</t>
  </si>
  <si>
    <t>169</t>
  </si>
  <si>
    <t>14550335</t>
  </si>
  <si>
    <t>profil ocelový svařovaný jakost S235 průřez obdelníkový 60x40x5mm</t>
  </si>
  <si>
    <t>-1074702440</t>
  </si>
  <si>
    <t>91,352*0,0011 'Přepočtené koeficientem množství</t>
  </si>
  <si>
    <t>170</t>
  </si>
  <si>
    <t>13021106-R</t>
  </si>
  <si>
    <t>tyč ocelová kruhová hladká u D 12mm</t>
  </si>
  <si>
    <t>-2129809617</t>
  </si>
  <si>
    <t>9,324*0,0011 'Přepočtené koeficientem množství</t>
  </si>
  <si>
    <t>171</t>
  </si>
  <si>
    <t>-1019074587</t>
  </si>
  <si>
    <t>"A.02"</t>
  </si>
  <si>
    <t>"plech"3,24*23,55</t>
  </si>
  <si>
    <t>"20/40/3"5,65*2,434</t>
  </si>
  <si>
    <t>" 60/40/5"10*0,08*6,366</t>
  </si>
  <si>
    <t>172</t>
  </si>
  <si>
    <t>377492705</t>
  </si>
  <si>
    <t>76,302*0,0011 'Přepočtené koeficientem množství</t>
  </si>
  <si>
    <t>173</t>
  </si>
  <si>
    <t>14550124</t>
  </si>
  <si>
    <t>profil ocelový svařovaný jakost S235 průřez obdelníkový 40x20x3mm</t>
  </si>
  <si>
    <t>-1780887497</t>
  </si>
  <si>
    <t>13,752*0,0011 'Přepočtené koeficientem množství</t>
  </si>
  <si>
    <t>174</t>
  </si>
  <si>
    <t>-1126676071</t>
  </si>
  <si>
    <t>5,093*0,0011 'Přepočtené koeficientem množství</t>
  </si>
  <si>
    <t>175</t>
  </si>
  <si>
    <t>886315711</t>
  </si>
  <si>
    <t>6,45*0,04</t>
  </si>
  <si>
    <t>176</t>
  </si>
  <si>
    <t>-175030109</t>
  </si>
  <si>
    <t>"plech.žebro tl.5mm"0,38*1,00*41,25</t>
  </si>
  <si>
    <t>177</t>
  </si>
  <si>
    <t>1467270962</t>
  </si>
  <si>
    <t>15,675*0,0011 'Přepočtené koeficientem množství</t>
  </si>
  <si>
    <t>178</t>
  </si>
  <si>
    <t>-933850562</t>
  </si>
  <si>
    <t>"A.13b - sloupky 80/80/3"</t>
  </si>
  <si>
    <t>(2,00*2+1,70)*1,70*7,282</t>
  </si>
  <si>
    <t>179</t>
  </si>
  <si>
    <t>14550266</t>
  </si>
  <si>
    <t>profil ocelový svařovaný jakost S235 průřez čtvercový 80x80x3mm</t>
  </si>
  <si>
    <t>436820727</t>
  </si>
  <si>
    <t>70,563*0,0011 'Přepočtené koeficientem množství</t>
  </si>
  <si>
    <t>180</t>
  </si>
  <si>
    <t>767995114</t>
  </si>
  <si>
    <t>Montáž ostatních atypických zámečnických konstrukcí hmotnosti přes 20 do 50 kg</t>
  </si>
  <si>
    <t>-359749297</t>
  </si>
  <si>
    <t>https://podminky.urs.cz/item/CS_URS_2025_02/767995114</t>
  </si>
  <si>
    <t>"A.11"1,40*23,55</t>
  </si>
  <si>
    <t>181</t>
  </si>
  <si>
    <t>-524229971</t>
  </si>
  <si>
    <t>32,97*0,0011 'Přepočtené koeficientem množství</t>
  </si>
  <si>
    <t>182</t>
  </si>
  <si>
    <t>919086444</t>
  </si>
  <si>
    <t>"A.11 50/50/5mm"9,36*6,37</t>
  </si>
  <si>
    <t>183</t>
  </si>
  <si>
    <t>14550250</t>
  </si>
  <si>
    <t>profil ocelový svařovaný jakost S235 průřez čtvercový 50x50x5mm</t>
  </si>
  <si>
    <t>1337155448</t>
  </si>
  <si>
    <t>59,623*0,0011 'Přepočtené koeficientem množství</t>
  </si>
  <si>
    <t>184</t>
  </si>
  <si>
    <t>735639183</t>
  </si>
  <si>
    <t>"A.13a sloupky 80/80/3"</t>
  </si>
  <si>
    <t>6*4,80*7,282</t>
  </si>
  <si>
    <t>"A.13b sloupky 80/80/3"</t>
  </si>
  <si>
    <t>7*4,80*7,282</t>
  </si>
  <si>
    <t>185</t>
  </si>
  <si>
    <t>2039499752</t>
  </si>
  <si>
    <t>454,397*0,0011 'Přepočtené koeficientem množství</t>
  </si>
  <si>
    <t>186</t>
  </si>
  <si>
    <t>767995115</t>
  </si>
  <si>
    <t>Montáž ostatních atypických zámečnických konstrukcí hmotnosti přes 50 do 100 kg</t>
  </si>
  <si>
    <t>-1684331493</t>
  </si>
  <si>
    <t>https://podminky.urs.cz/item/CS_URS_2025_02/767995115</t>
  </si>
  <si>
    <t>"plech tl.12mm"1,20*94,20</t>
  </si>
  <si>
    <t>13611232</t>
  </si>
  <si>
    <t>plech ocelový hladký jakost S235JR tl 12mm tabule</t>
  </si>
  <si>
    <t>96736436</t>
  </si>
  <si>
    <t>113,04*0,0011 'Přepočtené koeficientem množství</t>
  </si>
  <si>
    <t>188</t>
  </si>
  <si>
    <t>767995116</t>
  </si>
  <si>
    <t>Montáž ostatních atypických zámečnických konstrukcí hmotnosti přes 100 do 250 kg</t>
  </si>
  <si>
    <t>2000861277</t>
  </si>
  <si>
    <t>https://podminky.urs.cz/item/CS_URS_2025_02/767995116</t>
  </si>
  <si>
    <t>"A.11 60/60/5mm"20,00*7,89</t>
  </si>
  <si>
    <t>189</t>
  </si>
  <si>
    <t>14550258</t>
  </si>
  <si>
    <t>profil ocelový svařovaný jakost S235 průřez čtvercový 60x60x5mm</t>
  </si>
  <si>
    <t>-1760552912</t>
  </si>
  <si>
    <t>157,8*0,0011 'Přepočtené koeficientem množství</t>
  </si>
  <si>
    <t>190</t>
  </si>
  <si>
    <t>767-R001</t>
  </si>
  <si>
    <t>Zinkování</t>
  </si>
  <si>
    <t>591252049</t>
  </si>
  <si>
    <t>"A.07"</t>
  </si>
  <si>
    <t>"A.08"</t>
  </si>
  <si>
    <t>"A.10"</t>
  </si>
  <si>
    <t>"pl.tl.5mm"2*0,30*0,30*39,25</t>
  </si>
  <si>
    <t>"A.11"</t>
  </si>
  <si>
    <t>"50/50/5mm"9,36*6,37</t>
  </si>
  <si>
    <t>"60/60/5mm"20,00*7,89</t>
  </si>
  <si>
    <t>"pl.tl.3mm"1,40*23,55</t>
  </si>
  <si>
    <t>191</t>
  </si>
  <si>
    <t>998767121</t>
  </si>
  <si>
    <t>Přesun hmot pro zámečnické konstrukce stanovený z hmotnosti přesunovaného materiálu vodorovná dopravní vzdálenost do 50 m ruční (bez užití mechanizace) v objektech výšky do 6 m</t>
  </si>
  <si>
    <t>-771537036</t>
  </si>
  <si>
    <t>https://podminky.urs.cz/item/CS_URS_2025_02/998767121</t>
  </si>
  <si>
    <t>783</t>
  </si>
  <si>
    <t>Dokončovací práce - nátěry</t>
  </si>
  <si>
    <t>192</t>
  </si>
  <si>
    <t>783203120</t>
  </si>
  <si>
    <t>Provedení nátěru tesařských konstrukcí napouštěcího nebo napouštěcího preventivního proti dřevokazným houbám, hmyzu a plísním zabudovaných do konstrukce dvojnásobného</t>
  </si>
  <si>
    <t>1608565740</t>
  </si>
  <si>
    <t>https://podminky.urs.cz/item/CS_URS_2025_02/783203120</t>
  </si>
  <si>
    <t>193</t>
  </si>
  <si>
    <t>24611201</t>
  </si>
  <si>
    <t>fermež napouštěcí</t>
  </si>
  <si>
    <t>-330803992</t>
  </si>
  <si>
    <t>2,43*0,05 'Přepočtené koeficientem množství</t>
  </si>
  <si>
    <t>194</t>
  </si>
  <si>
    <t>783201401</t>
  </si>
  <si>
    <t>Příprava podkladu tesařských konstrukcí před provedením nátěru ometení</t>
  </si>
  <si>
    <t>-221021573</t>
  </si>
  <si>
    <t>https://podminky.urs.cz/item/CS_URS_2025_02/783201401</t>
  </si>
  <si>
    <t>"340/100"4*2,50*(0,34+0,10)+4*2*0,34*0,10</t>
  </si>
  <si>
    <t>"A.10 "</t>
  </si>
  <si>
    <t>"200/300"2*4*(0,20+0,30)+0,20*0,20*4*2</t>
  </si>
  <si>
    <t>195</t>
  </si>
  <si>
    <t>783224101</t>
  </si>
  <si>
    <t>Základní nátěr tesařských konstrukcí jednonásobný akrylátový</t>
  </si>
  <si>
    <t>1917914150</t>
  </si>
  <si>
    <t>https://podminky.urs.cz/item/CS_URS_2025_02/783224101</t>
  </si>
  <si>
    <t>196</t>
  </si>
  <si>
    <t>783227101</t>
  </si>
  <si>
    <t>Krycí nátěr tesařských konstrukcí jednonásobný akrylátový</t>
  </si>
  <si>
    <t>-441557371</t>
  </si>
  <si>
    <t>https://podminky.urs.cz/item/CS_URS_2025_02/783227101</t>
  </si>
  <si>
    <t>4,496*2 'Přepočtené koeficientem množství</t>
  </si>
  <si>
    <t>197</t>
  </si>
  <si>
    <t>783301401</t>
  </si>
  <si>
    <t>Příprava podkladu zámečnických konstrukcí před provedením nátěru ometení</t>
  </si>
  <si>
    <t>1613004545</t>
  </si>
  <si>
    <t>https://podminky.urs.cz/item/CS_URS_2025_02/783301401</t>
  </si>
  <si>
    <t>"A.02 - barva antracit"</t>
  </si>
  <si>
    <t>"plech"3,24*2</t>
  </si>
  <si>
    <t>"pelch tl.3mm"2,20*2</t>
  </si>
  <si>
    <t>198</t>
  </si>
  <si>
    <t>783324201</t>
  </si>
  <si>
    <t>Základní antikorozní nátěr zámečnických konstrukcí jednonásobný akrylátový</t>
  </si>
  <si>
    <t>-204451357</t>
  </si>
  <si>
    <t>https://podminky.urs.cz/item/CS_URS_2025_02/783324201</t>
  </si>
  <si>
    <t>199</t>
  </si>
  <si>
    <t>783325101</t>
  </si>
  <si>
    <t>Mezinátěr zámečnických konstrukcí jednonásobný akrylátový</t>
  </si>
  <si>
    <t>-165272581</t>
  </si>
  <si>
    <t>https://podminky.urs.cz/item/CS_URS_2025_02/783325101</t>
  </si>
  <si>
    <t>200</t>
  </si>
  <si>
    <t>783327101</t>
  </si>
  <si>
    <t>Krycí nátěr (email) zámečnických konstrukcí jednonásobný akrylátový</t>
  </si>
  <si>
    <t>1995684187</t>
  </si>
  <si>
    <t>https://podminky.urs.cz/item/CS_URS_2025_02/783327101</t>
  </si>
  <si>
    <t>790</t>
  </si>
  <si>
    <t>Atypové výrobky</t>
  </si>
  <si>
    <t>201</t>
  </si>
  <si>
    <t>A.03</t>
  </si>
  <si>
    <t xml:space="preserve">Stávající pumpa bude demontována, očištěna, vyspravena, opatřena novým lakem v antracitové barvě a osazena na opravený kryt. </t>
  </si>
  <si>
    <t>kompl</t>
  </si>
  <si>
    <t>-150595433</t>
  </si>
  <si>
    <t>Poznámka k položce:_x000d_
vč.demontáže B.13</t>
  </si>
  <si>
    <t>202</t>
  </si>
  <si>
    <t>A.09</t>
  </si>
  <si>
    <t xml:space="preserve">Zátka, ocelový plech, lakováno na jasnou červenou, průměr cca 100 mm.
Zobrazuje cukrovou řepu jako připomínku historie parku. </t>
  </si>
  <si>
    <t>-629937234</t>
  </si>
  <si>
    <t>203</t>
  </si>
  <si>
    <t>A.13.a</t>
  </si>
  <si>
    <t>Basketbalový koš standardních rozměrů s odrazovou deskou a sítí z jemného pozinkovaného řetězu. Nosná konstrukce žárově zinkované ocelové sloupy z jeklových porfilů 80x80x3. Kotveno do betonové patky. D+M</t>
  </si>
  <si>
    <t>-42014461</t>
  </si>
  <si>
    <t>204</t>
  </si>
  <si>
    <t>A.13.b-1</t>
  </si>
  <si>
    <t>86258366</t>
  </si>
  <si>
    <t>205</t>
  </si>
  <si>
    <t>A.13b-2</t>
  </si>
  <si>
    <t>Dětské lezecké chyty, různé barvy, z plně probarveného polyesteru plněného skelným vláknem a křemičitým pískem. Min. 8 ks na m2 -D+M</t>
  </si>
  <si>
    <t>-2086003765</t>
  </si>
  <si>
    <t>206</t>
  </si>
  <si>
    <t>A.13b-3</t>
  </si>
  <si>
    <t>Dětský otočný volant nebo kormidlo. Průměr 300 mm. Práškově lakovaná ocel. D+M</t>
  </si>
  <si>
    <t>-8677693</t>
  </si>
  <si>
    <t>207</t>
  </si>
  <si>
    <t>A.13b-4</t>
  </si>
  <si>
    <t>Černá tabule na kreslení křídami. Tabulová barva na voděodolné překližce tl. 18 mm.D+M</t>
  </si>
  <si>
    <t>2002597071</t>
  </si>
  <si>
    <t>208</t>
  </si>
  <si>
    <t>A.13b -5</t>
  </si>
  <si>
    <t>Edukační desky rozvíjející motoriku. HDPE desky s vyfrézovanými dráhami a posuvnými prvky. Závody, labyrint.D+M</t>
  </si>
  <si>
    <t>648968429</t>
  </si>
  <si>
    <t>209</t>
  </si>
  <si>
    <t>A.17-BK.1</t>
  </si>
  <si>
    <t>BK.1 - betonový květináč d. 900 mm</t>
  </si>
  <si>
    <t>-928630175</t>
  </si>
  <si>
    <t>210</t>
  </si>
  <si>
    <t>A.17-BK.2</t>
  </si>
  <si>
    <t>BK.2 - betonový květináč d. 1060 mm</t>
  </si>
  <si>
    <t>-998335903</t>
  </si>
  <si>
    <t>211</t>
  </si>
  <si>
    <t>A.17-BS.1</t>
  </si>
  <si>
    <t>BS.1 - betonový sedák oblouk</t>
  </si>
  <si>
    <t>1008846129</t>
  </si>
  <si>
    <t>212</t>
  </si>
  <si>
    <t>A.17-BS.2</t>
  </si>
  <si>
    <t>BS.2 - betonový sedák d. 650 mm</t>
  </si>
  <si>
    <t>-709081294</t>
  </si>
  <si>
    <t>213</t>
  </si>
  <si>
    <t>A.17-BL.1</t>
  </si>
  <si>
    <t>BL.1 - betonová lavice s dřevěným sedákem, d. 2500 mm</t>
  </si>
  <si>
    <t>-1132339418</t>
  </si>
  <si>
    <t>214</t>
  </si>
  <si>
    <t>A.17-BL.2</t>
  </si>
  <si>
    <t>BL.2- betonová lavice s dřevěným sedákem, d. 1575 mm</t>
  </si>
  <si>
    <t>417160967</t>
  </si>
  <si>
    <t>215</t>
  </si>
  <si>
    <t>A.17-BL.3</t>
  </si>
  <si>
    <t>BL.3- betonová lavice s dřevěným sedákem, d. 1825 mm</t>
  </si>
  <si>
    <t>-642636347</t>
  </si>
  <si>
    <t>216</t>
  </si>
  <si>
    <t>A.17-BO.1</t>
  </si>
  <si>
    <t>BO.1 - betonová lavice s dřevěným sedákem s opěradlem, d. 2500 mm</t>
  </si>
  <si>
    <t>-1930203597</t>
  </si>
  <si>
    <t>217</t>
  </si>
  <si>
    <t>A.17-BO.2</t>
  </si>
  <si>
    <t>BO.2 - betonová lavice s dřevěným sedákem s opěradlem, d. 1650 mm</t>
  </si>
  <si>
    <t>1196131749</t>
  </si>
  <si>
    <t>218</t>
  </si>
  <si>
    <t>A.18</t>
  </si>
  <si>
    <t>Dvoumístná houpačka - D+M</t>
  </si>
  <si>
    <t>-322830544</t>
  </si>
  <si>
    <t xml:space="preserve">Poznámka k položce:_x000d_
Dvoumístná houpačka_x000d_
Nosná konstrukce: ocelové trubky, žárově zinkovány, opatřeny práškovým lakem RAL 5024_x000d_
Sedátko jednoduché, řetězy z 6 mm nerezového drátu, sedátko odolný černý plast_x000d_
Sedátko umožňující společné houpání, řetězy z 6 mm nerezového drátu, rám z žárově zinkované oceli opatřené práškovým lakem, na zadní straně rámu nárazník z PUR, dětský sedák čený TPV plast_x000d_
</t>
  </si>
  <si>
    <t>219</t>
  </si>
  <si>
    <t>A.19</t>
  </si>
  <si>
    <t>Trampolína - D+M</t>
  </si>
  <si>
    <t>-634202994</t>
  </si>
  <si>
    <t>Poznámka k položce:_x000d_
Velikost rámu: 200 x200 cm a výška 30 cm,_x000d_
pro zabudování do terénu, skákací matrace proti vandalismu o_x000d_
velikosti 156 x 156 cm je vyztužená_x000d_
ocelovým lankem zapracovaným do_x000d_
jednotlivých pásů, skákací plocha pr. 156 cm,_x000d_
vhodná i pro veřejné plochy, 52 ocelových_x000d_
pružin žárově zinkovaných. Certifikace TÜV,v_x000d_
ceně speciální vnitřní gumová hrana</t>
  </si>
  <si>
    <t>220</t>
  </si>
  <si>
    <t>A.20 - 01</t>
  </si>
  <si>
    <t>Skluzavka - D+M</t>
  </si>
  <si>
    <t>-415821603</t>
  </si>
  <si>
    <t>Poznámka k položce:_x000d_
Herní zařízení vyžadující_x000d_
certifikaci ČSN EN 1176-1_x000d_
ed.2+A1:2024</t>
  </si>
  <si>
    <t>235</t>
  </si>
  <si>
    <t>A.20 - 02</t>
  </si>
  <si>
    <t>2 šplhací trubky d.4,5 m z nerezové oceli kotvené do betonového základu - D+M</t>
  </si>
  <si>
    <t>1239215710</t>
  </si>
  <si>
    <t>221</t>
  </si>
  <si>
    <t>A.21</t>
  </si>
  <si>
    <t xml:space="preserve">V homoli je vsazen nerezový tunel. </t>
  </si>
  <si>
    <t>-586730197</t>
  </si>
  <si>
    <t>222</t>
  </si>
  <si>
    <t>A.26</t>
  </si>
  <si>
    <t>Oprava osazení lavic Mira Jakobčíka</t>
  </si>
  <si>
    <t>-1640833300</t>
  </si>
  <si>
    <t xml:space="preserve">Poznámka k položce:_x000d_
- Vykopání lavice a stolků před kavárnou. Očištění kovových konstrukcí od betonu. V případě poškození demontáž části kovových konstrukcí a jejich oprava. _x000d_
- Nové osazení lavice a stolků před kavárnou do betonového základu přes nastavitelné kotvící kolíky. Horní hrana betonového základu min. 100 mm pod úrovní nového mlatového povrchu._x000d_
- Kotevní prvky - 12kus _x000d_
- Demontáž všech stolků u lavic za kavárnou. _x000d_
- Odstranění jejich stávajícího základu - 8 kusů - VIZ. BOURACÍ PRÁCE_x000d_
- Nové osazení těchto stolků do betonového základu přes nastavitelné kotvící kolíky. Horní hrana betonového základu min. 150 mm pod úrovní nového mlatového povrchu.  - 8 kusů_x000d_
_x000d_
</t>
  </si>
  <si>
    <t>223</t>
  </si>
  <si>
    <t>A.R01</t>
  </si>
  <si>
    <t>Bezpečný polyuretanový povrch SmartSoft EPDM 35mm (25mm SBR + 10mm EPDM)-_x000d_
HIC 1,60m v dané barevnosti</t>
  </si>
  <si>
    <t>-2000394394</t>
  </si>
  <si>
    <t>"A.20"22,64</t>
  </si>
  <si>
    <t>"S.05"244,00</t>
  </si>
  <si>
    <t>224</t>
  </si>
  <si>
    <t>A.R02</t>
  </si>
  <si>
    <t>Bezpečný polyuretanový povrch SmartSoft EPDM 11mm v dané barevnosti</t>
  </si>
  <si>
    <t>-1437168443</t>
  </si>
  <si>
    <t>"S.04"187,00</t>
  </si>
  <si>
    <t>225</t>
  </si>
  <si>
    <t>A.R03</t>
  </si>
  <si>
    <t>Rozměření grafických motivů na ploše</t>
  </si>
  <si>
    <t>-1753106749</t>
  </si>
  <si>
    <t>226</t>
  </si>
  <si>
    <t>A.R04</t>
  </si>
  <si>
    <t>Práce na grafice a instalace grafických motivů a prvků do plochy dle grafického_x000d_
návrhu (zahrnuje i speciální polyuretanovou_x000d_
hmotu pro lepení grafických motivů)</t>
  </si>
  <si>
    <t>1166289052</t>
  </si>
  <si>
    <t>227</t>
  </si>
  <si>
    <t>A.R05</t>
  </si>
  <si>
    <t>Příplatek za pokládku povrchu na 3D kopce/ valy - zvýšená pracnost a časová náročnost</t>
  </si>
  <si>
    <t>-1434286227</t>
  </si>
  <si>
    <t>228</t>
  </si>
  <si>
    <t>A.R06</t>
  </si>
  <si>
    <t>Základní zabezpečení plochy proti poničení po dobu tuhnutí EPDM povrchu</t>
  </si>
  <si>
    <t>den</t>
  </si>
  <si>
    <t>-1060325149</t>
  </si>
  <si>
    <t>229</t>
  </si>
  <si>
    <t>A.R07</t>
  </si>
  <si>
    <t>Dodávka a montáž kotvy Fe/Zn - pro přímou betonáž- pro uchycení sedáku, kostky, koule do betonu</t>
  </si>
  <si>
    <t>-1544712552</t>
  </si>
  <si>
    <t>230</t>
  </si>
  <si>
    <t>A.R08</t>
  </si>
  <si>
    <t>Ostatní náklady</t>
  </si>
  <si>
    <t>-408805339</t>
  </si>
  <si>
    <t>Poznámka k položce:_x000d_
- doprava a režie spodní stavba - kontrola připravenosti_x000d_
- doprava herních prvků_x000d_
- doprava a režie umělý povrch (doprava osob, materiálu, ubytování, odvoz a likvidace odpadu)</t>
  </si>
  <si>
    <t>D.1.2 - Typový mobiliář</t>
  </si>
  <si>
    <t xml:space="preserve">    93 - Dokončovací konstrukce a práce inženýrských staveb</t>
  </si>
  <si>
    <t>Dokončovací konstrukce a práce inženýrských staveb</t>
  </si>
  <si>
    <t>936104211</t>
  </si>
  <si>
    <t>Montáž odpadkového koše do betonové patky</t>
  </si>
  <si>
    <t>-1060946747</t>
  </si>
  <si>
    <t>https://podminky.urs.cz/item/CS_URS_2025_02/936104211</t>
  </si>
  <si>
    <t>Poznámka k položce:_x000d_
 4 x chemická koteva M10, dl. 200 mm</t>
  </si>
  <si>
    <t>"T.4a"13</t>
  </si>
  <si>
    <t>koš odpadkový 120L - ozn.T04a</t>
  </si>
  <si>
    <t>-2088825605</t>
  </si>
  <si>
    <t xml:space="preserve">Poznámka k položce:_x000d_
Zinkovaná ocelová nosná konstrukce opatřená práškovým vypalovacím lakem. Ve spodní části soklu jsou čtyři otvory pro kotvení k podkladu. Přední výplň je z dřevěných svislých latí. Koš je vybaven vyjímatelnou polypropylénovou nádobou. _x000d_
V podnoží je patka s otvory pro kotvení k podkladu - viz. stavební část_x000d_
</t>
  </si>
  <si>
    <t>-1873323373</t>
  </si>
  <si>
    <t>"T.4b"1</t>
  </si>
  <si>
    <t xml:space="preserve">koš odpadkový  s polelníkem  120L- ozn.T04b</t>
  </si>
  <si>
    <t>-2017495670</t>
  </si>
  <si>
    <t>Poznámka k položce:_x000d_
Zinkovaná ocelová nosná konstrukce opatřená práškovým vypalovacím lakem. Ve spodní části soklu jsou čtyři otvory pro kotvení k podkladu. Přední výplň je z dřevěných svislých latí. Koš je vybaven vyjímatelnou polypropylénovou nádobou. _x000d_
V podnoží je patka s otvory pro kotvení k podkladu - viz. stavební část</t>
  </si>
  <si>
    <t>-1409201017</t>
  </si>
  <si>
    <t>"T.4c"2</t>
  </si>
  <si>
    <t>RMAT0006</t>
  </si>
  <si>
    <t>koš odpadkový se zásobníkem sáčků - ozn.T04c</t>
  </si>
  <si>
    <t>-1750648192</t>
  </si>
  <si>
    <t xml:space="preserve">Poznámka k položce:_x000d_
Zinkovaná ocelová nosná konstrukce opatřená práškovým vypalovacím lakem. Ve spodní části soklu jsou čtyři otvory pro kotvení k podkladu. Dvířka držáků sáčků  a stříška jsou z nerezového plechu. Koš je vybaven vyjímatelnou polypropylénovou nádobou._x000d_
V podnoží je patka s otvory pro kotvení k podkladu - viz. stavební část</t>
  </si>
  <si>
    <t>936124113</t>
  </si>
  <si>
    <t>Montáž lavičky parkové stabilní přichycené kotevními šrouby</t>
  </si>
  <si>
    <t>1834966389</t>
  </si>
  <si>
    <t>https://podminky.urs.cz/item/CS_URS_2025_02/936124113</t>
  </si>
  <si>
    <t>Poznámka k položce:_x000d_
4 x Chemická kotva M10, dl. min 200</t>
  </si>
  <si>
    <t>"T.01"6</t>
  </si>
  <si>
    <t>lavička parková s opěradlem - ozn.T.01</t>
  </si>
  <si>
    <t>2040611021</t>
  </si>
  <si>
    <t xml:space="preserve">Poznámka k položce:_x000d_
Zinkovaná ocelová nosná konstrukce je opatřena práškovým vypalovacím lakem, antracitová barva. Sedák a opěrák tvoří latě z masivního dřeva připevněné nerezovými vruty k nosné konstrukci._x000d_
V podnoží jsou 2x patka s otvory pro kotvení k podkladu - viz. stavební část_x000d_
</t>
  </si>
  <si>
    <t>844118260</t>
  </si>
  <si>
    <t>lavička parková bez opěradla - ozn.T.02</t>
  </si>
  <si>
    <t>1558725444</t>
  </si>
  <si>
    <t>Poznámka k položce:_x000d_
Zinkovaná ocelová nosná konstrukce je opatřena práškovým vypalovacím lakem, antracitová barva. Sedák a opěrák tvoří latě z masivního dřeva připevněné nerezovými vruty k nosné konstrukci. _x000d_
V podnoží jsou 2x patka s otvory pro kotvení k podkladu - viz. stavební část</t>
  </si>
  <si>
    <t>936174311</t>
  </si>
  <si>
    <t xml:space="preserve">Montáž stojanu na kola přichyceného kotevními šrouby </t>
  </si>
  <si>
    <t>148606364</t>
  </si>
  <si>
    <t>https://podminky.urs.cz/item/CS_URS_2025_02/936174311</t>
  </si>
  <si>
    <t>"T.03"16</t>
  </si>
  <si>
    <t>stojan na kola - ozn.T.03</t>
  </si>
  <si>
    <t>1897572939</t>
  </si>
  <si>
    <t xml:space="preserve">Poznámka k položce:_x000d_
Ocelový svařenec čtvercového průřezu opatřený po svislých vnitřních stranách EPDM pryžovým pásem pro ochranu kol před poškrábáním. Zinkovaná ocelová nosná konstrukce je opatřena práškovým vypalovacím lakem, antracitová barva._x000d_
Ve spodní (podzemní) části jsou navařeny kotvící desky se čtyřmi otvory pro pevné kotvení k podkladu - viz.stavební část_x000d_
</t>
  </si>
  <si>
    <t>-350375582</t>
  </si>
  <si>
    <t>D.1.3 - Vedlejší rozpočtové náklady</t>
  </si>
  <si>
    <t>VRN - Vedlejší rozpočtové náklady</t>
  </si>
  <si>
    <t>VRN</t>
  </si>
  <si>
    <t>012203000</t>
  </si>
  <si>
    <t>Zeměměřičské práce před výstavbou - 0,40%</t>
  </si>
  <si>
    <t>1024</t>
  </si>
  <si>
    <t>852501555</t>
  </si>
  <si>
    <t>https://podminky.urs.cz/item/CS_URS_2025_02/012203000</t>
  </si>
  <si>
    <t>012444000</t>
  </si>
  <si>
    <t>Geodetické měření skutečného provedení stavby - 0,20%</t>
  </si>
  <si>
    <t>1910625038</t>
  </si>
  <si>
    <t>https://podminky.urs.cz/item/CS_URS_2025_02/012444000</t>
  </si>
  <si>
    <t>013254000</t>
  </si>
  <si>
    <t>Dokumentace skutečného provedení stavby - 0,30%</t>
  </si>
  <si>
    <t>-2013284969</t>
  </si>
  <si>
    <t>https://podminky.urs.cz/item/CS_URS_2025_02/013254000</t>
  </si>
  <si>
    <t>013294000</t>
  </si>
  <si>
    <t>Ostatní dokumentace stavby - dílenská a výrobní - 0,50%</t>
  </si>
  <si>
    <t>-987323536</t>
  </si>
  <si>
    <t>https://podminky.urs.cz/item/CS_URS_2025_02/013294000</t>
  </si>
  <si>
    <t>030001000</t>
  </si>
  <si>
    <t>Zařízení staveniště 1,10%</t>
  </si>
  <si>
    <t>1882649740</t>
  </si>
  <si>
    <t>https://podminky.urs.cz/item/CS_URS_2025_02/030001000</t>
  </si>
  <si>
    <t>034703000</t>
  </si>
  <si>
    <t>Ochranné konstrukce</t>
  </si>
  <si>
    <t>1899358618</t>
  </si>
  <si>
    <t>https://podminky.urs.cz/item/CS_URS_2025_02/034703000</t>
  </si>
  <si>
    <t xml:space="preserve">Poznámka k položce:_x000d_
1) ochrana studny_x000d_
2) stožárů trakce, stožáru VO_x000d_
3) ochrana panelové cesty_x000d_
4)  přejezdů trati, ochrana podz. VN_x000d_
5) odvodnění staveniště </t>
  </si>
  <si>
    <t>045303000</t>
  </si>
  <si>
    <t>Koordinační činnost - 2%</t>
  </si>
  <si>
    <t>1049404127</t>
  </si>
  <si>
    <t>https://podminky.urs.cz/item/CS_URS_2025_02/045303000</t>
  </si>
  <si>
    <t>060001000</t>
  </si>
  <si>
    <t>Územní vlivy - 1,10%</t>
  </si>
  <si>
    <t>-196269506</t>
  </si>
  <si>
    <t>https://podminky.urs.cz/item/CS_URS_2025_02/060001000</t>
  </si>
  <si>
    <t>070001000</t>
  </si>
  <si>
    <t>Provozní vlivy - 1%</t>
  </si>
  <si>
    <t>1910981980</t>
  </si>
  <si>
    <t>https://podminky.urs.cz/item/CS_URS_2025_02/070001000</t>
  </si>
  <si>
    <t>SEZNAM FIGUR</t>
  </si>
  <si>
    <t>Výměra</t>
  </si>
  <si>
    <t>"nepravidelný lichoběžník o stranách d. 16,4 m, 13,2 m, 10,5 m, 10,3 m "151,60</t>
  </si>
  <si>
    <t>Použití figury:</t>
  </si>
  <si>
    <t>Odstranění podkladu z kameniva drceného tl přes 200 do 300 mm strojně pl přes 50 do 200 m2</t>
  </si>
  <si>
    <t>Odstranění podkladu živičného tl přes 50 do 100 mm strojně pl přes 50 do 200 m2</t>
  </si>
  <si>
    <t>"Nepravidelný obdélník o rozměrech cca. 16,7x17,6 m"273,00</t>
  </si>
  <si>
    <t>Odstranění podkladu z kameniva drceného tl přes 200 do 300 mm strojně pl přes 200 m2</t>
  </si>
  <si>
    <t>"Nepravidelný obdélník o rozměrech cca. 5,4x2,2m"12,20</t>
  </si>
  <si>
    <t>Odstranění podkladu z kameniva drceného tl přes 200 do 300 mm strojně pl do 50 m2</t>
  </si>
  <si>
    <t>"obdélník 3,2x16,8 m"55,00</t>
  </si>
  <si>
    <t>Rozebrání vozovek ze silničních dílců se spárami vyplněnými kamenivem strojně pl přes 50 do 200 m2</t>
  </si>
  <si>
    <t>Odstranění podkladu z kameniva drceného tl přes 100 do 200 mm strojně pl přes 50 do 200 m2</t>
  </si>
  <si>
    <t>"Dle PD"</t>
  </si>
  <si>
    <t>"P.01 kolem podia"42,10</t>
  </si>
  <si>
    <t>"P.02 před kavárnou"42,20</t>
  </si>
  <si>
    <t>"P.03 před hřištěm "60,20</t>
  </si>
  <si>
    <t>Úprava pláně v hornině třídy těžitelnosti I skupiny 1 až 3 se zhutněním strojně</t>
  </si>
  <si>
    <t>Podklad nebo kryt z kameniva hrubého drceného vel. 16-32 mm plochy přes 100 m2 tl 150 mm</t>
  </si>
  <si>
    <t>Podklad ze štěrkodrtě ŠD plochy přes 100 m2 tl 100 mm</t>
  </si>
  <si>
    <t>Kladení zámkové dlažby komunikací pro pěší ručně tl 60 mm skupiny A pl přes 100 do 300 m2</t>
  </si>
  <si>
    <t>"dle PD"</t>
  </si>
  <si>
    <t>"P.04 za skateparkem"85,80</t>
  </si>
  <si>
    <t>"P.05 pod přístřeškem na popelnice"6,00</t>
  </si>
  <si>
    <t>Podklad ze štěrkodrtě ŠD plochy do 100 m2 tl 100 mm</t>
  </si>
  <si>
    <t>Kladení zámkové dlažby komunikací pro pěší ručně tl 60 mm skupiny A pl přes 50 do 100 m2</t>
  </si>
  <si>
    <t>"kolem stromu před kavárnou"6,90</t>
  </si>
  <si>
    <t>"mezi terénními schodišti"33,80</t>
  </si>
  <si>
    <t>"pěšina za dětským a míčovým hřištěm"25,20</t>
  </si>
  <si>
    <t>Podklad nebo podsyp ze štěrkopísku ŠP plochy do 100 m2 tl 70 mm</t>
  </si>
  <si>
    <t>Podklad nebo kryt z kameniva hrubého drceného vel. 16-32 mm plochy do 100 m2 tl 100 mm</t>
  </si>
  <si>
    <t>Podklad nebo kryt z kameniva hrubého drceného vel. 32-63 mm plochy do 100 m2 tl 130 mm</t>
  </si>
  <si>
    <t>"dle PD"187,00</t>
  </si>
  <si>
    <t>Podklad ze štěrkodrtě ŠD plochy přes 100 m2 tl 40 mm</t>
  </si>
  <si>
    <t>Podklad ze štěrkodrtě ŠD plochy přes 100 m2 tl 180 mm</t>
  </si>
  <si>
    <t>Postřik živičný spojovací z asfaltu v množství 0,30 kg/m2</t>
  </si>
  <si>
    <t>Asfaltový beton vrstva obrusná ACO 11+ tř. I tl 40 mm š přes 3 m z nemodifikovaného asfaltu</t>
  </si>
  <si>
    <t>Asfaltový beton vrstva obrusná ACO 16 tl 40 mm š přes 3 m z nemodifikovaného asfaltu</t>
  </si>
  <si>
    <t>"dopadová plocha, v souladu s ČSN EN 1176"</t>
  </si>
  <si>
    <t>"dle PD"244,00</t>
  </si>
  <si>
    <t>Podklad ze štěrkodrtě ŠD plochy přes 100 m2 tl 30 mm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</si>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</sst>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rgb="FFA7DC68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4" fillId="0" borderId="0" applyNumberFormat="0" applyFill="0" applyBorder="0" applyAlignment="0" applyProtection="0"/>
  </cellStyleXfs>
  <cellXfs count="39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9" fillId="0" borderId="0" xfId="0" applyFont="1" applyAlignment="1" applyProtection="1">
      <alignment vertical="center" wrapText="1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23" fillId="5" borderId="23" xfId="0" applyFont="1" applyFill="1" applyBorder="1" applyAlignment="1" applyProtection="1">
      <alignment horizontal="center" vertical="center"/>
    </xf>
    <xf numFmtId="0" fontId="40" fillId="5" borderId="23" xfId="0" applyFont="1" applyFill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2" fillId="0" borderId="17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/>
    </xf>
    <xf numFmtId="167" fontId="42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3" fillId="0" borderId="24" xfId="0" applyFont="1" applyBorder="1" applyAlignment="1">
      <alignment vertical="center" wrapText="1"/>
    </xf>
    <xf numFmtId="0" fontId="43" fillId="0" borderId="25" xfId="0" applyFont="1" applyBorder="1" applyAlignment="1">
      <alignment vertical="center" wrapText="1"/>
    </xf>
    <xf numFmtId="0" fontId="43" fillId="0" borderId="26" xfId="0" applyFont="1" applyBorder="1" applyAlignment="1">
      <alignment vertical="center" wrapText="1"/>
    </xf>
    <xf numFmtId="0" fontId="43" fillId="0" borderId="27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3" fillId="0" borderId="28" xfId="0" applyFont="1" applyBorder="1" applyAlignment="1">
      <alignment horizontal="center" vertical="center" wrapText="1"/>
    </xf>
    <xf numFmtId="0" fontId="43" fillId="0" borderId="27" xfId="0" applyFont="1" applyBorder="1" applyAlignment="1">
      <alignment vertical="center" wrapText="1"/>
    </xf>
    <xf numFmtId="0" fontId="45" fillId="0" borderId="29" xfId="0" applyFont="1" applyBorder="1" applyAlignment="1">
      <alignment horizontal="left" wrapText="1"/>
    </xf>
    <xf numFmtId="0" fontId="43" fillId="0" borderId="28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27" xfId="0" applyFont="1" applyBorder="1" applyAlignment="1">
      <alignment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vertical="center"/>
    </xf>
    <xf numFmtId="49" fontId="46" fillId="0" borderId="1" xfId="0" applyNumberFormat="1" applyFont="1" applyBorder="1" applyAlignment="1">
      <alignment horizontal="left" vertical="center" wrapText="1"/>
    </xf>
    <xf numFmtId="49" fontId="46" fillId="0" borderId="1" xfId="0" applyNumberFormat="1" applyFont="1" applyBorder="1" applyAlignment="1">
      <alignment vertical="center" wrapText="1"/>
    </xf>
    <xf numFmtId="0" fontId="43" fillId="0" borderId="30" xfId="0" applyFont="1" applyBorder="1" applyAlignment="1">
      <alignment vertical="center" wrapText="1"/>
    </xf>
    <xf numFmtId="0" fontId="48" fillId="0" borderId="29" xfId="0" applyFont="1" applyBorder="1" applyAlignment="1">
      <alignment vertical="center" wrapText="1"/>
    </xf>
    <xf numFmtId="0" fontId="43" fillId="0" borderId="31" xfId="0" applyFont="1" applyBorder="1" applyAlignment="1">
      <alignment vertical="center" wrapText="1"/>
    </xf>
    <xf numFmtId="0" fontId="43" fillId="0" borderId="1" xfId="0" applyFont="1" applyBorder="1" applyAlignment="1">
      <alignment vertical="top"/>
    </xf>
    <xf numFmtId="0" fontId="43" fillId="0" borderId="0" xfId="0" applyFont="1" applyAlignment="1">
      <alignment vertical="top"/>
    </xf>
    <xf numFmtId="0" fontId="43" fillId="0" borderId="24" xfId="0" applyFont="1" applyBorder="1" applyAlignment="1">
      <alignment horizontal="left" vertical="center"/>
    </xf>
    <xf numFmtId="0" fontId="43" fillId="0" borderId="25" xfId="0" applyFont="1" applyBorder="1" applyAlignment="1">
      <alignment horizontal="left" vertical="center"/>
    </xf>
    <xf numFmtId="0" fontId="43" fillId="0" borderId="26" xfId="0" applyFont="1" applyBorder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5" fillId="0" borderId="29" xfId="0" applyFont="1" applyBorder="1" applyAlignment="1">
      <alignment horizontal="center" vertical="center"/>
    </xf>
    <xf numFmtId="0" fontId="49" fillId="0" borderId="29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7" fillId="0" borderId="27" xfId="0" applyFont="1" applyBorder="1" applyAlignment="1">
      <alignment horizontal="left" vertical="center"/>
    </xf>
    <xf numFmtId="0" fontId="46" fillId="0" borderId="1" xfId="0" applyFont="1" applyFill="1" applyBorder="1" applyAlignment="1">
      <alignment horizontal="left" vertical="center"/>
    </xf>
    <xf numFmtId="0" fontId="46" fillId="0" borderId="1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7" fillId="0" borderId="29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 wrapText="1"/>
    </xf>
    <xf numFmtId="0" fontId="43" fillId="0" borderId="24" xfId="0" applyFont="1" applyBorder="1" applyAlignment="1">
      <alignment horizontal="left" vertical="center" wrapText="1"/>
    </xf>
    <xf numFmtId="0" fontId="43" fillId="0" borderId="25" xfId="0" applyFont="1" applyBorder="1" applyAlignment="1">
      <alignment horizontal="left" vertical="center" wrapText="1"/>
    </xf>
    <xf numFmtId="0" fontId="43" fillId="0" borderId="26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 wrapText="1"/>
    </xf>
    <xf numFmtId="0" fontId="49" fillId="0" borderId="27" xfId="0" applyFont="1" applyBorder="1" applyAlignment="1">
      <alignment horizontal="left" vertical="center" wrapText="1"/>
    </xf>
    <xf numFmtId="0" fontId="49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/>
    </xf>
    <xf numFmtId="0" fontId="47" fillId="0" borderId="28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/>
    </xf>
    <xf numFmtId="0" fontId="47" fillId="0" borderId="30" xfId="0" applyFont="1" applyBorder="1" applyAlignment="1">
      <alignment horizontal="left" vertical="center" wrapText="1"/>
    </xf>
    <xf numFmtId="0" fontId="47" fillId="0" borderId="29" xfId="0" applyFont="1" applyBorder="1" applyAlignment="1">
      <alignment horizontal="left" vertical="center" wrapText="1"/>
    </xf>
    <xf numFmtId="0" fontId="47" fillId="0" borderId="3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left" vertical="top"/>
    </xf>
    <xf numFmtId="0" fontId="46" fillId="0" borderId="1" xfId="0" applyFont="1" applyBorder="1" applyAlignment="1">
      <alignment horizontal="center" vertical="top"/>
    </xf>
    <xf numFmtId="0" fontId="47" fillId="0" borderId="30" xfId="0" applyFont="1" applyBorder="1" applyAlignment="1">
      <alignment horizontal="left" vertical="center"/>
    </xf>
    <xf numFmtId="0" fontId="47" fillId="0" borderId="3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45" fillId="0" borderId="1" xfId="0" applyFont="1" applyBorder="1" applyAlignment="1">
      <alignment vertical="center"/>
    </xf>
    <xf numFmtId="0" fontId="49" fillId="0" borderId="29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6" fillId="0" borderId="1" xfId="0" applyFont="1" applyBorder="1" applyAlignment="1">
      <alignment vertical="top"/>
    </xf>
    <xf numFmtId="49" fontId="46" fillId="0" borderId="1" xfId="0" applyNumberFormat="1" applyFont="1" applyBorder="1" applyAlignment="1">
      <alignment horizontal="left" vertical="center"/>
    </xf>
    <xf numFmtId="0" fontId="52" fillId="0" borderId="27" xfId="0" applyFont="1" applyBorder="1" applyAlignment="1" applyProtection="1">
      <alignment horizontal="left" vertical="center"/>
    </xf>
    <xf numFmtId="0" fontId="53" fillId="0" borderId="1" xfId="0" applyFont="1" applyBorder="1" applyAlignment="1" applyProtection="1">
      <alignment vertical="top"/>
    </xf>
    <xf numFmtId="0" fontId="53" fillId="0" borderId="1" xfId="0" applyFont="1" applyBorder="1" applyAlignment="1" applyProtection="1">
      <alignment horizontal="left" vertical="center"/>
    </xf>
    <xf numFmtId="0" fontId="53" fillId="0" borderId="1" xfId="0" applyFont="1" applyBorder="1" applyAlignment="1" applyProtection="1">
      <alignment horizontal="center" vertical="center"/>
    </xf>
    <xf numFmtId="49" fontId="53" fillId="0" borderId="1" xfId="0" applyNumberFormat="1" applyFont="1" applyBorder="1" applyAlignment="1" applyProtection="1">
      <alignment horizontal="left" vertical="center"/>
    </xf>
    <xf numFmtId="0" fontId="52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5" fillId="0" borderId="29" xfId="0" applyFont="1" applyBorder="1" applyAlignment="1">
      <alignment horizontal="left"/>
    </xf>
    <xf numFmtId="0" fontId="49" fillId="0" borderId="29" xfId="0" applyFont="1" applyBorder="1" applyAlignment="1"/>
    <xf numFmtId="0" fontId="43" fillId="0" borderId="27" xfId="0" applyFont="1" applyBorder="1" applyAlignment="1">
      <alignment vertical="top"/>
    </xf>
    <xf numFmtId="0" fontId="43" fillId="0" borderId="28" xfId="0" applyFont="1" applyBorder="1" applyAlignment="1">
      <alignment vertical="top"/>
    </xf>
    <xf numFmtId="0" fontId="43" fillId="0" borderId="30" xfId="0" applyFont="1" applyBorder="1" applyAlignment="1">
      <alignment vertical="top"/>
    </xf>
    <xf numFmtId="0" fontId="43" fillId="0" borderId="29" xfId="0" applyFont="1" applyBorder="1" applyAlignment="1">
      <alignment vertical="top"/>
    </xf>
    <xf numFmtId="0" fontId="43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12101103" TargetMode="External" /><Relationship Id="rId2" Type="http://schemas.openxmlformats.org/officeDocument/2006/relationships/hyperlink" Target="https://podminky.urs.cz/item/CS_URS_2025_02/112251103" TargetMode="External" /><Relationship Id="rId3" Type="http://schemas.openxmlformats.org/officeDocument/2006/relationships/hyperlink" Target="https://podminky.urs.cz/item/CS_URS_2025_02/113106290" TargetMode="External" /><Relationship Id="rId4" Type="http://schemas.openxmlformats.org/officeDocument/2006/relationships/hyperlink" Target="https://podminky.urs.cz/item/CS_URS_2025_02/113107162" TargetMode="External" /><Relationship Id="rId5" Type="http://schemas.openxmlformats.org/officeDocument/2006/relationships/hyperlink" Target="https://podminky.urs.cz/item/CS_URS_2025_02/113107163" TargetMode="External" /><Relationship Id="rId6" Type="http://schemas.openxmlformats.org/officeDocument/2006/relationships/hyperlink" Target="https://podminky.urs.cz/item/CS_URS_2025_02/113107182" TargetMode="External" /><Relationship Id="rId7" Type="http://schemas.openxmlformats.org/officeDocument/2006/relationships/hyperlink" Target="https://podminky.urs.cz/item/CS_URS_2025_02/113107223" TargetMode="External" /><Relationship Id="rId8" Type="http://schemas.openxmlformats.org/officeDocument/2006/relationships/hyperlink" Target="https://podminky.urs.cz/item/CS_URS_2025_02/113107323" TargetMode="External" /><Relationship Id="rId9" Type="http://schemas.openxmlformats.org/officeDocument/2006/relationships/hyperlink" Target="https://podminky.urs.cz/item/CS_URS_2025_02/162201403" TargetMode="External" /><Relationship Id="rId10" Type="http://schemas.openxmlformats.org/officeDocument/2006/relationships/hyperlink" Target="https://podminky.urs.cz/item/CS_URS_2025_02/162201413" TargetMode="External" /><Relationship Id="rId11" Type="http://schemas.openxmlformats.org/officeDocument/2006/relationships/hyperlink" Target="https://podminky.urs.cz/item/CS_URS_2025_02/162201423" TargetMode="External" /><Relationship Id="rId12" Type="http://schemas.openxmlformats.org/officeDocument/2006/relationships/hyperlink" Target="https://podminky.urs.cz/item/CS_URS_2025_02/961044111" TargetMode="External" /><Relationship Id="rId13" Type="http://schemas.openxmlformats.org/officeDocument/2006/relationships/hyperlink" Target="https://podminky.urs.cz/item/CS_URS_2025_02/962042320" TargetMode="External" /><Relationship Id="rId14" Type="http://schemas.openxmlformats.org/officeDocument/2006/relationships/hyperlink" Target="https://podminky.urs.cz/item/CS_URS_2025_02/963042819" TargetMode="External" /><Relationship Id="rId15" Type="http://schemas.openxmlformats.org/officeDocument/2006/relationships/hyperlink" Target="https://podminky.urs.cz/item/CS_URS_2025_02/966071711" TargetMode="External" /><Relationship Id="rId16" Type="http://schemas.openxmlformats.org/officeDocument/2006/relationships/hyperlink" Target="https://podminky.urs.cz/item/CS_URS_2025_02/966071822" TargetMode="External" /><Relationship Id="rId17" Type="http://schemas.openxmlformats.org/officeDocument/2006/relationships/hyperlink" Target="https://podminky.urs.cz/item/CS_URS_2025_02/966071823" TargetMode="External" /><Relationship Id="rId18" Type="http://schemas.openxmlformats.org/officeDocument/2006/relationships/hyperlink" Target="https://podminky.urs.cz/item/CS_URS_2025_02/976071111" TargetMode="External" /><Relationship Id="rId19" Type="http://schemas.openxmlformats.org/officeDocument/2006/relationships/hyperlink" Target="https://podminky.urs.cz/item/CS_URS_2025_02/997221612" TargetMode="External" /><Relationship Id="rId20" Type="http://schemas.openxmlformats.org/officeDocument/2006/relationships/hyperlink" Target="https://podminky.urs.cz/item/CS_URS_2025_02/997221561" TargetMode="External" /><Relationship Id="rId21" Type="http://schemas.openxmlformats.org/officeDocument/2006/relationships/hyperlink" Target="https://podminky.urs.cz/item/CS_URS_2025_02/997221569" TargetMode="External" /><Relationship Id="rId22" Type="http://schemas.openxmlformats.org/officeDocument/2006/relationships/hyperlink" Target="https://podminky.urs.cz/item/CS_URS_2025_02/997013631" TargetMode="External" /><Relationship Id="rId23" Type="http://schemas.openxmlformats.org/officeDocument/2006/relationships/hyperlink" Target="https://podminky.urs.cz/item/CS_URS_2025_02/997221625" TargetMode="External" /><Relationship Id="rId24" Type="http://schemas.openxmlformats.org/officeDocument/2006/relationships/hyperlink" Target="https://podminky.urs.cz/item/CS_URS_2025_02/997221645" TargetMode="External" /><Relationship Id="rId25" Type="http://schemas.openxmlformats.org/officeDocument/2006/relationships/hyperlink" Target="https://podminky.urs.cz/item/CS_URS_2025_02/997221873" TargetMode="External" /><Relationship Id="rId26" Type="http://schemas.openxmlformats.org/officeDocument/2006/relationships/hyperlink" Target="https://podminky.urs.cz/item/CS_URS_2025_02/HZS2492" TargetMode="External" /><Relationship Id="rId27" Type="http://schemas.openxmlformats.org/officeDocument/2006/relationships/hyperlink" Target="https://podminky.urs.cz/item/CS_URS_2025_02/HZS2492" TargetMode="External" /><Relationship Id="rId28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122251103" TargetMode="External" /><Relationship Id="rId2" Type="http://schemas.openxmlformats.org/officeDocument/2006/relationships/hyperlink" Target="https://podminky.urs.cz/item/CS_URS_2025_02/125703301" TargetMode="External" /><Relationship Id="rId3" Type="http://schemas.openxmlformats.org/officeDocument/2006/relationships/hyperlink" Target="https://podminky.urs.cz/item/CS_URS_2025_02/132212131" TargetMode="External" /><Relationship Id="rId4" Type="http://schemas.openxmlformats.org/officeDocument/2006/relationships/hyperlink" Target="https://podminky.urs.cz/item/CS_URS_2025_02/133212811" TargetMode="External" /><Relationship Id="rId5" Type="http://schemas.openxmlformats.org/officeDocument/2006/relationships/hyperlink" Target="https://podminky.urs.cz/item/CS_URS_2025_02/162251102" TargetMode="External" /><Relationship Id="rId6" Type="http://schemas.openxmlformats.org/officeDocument/2006/relationships/hyperlink" Target="https://podminky.urs.cz/item/CS_URS_2025_02/171251201" TargetMode="External" /><Relationship Id="rId7" Type="http://schemas.openxmlformats.org/officeDocument/2006/relationships/hyperlink" Target="https://podminky.urs.cz/item/CS_URS_2025_02/162751117" TargetMode="External" /><Relationship Id="rId8" Type="http://schemas.openxmlformats.org/officeDocument/2006/relationships/hyperlink" Target="https://podminky.urs.cz/item/CS_URS_2025_02/171201231" TargetMode="External" /><Relationship Id="rId9" Type="http://schemas.openxmlformats.org/officeDocument/2006/relationships/hyperlink" Target="https://podminky.urs.cz/item/CS_URS_2025_02/167151101" TargetMode="External" /><Relationship Id="rId10" Type="http://schemas.openxmlformats.org/officeDocument/2006/relationships/hyperlink" Target="https://podminky.urs.cz/item/CS_URS_2025_02/171151112" TargetMode="External" /><Relationship Id="rId11" Type="http://schemas.openxmlformats.org/officeDocument/2006/relationships/hyperlink" Target="https://podminky.urs.cz/item/CS_URS_2025_02/171151101" TargetMode="External" /><Relationship Id="rId12" Type="http://schemas.openxmlformats.org/officeDocument/2006/relationships/hyperlink" Target="https://podminky.urs.cz/item/CS_URS_2025_02/174111101" TargetMode="External" /><Relationship Id="rId13" Type="http://schemas.openxmlformats.org/officeDocument/2006/relationships/hyperlink" Target="https://podminky.urs.cz/item/CS_URS_2025_02/174111101" TargetMode="External" /><Relationship Id="rId14" Type="http://schemas.openxmlformats.org/officeDocument/2006/relationships/hyperlink" Target="https://podminky.urs.cz/item/CS_URS_2025_02/181951112" TargetMode="External" /><Relationship Id="rId15" Type="http://schemas.openxmlformats.org/officeDocument/2006/relationships/hyperlink" Target="https://podminky.urs.cz/item/CS_URS_2025_02/211511111" TargetMode="External" /><Relationship Id="rId16" Type="http://schemas.openxmlformats.org/officeDocument/2006/relationships/hyperlink" Target="https://podminky.urs.cz/item/CS_URS_2025_02/211971110" TargetMode="External" /><Relationship Id="rId17" Type="http://schemas.openxmlformats.org/officeDocument/2006/relationships/hyperlink" Target="https://podminky.urs.cz/item/CS_URS_2025_02/212750101" TargetMode="External" /><Relationship Id="rId18" Type="http://schemas.openxmlformats.org/officeDocument/2006/relationships/hyperlink" Target="https://podminky.urs.cz/item/CS_URS_2025_02/212972112" TargetMode="External" /><Relationship Id="rId19" Type="http://schemas.openxmlformats.org/officeDocument/2006/relationships/hyperlink" Target="https://podminky.urs.cz/item/CS_URS_2025_02/233211119" TargetMode="External" /><Relationship Id="rId20" Type="http://schemas.openxmlformats.org/officeDocument/2006/relationships/hyperlink" Target="https://podminky.urs.cz/item/CS_URS_2025_02/242111111" TargetMode="External" /><Relationship Id="rId21" Type="http://schemas.openxmlformats.org/officeDocument/2006/relationships/hyperlink" Target="https://podminky.urs.cz/item/CS_URS_2025_02/242111113" TargetMode="External" /><Relationship Id="rId22" Type="http://schemas.openxmlformats.org/officeDocument/2006/relationships/hyperlink" Target="https://podminky.urs.cz/item/CS_URS_2025_02/271532211" TargetMode="External" /><Relationship Id="rId23" Type="http://schemas.openxmlformats.org/officeDocument/2006/relationships/hyperlink" Target="https://podminky.urs.cz/item/CS_URS_2025_02/271542211" TargetMode="External" /><Relationship Id="rId24" Type="http://schemas.openxmlformats.org/officeDocument/2006/relationships/hyperlink" Target="https://podminky.urs.cz/item/CS_URS_2025_02/273321411" TargetMode="External" /><Relationship Id="rId25" Type="http://schemas.openxmlformats.org/officeDocument/2006/relationships/hyperlink" Target="https://podminky.urs.cz/item/CS_URS_2025_02/273351121" TargetMode="External" /><Relationship Id="rId26" Type="http://schemas.openxmlformats.org/officeDocument/2006/relationships/hyperlink" Target="https://podminky.urs.cz/item/CS_URS_2025_02/273351122" TargetMode="External" /><Relationship Id="rId27" Type="http://schemas.openxmlformats.org/officeDocument/2006/relationships/hyperlink" Target="https://podminky.urs.cz/item/CS_URS_2025_02/273362021" TargetMode="External" /><Relationship Id="rId28" Type="http://schemas.openxmlformats.org/officeDocument/2006/relationships/hyperlink" Target="https://podminky.urs.cz/item/CS_URS_2025_02/274313711" TargetMode="External" /><Relationship Id="rId29" Type="http://schemas.openxmlformats.org/officeDocument/2006/relationships/hyperlink" Target="https://podminky.urs.cz/item/CS_URS_2025_02/274351121" TargetMode="External" /><Relationship Id="rId30" Type="http://schemas.openxmlformats.org/officeDocument/2006/relationships/hyperlink" Target="https://podminky.urs.cz/item/CS_URS_2025_02/274351122" TargetMode="External" /><Relationship Id="rId31" Type="http://schemas.openxmlformats.org/officeDocument/2006/relationships/hyperlink" Target="https://podminky.urs.cz/item/CS_URS_2025_02/275313711" TargetMode="External" /><Relationship Id="rId32" Type="http://schemas.openxmlformats.org/officeDocument/2006/relationships/hyperlink" Target="https://podminky.urs.cz/item/CS_URS_2025_02/275351121" TargetMode="External" /><Relationship Id="rId33" Type="http://schemas.openxmlformats.org/officeDocument/2006/relationships/hyperlink" Target="https://podminky.urs.cz/item/CS_URS_2025_02/275351122" TargetMode="External" /><Relationship Id="rId34" Type="http://schemas.openxmlformats.org/officeDocument/2006/relationships/hyperlink" Target="https://podminky.urs.cz/item/CS_URS_2025_02/311113144" TargetMode="External" /><Relationship Id="rId35" Type="http://schemas.openxmlformats.org/officeDocument/2006/relationships/hyperlink" Target="https://podminky.urs.cz/item/CS_URS_2025_02/311361821" TargetMode="External" /><Relationship Id="rId36" Type="http://schemas.openxmlformats.org/officeDocument/2006/relationships/hyperlink" Target="https://podminky.urs.cz/item/CS_URS_2025_02/345123901" TargetMode="External" /><Relationship Id="rId37" Type="http://schemas.openxmlformats.org/officeDocument/2006/relationships/hyperlink" Target="https://podminky.urs.cz/item/CS_URS_2025_02/348101210" TargetMode="External" /><Relationship Id="rId38" Type="http://schemas.openxmlformats.org/officeDocument/2006/relationships/hyperlink" Target="https://podminky.urs.cz/item/CS_URS_2025_02/348101210" TargetMode="External" /><Relationship Id="rId39" Type="http://schemas.openxmlformats.org/officeDocument/2006/relationships/hyperlink" Target="https://podminky.urs.cz/item/CS_URS_2025_02/348401150" TargetMode="External" /><Relationship Id="rId40" Type="http://schemas.openxmlformats.org/officeDocument/2006/relationships/hyperlink" Target="https://podminky.urs.cz/item/CS_URS_2025_02/348401153" TargetMode="External" /><Relationship Id="rId41" Type="http://schemas.openxmlformats.org/officeDocument/2006/relationships/hyperlink" Target="https://podminky.urs.cz/item/CS_URS_2025_02/434121416" TargetMode="External" /><Relationship Id="rId42" Type="http://schemas.openxmlformats.org/officeDocument/2006/relationships/hyperlink" Target="https://podminky.urs.cz/item/CS_URS_2025_02/434311115" TargetMode="External" /><Relationship Id="rId43" Type="http://schemas.openxmlformats.org/officeDocument/2006/relationships/hyperlink" Target="https://podminky.urs.cz/item/CS_URS_2025_02/434351141" TargetMode="External" /><Relationship Id="rId44" Type="http://schemas.openxmlformats.org/officeDocument/2006/relationships/hyperlink" Target="https://podminky.urs.cz/item/CS_URS_2025_02/434351142" TargetMode="External" /><Relationship Id="rId45" Type="http://schemas.openxmlformats.org/officeDocument/2006/relationships/hyperlink" Target="https://podminky.urs.cz/item/CS_URS_2025_02/564211013" TargetMode="External" /><Relationship Id="rId46" Type="http://schemas.openxmlformats.org/officeDocument/2006/relationships/hyperlink" Target="https://podminky.urs.cz/item/CS_URS_2025_02/564730101" TargetMode="External" /><Relationship Id="rId47" Type="http://schemas.openxmlformats.org/officeDocument/2006/relationships/hyperlink" Target="https://podminky.urs.cz/item/CS_URS_2025_02/564741102" TargetMode="External" /><Relationship Id="rId48" Type="http://schemas.openxmlformats.org/officeDocument/2006/relationships/hyperlink" Target="https://podminky.urs.cz/item/CS_URS_2025_02/564750111" TargetMode="External" /><Relationship Id="rId49" Type="http://schemas.openxmlformats.org/officeDocument/2006/relationships/hyperlink" Target="https://podminky.urs.cz/item/CS_URS_2025_02/564801111" TargetMode="External" /><Relationship Id="rId50" Type="http://schemas.openxmlformats.org/officeDocument/2006/relationships/hyperlink" Target="https://podminky.urs.cz/item/CS_URS_2025_02/564801112" TargetMode="External" /><Relationship Id="rId51" Type="http://schemas.openxmlformats.org/officeDocument/2006/relationships/hyperlink" Target="https://podminky.urs.cz/item/CS_URS_2025_02/564831011" TargetMode="External" /><Relationship Id="rId52" Type="http://schemas.openxmlformats.org/officeDocument/2006/relationships/hyperlink" Target="https://podminky.urs.cz/item/CS_URS_2025_02/564831111" TargetMode="External" /><Relationship Id="rId53" Type="http://schemas.openxmlformats.org/officeDocument/2006/relationships/hyperlink" Target="https://podminky.urs.cz/item/CS_URS_2025_02/564851114" TargetMode="External" /><Relationship Id="rId54" Type="http://schemas.openxmlformats.org/officeDocument/2006/relationships/hyperlink" Target="https://podminky.urs.cz/item/CS_URS_2025_02/573211107" TargetMode="External" /><Relationship Id="rId55" Type="http://schemas.openxmlformats.org/officeDocument/2006/relationships/hyperlink" Target="https://podminky.urs.cz/item/CS_URS_2025_02/577134121" TargetMode="External" /><Relationship Id="rId56" Type="http://schemas.openxmlformats.org/officeDocument/2006/relationships/hyperlink" Target="https://podminky.urs.cz/item/CS_URS_2025_02/577135121" TargetMode="External" /><Relationship Id="rId57" Type="http://schemas.openxmlformats.org/officeDocument/2006/relationships/hyperlink" Target="https://podminky.urs.cz/item/CS_URS_2025_02/596211111" TargetMode="External" /><Relationship Id="rId58" Type="http://schemas.openxmlformats.org/officeDocument/2006/relationships/hyperlink" Target="https://podminky.urs.cz/item/CS_URS_2025_02/596211112" TargetMode="External" /><Relationship Id="rId59" Type="http://schemas.openxmlformats.org/officeDocument/2006/relationships/hyperlink" Target="https://podminky.urs.cz/item/CS_URS_2025_02/622131121" TargetMode="External" /><Relationship Id="rId60" Type="http://schemas.openxmlformats.org/officeDocument/2006/relationships/hyperlink" Target="https://podminky.urs.cz/item/CS_URS_2025_02/622142001" TargetMode="External" /><Relationship Id="rId61" Type="http://schemas.openxmlformats.org/officeDocument/2006/relationships/hyperlink" Target="https://podminky.urs.cz/item/CS_URS_2025_02/622151021" TargetMode="External" /><Relationship Id="rId62" Type="http://schemas.openxmlformats.org/officeDocument/2006/relationships/hyperlink" Target="https://podminky.urs.cz/item/CS_URS_2025_02/622511112" TargetMode="External" /><Relationship Id="rId63" Type="http://schemas.openxmlformats.org/officeDocument/2006/relationships/hyperlink" Target="https://podminky.urs.cz/item/CS_URS_2025_02/631311125" TargetMode="External" /><Relationship Id="rId64" Type="http://schemas.openxmlformats.org/officeDocument/2006/relationships/hyperlink" Target="https://podminky.urs.cz/item/CS_URS_2025_02/631319012" TargetMode="External" /><Relationship Id="rId65" Type="http://schemas.openxmlformats.org/officeDocument/2006/relationships/hyperlink" Target="https://podminky.urs.cz/item/CS_URS_2025_02/631319173" TargetMode="External" /><Relationship Id="rId66" Type="http://schemas.openxmlformats.org/officeDocument/2006/relationships/hyperlink" Target="https://podminky.urs.cz/item/CS_URS_2025_02/631319183" TargetMode="External" /><Relationship Id="rId67" Type="http://schemas.openxmlformats.org/officeDocument/2006/relationships/hyperlink" Target="https://podminky.urs.cz/item/CS_URS_2025_02/631319196" TargetMode="External" /><Relationship Id="rId68" Type="http://schemas.openxmlformats.org/officeDocument/2006/relationships/hyperlink" Target="https://podminky.urs.cz/item/CS_URS_2025_02/631362021" TargetMode="External" /><Relationship Id="rId69" Type="http://schemas.openxmlformats.org/officeDocument/2006/relationships/hyperlink" Target="https://podminky.urs.cz/item/CS_URS_2025_02/635111132" TargetMode="External" /><Relationship Id="rId70" Type="http://schemas.openxmlformats.org/officeDocument/2006/relationships/hyperlink" Target="https://podminky.urs.cz/item/CS_URS_2025_02/637121114" TargetMode="External" /><Relationship Id="rId71" Type="http://schemas.openxmlformats.org/officeDocument/2006/relationships/hyperlink" Target="https://podminky.urs.cz/item/CS_URS_2025_02/894812311" TargetMode="External" /><Relationship Id="rId72" Type="http://schemas.openxmlformats.org/officeDocument/2006/relationships/hyperlink" Target="https://podminky.urs.cz/item/CS_URS_2025_02/894812331" TargetMode="External" /><Relationship Id="rId73" Type="http://schemas.openxmlformats.org/officeDocument/2006/relationships/hyperlink" Target="https://podminky.urs.cz/item/CS_URS_2025_02/894812339" TargetMode="External" /><Relationship Id="rId74" Type="http://schemas.openxmlformats.org/officeDocument/2006/relationships/hyperlink" Target="https://podminky.urs.cz/item/CS_URS_2025_02/894812351" TargetMode="External" /><Relationship Id="rId75" Type="http://schemas.openxmlformats.org/officeDocument/2006/relationships/hyperlink" Target="https://podminky.urs.cz/item/CS_URS_2025_02/935923213" TargetMode="External" /><Relationship Id="rId76" Type="http://schemas.openxmlformats.org/officeDocument/2006/relationships/hyperlink" Target="https://podminky.urs.cz/item/CS_URS_2025_02/916232112" TargetMode="External" /><Relationship Id="rId77" Type="http://schemas.openxmlformats.org/officeDocument/2006/relationships/hyperlink" Target="https://podminky.urs.cz/item/CS_URS_2025_02/916371212" TargetMode="External" /><Relationship Id="rId78" Type="http://schemas.openxmlformats.org/officeDocument/2006/relationships/hyperlink" Target="https://podminky.urs.cz/item/CS_URS_2025_02/916371212" TargetMode="External" /><Relationship Id="rId79" Type="http://schemas.openxmlformats.org/officeDocument/2006/relationships/hyperlink" Target="https://podminky.urs.cz/item/CS_URS_2025_02/953171021" TargetMode="External" /><Relationship Id="rId80" Type="http://schemas.openxmlformats.org/officeDocument/2006/relationships/hyperlink" Target="https://podminky.urs.cz/item/CS_URS_2025_02/953965111" TargetMode="External" /><Relationship Id="rId81" Type="http://schemas.openxmlformats.org/officeDocument/2006/relationships/hyperlink" Target="https://podminky.urs.cz/item/CS_URS_2025_02/953965112" TargetMode="External" /><Relationship Id="rId82" Type="http://schemas.openxmlformats.org/officeDocument/2006/relationships/hyperlink" Target="https://podminky.urs.cz/item/CS_URS_2025_02/953965121" TargetMode="External" /><Relationship Id="rId83" Type="http://schemas.openxmlformats.org/officeDocument/2006/relationships/hyperlink" Target="https://podminky.urs.cz/item/CS_URS_2025_02/953965122" TargetMode="External" /><Relationship Id="rId84" Type="http://schemas.openxmlformats.org/officeDocument/2006/relationships/hyperlink" Target="https://podminky.urs.cz/item/CS_URS_2025_02/953965131" TargetMode="External" /><Relationship Id="rId85" Type="http://schemas.openxmlformats.org/officeDocument/2006/relationships/hyperlink" Target="https://podminky.urs.cz/item/CS_URS_2025_02/985511313" TargetMode="External" /><Relationship Id="rId86" Type="http://schemas.openxmlformats.org/officeDocument/2006/relationships/hyperlink" Target="https://podminky.urs.cz/item/CS_URS_2025_02/997221561" TargetMode="External" /><Relationship Id="rId87" Type="http://schemas.openxmlformats.org/officeDocument/2006/relationships/hyperlink" Target="https://podminky.urs.cz/item/CS_URS_2025_02/997221569" TargetMode="External" /><Relationship Id="rId88" Type="http://schemas.openxmlformats.org/officeDocument/2006/relationships/hyperlink" Target="https://podminky.urs.cz/item/CS_URS_2025_02/997221861" TargetMode="External" /><Relationship Id="rId89" Type="http://schemas.openxmlformats.org/officeDocument/2006/relationships/hyperlink" Target="https://podminky.urs.cz/item/CS_URS_2025_02/998222012" TargetMode="External" /><Relationship Id="rId90" Type="http://schemas.openxmlformats.org/officeDocument/2006/relationships/hyperlink" Target="https://podminky.urs.cz/item/CS_URS_2025_02/711111001" TargetMode="External" /><Relationship Id="rId91" Type="http://schemas.openxmlformats.org/officeDocument/2006/relationships/hyperlink" Target="https://podminky.urs.cz/item/CS_URS_2025_02/711141559" TargetMode="External" /><Relationship Id="rId92" Type="http://schemas.openxmlformats.org/officeDocument/2006/relationships/hyperlink" Target="https://podminky.urs.cz/item/CS_URS_2025_02/998711121" TargetMode="External" /><Relationship Id="rId93" Type="http://schemas.openxmlformats.org/officeDocument/2006/relationships/hyperlink" Target="https://podminky.urs.cz/item/CS_URS_2025_02/741110043" TargetMode="External" /><Relationship Id="rId94" Type="http://schemas.openxmlformats.org/officeDocument/2006/relationships/hyperlink" Target="https://podminky.urs.cz/item/CS_URS_2025_02/460671113" TargetMode="External" /><Relationship Id="rId95" Type="http://schemas.openxmlformats.org/officeDocument/2006/relationships/hyperlink" Target="https://podminky.urs.cz/item/CS_URS_2025_02/998741101" TargetMode="External" /><Relationship Id="rId96" Type="http://schemas.openxmlformats.org/officeDocument/2006/relationships/hyperlink" Target="https://podminky.urs.cz/item/CS_URS_2025_02/762081150" TargetMode="External" /><Relationship Id="rId97" Type="http://schemas.openxmlformats.org/officeDocument/2006/relationships/hyperlink" Target="https://podminky.urs.cz/item/CS_URS_2025_02/762082120" TargetMode="External" /><Relationship Id="rId98" Type="http://schemas.openxmlformats.org/officeDocument/2006/relationships/hyperlink" Target="https://podminky.urs.cz/item/CS_URS_2025_02/762083122" TargetMode="External" /><Relationship Id="rId99" Type="http://schemas.openxmlformats.org/officeDocument/2006/relationships/hyperlink" Target="https://podminky.urs.cz/item/CS_URS_2025_02/762123110" TargetMode="External" /><Relationship Id="rId100" Type="http://schemas.openxmlformats.org/officeDocument/2006/relationships/hyperlink" Target="https://podminky.urs.cz/item/CS_URS_2025_02/762132135" TargetMode="External" /><Relationship Id="rId101" Type="http://schemas.openxmlformats.org/officeDocument/2006/relationships/hyperlink" Target="https://podminky.urs.cz/item/CS_URS_2025_02/762132135" TargetMode="External" /><Relationship Id="rId102" Type="http://schemas.openxmlformats.org/officeDocument/2006/relationships/hyperlink" Target="https://podminky.urs.cz/item/CS_URS_2025_02/762134122" TargetMode="External" /><Relationship Id="rId103" Type="http://schemas.openxmlformats.org/officeDocument/2006/relationships/hyperlink" Target="https://podminky.urs.cz/item/CS_URS_2025_02/762134122" TargetMode="External" /><Relationship Id="rId104" Type="http://schemas.openxmlformats.org/officeDocument/2006/relationships/hyperlink" Target="https://podminky.urs.cz/item/CS_URS_2025_02/762136114" TargetMode="External" /><Relationship Id="rId105" Type="http://schemas.openxmlformats.org/officeDocument/2006/relationships/hyperlink" Target="https://podminky.urs.cz/item/CS_URS_2025_02/762195000" TargetMode="External" /><Relationship Id="rId106" Type="http://schemas.openxmlformats.org/officeDocument/2006/relationships/hyperlink" Target="https://podminky.urs.cz/item/CS_URS_2025_02/762523104" TargetMode="External" /><Relationship Id="rId107" Type="http://schemas.openxmlformats.org/officeDocument/2006/relationships/hyperlink" Target="https://podminky.urs.cz/item/CS_URS_2025_02/762526130" TargetMode="External" /><Relationship Id="rId108" Type="http://schemas.openxmlformats.org/officeDocument/2006/relationships/hyperlink" Target="https://podminky.urs.cz/item/CS_URS_2025_02/762595001" TargetMode="External" /><Relationship Id="rId109" Type="http://schemas.openxmlformats.org/officeDocument/2006/relationships/hyperlink" Target="https://podminky.urs.cz/item/CS_URS_2025_02/762751130" TargetMode="External" /><Relationship Id="rId110" Type="http://schemas.openxmlformats.org/officeDocument/2006/relationships/hyperlink" Target="https://podminky.urs.cz/item/CS_URS_2025_02/762795000" TargetMode="External" /><Relationship Id="rId111" Type="http://schemas.openxmlformats.org/officeDocument/2006/relationships/hyperlink" Target="https://podminky.urs.cz/item/CS_URS_2025_02/762951003" TargetMode="External" /><Relationship Id="rId112" Type="http://schemas.openxmlformats.org/officeDocument/2006/relationships/hyperlink" Target="https://podminky.urs.cz/item/CS_URS_2025_02/762951004" TargetMode="External" /><Relationship Id="rId113" Type="http://schemas.openxmlformats.org/officeDocument/2006/relationships/hyperlink" Target="https://podminky.urs.cz/item/CS_URS_2025_02/762952004" TargetMode="External" /><Relationship Id="rId114" Type="http://schemas.openxmlformats.org/officeDocument/2006/relationships/hyperlink" Target="https://podminky.urs.cz/item/CS_URS_2025_02/762953002" TargetMode="External" /><Relationship Id="rId115" Type="http://schemas.openxmlformats.org/officeDocument/2006/relationships/hyperlink" Target="https://podminky.urs.cz/item/CS_URS_2025_02/998762121" TargetMode="External" /><Relationship Id="rId116" Type="http://schemas.openxmlformats.org/officeDocument/2006/relationships/hyperlink" Target="https://podminky.urs.cz/item/CS_URS_2025_02/767223222" TargetMode="External" /><Relationship Id="rId117" Type="http://schemas.openxmlformats.org/officeDocument/2006/relationships/hyperlink" Target="https://podminky.urs.cz/item/CS_URS_2025_02/767223222" TargetMode="External" /><Relationship Id="rId118" Type="http://schemas.openxmlformats.org/officeDocument/2006/relationships/hyperlink" Target="https://podminky.urs.cz/item/CS_URS_2025_02/767590124" TargetMode="External" /><Relationship Id="rId119" Type="http://schemas.openxmlformats.org/officeDocument/2006/relationships/hyperlink" Target="https://podminky.urs.cz/item/CS_URS_2025_02/767590124" TargetMode="External" /><Relationship Id="rId120" Type="http://schemas.openxmlformats.org/officeDocument/2006/relationships/hyperlink" Target="https://podminky.urs.cz/item/CS_URS_2025_02/767995101" TargetMode="External" /><Relationship Id="rId121" Type="http://schemas.openxmlformats.org/officeDocument/2006/relationships/hyperlink" Target="https://podminky.urs.cz/item/CS_URS_2025_02/767995111" TargetMode="External" /><Relationship Id="rId122" Type="http://schemas.openxmlformats.org/officeDocument/2006/relationships/hyperlink" Target="https://podminky.urs.cz/item/CS_URS_2025_02/767995112" TargetMode="External" /><Relationship Id="rId123" Type="http://schemas.openxmlformats.org/officeDocument/2006/relationships/hyperlink" Target="https://podminky.urs.cz/item/CS_URS_2025_02/767995112" TargetMode="External" /><Relationship Id="rId124" Type="http://schemas.openxmlformats.org/officeDocument/2006/relationships/hyperlink" Target="https://podminky.urs.cz/item/CS_URS_2025_02/767995112" TargetMode="External" /><Relationship Id="rId125" Type="http://schemas.openxmlformats.org/officeDocument/2006/relationships/hyperlink" Target="https://podminky.urs.cz/item/CS_URS_2025_02/767995113" TargetMode="External" /><Relationship Id="rId126" Type="http://schemas.openxmlformats.org/officeDocument/2006/relationships/hyperlink" Target="https://podminky.urs.cz/item/CS_URS_2025_02/767995113" TargetMode="External" /><Relationship Id="rId127" Type="http://schemas.openxmlformats.org/officeDocument/2006/relationships/hyperlink" Target="https://podminky.urs.cz/item/CS_URS_2025_02/767995113" TargetMode="External" /><Relationship Id="rId128" Type="http://schemas.openxmlformats.org/officeDocument/2006/relationships/hyperlink" Target="https://podminky.urs.cz/item/CS_URS_2025_02/767995113" TargetMode="External" /><Relationship Id="rId129" Type="http://schemas.openxmlformats.org/officeDocument/2006/relationships/hyperlink" Target="https://podminky.urs.cz/item/CS_URS_2025_02/767995114" TargetMode="External" /><Relationship Id="rId130" Type="http://schemas.openxmlformats.org/officeDocument/2006/relationships/hyperlink" Target="https://podminky.urs.cz/item/CS_URS_2025_02/767995114" TargetMode="External" /><Relationship Id="rId131" Type="http://schemas.openxmlformats.org/officeDocument/2006/relationships/hyperlink" Target="https://podminky.urs.cz/item/CS_URS_2025_02/767995114" TargetMode="External" /><Relationship Id="rId132" Type="http://schemas.openxmlformats.org/officeDocument/2006/relationships/hyperlink" Target="https://podminky.urs.cz/item/CS_URS_2025_02/767995115" TargetMode="External" /><Relationship Id="rId133" Type="http://schemas.openxmlformats.org/officeDocument/2006/relationships/hyperlink" Target="https://podminky.urs.cz/item/CS_URS_2025_02/767995116" TargetMode="External" /><Relationship Id="rId134" Type="http://schemas.openxmlformats.org/officeDocument/2006/relationships/hyperlink" Target="https://podminky.urs.cz/item/CS_URS_2025_02/998767121" TargetMode="External" /><Relationship Id="rId135" Type="http://schemas.openxmlformats.org/officeDocument/2006/relationships/hyperlink" Target="https://podminky.urs.cz/item/CS_URS_2025_02/783203120" TargetMode="External" /><Relationship Id="rId136" Type="http://schemas.openxmlformats.org/officeDocument/2006/relationships/hyperlink" Target="https://podminky.urs.cz/item/CS_URS_2025_02/783201401" TargetMode="External" /><Relationship Id="rId137" Type="http://schemas.openxmlformats.org/officeDocument/2006/relationships/hyperlink" Target="https://podminky.urs.cz/item/CS_URS_2025_02/783224101" TargetMode="External" /><Relationship Id="rId138" Type="http://schemas.openxmlformats.org/officeDocument/2006/relationships/hyperlink" Target="https://podminky.urs.cz/item/CS_URS_2025_02/783227101" TargetMode="External" /><Relationship Id="rId139" Type="http://schemas.openxmlformats.org/officeDocument/2006/relationships/hyperlink" Target="https://podminky.urs.cz/item/CS_URS_2025_02/783301401" TargetMode="External" /><Relationship Id="rId140" Type="http://schemas.openxmlformats.org/officeDocument/2006/relationships/hyperlink" Target="https://podminky.urs.cz/item/CS_URS_2025_02/783324201" TargetMode="External" /><Relationship Id="rId141" Type="http://schemas.openxmlformats.org/officeDocument/2006/relationships/hyperlink" Target="https://podminky.urs.cz/item/CS_URS_2025_02/783325101" TargetMode="External" /><Relationship Id="rId142" Type="http://schemas.openxmlformats.org/officeDocument/2006/relationships/hyperlink" Target="https://podminky.urs.cz/item/CS_URS_2025_02/783327101" TargetMode="External" /><Relationship Id="rId14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936104211" TargetMode="External" /><Relationship Id="rId2" Type="http://schemas.openxmlformats.org/officeDocument/2006/relationships/hyperlink" Target="https://podminky.urs.cz/item/CS_URS_2025_02/936104211" TargetMode="External" /><Relationship Id="rId3" Type="http://schemas.openxmlformats.org/officeDocument/2006/relationships/hyperlink" Target="https://podminky.urs.cz/item/CS_URS_2025_02/936104211" TargetMode="External" /><Relationship Id="rId4" Type="http://schemas.openxmlformats.org/officeDocument/2006/relationships/hyperlink" Target="https://podminky.urs.cz/item/CS_URS_2025_02/936124113" TargetMode="External" /><Relationship Id="rId5" Type="http://schemas.openxmlformats.org/officeDocument/2006/relationships/hyperlink" Target="https://podminky.urs.cz/item/CS_URS_2025_02/936124113" TargetMode="External" /><Relationship Id="rId6" Type="http://schemas.openxmlformats.org/officeDocument/2006/relationships/hyperlink" Target="https://podminky.urs.cz/item/CS_URS_2025_02/936174311" TargetMode="External" /><Relationship Id="rId7" Type="http://schemas.openxmlformats.org/officeDocument/2006/relationships/hyperlink" Target="https://podminky.urs.cz/item/CS_URS_2025_02/998222012" TargetMode="External" /><Relationship Id="rId8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012203000" TargetMode="External" /><Relationship Id="rId2" Type="http://schemas.openxmlformats.org/officeDocument/2006/relationships/hyperlink" Target="https://podminky.urs.cz/item/CS_URS_2025_02/012444000" TargetMode="External" /><Relationship Id="rId3" Type="http://schemas.openxmlformats.org/officeDocument/2006/relationships/hyperlink" Target="https://podminky.urs.cz/item/CS_URS_2025_02/013254000" TargetMode="External" /><Relationship Id="rId4" Type="http://schemas.openxmlformats.org/officeDocument/2006/relationships/hyperlink" Target="https://podminky.urs.cz/item/CS_URS_2025_02/013294000" TargetMode="External" /><Relationship Id="rId5" Type="http://schemas.openxmlformats.org/officeDocument/2006/relationships/hyperlink" Target="https://podminky.urs.cz/item/CS_URS_2025_02/030001000" TargetMode="External" /><Relationship Id="rId6" Type="http://schemas.openxmlformats.org/officeDocument/2006/relationships/hyperlink" Target="https://podminky.urs.cz/item/CS_URS_2025_02/034703000" TargetMode="External" /><Relationship Id="rId7" Type="http://schemas.openxmlformats.org/officeDocument/2006/relationships/hyperlink" Target="https://podminky.urs.cz/item/CS_URS_2025_02/045303000" TargetMode="External" /><Relationship Id="rId8" Type="http://schemas.openxmlformats.org/officeDocument/2006/relationships/hyperlink" Target="https://podminky.urs.cz/item/CS_URS_2025_02/060001000" TargetMode="External" /><Relationship Id="rId9" Type="http://schemas.openxmlformats.org/officeDocument/2006/relationships/hyperlink" Target="https://podminky.urs.cz/item/CS_URS_2025_02/070001000" TargetMode="External" /><Relationship Id="rId10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32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33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34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37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38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39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40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41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42</v>
      </c>
      <c r="E29" s="50"/>
      <c r="F29" s="35" t="s">
        <v>43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44</v>
      </c>
      <c r="G30" s="50"/>
      <c r="H30" s="50"/>
      <c r="I30" s="50"/>
      <c r="J30" s="50"/>
      <c r="K30" s="50"/>
      <c r="L30" s="51">
        <v>0.12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45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46</v>
      </c>
      <c r="G32" s="50"/>
      <c r="H32" s="50"/>
      <c r="I32" s="50"/>
      <c r="J32" s="50"/>
      <c r="K32" s="50"/>
      <c r="L32" s="51">
        <v>0.12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47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48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49</v>
      </c>
      <c r="U35" s="57"/>
      <c r="V35" s="57"/>
      <c r="W35" s="57"/>
      <c r="X35" s="59" t="s">
        <v>50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51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2025/102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Arčo Líbeznice - areál zdraví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Líbeznice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1. 12. 2025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 xml:space="preserve"> 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>ing.arch Zuzana Freiheit</v>
      </c>
      <c r="AN49" s="67"/>
      <c r="AO49" s="67"/>
      <c r="AP49" s="67"/>
      <c r="AQ49" s="43"/>
      <c r="AR49" s="47"/>
      <c r="AS49" s="77" t="s">
        <v>52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34</v>
      </c>
      <c r="AJ50" s="43"/>
      <c r="AK50" s="43"/>
      <c r="AL50" s="43"/>
      <c r="AM50" s="76" t="str">
        <f>IF(E20="","",E20)</f>
        <v>Kateřina Bačová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53</v>
      </c>
      <c r="D52" s="90"/>
      <c r="E52" s="90"/>
      <c r="F52" s="90"/>
      <c r="G52" s="90"/>
      <c r="H52" s="91"/>
      <c r="I52" s="92" t="s">
        <v>54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55</v>
      </c>
      <c r="AH52" s="90"/>
      <c r="AI52" s="90"/>
      <c r="AJ52" s="90"/>
      <c r="AK52" s="90"/>
      <c r="AL52" s="90"/>
      <c r="AM52" s="90"/>
      <c r="AN52" s="92" t="s">
        <v>56</v>
      </c>
      <c r="AO52" s="90"/>
      <c r="AP52" s="90"/>
      <c r="AQ52" s="94" t="s">
        <v>57</v>
      </c>
      <c r="AR52" s="47"/>
      <c r="AS52" s="95" t="s">
        <v>58</v>
      </c>
      <c r="AT52" s="96" t="s">
        <v>59</v>
      </c>
      <c r="AU52" s="96" t="s">
        <v>60</v>
      </c>
      <c r="AV52" s="96" t="s">
        <v>61</v>
      </c>
      <c r="AW52" s="96" t="s">
        <v>62</v>
      </c>
      <c r="AX52" s="96" t="s">
        <v>63</v>
      </c>
      <c r="AY52" s="96" t="s">
        <v>64</v>
      </c>
      <c r="AZ52" s="96" t="s">
        <v>65</v>
      </c>
      <c r="BA52" s="96" t="s">
        <v>66</v>
      </c>
      <c r="BB52" s="96" t="s">
        <v>67</v>
      </c>
      <c r="BC52" s="96" t="s">
        <v>68</v>
      </c>
      <c r="BD52" s="97" t="s">
        <v>69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70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ROUND(SUM(AG55:AG58),2)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ROUND(SUM(AS55:AS58),2)</f>
        <v>0</v>
      </c>
      <c r="AT54" s="109">
        <f>ROUND(SUM(AV54:AW54),2)</f>
        <v>0</v>
      </c>
      <c r="AU54" s="110">
        <f>ROUND(SUM(AU55:AU58),5)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ROUND(SUM(AZ55:AZ58),2)</f>
        <v>0</v>
      </c>
      <c r="BA54" s="109">
        <f>ROUND(SUM(BA55:BA58),2)</f>
        <v>0</v>
      </c>
      <c r="BB54" s="109">
        <f>ROUND(SUM(BB55:BB58),2)</f>
        <v>0</v>
      </c>
      <c r="BC54" s="109">
        <f>ROUND(SUM(BC55:BC58),2)</f>
        <v>0</v>
      </c>
      <c r="BD54" s="111">
        <f>ROUND(SUM(BD55:BD58),2)</f>
        <v>0</v>
      </c>
      <c r="BE54" s="6"/>
      <c r="BS54" s="112" t="s">
        <v>71</v>
      </c>
      <c r="BT54" s="112" t="s">
        <v>72</v>
      </c>
      <c r="BU54" s="113" t="s">
        <v>73</v>
      </c>
      <c r="BV54" s="112" t="s">
        <v>74</v>
      </c>
      <c r="BW54" s="112" t="s">
        <v>5</v>
      </c>
      <c r="BX54" s="112" t="s">
        <v>75</v>
      </c>
      <c r="CL54" s="112" t="s">
        <v>19</v>
      </c>
    </row>
    <row r="55" s="7" customFormat="1" ht="16.5" customHeight="1">
      <c r="A55" s="114" t="s">
        <v>76</v>
      </c>
      <c r="B55" s="115"/>
      <c r="C55" s="116"/>
      <c r="D55" s="117" t="s">
        <v>77</v>
      </c>
      <c r="E55" s="117"/>
      <c r="F55" s="117"/>
      <c r="G55" s="117"/>
      <c r="H55" s="117"/>
      <c r="I55" s="118"/>
      <c r="J55" s="117" t="s">
        <v>78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'D.1.0 - Bourací práce'!J30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79</v>
      </c>
      <c r="AR55" s="121"/>
      <c r="AS55" s="122">
        <v>0</v>
      </c>
      <c r="AT55" s="123">
        <f>ROUND(SUM(AV55:AW55),2)</f>
        <v>0</v>
      </c>
      <c r="AU55" s="124">
        <f>'D.1.0 - Bourací práce'!P84</f>
        <v>0</v>
      </c>
      <c r="AV55" s="123">
        <f>'D.1.0 - Bourací práce'!J33</f>
        <v>0</v>
      </c>
      <c r="AW55" s="123">
        <f>'D.1.0 - Bourací práce'!J34</f>
        <v>0</v>
      </c>
      <c r="AX55" s="123">
        <f>'D.1.0 - Bourací práce'!J35</f>
        <v>0</v>
      </c>
      <c r="AY55" s="123">
        <f>'D.1.0 - Bourací práce'!J36</f>
        <v>0</v>
      </c>
      <c r="AZ55" s="123">
        <f>'D.1.0 - Bourací práce'!F33</f>
        <v>0</v>
      </c>
      <c r="BA55" s="123">
        <f>'D.1.0 - Bourací práce'!F34</f>
        <v>0</v>
      </c>
      <c r="BB55" s="123">
        <f>'D.1.0 - Bourací práce'!F35</f>
        <v>0</v>
      </c>
      <c r="BC55" s="123">
        <f>'D.1.0 - Bourací práce'!F36</f>
        <v>0</v>
      </c>
      <c r="BD55" s="125">
        <f>'D.1.0 - Bourací práce'!F37</f>
        <v>0</v>
      </c>
      <c r="BE55" s="7"/>
      <c r="BT55" s="126" t="s">
        <v>80</v>
      </c>
      <c r="BV55" s="126" t="s">
        <v>74</v>
      </c>
      <c r="BW55" s="126" t="s">
        <v>81</v>
      </c>
      <c r="BX55" s="126" t="s">
        <v>5</v>
      </c>
      <c r="CL55" s="126" t="s">
        <v>19</v>
      </c>
      <c r="CM55" s="126" t="s">
        <v>82</v>
      </c>
    </row>
    <row r="56" s="7" customFormat="1" ht="16.5" customHeight="1">
      <c r="A56" s="114" t="s">
        <v>76</v>
      </c>
      <c r="B56" s="115"/>
      <c r="C56" s="116"/>
      <c r="D56" s="117" t="s">
        <v>83</v>
      </c>
      <c r="E56" s="117"/>
      <c r="F56" s="117"/>
      <c r="G56" s="117"/>
      <c r="H56" s="117"/>
      <c r="I56" s="118"/>
      <c r="J56" s="117" t="s">
        <v>84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'D.1.1 - Stavební část'!J30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79</v>
      </c>
      <c r="AR56" s="121"/>
      <c r="AS56" s="122">
        <v>0</v>
      </c>
      <c r="AT56" s="123">
        <f>ROUND(SUM(AV56:AW56),2)</f>
        <v>0</v>
      </c>
      <c r="AU56" s="124">
        <f>'D.1.1 - Stavební část'!P99</f>
        <v>0</v>
      </c>
      <c r="AV56" s="123">
        <f>'D.1.1 - Stavební část'!J33</f>
        <v>0</v>
      </c>
      <c r="AW56" s="123">
        <f>'D.1.1 - Stavební část'!J34</f>
        <v>0</v>
      </c>
      <c r="AX56" s="123">
        <f>'D.1.1 - Stavební část'!J35</f>
        <v>0</v>
      </c>
      <c r="AY56" s="123">
        <f>'D.1.1 - Stavební část'!J36</f>
        <v>0</v>
      </c>
      <c r="AZ56" s="123">
        <f>'D.1.1 - Stavební část'!F33</f>
        <v>0</v>
      </c>
      <c r="BA56" s="123">
        <f>'D.1.1 - Stavební část'!F34</f>
        <v>0</v>
      </c>
      <c r="BB56" s="123">
        <f>'D.1.1 - Stavební část'!F35</f>
        <v>0</v>
      </c>
      <c r="BC56" s="123">
        <f>'D.1.1 - Stavební část'!F36</f>
        <v>0</v>
      </c>
      <c r="BD56" s="125">
        <f>'D.1.1 - Stavební část'!F37</f>
        <v>0</v>
      </c>
      <c r="BE56" s="7"/>
      <c r="BT56" s="126" t="s">
        <v>80</v>
      </c>
      <c r="BV56" s="126" t="s">
        <v>74</v>
      </c>
      <c r="BW56" s="126" t="s">
        <v>85</v>
      </c>
      <c r="BX56" s="126" t="s">
        <v>5</v>
      </c>
      <c r="CL56" s="126" t="s">
        <v>19</v>
      </c>
      <c r="CM56" s="126" t="s">
        <v>82</v>
      </c>
    </row>
    <row r="57" s="7" customFormat="1" ht="16.5" customHeight="1">
      <c r="A57" s="114" t="s">
        <v>76</v>
      </c>
      <c r="B57" s="115"/>
      <c r="C57" s="116"/>
      <c r="D57" s="117" t="s">
        <v>86</v>
      </c>
      <c r="E57" s="117"/>
      <c r="F57" s="117"/>
      <c r="G57" s="117"/>
      <c r="H57" s="117"/>
      <c r="I57" s="118"/>
      <c r="J57" s="117" t="s">
        <v>87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'D.1.2 - Typový mobiliář'!J30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79</v>
      </c>
      <c r="AR57" s="121"/>
      <c r="AS57" s="122">
        <v>0</v>
      </c>
      <c r="AT57" s="123">
        <f>ROUND(SUM(AV57:AW57),2)</f>
        <v>0</v>
      </c>
      <c r="AU57" s="124">
        <f>'D.1.2 - Typový mobiliář'!P82</f>
        <v>0</v>
      </c>
      <c r="AV57" s="123">
        <f>'D.1.2 - Typový mobiliář'!J33</f>
        <v>0</v>
      </c>
      <c r="AW57" s="123">
        <f>'D.1.2 - Typový mobiliář'!J34</f>
        <v>0</v>
      </c>
      <c r="AX57" s="123">
        <f>'D.1.2 - Typový mobiliář'!J35</f>
        <v>0</v>
      </c>
      <c r="AY57" s="123">
        <f>'D.1.2 - Typový mobiliář'!J36</f>
        <v>0</v>
      </c>
      <c r="AZ57" s="123">
        <f>'D.1.2 - Typový mobiliář'!F33</f>
        <v>0</v>
      </c>
      <c r="BA57" s="123">
        <f>'D.1.2 - Typový mobiliář'!F34</f>
        <v>0</v>
      </c>
      <c r="BB57" s="123">
        <f>'D.1.2 - Typový mobiliář'!F35</f>
        <v>0</v>
      </c>
      <c r="BC57" s="123">
        <f>'D.1.2 - Typový mobiliář'!F36</f>
        <v>0</v>
      </c>
      <c r="BD57" s="125">
        <f>'D.1.2 - Typový mobiliář'!F37</f>
        <v>0</v>
      </c>
      <c r="BE57" s="7"/>
      <c r="BT57" s="126" t="s">
        <v>80</v>
      </c>
      <c r="BV57" s="126" t="s">
        <v>74</v>
      </c>
      <c r="BW57" s="126" t="s">
        <v>88</v>
      </c>
      <c r="BX57" s="126" t="s">
        <v>5</v>
      </c>
      <c r="CL57" s="126" t="s">
        <v>19</v>
      </c>
      <c r="CM57" s="126" t="s">
        <v>82</v>
      </c>
    </row>
    <row r="58" s="7" customFormat="1" ht="16.5" customHeight="1">
      <c r="A58" s="114" t="s">
        <v>76</v>
      </c>
      <c r="B58" s="115"/>
      <c r="C58" s="116"/>
      <c r="D58" s="117" t="s">
        <v>89</v>
      </c>
      <c r="E58" s="117"/>
      <c r="F58" s="117"/>
      <c r="G58" s="117"/>
      <c r="H58" s="117"/>
      <c r="I58" s="118"/>
      <c r="J58" s="117" t="s">
        <v>90</v>
      </c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  <c r="AA58" s="117"/>
      <c r="AB58" s="117"/>
      <c r="AC58" s="117"/>
      <c r="AD58" s="117"/>
      <c r="AE58" s="117"/>
      <c r="AF58" s="117"/>
      <c r="AG58" s="119">
        <f>'D.1.3 - Vedlejší rozpočto...'!J30</f>
        <v>0</v>
      </c>
      <c r="AH58" s="118"/>
      <c r="AI58" s="118"/>
      <c r="AJ58" s="118"/>
      <c r="AK58" s="118"/>
      <c r="AL58" s="118"/>
      <c r="AM58" s="118"/>
      <c r="AN58" s="119">
        <f>SUM(AG58,AT58)</f>
        <v>0</v>
      </c>
      <c r="AO58" s="118"/>
      <c r="AP58" s="118"/>
      <c r="AQ58" s="120" t="s">
        <v>79</v>
      </c>
      <c r="AR58" s="121"/>
      <c r="AS58" s="127">
        <v>0</v>
      </c>
      <c r="AT58" s="128">
        <f>ROUND(SUM(AV58:AW58),2)</f>
        <v>0</v>
      </c>
      <c r="AU58" s="129">
        <f>'D.1.3 - Vedlejší rozpočto...'!P80</f>
        <v>0</v>
      </c>
      <c r="AV58" s="128">
        <f>'D.1.3 - Vedlejší rozpočto...'!J33</f>
        <v>0</v>
      </c>
      <c r="AW58" s="128">
        <f>'D.1.3 - Vedlejší rozpočto...'!J34</f>
        <v>0</v>
      </c>
      <c r="AX58" s="128">
        <f>'D.1.3 - Vedlejší rozpočto...'!J35</f>
        <v>0</v>
      </c>
      <c r="AY58" s="128">
        <f>'D.1.3 - Vedlejší rozpočto...'!J36</f>
        <v>0</v>
      </c>
      <c r="AZ58" s="128">
        <f>'D.1.3 - Vedlejší rozpočto...'!F33</f>
        <v>0</v>
      </c>
      <c r="BA58" s="128">
        <f>'D.1.3 - Vedlejší rozpočto...'!F34</f>
        <v>0</v>
      </c>
      <c r="BB58" s="128">
        <f>'D.1.3 - Vedlejší rozpočto...'!F35</f>
        <v>0</v>
      </c>
      <c r="BC58" s="128">
        <f>'D.1.3 - Vedlejší rozpočto...'!F36</f>
        <v>0</v>
      </c>
      <c r="BD58" s="130">
        <f>'D.1.3 - Vedlejší rozpočto...'!F37</f>
        <v>0</v>
      </c>
      <c r="BE58" s="7"/>
      <c r="BT58" s="126" t="s">
        <v>80</v>
      </c>
      <c r="BV58" s="126" t="s">
        <v>74</v>
      </c>
      <c r="BW58" s="126" t="s">
        <v>91</v>
      </c>
      <c r="BX58" s="126" t="s">
        <v>5</v>
      </c>
      <c r="CL58" s="126" t="s">
        <v>19</v>
      </c>
      <c r="CM58" s="126" t="s">
        <v>82</v>
      </c>
    </row>
    <row r="59" s="2" customFormat="1" ht="30" customHeight="1">
      <c r="A59" s="41"/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7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="2" customFormat="1" ht="6.96" customHeight="1">
      <c r="A60" s="41"/>
      <c r="B60" s="62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47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</sheetData>
  <sheetProtection sheet="1" formatColumns="0" formatRows="0" objects="1" scenarios="1" spinCount="100000" saltValue="FvjX1EYCgxwBqmY32Wt81vIR87PMmNrakspG39a482UoSSmaFQfFaAciQKPmoQaJ1Zo2bSxNclN2MoNjmIXk2w==" hashValue="jR19hXdAle5G3aKfCvQZJFLIyqXOR7Qmg+hQJx5LAZ2mt7g5tcvMNvP/WpknLQ2IoU3v7Ogubr0FFQdssNl0rg==" algorithmName="SHA-512" password="88A1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D.1.0 - Bourací práce'!C2" display="/"/>
    <hyperlink ref="A56" location="'D.1.1 - Stavební část'!C2" display="/"/>
    <hyperlink ref="A57" location="'D.1.2 - Typový mobiliář'!C2" display="/"/>
    <hyperlink ref="A58" location="'D.1.3 - Vedlejší rozpočto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81</v>
      </c>
      <c r="AZ2" s="131" t="s">
        <v>92</v>
      </c>
      <c r="BA2" s="131" t="s">
        <v>93</v>
      </c>
      <c r="BB2" s="131" t="s">
        <v>94</v>
      </c>
      <c r="BC2" s="131" t="s">
        <v>95</v>
      </c>
      <c r="BD2" s="131" t="s">
        <v>96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  <c r="AZ3" s="131" t="s">
        <v>97</v>
      </c>
      <c r="BA3" s="131" t="s">
        <v>98</v>
      </c>
      <c r="BB3" s="131" t="s">
        <v>94</v>
      </c>
      <c r="BC3" s="131" t="s">
        <v>99</v>
      </c>
      <c r="BD3" s="131" t="s">
        <v>96</v>
      </c>
    </row>
    <row r="4" s="1" customFormat="1" ht="24.96" customHeight="1">
      <c r="B4" s="23"/>
      <c r="D4" s="134" t="s">
        <v>100</v>
      </c>
      <c r="L4" s="23"/>
      <c r="M4" s="135" t="s">
        <v>10</v>
      </c>
      <c r="AT4" s="20" t="s">
        <v>4</v>
      </c>
      <c r="AZ4" s="131" t="s">
        <v>101</v>
      </c>
      <c r="BA4" s="131" t="s">
        <v>102</v>
      </c>
      <c r="BB4" s="131" t="s">
        <v>94</v>
      </c>
      <c r="BC4" s="131" t="s">
        <v>103</v>
      </c>
      <c r="BD4" s="131" t="s">
        <v>96</v>
      </c>
    </row>
    <row r="5" s="1" customFormat="1" ht="6.96" customHeight="1">
      <c r="B5" s="23"/>
      <c r="L5" s="23"/>
      <c r="AZ5" s="131" t="s">
        <v>104</v>
      </c>
      <c r="BA5" s="131" t="s">
        <v>105</v>
      </c>
      <c r="BB5" s="131" t="s">
        <v>94</v>
      </c>
      <c r="BC5" s="131" t="s">
        <v>106</v>
      </c>
      <c r="BD5" s="131" t="s">
        <v>96</v>
      </c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Arčo Líbeznice - areál zdraví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107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108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1. 12. 2025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">
        <v>19</v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">
        <v>32</v>
      </c>
      <c r="F21" s="41"/>
      <c r="G21" s="41"/>
      <c r="H21" s="41"/>
      <c r="I21" s="136" t="s">
        <v>28</v>
      </c>
      <c r="J21" s="140" t="s">
        <v>19</v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34</v>
      </c>
      <c r="E23" s="41"/>
      <c r="F23" s="41"/>
      <c r="G23" s="41"/>
      <c r="H23" s="41"/>
      <c r="I23" s="136" t="s">
        <v>26</v>
      </c>
      <c r="J23" s="140" t="s">
        <v>19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ROUND(J84,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ROUND((SUM(BE84:BE188)),  2)</f>
        <v>0</v>
      </c>
      <c r="G33" s="41"/>
      <c r="H33" s="41"/>
      <c r="I33" s="152">
        <v>0.20999999999999999</v>
      </c>
      <c r="J33" s="151">
        <f>ROUND(((SUM(BE84:BE188))*I33),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ROUND((SUM(BF84:BF188)),  2)</f>
        <v>0</v>
      </c>
      <c r="G34" s="41"/>
      <c r="H34" s="41"/>
      <c r="I34" s="152">
        <v>0.12</v>
      </c>
      <c r="J34" s="151">
        <f>ROUND(((SUM(BF84:BF188))*I34),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ROUND((SUM(BG84:BG188)),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ROUND((SUM(BH84:BH188)),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ROUND((SUM(BI84:BI188)),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109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Arčo Líbeznice - areál zdraví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107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D.1.0 - Bourací práce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Líbeznice</v>
      </c>
      <c r="G52" s="43"/>
      <c r="H52" s="43"/>
      <c r="I52" s="35" t="s">
        <v>23</v>
      </c>
      <c r="J52" s="75" t="str">
        <f>IF(J12="","",J12)</f>
        <v>1. 12. 2025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>ing.arch Zuzana Freiheit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>Kateřina Bačová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110</v>
      </c>
      <c r="D57" s="166"/>
      <c r="E57" s="166"/>
      <c r="F57" s="166"/>
      <c r="G57" s="166"/>
      <c r="H57" s="166"/>
      <c r="I57" s="166"/>
      <c r="J57" s="167" t="s">
        <v>111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J84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112</v>
      </c>
    </row>
    <row r="60" s="9" customFormat="1" ht="24.96" customHeight="1">
      <c r="A60" s="9"/>
      <c r="B60" s="169"/>
      <c r="C60" s="170"/>
      <c r="D60" s="171" t="s">
        <v>113</v>
      </c>
      <c r="E60" s="172"/>
      <c r="F60" s="172"/>
      <c r="G60" s="172"/>
      <c r="H60" s="172"/>
      <c r="I60" s="172"/>
      <c r="J60" s="173">
        <f>J85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114</v>
      </c>
      <c r="E61" s="178"/>
      <c r="F61" s="178"/>
      <c r="G61" s="178"/>
      <c r="H61" s="178"/>
      <c r="I61" s="178"/>
      <c r="J61" s="179">
        <f>J86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115</v>
      </c>
      <c r="E62" s="178"/>
      <c r="F62" s="178"/>
      <c r="G62" s="178"/>
      <c r="H62" s="178"/>
      <c r="I62" s="178"/>
      <c r="J62" s="179">
        <f>J120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116</v>
      </c>
      <c r="E63" s="178"/>
      <c r="F63" s="178"/>
      <c r="G63" s="178"/>
      <c r="H63" s="178"/>
      <c r="I63" s="178"/>
      <c r="J63" s="179">
        <f>J154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9" customFormat="1" ht="24.96" customHeight="1">
      <c r="A64" s="9"/>
      <c r="B64" s="169"/>
      <c r="C64" s="170"/>
      <c r="D64" s="171" t="s">
        <v>117</v>
      </c>
      <c r="E64" s="172"/>
      <c r="F64" s="172"/>
      <c r="G64" s="172"/>
      <c r="H64" s="172"/>
      <c r="I64" s="172"/>
      <c r="J64" s="173">
        <f>J180</f>
        <v>0</v>
      </c>
      <c r="K64" s="170"/>
      <c r="L64" s="174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1"/>
      <c r="B65" s="42"/>
      <c r="C65" s="43"/>
      <c r="D65" s="43"/>
      <c r="E65" s="43"/>
      <c r="F65" s="43"/>
      <c r="G65" s="43"/>
      <c r="H65" s="43"/>
      <c r="I65" s="43"/>
      <c r="J65" s="43"/>
      <c r="K65" s="43"/>
      <c r="L65" s="13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6" s="2" customFormat="1" ht="6.96" customHeight="1">
      <c r="A66" s="41"/>
      <c r="B66" s="62"/>
      <c r="C66" s="63"/>
      <c r="D66" s="63"/>
      <c r="E66" s="63"/>
      <c r="F66" s="63"/>
      <c r="G66" s="63"/>
      <c r="H66" s="63"/>
      <c r="I66" s="63"/>
      <c r="J66" s="63"/>
      <c r="K66" s="63"/>
      <c r="L66" s="13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70" s="2" customFormat="1" ht="6.96" customHeight="1">
      <c r="A70" s="41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138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24.96" customHeight="1">
      <c r="A71" s="41"/>
      <c r="B71" s="42"/>
      <c r="C71" s="26" t="s">
        <v>118</v>
      </c>
      <c r="D71" s="43"/>
      <c r="E71" s="43"/>
      <c r="F71" s="43"/>
      <c r="G71" s="43"/>
      <c r="H71" s="43"/>
      <c r="I71" s="43"/>
      <c r="J71" s="43"/>
      <c r="K71" s="43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42"/>
      <c r="C72" s="43"/>
      <c r="D72" s="43"/>
      <c r="E72" s="43"/>
      <c r="F72" s="43"/>
      <c r="G72" s="43"/>
      <c r="H72" s="43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16</v>
      </c>
      <c r="D73" s="43"/>
      <c r="E73" s="43"/>
      <c r="F73" s="43"/>
      <c r="G73" s="43"/>
      <c r="H73" s="43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164" t="str">
        <f>E7</f>
        <v>Arčo Líbeznice - areál zdraví</v>
      </c>
      <c r="F74" s="35"/>
      <c r="G74" s="35"/>
      <c r="H74" s="35"/>
      <c r="I74" s="43"/>
      <c r="J74" s="43"/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2" customHeight="1">
      <c r="A75" s="41"/>
      <c r="B75" s="42"/>
      <c r="C75" s="35" t="s">
        <v>107</v>
      </c>
      <c r="D75" s="43"/>
      <c r="E75" s="43"/>
      <c r="F75" s="43"/>
      <c r="G75" s="43"/>
      <c r="H75" s="43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6.5" customHeight="1">
      <c r="A76" s="41"/>
      <c r="B76" s="42"/>
      <c r="C76" s="43"/>
      <c r="D76" s="43"/>
      <c r="E76" s="72" t="str">
        <f>E9</f>
        <v>D.1.0 - Bourací práce</v>
      </c>
      <c r="F76" s="43"/>
      <c r="G76" s="43"/>
      <c r="H76" s="43"/>
      <c r="I76" s="43"/>
      <c r="J76" s="43"/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2" customHeight="1">
      <c r="A78" s="41"/>
      <c r="B78" s="42"/>
      <c r="C78" s="35" t="s">
        <v>21</v>
      </c>
      <c r="D78" s="43"/>
      <c r="E78" s="43"/>
      <c r="F78" s="30" t="str">
        <f>F12</f>
        <v>Líbeznice</v>
      </c>
      <c r="G78" s="43"/>
      <c r="H78" s="43"/>
      <c r="I78" s="35" t="s">
        <v>23</v>
      </c>
      <c r="J78" s="75" t="str">
        <f>IF(J12="","",J12)</f>
        <v>1. 12. 2025</v>
      </c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6.96" customHeight="1">
      <c r="A79" s="41"/>
      <c r="B79" s="42"/>
      <c r="C79" s="43"/>
      <c r="D79" s="43"/>
      <c r="E79" s="43"/>
      <c r="F79" s="43"/>
      <c r="G79" s="43"/>
      <c r="H79" s="43"/>
      <c r="I79" s="43"/>
      <c r="J79" s="43"/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25.65" customHeight="1">
      <c r="A80" s="41"/>
      <c r="B80" s="42"/>
      <c r="C80" s="35" t="s">
        <v>25</v>
      </c>
      <c r="D80" s="43"/>
      <c r="E80" s="43"/>
      <c r="F80" s="30" t="str">
        <f>E15</f>
        <v xml:space="preserve"> </v>
      </c>
      <c r="G80" s="43"/>
      <c r="H80" s="43"/>
      <c r="I80" s="35" t="s">
        <v>31</v>
      </c>
      <c r="J80" s="39" t="str">
        <f>E21</f>
        <v>ing.arch Zuzana Freiheit</v>
      </c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5.15" customHeight="1">
      <c r="A81" s="41"/>
      <c r="B81" s="42"/>
      <c r="C81" s="35" t="s">
        <v>29</v>
      </c>
      <c r="D81" s="43"/>
      <c r="E81" s="43"/>
      <c r="F81" s="30" t="str">
        <f>IF(E18="","",E18)</f>
        <v>Vyplň údaj</v>
      </c>
      <c r="G81" s="43"/>
      <c r="H81" s="43"/>
      <c r="I81" s="35" t="s">
        <v>34</v>
      </c>
      <c r="J81" s="39" t="str">
        <f>E24</f>
        <v>Kateřina Bačová</v>
      </c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0.32" customHeight="1">
      <c r="A82" s="41"/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13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11" customFormat="1" ht="29.28" customHeight="1">
      <c r="A83" s="181"/>
      <c r="B83" s="182"/>
      <c r="C83" s="183" t="s">
        <v>119</v>
      </c>
      <c r="D83" s="184" t="s">
        <v>57</v>
      </c>
      <c r="E83" s="184" t="s">
        <v>53</v>
      </c>
      <c r="F83" s="184" t="s">
        <v>54</v>
      </c>
      <c r="G83" s="184" t="s">
        <v>120</v>
      </c>
      <c r="H83" s="184" t="s">
        <v>121</v>
      </c>
      <c r="I83" s="184" t="s">
        <v>122</v>
      </c>
      <c r="J83" s="184" t="s">
        <v>111</v>
      </c>
      <c r="K83" s="185" t="s">
        <v>123</v>
      </c>
      <c r="L83" s="186"/>
      <c r="M83" s="95" t="s">
        <v>19</v>
      </c>
      <c r="N83" s="96" t="s">
        <v>42</v>
      </c>
      <c r="O83" s="96" t="s">
        <v>124</v>
      </c>
      <c r="P83" s="96" t="s">
        <v>125</v>
      </c>
      <c r="Q83" s="96" t="s">
        <v>126</v>
      </c>
      <c r="R83" s="96" t="s">
        <v>127</v>
      </c>
      <c r="S83" s="96" t="s">
        <v>128</v>
      </c>
      <c r="T83" s="97" t="s">
        <v>129</v>
      </c>
      <c r="U83" s="181"/>
      <c r="V83" s="181"/>
      <c r="W83" s="181"/>
      <c r="X83" s="181"/>
      <c r="Y83" s="181"/>
      <c r="Z83" s="181"/>
      <c r="AA83" s="181"/>
      <c r="AB83" s="181"/>
      <c r="AC83" s="181"/>
      <c r="AD83" s="181"/>
      <c r="AE83" s="181"/>
    </row>
    <row r="84" s="2" customFormat="1" ht="22.8" customHeight="1">
      <c r="A84" s="41"/>
      <c r="B84" s="42"/>
      <c r="C84" s="102" t="s">
        <v>130</v>
      </c>
      <c r="D84" s="43"/>
      <c r="E84" s="43"/>
      <c r="F84" s="43"/>
      <c r="G84" s="43"/>
      <c r="H84" s="43"/>
      <c r="I84" s="43"/>
      <c r="J84" s="187">
        <f>BK84</f>
        <v>0</v>
      </c>
      <c r="K84" s="43"/>
      <c r="L84" s="47"/>
      <c r="M84" s="98"/>
      <c r="N84" s="188"/>
      <c r="O84" s="99"/>
      <c r="P84" s="189">
        <f>P85+P180</f>
        <v>0</v>
      </c>
      <c r="Q84" s="99"/>
      <c r="R84" s="189">
        <f>R85+R180</f>
        <v>0</v>
      </c>
      <c r="S84" s="99"/>
      <c r="T84" s="190">
        <f>T85+T180</f>
        <v>292.12920399999996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T84" s="20" t="s">
        <v>71</v>
      </c>
      <c r="AU84" s="20" t="s">
        <v>112</v>
      </c>
      <c r="BK84" s="191">
        <f>BK85+BK180</f>
        <v>0</v>
      </c>
    </row>
    <row r="85" s="12" customFormat="1" ht="25.92" customHeight="1">
      <c r="A85" s="12"/>
      <c r="B85" s="192"/>
      <c r="C85" s="193"/>
      <c r="D85" s="194" t="s">
        <v>71</v>
      </c>
      <c r="E85" s="195" t="s">
        <v>131</v>
      </c>
      <c r="F85" s="195" t="s">
        <v>132</v>
      </c>
      <c r="G85" s="193"/>
      <c r="H85" s="193"/>
      <c r="I85" s="196"/>
      <c r="J85" s="197">
        <f>BK85</f>
        <v>0</v>
      </c>
      <c r="K85" s="193"/>
      <c r="L85" s="198"/>
      <c r="M85" s="199"/>
      <c r="N85" s="200"/>
      <c r="O85" s="200"/>
      <c r="P85" s="201">
        <f>P86+P120+P154</f>
        <v>0</v>
      </c>
      <c r="Q85" s="200"/>
      <c r="R85" s="201">
        <f>R86+R120+R154</f>
        <v>0</v>
      </c>
      <c r="S85" s="200"/>
      <c r="T85" s="202">
        <f>T86+T120+T154</f>
        <v>292.12920399999996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3" t="s">
        <v>80</v>
      </c>
      <c r="AT85" s="204" t="s">
        <v>71</v>
      </c>
      <c r="AU85" s="204" t="s">
        <v>72</v>
      </c>
      <c r="AY85" s="203" t="s">
        <v>133</v>
      </c>
      <c r="BK85" s="205">
        <f>BK86+BK120+BK154</f>
        <v>0</v>
      </c>
    </row>
    <row r="86" s="12" customFormat="1" ht="22.8" customHeight="1">
      <c r="A86" s="12"/>
      <c r="B86" s="192"/>
      <c r="C86" s="193"/>
      <c r="D86" s="194" t="s">
        <v>71</v>
      </c>
      <c r="E86" s="206" t="s">
        <v>80</v>
      </c>
      <c r="F86" s="206" t="s">
        <v>134</v>
      </c>
      <c r="G86" s="193"/>
      <c r="H86" s="193"/>
      <c r="I86" s="196"/>
      <c r="J86" s="207">
        <f>BK86</f>
        <v>0</v>
      </c>
      <c r="K86" s="193"/>
      <c r="L86" s="198"/>
      <c r="M86" s="199"/>
      <c r="N86" s="200"/>
      <c r="O86" s="200"/>
      <c r="P86" s="201">
        <f>SUM(P87:P119)</f>
        <v>0</v>
      </c>
      <c r="Q86" s="200"/>
      <c r="R86" s="201">
        <f>SUM(R87:R119)</f>
        <v>0</v>
      </c>
      <c r="S86" s="200"/>
      <c r="T86" s="202">
        <f>SUM(T87:T119)</f>
        <v>263.49399999999997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3" t="s">
        <v>80</v>
      </c>
      <c r="AT86" s="204" t="s">
        <v>71</v>
      </c>
      <c r="AU86" s="204" t="s">
        <v>80</v>
      </c>
      <c r="AY86" s="203" t="s">
        <v>133</v>
      </c>
      <c r="BK86" s="205">
        <f>SUM(BK87:BK119)</f>
        <v>0</v>
      </c>
    </row>
    <row r="87" s="2" customFormat="1" ht="33" customHeight="1">
      <c r="A87" s="41"/>
      <c r="B87" s="42"/>
      <c r="C87" s="208" t="s">
        <v>80</v>
      </c>
      <c r="D87" s="208" t="s">
        <v>135</v>
      </c>
      <c r="E87" s="209" t="s">
        <v>136</v>
      </c>
      <c r="F87" s="210" t="s">
        <v>137</v>
      </c>
      <c r="G87" s="211" t="s">
        <v>138</v>
      </c>
      <c r="H87" s="212">
        <v>1</v>
      </c>
      <c r="I87" s="213"/>
      <c r="J87" s="214">
        <f>ROUND(I87*H87,2)</f>
        <v>0</v>
      </c>
      <c r="K87" s="210" t="s">
        <v>139</v>
      </c>
      <c r="L87" s="47"/>
      <c r="M87" s="215" t="s">
        <v>19</v>
      </c>
      <c r="N87" s="216" t="s">
        <v>43</v>
      </c>
      <c r="O87" s="87"/>
      <c r="P87" s="217">
        <f>O87*H87</f>
        <v>0</v>
      </c>
      <c r="Q87" s="217">
        <v>0</v>
      </c>
      <c r="R87" s="217">
        <f>Q87*H87</f>
        <v>0</v>
      </c>
      <c r="S87" s="217">
        <v>0</v>
      </c>
      <c r="T87" s="218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9" t="s">
        <v>140</v>
      </c>
      <c r="AT87" s="219" t="s">
        <v>135</v>
      </c>
      <c r="AU87" s="219" t="s">
        <v>82</v>
      </c>
      <c r="AY87" s="20" t="s">
        <v>133</v>
      </c>
      <c r="BE87" s="220">
        <f>IF(N87="základní",J87,0)</f>
        <v>0</v>
      </c>
      <c r="BF87" s="220">
        <f>IF(N87="snížená",J87,0)</f>
        <v>0</v>
      </c>
      <c r="BG87" s="220">
        <f>IF(N87="zákl. přenesená",J87,0)</f>
        <v>0</v>
      </c>
      <c r="BH87" s="220">
        <f>IF(N87="sníž. přenesená",J87,0)</f>
        <v>0</v>
      </c>
      <c r="BI87" s="220">
        <f>IF(N87="nulová",J87,0)</f>
        <v>0</v>
      </c>
      <c r="BJ87" s="20" t="s">
        <v>80</v>
      </c>
      <c r="BK87" s="220">
        <f>ROUND(I87*H87,2)</f>
        <v>0</v>
      </c>
      <c r="BL87" s="20" t="s">
        <v>140</v>
      </c>
      <c r="BM87" s="219" t="s">
        <v>141</v>
      </c>
    </row>
    <row r="88" s="2" customFormat="1">
      <c r="A88" s="41"/>
      <c r="B88" s="42"/>
      <c r="C88" s="43"/>
      <c r="D88" s="221" t="s">
        <v>142</v>
      </c>
      <c r="E88" s="43"/>
      <c r="F88" s="222" t="s">
        <v>143</v>
      </c>
      <c r="G88" s="43"/>
      <c r="H88" s="43"/>
      <c r="I88" s="223"/>
      <c r="J88" s="43"/>
      <c r="K88" s="43"/>
      <c r="L88" s="47"/>
      <c r="M88" s="224"/>
      <c r="N88" s="225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142</v>
      </c>
      <c r="AU88" s="20" t="s">
        <v>82</v>
      </c>
    </row>
    <row r="89" s="13" customFormat="1">
      <c r="A89" s="13"/>
      <c r="B89" s="226"/>
      <c r="C89" s="227"/>
      <c r="D89" s="228" t="s">
        <v>144</v>
      </c>
      <c r="E89" s="229" t="s">
        <v>19</v>
      </c>
      <c r="F89" s="230" t="s">
        <v>145</v>
      </c>
      <c r="G89" s="227"/>
      <c r="H89" s="231">
        <v>1</v>
      </c>
      <c r="I89" s="232"/>
      <c r="J89" s="227"/>
      <c r="K89" s="227"/>
      <c r="L89" s="233"/>
      <c r="M89" s="234"/>
      <c r="N89" s="235"/>
      <c r="O89" s="235"/>
      <c r="P89" s="235"/>
      <c r="Q89" s="235"/>
      <c r="R89" s="235"/>
      <c r="S89" s="235"/>
      <c r="T89" s="236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T89" s="237" t="s">
        <v>144</v>
      </c>
      <c r="AU89" s="237" t="s">
        <v>82</v>
      </c>
      <c r="AV89" s="13" t="s">
        <v>82</v>
      </c>
      <c r="AW89" s="13" t="s">
        <v>33</v>
      </c>
      <c r="AX89" s="13" t="s">
        <v>80</v>
      </c>
      <c r="AY89" s="237" t="s">
        <v>133</v>
      </c>
    </row>
    <row r="90" s="2" customFormat="1" ht="24.15" customHeight="1">
      <c r="A90" s="41"/>
      <c r="B90" s="42"/>
      <c r="C90" s="208" t="s">
        <v>82</v>
      </c>
      <c r="D90" s="208" t="s">
        <v>135</v>
      </c>
      <c r="E90" s="209" t="s">
        <v>146</v>
      </c>
      <c r="F90" s="210" t="s">
        <v>147</v>
      </c>
      <c r="G90" s="211" t="s">
        <v>138</v>
      </c>
      <c r="H90" s="212">
        <v>1</v>
      </c>
      <c r="I90" s="213"/>
      <c r="J90" s="214">
        <f>ROUND(I90*H90,2)</f>
        <v>0</v>
      </c>
      <c r="K90" s="210" t="s">
        <v>139</v>
      </c>
      <c r="L90" s="47"/>
      <c r="M90" s="215" t="s">
        <v>19</v>
      </c>
      <c r="N90" s="216" t="s">
        <v>43</v>
      </c>
      <c r="O90" s="87"/>
      <c r="P90" s="217">
        <f>O90*H90</f>
        <v>0</v>
      </c>
      <c r="Q90" s="217">
        <v>0</v>
      </c>
      <c r="R90" s="217">
        <f>Q90*H90</f>
        <v>0</v>
      </c>
      <c r="S90" s="217">
        <v>0</v>
      </c>
      <c r="T90" s="218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9" t="s">
        <v>140</v>
      </c>
      <c r="AT90" s="219" t="s">
        <v>135</v>
      </c>
      <c r="AU90" s="219" t="s">
        <v>82</v>
      </c>
      <c r="AY90" s="20" t="s">
        <v>133</v>
      </c>
      <c r="BE90" s="220">
        <f>IF(N90="základní",J90,0)</f>
        <v>0</v>
      </c>
      <c r="BF90" s="220">
        <f>IF(N90="snížená",J90,0)</f>
        <v>0</v>
      </c>
      <c r="BG90" s="220">
        <f>IF(N90="zákl. přenesená",J90,0)</f>
        <v>0</v>
      </c>
      <c r="BH90" s="220">
        <f>IF(N90="sníž. přenesená",J90,0)</f>
        <v>0</v>
      </c>
      <c r="BI90" s="220">
        <f>IF(N90="nulová",J90,0)</f>
        <v>0</v>
      </c>
      <c r="BJ90" s="20" t="s">
        <v>80</v>
      </c>
      <c r="BK90" s="220">
        <f>ROUND(I90*H90,2)</f>
        <v>0</v>
      </c>
      <c r="BL90" s="20" t="s">
        <v>140</v>
      </c>
      <c r="BM90" s="219" t="s">
        <v>148</v>
      </c>
    </row>
    <row r="91" s="2" customFormat="1">
      <c r="A91" s="41"/>
      <c r="B91" s="42"/>
      <c r="C91" s="43"/>
      <c r="D91" s="221" t="s">
        <v>142</v>
      </c>
      <c r="E91" s="43"/>
      <c r="F91" s="222" t="s">
        <v>149</v>
      </c>
      <c r="G91" s="43"/>
      <c r="H91" s="43"/>
      <c r="I91" s="223"/>
      <c r="J91" s="43"/>
      <c r="K91" s="43"/>
      <c r="L91" s="47"/>
      <c r="M91" s="224"/>
      <c r="N91" s="225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142</v>
      </c>
      <c r="AU91" s="20" t="s">
        <v>82</v>
      </c>
    </row>
    <row r="92" s="13" customFormat="1">
      <c r="A92" s="13"/>
      <c r="B92" s="226"/>
      <c r="C92" s="227"/>
      <c r="D92" s="228" t="s">
        <v>144</v>
      </c>
      <c r="E92" s="229" t="s">
        <v>19</v>
      </c>
      <c r="F92" s="230" t="s">
        <v>145</v>
      </c>
      <c r="G92" s="227"/>
      <c r="H92" s="231">
        <v>1</v>
      </c>
      <c r="I92" s="232"/>
      <c r="J92" s="227"/>
      <c r="K92" s="227"/>
      <c r="L92" s="233"/>
      <c r="M92" s="234"/>
      <c r="N92" s="235"/>
      <c r="O92" s="235"/>
      <c r="P92" s="235"/>
      <c r="Q92" s="235"/>
      <c r="R92" s="235"/>
      <c r="S92" s="235"/>
      <c r="T92" s="236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T92" s="237" t="s">
        <v>144</v>
      </c>
      <c r="AU92" s="237" t="s">
        <v>82</v>
      </c>
      <c r="AV92" s="13" t="s">
        <v>82</v>
      </c>
      <c r="AW92" s="13" t="s">
        <v>33</v>
      </c>
      <c r="AX92" s="13" t="s">
        <v>80</v>
      </c>
      <c r="AY92" s="237" t="s">
        <v>133</v>
      </c>
    </row>
    <row r="93" s="2" customFormat="1" ht="78" customHeight="1">
      <c r="A93" s="41"/>
      <c r="B93" s="42"/>
      <c r="C93" s="208" t="s">
        <v>96</v>
      </c>
      <c r="D93" s="208" t="s">
        <v>135</v>
      </c>
      <c r="E93" s="209" t="s">
        <v>150</v>
      </c>
      <c r="F93" s="210" t="s">
        <v>151</v>
      </c>
      <c r="G93" s="211" t="s">
        <v>94</v>
      </c>
      <c r="H93" s="212">
        <v>55</v>
      </c>
      <c r="I93" s="213"/>
      <c r="J93" s="214">
        <f>ROUND(I93*H93,2)</f>
        <v>0</v>
      </c>
      <c r="K93" s="210" t="s">
        <v>139</v>
      </c>
      <c r="L93" s="47"/>
      <c r="M93" s="215" t="s">
        <v>19</v>
      </c>
      <c r="N93" s="216" t="s">
        <v>43</v>
      </c>
      <c r="O93" s="87"/>
      <c r="P93" s="217">
        <f>O93*H93</f>
        <v>0</v>
      </c>
      <c r="Q93" s="217">
        <v>0</v>
      </c>
      <c r="R93" s="217">
        <f>Q93*H93</f>
        <v>0</v>
      </c>
      <c r="S93" s="217">
        <v>0.40000000000000002</v>
      </c>
      <c r="T93" s="218">
        <f>S93*H93</f>
        <v>22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9" t="s">
        <v>140</v>
      </c>
      <c r="AT93" s="219" t="s">
        <v>135</v>
      </c>
      <c r="AU93" s="219" t="s">
        <v>82</v>
      </c>
      <c r="AY93" s="20" t="s">
        <v>133</v>
      </c>
      <c r="BE93" s="220">
        <f>IF(N93="základní",J93,0)</f>
        <v>0</v>
      </c>
      <c r="BF93" s="220">
        <f>IF(N93="snížená",J93,0)</f>
        <v>0</v>
      </c>
      <c r="BG93" s="220">
        <f>IF(N93="zákl. přenesená",J93,0)</f>
        <v>0</v>
      </c>
      <c r="BH93" s="220">
        <f>IF(N93="sníž. přenesená",J93,0)</f>
        <v>0</v>
      </c>
      <c r="BI93" s="220">
        <f>IF(N93="nulová",J93,0)</f>
        <v>0</v>
      </c>
      <c r="BJ93" s="20" t="s">
        <v>80</v>
      </c>
      <c r="BK93" s="220">
        <f>ROUND(I93*H93,2)</f>
        <v>0</v>
      </c>
      <c r="BL93" s="20" t="s">
        <v>140</v>
      </c>
      <c r="BM93" s="219" t="s">
        <v>152</v>
      </c>
    </row>
    <row r="94" s="2" customFormat="1">
      <c r="A94" s="41"/>
      <c r="B94" s="42"/>
      <c r="C94" s="43"/>
      <c r="D94" s="221" t="s">
        <v>142</v>
      </c>
      <c r="E94" s="43"/>
      <c r="F94" s="222" t="s">
        <v>153</v>
      </c>
      <c r="G94" s="43"/>
      <c r="H94" s="43"/>
      <c r="I94" s="223"/>
      <c r="J94" s="43"/>
      <c r="K94" s="43"/>
      <c r="L94" s="47"/>
      <c r="M94" s="224"/>
      <c r="N94" s="225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142</v>
      </c>
      <c r="AU94" s="20" t="s">
        <v>82</v>
      </c>
    </row>
    <row r="95" s="13" customFormat="1">
      <c r="A95" s="13"/>
      <c r="B95" s="226"/>
      <c r="C95" s="227"/>
      <c r="D95" s="228" t="s">
        <v>144</v>
      </c>
      <c r="E95" s="229" t="s">
        <v>19</v>
      </c>
      <c r="F95" s="230" t="s">
        <v>104</v>
      </c>
      <c r="G95" s="227"/>
      <c r="H95" s="231">
        <v>55</v>
      </c>
      <c r="I95" s="232"/>
      <c r="J95" s="227"/>
      <c r="K95" s="227"/>
      <c r="L95" s="233"/>
      <c r="M95" s="234"/>
      <c r="N95" s="235"/>
      <c r="O95" s="235"/>
      <c r="P95" s="235"/>
      <c r="Q95" s="235"/>
      <c r="R95" s="235"/>
      <c r="S95" s="235"/>
      <c r="T95" s="236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7" t="s">
        <v>144</v>
      </c>
      <c r="AU95" s="237" t="s">
        <v>82</v>
      </c>
      <c r="AV95" s="13" t="s">
        <v>82</v>
      </c>
      <c r="AW95" s="13" t="s">
        <v>33</v>
      </c>
      <c r="AX95" s="13" t="s">
        <v>80</v>
      </c>
      <c r="AY95" s="237" t="s">
        <v>133</v>
      </c>
    </row>
    <row r="96" s="2" customFormat="1" ht="66.75" customHeight="1">
      <c r="A96" s="41"/>
      <c r="B96" s="42"/>
      <c r="C96" s="208" t="s">
        <v>140</v>
      </c>
      <c r="D96" s="208" t="s">
        <v>135</v>
      </c>
      <c r="E96" s="209" t="s">
        <v>154</v>
      </c>
      <c r="F96" s="210" t="s">
        <v>155</v>
      </c>
      <c r="G96" s="211" t="s">
        <v>94</v>
      </c>
      <c r="H96" s="212">
        <v>55</v>
      </c>
      <c r="I96" s="213"/>
      <c r="J96" s="214">
        <f>ROUND(I96*H96,2)</f>
        <v>0</v>
      </c>
      <c r="K96" s="210" t="s">
        <v>139</v>
      </c>
      <c r="L96" s="47"/>
      <c r="M96" s="215" t="s">
        <v>19</v>
      </c>
      <c r="N96" s="216" t="s">
        <v>43</v>
      </c>
      <c r="O96" s="87"/>
      <c r="P96" s="217">
        <f>O96*H96</f>
        <v>0</v>
      </c>
      <c r="Q96" s="217">
        <v>0</v>
      </c>
      <c r="R96" s="217">
        <f>Q96*H96</f>
        <v>0</v>
      </c>
      <c r="S96" s="217">
        <v>0.28999999999999998</v>
      </c>
      <c r="T96" s="218">
        <f>S96*H96</f>
        <v>15.949999999999999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9" t="s">
        <v>140</v>
      </c>
      <c r="AT96" s="219" t="s">
        <v>135</v>
      </c>
      <c r="AU96" s="219" t="s">
        <v>82</v>
      </c>
      <c r="AY96" s="20" t="s">
        <v>133</v>
      </c>
      <c r="BE96" s="220">
        <f>IF(N96="základní",J96,0)</f>
        <v>0</v>
      </c>
      <c r="BF96" s="220">
        <f>IF(N96="snížená",J96,0)</f>
        <v>0</v>
      </c>
      <c r="BG96" s="220">
        <f>IF(N96="zákl. přenesená",J96,0)</f>
        <v>0</v>
      </c>
      <c r="BH96" s="220">
        <f>IF(N96="sníž. přenesená",J96,0)</f>
        <v>0</v>
      </c>
      <c r="BI96" s="220">
        <f>IF(N96="nulová",J96,0)</f>
        <v>0</v>
      </c>
      <c r="BJ96" s="20" t="s">
        <v>80</v>
      </c>
      <c r="BK96" s="220">
        <f>ROUND(I96*H96,2)</f>
        <v>0</v>
      </c>
      <c r="BL96" s="20" t="s">
        <v>140</v>
      </c>
      <c r="BM96" s="219" t="s">
        <v>156</v>
      </c>
    </row>
    <row r="97" s="2" customFormat="1">
      <c r="A97" s="41"/>
      <c r="B97" s="42"/>
      <c r="C97" s="43"/>
      <c r="D97" s="221" t="s">
        <v>142</v>
      </c>
      <c r="E97" s="43"/>
      <c r="F97" s="222" t="s">
        <v>157</v>
      </c>
      <c r="G97" s="43"/>
      <c r="H97" s="43"/>
      <c r="I97" s="223"/>
      <c r="J97" s="43"/>
      <c r="K97" s="43"/>
      <c r="L97" s="47"/>
      <c r="M97" s="224"/>
      <c r="N97" s="225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142</v>
      </c>
      <c r="AU97" s="20" t="s">
        <v>82</v>
      </c>
    </row>
    <row r="98" s="13" customFormat="1">
      <c r="A98" s="13"/>
      <c r="B98" s="226"/>
      <c r="C98" s="227"/>
      <c r="D98" s="228" t="s">
        <v>144</v>
      </c>
      <c r="E98" s="229" t="s">
        <v>19</v>
      </c>
      <c r="F98" s="230" t="s">
        <v>104</v>
      </c>
      <c r="G98" s="227"/>
      <c r="H98" s="231">
        <v>55</v>
      </c>
      <c r="I98" s="232"/>
      <c r="J98" s="227"/>
      <c r="K98" s="227"/>
      <c r="L98" s="233"/>
      <c r="M98" s="234"/>
      <c r="N98" s="235"/>
      <c r="O98" s="235"/>
      <c r="P98" s="235"/>
      <c r="Q98" s="235"/>
      <c r="R98" s="235"/>
      <c r="S98" s="235"/>
      <c r="T98" s="236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7" t="s">
        <v>144</v>
      </c>
      <c r="AU98" s="237" t="s">
        <v>82</v>
      </c>
      <c r="AV98" s="13" t="s">
        <v>82</v>
      </c>
      <c r="AW98" s="13" t="s">
        <v>33</v>
      </c>
      <c r="AX98" s="13" t="s">
        <v>80</v>
      </c>
      <c r="AY98" s="237" t="s">
        <v>133</v>
      </c>
    </row>
    <row r="99" s="2" customFormat="1" ht="66.75" customHeight="1">
      <c r="A99" s="41"/>
      <c r="B99" s="42"/>
      <c r="C99" s="208" t="s">
        <v>158</v>
      </c>
      <c r="D99" s="208" t="s">
        <v>135</v>
      </c>
      <c r="E99" s="209" t="s">
        <v>159</v>
      </c>
      <c r="F99" s="210" t="s">
        <v>160</v>
      </c>
      <c r="G99" s="211" t="s">
        <v>94</v>
      </c>
      <c r="H99" s="212">
        <v>151.59999999999999</v>
      </c>
      <c r="I99" s="213"/>
      <c r="J99" s="214">
        <f>ROUND(I99*H99,2)</f>
        <v>0</v>
      </c>
      <c r="K99" s="210" t="s">
        <v>139</v>
      </c>
      <c r="L99" s="47"/>
      <c r="M99" s="215" t="s">
        <v>19</v>
      </c>
      <c r="N99" s="216" t="s">
        <v>43</v>
      </c>
      <c r="O99" s="87"/>
      <c r="P99" s="217">
        <f>O99*H99</f>
        <v>0</v>
      </c>
      <c r="Q99" s="217">
        <v>0</v>
      </c>
      <c r="R99" s="217">
        <f>Q99*H99</f>
        <v>0</v>
      </c>
      <c r="S99" s="217">
        <v>0.44</v>
      </c>
      <c r="T99" s="218">
        <f>S99*H99</f>
        <v>66.703999999999994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9" t="s">
        <v>140</v>
      </c>
      <c r="AT99" s="219" t="s">
        <v>135</v>
      </c>
      <c r="AU99" s="219" t="s">
        <v>82</v>
      </c>
      <c r="AY99" s="20" t="s">
        <v>133</v>
      </c>
      <c r="BE99" s="220">
        <f>IF(N99="základní",J99,0)</f>
        <v>0</v>
      </c>
      <c r="BF99" s="220">
        <f>IF(N99="snížená",J99,0)</f>
        <v>0</v>
      </c>
      <c r="BG99" s="220">
        <f>IF(N99="zákl. přenesená",J99,0)</f>
        <v>0</v>
      </c>
      <c r="BH99" s="220">
        <f>IF(N99="sníž. přenesená",J99,0)</f>
        <v>0</v>
      </c>
      <c r="BI99" s="220">
        <f>IF(N99="nulová",J99,0)</f>
        <v>0</v>
      </c>
      <c r="BJ99" s="20" t="s">
        <v>80</v>
      </c>
      <c r="BK99" s="220">
        <f>ROUND(I99*H99,2)</f>
        <v>0</v>
      </c>
      <c r="BL99" s="20" t="s">
        <v>140</v>
      </c>
      <c r="BM99" s="219" t="s">
        <v>161</v>
      </c>
    </row>
    <row r="100" s="2" customFormat="1">
      <c r="A100" s="41"/>
      <c r="B100" s="42"/>
      <c r="C100" s="43"/>
      <c r="D100" s="221" t="s">
        <v>142</v>
      </c>
      <c r="E100" s="43"/>
      <c r="F100" s="222" t="s">
        <v>162</v>
      </c>
      <c r="G100" s="43"/>
      <c r="H100" s="43"/>
      <c r="I100" s="223"/>
      <c r="J100" s="43"/>
      <c r="K100" s="43"/>
      <c r="L100" s="47"/>
      <c r="M100" s="224"/>
      <c r="N100" s="225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142</v>
      </c>
      <c r="AU100" s="20" t="s">
        <v>82</v>
      </c>
    </row>
    <row r="101" s="13" customFormat="1">
      <c r="A101" s="13"/>
      <c r="B101" s="226"/>
      <c r="C101" s="227"/>
      <c r="D101" s="228" t="s">
        <v>144</v>
      </c>
      <c r="E101" s="229" t="s">
        <v>19</v>
      </c>
      <c r="F101" s="230" t="s">
        <v>92</v>
      </c>
      <c r="G101" s="227"/>
      <c r="H101" s="231">
        <v>151.59999999999999</v>
      </c>
      <c r="I101" s="232"/>
      <c r="J101" s="227"/>
      <c r="K101" s="227"/>
      <c r="L101" s="233"/>
      <c r="M101" s="234"/>
      <c r="N101" s="235"/>
      <c r="O101" s="235"/>
      <c r="P101" s="235"/>
      <c r="Q101" s="235"/>
      <c r="R101" s="235"/>
      <c r="S101" s="235"/>
      <c r="T101" s="236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7" t="s">
        <v>144</v>
      </c>
      <c r="AU101" s="237" t="s">
        <v>82</v>
      </c>
      <c r="AV101" s="13" t="s">
        <v>82</v>
      </c>
      <c r="AW101" s="13" t="s">
        <v>33</v>
      </c>
      <c r="AX101" s="13" t="s">
        <v>80</v>
      </c>
      <c r="AY101" s="237" t="s">
        <v>133</v>
      </c>
    </row>
    <row r="102" s="2" customFormat="1" ht="66.75" customHeight="1">
      <c r="A102" s="41"/>
      <c r="B102" s="42"/>
      <c r="C102" s="208" t="s">
        <v>163</v>
      </c>
      <c r="D102" s="208" t="s">
        <v>135</v>
      </c>
      <c r="E102" s="209" t="s">
        <v>164</v>
      </c>
      <c r="F102" s="210" t="s">
        <v>165</v>
      </c>
      <c r="G102" s="211" t="s">
        <v>94</v>
      </c>
      <c r="H102" s="212">
        <v>151.59999999999999</v>
      </c>
      <c r="I102" s="213"/>
      <c r="J102" s="214">
        <f>ROUND(I102*H102,2)</f>
        <v>0</v>
      </c>
      <c r="K102" s="210" t="s">
        <v>139</v>
      </c>
      <c r="L102" s="47"/>
      <c r="M102" s="215" t="s">
        <v>19</v>
      </c>
      <c r="N102" s="216" t="s">
        <v>43</v>
      </c>
      <c r="O102" s="87"/>
      <c r="P102" s="217">
        <f>O102*H102</f>
        <v>0</v>
      </c>
      <c r="Q102" s="217">
        <v>0</v>
      </c>
      <c r="R102" s="217">
        <f>Q102*H102</f>
        <v>0</v>
      </c>
      <c r="S102" s="217">
        <v>0.22</v>
      </c>
      <c r="T102" s="218">
        <f>S102*H102</f>
        <v>33.351999999999997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9" t="s">
        <v>140</v>
      </c>
      <c r="AT102" s="219" t="s">
        <v>135</v>
      </c>
      <c r="AU102" s="219" t="s">
        <v>82</v>
      </c>
      <c r="AY102" s="20" t="s">
        <v>133</v>
      </c>
      <c r="BE102" s="220">
        <f>IF(N102="základní",J102,0)</f>
        <v>0</v>
      </c>
      <c r="BF102" s="220">
        <f>IF(N102="snížená",J102,0)</f>
        <v>0</v>
      </c>
      <c r="BG102" s="220">
        <f>IF(N102="zákl. přenesená",J102,0)</f>
        <v>0</v>
      </c>
      <c r="BH102" s="220">
        <f>IF(N102="sníž. přenesená",J102,0)</f>
        <v>0</v>
      </c>
      <c r="BI102" s="220">
        <f>IF(N102="nulová",J102,0)</f>
        <v>0</v>
      </c>
      <c r="BJ102" s="20" t="s">
        <v>80</v>
      </c>
      <c r="BK102" s="220">
        <f>ROUND(I102*H102,2)</f>
        <v>0</v>
      </c>
      <c r="BL102" s="20" t="s">
        <v>140</v>
      </c>
      <c r="BM102" s="219" t="s">
        <v>166</v>
      </c>
    </row>
    <row r="103" s="2" customFormat="1">
      <c r="A103" s="41"/>
      <c r="B103" s="42"/>
      <c r="C103" s="43"/>
      <c r="D103" s="221" t="s">
        <v>142</v>
      </c>
      <c r="E103" s="43"/>
      <c r="F103" s="222" t="s">
        <v>167</v>
      </c>
      <c r="G103" s="43"/>
      <c r="H103" s="43"/>
      <c r="I103" s="223"/>
      <c r="J103" s="43"/>
      <c r="K103" s="43"/>
      <c r="L103" s="47"/>
      <c r="M103" s="224"/>
      <c r="N103" s="225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142</v>
      </c>
      <c r="AU103" s="20" t="s">
        <v>82</v>
      </c>
    </row>
    <row r="104" s="13" customFormat="1">
      <c r="A104" s="13"/>
      <c r="B104" s="226"/>
      <c r="C104" s="227"/>
      <c r="D104" s="228" t="s">
        <v>144</v>
      </c>
      <c r="E104" s="229" t="s">
        <v>19</v>
      </c>
      <c r="F104" s="230" t="s">
        <v>92</v>
      </c>
      <c r="G104" s="227"/>
      <c r="H104" s="231">
        <v>151.59999999999999</v>
      </c>
      <c r="I104" s="232"/>
      <c r="J104" s="227"/>
      <c r="K104" s="227"/>
      <c r="L104" s="233"/>
      <c r="M104" s="234"/>
      <c r="N104" s="235"/>
      <c r="O104" s="235"/>
      <c r="P104" s="235"/>
      <c r="Q104" s="235"/>
      <c r="R104" s="235"/>
      <c r="S104" s="235"/>
      <c r="T104" s="236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7" t="s">
        <v>144</v>
      </c>
      <c r="AU104" s="237" t="s">
        <v>82</v>
      </c>
      <c r="AV104" s="13" t="s">
        <v>82</v>
      </c>
      <c r="AW104" s="13" t="s">
        <v>33</v>
      </c>
      <c r="AX104" s="13" t="s">
        <v>80</v>
      </c>
      <c r="AY104" s="237" t="s">
        <v>133</v>
      </c>
    </row>
    <row r="105" s="2" customFormat="1" ht="66.75" customHeight="1">
      <c r="A105" s="41"/>
      <c r="B105" s="42"/>
      <c r="C105" s="208" t="s">
        <v>168</v>
      </c>
      <c r="D105" s="208" t="s">
        <v>135</v>
      </c>
      <c r="E105" s="209" t="s">
        <v>169</v>
      </c>
      <c r="F105" s="210" t="s">
        <v>170</v>
      </c>
      <c r="G105" s="211" t="s">
        <v>94</v>
      </c>
      <c r="H105" s="212">
        <v>273</v>
      </c>
      <c r="I105" s="213"/>
      <c r="J105" s="214">
        <f>ROUND(I105*H105,2)</f>
        <v>0</v>
      </c>
      <c r="K105" s="210" t="s">
        <v>139</v>
      </c>
      <c r="L105" s="47"/>
      <c r="M105" s="215" t="s">
        <v>19</v>
      </c>
      <c r="N105" s="216" t="s">
        <v>43</v>
      </c>
      <c r="O105" s="87"/>
      <c r="P105" s="217">
        <f>O105*H105</f>
        <v>0</v>
      </c>
      <c r="Q105" s="217">
        <v>0</v>
      </c>
      <c r="R105" s="217">
        <f>Q105*H105</f>
        <v>0</v>
      </c>
      <c r="S105" s="217">
        <v>0.44</v>
      </c>
      <c r="T105" s="218">
        <f>S105*H105</f>
        <v>120.12000000000001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9" t="s">
        <v>140</v>
      </c>
      <c r="AT105" s="219" t="s">
        <v>135</v>
      </c>
      <c r="AU105" s="219" t="s">
        <v>82</v>
      </c>
      <c r="AY105" s="20" t="s">
        <v>133</v>
      </c>
      <c r="BE105" s="220">
        <f>IF(N105="základní",J105,0)</f>
        <v>0</v>
      </c>
      <c r="BF105" s="220">
        <f>IF(N105="snížená",J105,0)</f>
        <v>0</v>
      </c>
      <c r="BG105" s="220">
        <f>IF(N105="zákl. přenesená",J105,0)</f>
        <v>0</v>
      </c>
      <c r="BH105" s="220">
        <f>IF(N105="sníž. přenesená",J105,0)</f>
        <v>0</v>
      </c>
      <c r="BI105" s="220">
        <f>IF(N105="nulová",J105,0)</f>
        <v>0</v>
      </c>
      <c r="BJ105" s="20" t="s">
        <v>80</v>
      </c>
      <c r="BK105" s="220">
        <f>ROUND(I105*H105,2)</f>
        <v>0</v>
      </c>
      <c r="BL105" s="20" t="s">
        <v>140</v>
      </c>
      <c r="BM105" s="219" t="s">
        <v>171</v>
      </c>
    </row>
    <row r="106" s="2" customFormat="1">
      <c r="A106" s="41"/>
      <c r="B106" s="42"/>
      <c r="C106" s="43"/>
      <c r="D106" s="221" t="s">
        <v>142</v>
      </c>
      <c r="E106" s="43"/>
      <c r="F106" s="222" t="s">
        <v>172</v>
      </c>
      <c r="G106" s="43"/>
      <c r="H106" s="43"/>
      <c r="I106" s="223"/>
      <c r="J106" s="43"/>
      <c r="K106" s="43"/>
      <c r="L106" s="47"/>
      <c r="M106" s="224"/>
      <c r="N106" s="225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142</v>
      </c>
      <c r="AU106" s="20" t="s">
        <v>82</v>
      </c>
    </row>
    <row r="107" s="13" customFormat="1">
      <c r="A107" s="13"/>
      <c r="B107" s="226"/>
      <c r="C107" s="227"/>
      <c r="D107" s="228" t="s">
        <v>144</v>
      </c>
      <c r="E107" s="229" t="s">
        <v>19</v>
      </c>
      <c r="F107" s="230" t="s">
        <v>97</v>
      </c>
      <c r="G107" s="227"/>
      <c r="H107" s="231">
        <v>273</v>
      </c>
      <c r="I107" s="232"/>
      <c r="J107" s="227"/>
      <c r="K107" s="227"/>
      <c r="L107" s="233"/>
      <c r="M107" s="234"/>
      <c r="N107" s="235"/>
      <c r="O107" s="235"/>
      <c r="P107" s="235"/>
      <c r="Q107" s="235"/>
      <c r="R107" s="235"/>
      <c r="S107" s="235"/>
      <c r="T107" s="236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7" t="s">
        <v>144</v>
      </c>
      <c r="AU107" s="237" t="s">
        <v>82</v>
      </c>
      <c r="AV107" s="13" t="s">
        <v>82</v>
      </c>
      <c r="AW107" s="13" t="s">
        <v>33</v>
      </c>
      <c r="AX107" s="13" t="s">
        <v>80</v>
      </c>
      <c r="AY107" s="237" t="s">
        <v>133</v>
      </c>
    </row>
    <row r="108" s="2" customFormat="1" ht="66.75" customHeight="1">
      <c r="A108" s="41"/>
      <c r="B108" s="42"/>
      <c r="C108" s="208" t="s">
        <v>173</v>
      </c>
      <c r="D108" s="208" t="s">
        <v>135</v>
      </c>
      <c r="E108" s="209" t="s">
        <v>174</v>
      </c>
      <c r="F108" s="210" t="s">
        <v>175</v>
      </c>
      <c r="G108" s="211" t="s">
        <v>94</v>
      </c>
      <c r="H108" s="212">
        <v>12.199999999999999</v>
      </c>
      <c r="I108" s="213"/>
      <c r="J108" s="214">
        <f>ROUND(I108*H108,2)</f>
        <v>0</v>
      </c>
      <c r="K108" s="210" t="s">
        <v>139</v>
      </c>
      <c r="L108" s="47"/>
      <c r="M108" s="215" t="s">
        <v>19</v>
      </c>
      <c r="N108" s="216" t="s">
        <v>43</v>
      </c>
      <c r="O108" s="87"/>
      <c r="P108" s="217">
        <f>O108*H108</f>
        <v>0</v>
      </c>
      <c r="Q108" s="217">
        <v>0</v>
      </c>
      <c r="R108" s="217">
        <f>Q108*H108</f>
        <v>0</v>
      </c>
      <c r="S108" s="217">
        <v>0.44</v>
      </c>
      <c r="T108" s="218">
        <f>S108*H108</f>
        <v>5.3679999999999994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9" t="s">
        <v>140</v>
      </c>
      <c r="AT108" s="219" t="s">
        <v>135</v>
      </c>
      <c r="AU108" s="219" t="s">
        <v>82</v>
      </c>
      <c r="AY108" s="20" t="s">
        <v>133</v>
      </c>
      <c r="BE108" s="220">
        <f>IF(N108="základní",J108,0)</f>
        <v>0</v>
      </c>
      <c r="BF108" s="220">
        <f>IF(N108="snížená",J108,0)</f>
        <v>0</v>
      </c>
      <c r="BG108" s="220">
        <f>IF(N108="zákl. přenesená",J108,0)</f>
        <v>0</v>
      </c>
      <c r="BH108" s="220">
        <f>IF(N108="sníž. přenesená",J108,0)</f>
        <v>0</v>
      </c>
      <c r="BI108" s="220">
        <f>IF(N108="nulová",J108,0)</f>
        <v>0</v>
      </c>
      <c r="BJ108" s="20" t="s">
        <v>80</v>
      </c>
      <c r="BK108" s="220">
        <f>ROUND(I108*H108,2)</f>
        <v>0</v>
      </c>
      <c r="BL108" s="20" t="s">
        <v>140</v>
      </c>
      <c r="BM108" s="219" t="s">
        <v>176</v>
      </c>
    </row>
    <row r="109" s="2" customFormat="1">
      <c r="A109" s="41"/>
      <c r="B109" s="42"/>
      <c r="C109" s="43"/>
      <c r="D109" s="221" t="s">
        <v>142</v>
      </c>
      <c r="E109" s="43"/>
      <c r="F109" s="222" t="s">
        <v>177</v>
      </c>
      <c r="G109" s="43"/>
      <c r="H109" s="43"/>
      <c r="I109" s="223"/>
      <c r="J109" s="43"/>
      <c r="K109" s="43"/>
      <c r="L109" s="47"/>
      <c r="M109" s="224"/>
      <c r="N109" s="225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142</v>
      </c>
      <c r="AU109" s="20" t="s">
        <v>82</v>
      </c>
    </row>
    <row r="110" s="13" customFormat="1">
      <c r="A110" s="13"/>
      <c r="B110" s="226"/>
      <c r="C110" s="227"/>
      <c r="D110" s="228" t="s">
        <v>144</v>
      </c>
      <c r="E110" s="229" t="s">
        <v>19</v>
      </c>
      <c r="F110" s="230" t="s">
        <v>101</v>
      </c>
      <c r="G110" s="227"/>
      <c r="H110" s="231">
        <v>12.199999999999999</v>
      </c>
      <c r="I110" s="232"/>
      <c r="J110" s="227"/>
      <c r="K110" s="227"/>
      <c r="L110" s="233"/>
      <c r="M110" s="234"/>
      <c r="N110" s="235"/>
      <c r="O110" s="235"/>
      <c r="P110" s="235"/>
      <c r="Q110" s="235"/>
      <c r="R110" s="235"/>
      <c r="S110" s="235"/>
      <c r="T110" s="236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7" t="s">
        <v>144</v>
      </c>
      <c r="AU110" s="237" t="s">
        <v>82</v>
      </c>
      <c r="AV110" s="13" t="s">
        <v>82</v>
      </c>
      <c r="AW110" s="13" t="s">
        <v>33</v>
      </c>
      <c r="AX110" s="13" t="s">
        <v>80</v>
      </c>
      <c r="AY110" s="237" t="s">
        <v>133</v>
      </c>
    </row>
    <row r="111" s="2" customFormat="1" ht="49.05" customHeight="1">
      <c r="A111" s="41"/>
      <c r="B111" s="42"/>
      <c r="C111" s="208" t="s">
        <v>178</v>
      </c>
      <c r="D111" s="208" t="s">
        <v>135</v>
      </c>
      <c r="E111" s="209" t="s">
        <v>179</v>
      </c>
      <c r="F111" s="210" t="s">
        <v>180</v>
      </c>
      <c r="G111" s="211" t="s">
        <v>138</v>
      </c>
      <c r="H111" s="212">
        <v>1</v>
      </c>
      <c r="I111" s="213"/>
      <c r="J111" s="214">
        <f>ROUND(I111*H111,2)</f>
        <v>0</v>
      </c>
      <c r="K111" s="210" t="s">
        <v>139</v>
      </c>
      <c r="L111" s="47"/>
      <c r="M111" s="215" t="s">
        <v>19</v>
      </c>
      <c r="N111" s="216" t="s">
        <v>43</v>
      </c>
      <c r="O111" s="87"/>
      <c r="P111" s="217">
        <f>O111*H111</f>
        <v>0</v>
      </c>
      <c r="Q111" s="217">
        <v>0</v>
      </c>
      <c r="R111" s="217">
        <f>Q111*H111</f>
        <v>0</v>
      </c>
      <c r="S111" s="217">
        <v>0</v>
      </c>
      <c r="T111" s="218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9" t="s">
        <v>140</v>
      </c>
      <c r="AT111" s="219" t="s">
        <v>135</v>
      </c>
      <c r="AU111" s="219" t="s">
        <v>82</v>
      </c>
      <c r="AY111" s="20" t="s">
        <v>133</v>
      </c>
      <c r="BE111" s="220">
        <f>IF(N111="základní",J111,0)</f>
        <v>0</v>
      </c>
      <c r="BF111" s="220">
        <f>IF(N111="snížená",J111,0)</f>
        <v>0</v>
      </c>
      <c r="BG111" s="220">
        <f>IF(N111="zákl. přenesená",J111,0)</f>
        <v>0</v>
      </c>
      <c r="BH111" s="220">
        <f>IF(N111="sníž. přenesená",J111,0)</f>
        <v>0</v>
      </c>
      <c r="BI111" s="220">
        <f>IF(N111="nulová",J111,0)</f>
        <v>0</v>
      </c>
      <c r="BJ111" s="20" t="s">
        <v>80</v>
      </c>
      <c r="BK111" s="220">
        <f>ROUND(I111*H111,2)</f>
        <v>0</v>
      </c>
      <c r="BL111" s="20" t="s">
        <v>140</v>
      </c>
      <c r="BM111" s="219" t="s">
        <v>181</v>
      </c>
    </row>
    <row r="112" s="2" customFormat="1">
      <c r="A112" s="41"/>
      <c r="B112" s="42"/>
      <c r="C112" s="43"/>
      <c r="D112" s="221" t="s">
        <v>142</v>
      </c>
      <c r="E112" s="43"/>
      <c r="F112" s="222" t="s">
        <v>182</v>
      </c>
      <c r="G112" s="43"/>
      <c r="H112" s="43"/>
      <c r="I112" s="223"/>
      <c r="J112" s="43"/>
      <c r="K112" s="43"/>
      <c r="L112" s="47"/>
      <c r="M112" s="224"/>
      <c r="N112" s="225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142</v>
      </c>
      <c r="AU112" s="20" t="s">
        <v>82</v>
      </c>
    </row>
    <row r="113" s="13" customFormat="1">
      <c r="A113" s="13"/>
      <c r="B113" s="226"/>
      <c r="C113" s="227"/>
      <c r="D113" s="228" t="s">
        <v>144</v>
      </c>
      <c r="E113" s="229" t="s">
        <v>19</v>
      </c>
      <c r="F113" s="230" t="s">
        <v>145</v>
      </c>
      <c r="G113" s="227"/>
      <c r="H113" s="231">
        <v>1</v>
      </c>
      <c r="I113" s="232"/>
      <c r="J113" s="227"/>
      <c r="K113" s="227"/>
      <c r="L113" s="233"/>
      <c r="M113" s="234"/>
      <c r="N113" s="235"/>
      <c r="O113" s="235"/>
      <c r="P113" s="235"/>
      <c r="Q113" s="235"/>
      <c r="R113" s="235"/>
      <c r="S113" s="235"/>
      <c r="T113" s="236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7" t="s">
        <v>144</v>
      </c>
      <c r="AU113" s="237" t="s">
        <v>82</v>
      </c>
      <c r="AV113" s="13" t="s">
        <v>82</v>
      </c>
      <c r="AW113" s="13" t="s">
        <v>33</v>
      </c>
      <c r="AX113" s="13" t="s">
        <v>80</v>
      </c>
      <c r="AY113" s="237" t="s">
        <v>133</v>
      </c>
    </row>
    <row r="114" s="2" customFormat="1" ht="44.25" customHeight="1">
      <c r="A114" s="41"/>
      <c r="B114" s="42"/>
      <c r="C114" s="208" t="s">
        <v>183</v>
      </c>
      <c r="D114" s="208" t="s">
        <v>135</v>
      </c>
      <c r="E114" s="209" t="s">
        <v>184</v>
      </c>
      <c r="F114" s="210" t="s">
        <v>185</v>
      </c>
      <c r="G114" s="211" t="s">
        <v>138</v>
      </c>
      <c r="H114" s="212">
        <v>1</v>
      </c>
      <c r="I114" s="213"/>
      <c r="J114" s="214">
        <f>ROUND(I114*H114,2)</f>
        <v>0</v>
      </c>
      <c r="K114" s="210" t="s">
        <v>139</v>
      </c>
      <c r="L114" s="47"/>
      <c r="M114" s="215" t="s">
        <v>19</v>
      </c>
      <c r="N114" s="216" t="s">
        <v>43</v>
      </c>
      <c r="O114" s="87"/>
      <c r="P114" s="217">
        <f>O114*H114</f>
        <v>0</v>
      </c>
      <c r="Q114" s="217">
        <v>0</v>
      </c>
      <c r="R114" s="217">
        <f>Q114*H114</f>
        <v>0</v>
      </c>
      <c r="S114" s="217">
        <v>0</v>
      </c>
      <c r="T114" s="218">
        <f>S114*H114</f>
        <v>0</v>
      </c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R114" s="219" t="s">
        <v>140</v>
      </c>
      <c r="AT114" s="219" t="s">
        <v>135</v>
      </c>
      <c r="AU114" s="219" t="s">
        <v>82</v>
      </c>
      <c r="AY114" s="20" t="s">
        <v>133</v>
      </c>
      <c r="BE114" s="220">
        <f>IF(N114="základní",J114,0)</f>
        <v>0</v>
      </c>
      <c r="BF114" s="220">
        <f>IF(N114="snížená",J114,0)</f>
        <v>0</v>
      </c>
      <c r="BG114" s="220">
        <f>IF(N114="zákl. přenesená",J114,0)</f>
        <v>0</v>
      </c>
      <c r="BH114" s="220">
        <f>IF(N114="sníž. přenesená",J114,0)</f>
        <v>0</v>
      </c>
      <c r="BI114" s="220">
        <f>IF(N114="nulová",J114,0)</f>
        <v>0</v>
      </c>
      <c r="BJ114" s="20" t="s">
        <v>80</v>
      </c>
      <c r="BK114" s="220">
        <f>ROUND(I114*H114,2)</f>
        <v>0</v>
      </c>
      <c r="BL114" s="20" t="s">
        <v>140</v>
      </c>
      <c r="BM114" s="219" t="s">
        <v>186</v>
      </c>
    </row>
    <row r="115" s="2" customFormat="1">
      <c r="A115" s="41"/>
      <c r="B115" s="42"/>
      <c r="C115" s="43"/>
      <c r="D115" s="221" t="s">
        <v>142</v>
      </c>
      <c r="E115" s="43"/>
      <c r="F115" s="222" t="s">
        <v>187</v>
      </c>
      <c r="G115" s="43"/>
      <c r="H115" s="43"/>
      <c r="I115" s="223"/>
      <c r="J115" s="43"/>
      <c r="K115" s="43"/>
      <c r="L115" s="47"/>
      <c r="M115" s="224"/>
      <c r="N115" s="225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142</v>
      </c>
      <c r="AU115" s="20" t="s">
        <v>82</v>
      </c>
    </row>
    <row r="116" s="13" customFormat="1">
      <c r="A116" s="13"/>
      <c r="B116" s="226"/>
      <c r="C116" s="227"/>
      <c r="D116" s="228" t="s">
        <v>144</v>
      </c>
      <c r="E116" s="229" t="s">
        <v>19</v>
      </c>
      <c r="F116" s="230" t="s">
        <v>145</v>
      </c>
      <c r="G116" s="227"/>
      <c r="H116" s="231">
        <v>1</v>
      </c>
      <c r="I116" s="232"/>
      <c r="J116" s="227"/>
      <c r="K116" s="227"/>
      <c r="L116" s="233"/>
      <c r="M116" s="234"/>
      <c r="N116" s="235"/>
      <c r="O116" s="235"/>
      <c r="P116" s="235"/>
      <c r="Q116" s="235"/>
      <c r="R116" s="235"/>
      <c r="S116" s="235"/>
      <c r="T116" s="236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7" t="s">
        <v>144</v>
      </c>
      <c r="AU116" s="237" t="s">
        <v>82</v>
      </c>
      <c r="AV116" s="13" t="s">
        <v>82</v>
      </c>
      <c r="AW116" s="13" t="s">
        <v>33</v>
      </c>
      <c r="AX116" s="13" t="s">
        <v>80</v>
      </c>
      <c r="AY116" s="237" t="s">
        <v>133</v>
      </c>
    </row>
    <row r="117" s="2" customFormat="1" ht="37.8" customHeight="1">
      <c r="A117" s="41"/>
      <c r="B117" s="42"/>
      <c r="C117" s="208" t="s">
        <v>188</v>
      </c>
      <c r="D117" s="208" t="s">
        <v>135</v>
      </c>
      <c r="E117" s="209" t="s">
        <v>189</v>
      </c>
      <c r="F117" s="210" t="s">
        <v>190</v>
      </c>
      <c r="G117" s="211" t="s">
        <v>138</v>
      </c>
      <c r="H117" s="212">
        <v>1</v>
      </c>
      <c r="I117" s="213"/>
      <c r="J117" s="214">
        <f>ROUND(I117*H117,2)</f>
        <v>0</v>
      </c>
      <c r="K117" s="210" t="s">
        <v>139</v>
      </c>
      <c r="L117" s="47"/>
      <c r="M117" s="215" t="s">
        <v>19</v>
      </c>
      <c r="N117" s="216" t="s">
        <v>43</v>
      </c>
      <c r="O117" s="87"/>
      <c r="P117" s="217">
        <f>O117*H117</f>
        <v>0</v>
      </c>
      <c r="Q117" s="217">
        <v>0</v>
      </c>
      <c r="R117" s="217">
        <f>Q117*H117</f>
        <v>0</v>
      </c>
      <c r="S117" s="217">
        <v>0</v>
      </c>
      <c r="T117" s="218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9" t="s">
        <v>140</v>
      </c>
      <c r="AT117" s="219" t="s">
        <v>135</v>
      </c>
      <c r="AU117" s="219" t="s">
        <v>82</v>
      </c>
      <c r="AY117" s="20" t="s">
        <v>133</v>
      </c>
      <c r="BE117" s="220">
        <f>IF(N117="základní",J117,0)</f>
        <v>0</v>
      </c>
      <c r="BF117" s="220">
        <f>IF(N117="snížená",J117,0)</f>
        <v>0</v>
      </c>
      <c r="BG117" s="220">
        <f>IF(N117="zákl. přenesená",J117,0)</f>
        <v>0</v>
      </c>
      <c r="BH117" s="220">
        <f>IF(N117="sníž. přenesená",J117,0)</f>
        <v>0</v>
      </c>
      <c r="BI117" s="220">
        <f>IF(N117="nulová",J117,0)</f>
        <v>0</v>
      </c>
      <c r="BJ117" s="20" t="s">
        <v>80</v>
      </c>
      <c r="BK117" s="220">
        <f>ROUND(I117*H117,2)</f>
        <v>0</v>
      </c>
      <c r="BL117" s="20" t="s">
        <v>140</v>
      </c>
      <c r="BM117" s="219" t="s">
        <v>191</v>
      </c>
    </row>
    <row r="118" s="2" customFormat="1">
      <c r="A118" s="41"/>
      <c r="B118" s="42"/>
      <c r="C118" s="43"/>
      <c r="D118" s="221" t="s">
        <v>142</v>
      </c>
      <c r="E118" s="43"/>
      <c r="F118" s="222" t="s">
        <v>192</v>
      </c>
      <c r="G118" s="43"/>
      <c r="H118" s="43"/>
      <c r="I118" s="223"/>
      <c r="J118" s="43"/>
      <c r="K118" s="43"/>
      <c r="L118" s="47"/>
      <c r="M118" s="224"/>
      <c r="N118" s="225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142</v>
      </c>
      <c r="AU118" s="20" t="s">
        <v>82</v>
      </c>
    </row>
    <row r="119" s="13" customFormat="1">
      <c r="A119" s="13"/>
      <c r="B119" s="226"/>
      <c r="C119" s="227"/>
      <c r="D119" s="228" t="s">
        <v>144</v>
      </c>
      <c r="E119" s="229" t="s">
        <v>19</v>
      </c>
      <c r="F119" s="230" t="s">
        <v>145</v>
      </c>
      <c r="G119" s="227"/>
      <c r="H119" s="231">
        <v>1</v>
      </c>
      <c r="I119" s="232"/>
      <c r="J119" s="227"/>
      <c r="K119" s="227"/>
      <c r="L119" s="233"/>
      <c r="M119" s="234"/>
      <c r="N119" s="235"/>
      <c r="O119" s="235"/>
      <c r="P119" s="235"/>
      <c r="Q119" s="235"/>
      <c r="R119" s="235"/>
      <c r="S119" s="235"/>
      <c r="T119" s="236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7" t="s">
        <v>144</v>
      </c>
      <c r="AU119" s="237" t="s">
        <v>82</v>
      </c>
      <c r="AV119" s="13" t="s">
        <v>82</v>
      </c>
      <c r="AW119" s="13" t="s">
        <v>33</v>
      </c>
      <c r="AX119" s="13" t="s">
        <v>80</v>
      </c>
      <c r="AY119" s="237" t="s">
        <v>133</v>
      </c>
    </row>
    <row r="120" s="12" customFormat="1" ht="22.8" customHeight="1">
      <c r="A120" s="12"/>
      <c r="B120" s="192"/>
      <c r="C120" s="193"/>
      <c r="D120" s="194" t="s">
        <v>71</v>
      </c>
      <c r="E120" s="206" t="s">
        <v>178</v>
      </c>
      <c r="F120" s="206" t="s">
        <v>193</v>
      </c>
      <c r="G120" s="193"/>
      <c r="H120" s="193"/>
      <c r="I120" s="196"/>
      <c r="J120" s="207">
        <f>BK120</f>
        <v>0</v>
      </c>
      <c r="K120" s="193"/>
      <c r="L120" s="198"/>
      <c r="M120" s="199"/>
      <c r="N120" s="200"/>
      <c r="O120" s="200"/>
      <c r="P120" s="201">
        <f>SUM(P121:P153)</f>
        <v>0</v>
      </c>
      <c r="Q120" s="200"/>
      <c r="R120" s="201">
        <f>SUM(R121:R153)</f>
        <v>0</v>
      </c>
      <c r="S120" s="200"/>
      <c r="T120" s="202">
        <f>SUM(T121:T153)</f>
        <v>28.635204000000002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03" t="s">
        <v>80</v>
      </c>
      <c r="AT120" s="204" t="s">
        <v>71</v>
      </c>
      <c r="AU120" s="204" t="s">
        <v>80</v>
      </c>
      <c r="AY120" s="203" t="s">
        <v>133</v>
      </c>
      <c r="BK120" s="205">
        <f>SUM(BK121:BK153)</f>
        <v>0</v>
      </c>
    </row>
    <row r="121" s="2" customFormat="1" ht="16.5" customHeight="1">
      <c r="A121" s="41"/>
      <c r="B121" s="42"/>
      <c r="C121" s="208" t="s">
        <v>8</v>
      </c>
      <c r="D121" s="208" t="s">
        <v>135</v>
      </c>
      <c r="E121" s="209" t="s">
        <v>194</v>
      </c>
      <c r="F121" s="210" t="s">
        <v>195</v>
      </c>
      <c r="G121" s="211" t="s">
        <v>196</v>
      </c>
      <c r="H121" s="212">
        <v>7.444</v>
      </c>
      <c r="I121" s="213"/>
      <c r="J121" s="214">
        <f>ROUND(I121*H121,2)</f>
        <v>0</v>
      </c>
      <c r="K121" s="210" t="s">
        <v>139</v>
      </c>
      <c r="L121" s="47"/>
      <c r="M121" s="215" t="s">
        <v>19</v>
      </c>
      <c r="N121" s="216" t="s">
        <v>43</v>
      </c>
      <c r="O121" s="87"/>
      <c r="P121" s="217">
        <f>O121*H121</f>
        <v>0</v>
      </c>
      <c r="Q121" s="217">
        <v>0</v>
      </c>
      <c r="R121" s="217">
        <f>Q121*H121</f>
        <v>0</v>
      </c>
      <c r="S121" s="217">
        <v>2</v>
      </c>
      <c r="T121" s="218">
        <f>S121*H121</f>
        <v>14.888</v>
      </c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R121" s="219" t="s">
        <v>140</v>
      </c>
      <c r="AT121" s="219" t="s">
        <v>135</v>
      </c>
      <c r="AU121" s="219" t="s">
        <v>82</v>
      </c>
      <c r="AY121" s="20" t="s">
        <v>133</v>
      </c>
      <c r="BE121" s="220">
        <f>IF(N121="základní",J121,0)</f>
        <v>0</v>
      </c>
      <c r="BF121" s="220">
        <f>IF(N121="snížená",J121,0)</f>
        <v>0</v>
      </c>
      <c r="BG121" s="220">
        <f>IF(N121="zákl. přenesená",J121,0)</f>
        <v>0</v>
      </c>
      <c r="BH121" s="220">
        <f>IF(N121="sníž. přenesená",J121,0)</f>
        <v>0</v>
      </c>
      <c r="BI121" s="220">
        <f>IF(N121="nulová",J121,0)</f>
        <v>0</v>
      </c>
      <c r="BJ121" s="20" t="s">
        <v>80</v>
      </c>
      <c r="BK121" s="220">
        <f>ROUND(I121*H121,2)</f>
        <v>0</v>
      </c>
      <c r="BL121" s="20" t="s">
        <v>140</v>
      </c>
      <c r="BM121" s="219" t="s">
        <v>197</v>
      </c>
    </row>
    <row r="122" s="2" customFormat="1">
      <c r="A122" s="41"/>
      <c r="B122" s="42"/>
      <c r="C122" s="43"/>
      <c r="D122" s="221" t="s">
        <v>142</v>
      </c>
      <c r="E122" s="43"/>
      <c r="F122" s="222" t="s">
        <v>198</v>
      </c>
      <c r="G122" s="43"/>
      <c r="H122" s="43"/>
      <c r="I122" s="223"/>
      <c r="J122" s="43"/>
      <c r="K122" s="43"/>
      <c r="L122" s="47"/>
      <c r="M122" s="224"/>
      <c r="N122" s="225"/>
      <c r="O122" s="87"/>
      <c r="P122" s="87"/>
      <c r="Q122" s="87"/>
      <c r="R122" s="87"/>
      <c r="S122" s="87"/>
      <c r="T122" s="88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T122" s="20" t="s">
        <v>142</v>
      </c>
      <c r="AU122" s="20" t="s">
        <v>82</v>
      </c>
    </row>
    <row r="123" s="13" customFormat="1">
      <c r="A123" s="13"/>
      <c r="B123" s="226"/>
      <c r="C123" s="227"/>
      <c r="D123" s="228" t="s">
        <v>144</v>
      </c>
      <c r="E123" s="229" t="s">
        <v>19</v>
      </c>
      <c r="F123" s="230" t="s">
        <v>199</v>
      </c>
      <c r="G123" s="227"/>
      <c r="H123" s="231">
        <v>0.40000000000000002</v>
      </c>
      <c r="I123" s="232"/>
      <c r="J123" s="227"/>
      <c r="K123" s="227"/>
      <c r="L123" s="233"/>
      <c r="M123" s="234"/>
      <c r="N123" s="235"/>
      <c r="O123" s="235"/>
      <c r="P123" s="235"/>
      <c r="Q123" s="235"/>
      <c r="R123" s="235"/>
      <c r="S123" s="235"/>
      <c r="T123" s="236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7" t="s">
        <v>144</v>
      </c>
      <c r="AU123" s="237" t="s">
        <v>82</v>
      </c>
      <c r="AV123" s="13" t="s">
        <v>82</v>
      </c>
      <c r="AW123" s="13" t="s">
        <v>33</v>
      </c>
      <c r="AX123" s="13" t="s">
        <v>72</v>
      </c>
      <c r="AY123" s="237" t="s">
        <v>133</v>
      </c>
    </row>
    <row r="124" s="13" customFormat="1">
      <c r="A124" s="13"/>
      <c r="B124" s="226"/>
      <c r="C124" s="227"/>
      <c r="D124" s="228" t="s">
        <v>144</v>
      </c>
      <c r="E124" s="229" t="s">
        <v>19</v>
      </c>
      <c r="F124" s="230" t="s">
        <v>200</v>
      </c>
      <c r="G124" s="227"/>
      <c r="H124" s="231">
        <v>0.57599999999999996</v>
      </c>
      <c r="I124" s="232"/>
      <c r="J124" s="227"/>
      <c r="K124" s="227"/>
      <c r="L124" s="233"/>
      <c r="M124" s="234"/>
      <c r="N124" s="235"/>
      <c r="O124" s="235"/>
      <c r="P124" s="235"/>
      <c r="Q124" s="235"/>
      <c r="R124" s="235"/>
      <c r="S124" s="235"/>
      <c r="T124" s="236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7" t="s">
        <v>144</v>
      </c>
      <c r="AU124" s="237" t="s">
        <v>82</v>
      </c>
      <c r="AV124" s="13" t="s">
        <v>82</v>
      </c>
      <c r="AW124" s="13" t="s">
        <v>33</v>
      </c>
      <c r="AX124" s="13" t="s">
        <v>72</v>
      </c>
      <c r="AY124" s="237" t="s">
        <v>133</v>
      </c>
    </row>
    <row r="125" s="13" customFormat="1">
      <c r="A125" s="13"/>
      <c r="B125" s="226"/>
      <c r="C125" s="227"/>
      <c r="D125" s="228" t="s">
        <v>144</v>
      </c>
      <c r="E125" s="229" t="s">
        <v>19</v>
      </c>
      <c r="F125" s="230" t="s">
        <v>201</v>
      </c>
      <c r="G125" s="227"/>
      <c r="H125" s="231">
        <v>1.1399999999999999</v>
      </c>
      <c r="I125" s="232"/>
      <c r="J125" s="227"/>
      <c r="K125" s="227"/>
      <c r="L125" s="233"/>
      <c r="M125" s="234"/>
      <c r="N125" s="235"/>
      <c r="O125" s="235"/>
      <c r="P125" s="235"/>
      <c r="Q125" s="235"/>
      <c r="R125" s="235"/>
      <c r="S125" s="235"/>
      <c r="T125" s="236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7" t="s">
        <v>144</v>
      </c>
      <c r="AU125" s="237" t="s">
        <v>82</v>
      </c>
      <c r="AV125" s="13" t="s">
        <v>82</v>
      </c>
      <c r="AW125" s="13" t="s">
        <v>33</v>
      </c>
      <c r="AX125" s="13" t="s">
        <v>72</v>
      </c>
      <c r="AY125" s="237" t="s">
        <v>133</v>
      </c>
    </row>
    <row r="126" s="13" customFormat="1">
      <c r="A126" s="13"/>
      <c r="B126" s="226"/>
      <c r="C126" s="227"/>
      <c r="D126" s="228" t="s">
        <v>144</v>
      </c>
      <c r="E126" s="229" t="s">
        <v>19</v>
      </c>
      <c r="F126" s="230" t="s">
        <v>202</v>
      </c>
      <c r="G126" s="227"/>
      <c r="H126" s="231">
        <v>1.458</v>
      </c>
      <c r="I126" s="232"/>
      <c r="J126" s="227"/>
      <c r="K126" s="227"/>
      <c r="L126" s="233"/>
      <c r="M126" s="234"/>
      <c r="N126" s="235"/>
      <c r="O126" s="235"/>
      <c r="P126" s="235"/>
      <c r="Q126" s="235"/>
      <c r="R126" s="235"/>
      <c r="S126" s="235"/>
      <c r="T126" s="236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7" t="s">
        <v>144</v>
      </c>
      <c r="AU126" s="237" t="s">
        <v>82</v>
      </c>
      <c r="AV126" s="13" t="s">
        <v>82</v>
      </c>
      <c r="AW126" s="13" t="s">
        <v>33</v>
      </c>
      <c r="AX126" s="13" t="s">
        <v>72</v>
      </c>
      <c r="AY126" s="237" t="s">
        <v>133</v>
      </c>
    </row>
    <row r="127" s="13" customFormat="1">
      <c r="A127" s="13"/>
      <c r="B127" s="226"/>
      <c r="C127" s="227"/>
      <c r="D127" s="228" t="s">
        <v>144</v>
      </c>
      <c r="E127" s="229" t="s">
        <v>19</v>
      </c>
      <c r="F127" s="230" t="s">
        <v>203</v>
      </c>
      <c r="G127" s="227"/>
      <c r="H127" s="231">
        <v>3.6000000000000001</v>
      </c>
      <c r="I127" s="232"/>
      <c r="J127" s="227"/>
      <c r="K127" s="227"/>
      <c r="L127" s="233"/>
      <c r="M127" s="234"/>
      <c r="N127" s="235"/>
      <c r="O127" s="235"/>
      <c r="P127" s="235"/>
      <c r="Q127" s="235"/>
      <c r="R127" s="235"/>
      <c r="S127" s="235"/>
      <c r="T127" s="236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7" t="s">
        <v>144</v>
      </c>
      <c r="AU127" s="237" t="s">
        <v>82</v>
      </c>
      <c r="AV127" s="13" t="s">
        <v>82</v>
      </c>
      <c r="AW127" s="13" t="s">
        <v>33</v>
      </c>
      <c r="AX127" s="13" t="s">
        <v>72</v>
      </c>
      <c r="AY127" s="237" t="s">
        <v>133</v>
      </c>
    </row>
    <row r="128" s="13" customFormat="1">
      <c r="A128" s="13"/>
      <c r="B128" s="226"/>
      <c r="C128" s="227"/>
      <c r="D128" s="228" t="s">
        <v>144</v>
      </c>
      <c r="E128" s="229" t="s">
        <v>19</v>
      </c>
      <c r="F128" s="230" t="s">
        <v>204</v>
      </c>
      <c r="G128" s="227"/>
      <c r="H128" s="231">
        <v>0.27000000000000002</v>
      </c>
      <c r="I128" s="232"/>
      <c r="J128" s="227"/>
      <c r="K128" s="227"/>
      <c r="L128" s="233"/>
      <c r="M128" s="234"/>
      <c r="N128" s="235"/>
      <c r="O128" s="235"/>
      <c r="P128" s="235"/>
      <c r="Q128" s="235"/>
      <c r="R128" s="235"/>
      <c r="S128" s="235"/>
      <c r="T128" s="236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7" t="s">
        <v>144</v>
      </c>
      <c r="AU128" s="237" t="s">
        <v>82</v>
      </c>
      <c r="AV128" s="13" t="s">
        <v>82</v>
      </c>
      <c r="AW128" s="13" t="s">
        <v>33</v>
      </c>
      <c r="AX128" s="13" t="s">
        <v>72</v>
      </c>
      <c r="AY128" s="237" t="s">
        <v>133</v>
      </c>
    </row>
    <row r="129" s="14" customFormat="1">
      <c r="A129" s="14"/>
      <c r="B129" s="238"/>
      <c r="C129" s="239"/>
      <c r="D129" s="228" t="s">
        <v>144</v>
      </c>
      <c r="E129" s="240" t="s">
        <v>19</v>
      </c>
      <c r="F129" s="241" t="s">
        <v>205</v>
      </c>
      <c r="G129" s="239"/>
      <c r="H129" s="242">
        <v>7.444</v>
      </c>
      <c r="I129" s="243"/>
      <c r="J129" s="239"/>
      <c r="K129" s="239"/>
      <c r="L129" s="244"/>
      <c r="M129" s="245"/>
      <c r="N129" s="246"/>
      <c r="O129" s="246"/>
      <c r="P129" s="246"/>
      <c r="Q129" s="246"/>
      <c r="R129" s="246"/>
      <c r="S129" s="246"/>
      <c r="T129" s="247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8" t="s">
        <v>144</v>
      </c>
      <c r="AU129" s="248" t="s">
        <v>82</v>
      </c>
      <c r="AV129" s="14" t="s">
        <v>140</v>
      </c>
      <c r="AW129" s="14" t="s">
        <v>33</v>
      </c>
      <c r="AX129" s="14" t="s">
        <v>80</v>
      </c>
      <c r="AY129" s="248" t="s">
        <v>133</v>
      </c>
    </row>
    <row r="130" s="2" customFormat="1" ht="24.15" customHeight="1">
      <c r="A130" s="41"/>
      <c r="B130" s="42"/>
      <c r="C130" s="208" t="s">
        <v>206</v>
      </c>
      <c r="D130" s="208" t="s">
        <v>135</v>
      </c>
      <c r="E130" s="209" t="s">
        <v>207</v>
      </c>
      <c r="F130" s="210" t="s">
        <v>208</v>
      </c>
      <c r="G130" s="211" t="s">
        <v>196</v>
      </c>
      <c r="H130" s="212">
        <v>1.665</v>
      </c>
      <c r="I130" s="213"/>
      <c r="J130" s="214">
        <f>ROUND(I130*H130,2)</f>
        <v>0</v>
      </c>
      <c r="K130" s="210" t="s">
        <v>139</v>
      </c>
      <c r="L130" s="47"/>
      <c r="M130" s="215" t="s">
        <v>19</v>
      </c>
      <c r="N130" s="216" t="s">
        <v>43</v>
      </c>
      <c r="O130" s="87"/>
      <c r="P130" s="217">
        <f>O130*H130</f>
        <v>0</v>
      </c>
      <c r="Q130" s="217">
        <v>0</v>
      </c>
      <c r="R130" s="217">
        <f>Q130*H130</f>
        <v>0</v>
      </c>
      <c r="S130" s="217">
        <v>2.2000000000000002</v>
      </c>
      <c r="T130" s="218">
        <f>S130*H130</f>
        <v>3.6630000000000003</v>
      </c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R130" s="219" t="s">
        <v>140</v>
      </c>
      <c r="AT130" s="219" t="s">
        <v>135</v>
      </c>
      <c r="AU130" s="219" t="s">
        <v>82</v>
      </c>
      <c r="AY130" s="20" t="s">
        <v>133</v>
      </c>
      <c r="BE130" s="220">
        <f>IF(N130="základní",J130,0)</f>
        <v>0</v>
      </c>
      <c r="BF130" s="220">
        <f>IF(N130="snížená",J130,0)</f>
        <v>0</v>
      </c>
      <c r="BG130" s="220">
        <f>IF(N130="zákl. přenesená",J130,0)</f>
        <v>0</v>
      </c>
      <c r="BH130" s="220">
        <f>IF(N130="sníž. přenesená",J130,0)</f>
        <v>0</v>
      </c>
      <c r="BI130" s="220">
        <f>IF(N130="nulová",J130,0)</f>
        <v>0</v>
      </c>
      <c r="BJ130" s="20" t="s">
        <v>80</v>
      </c>
      <c r="BK130" s="220">
        <f>ROUND(I130*H130,2)</f>
        <v>0</v>
      </c>
      <c r="BL130" s="20" t="s">
        <v>140</v>
      </c>
      <c r="BM130" s="219" t="s">
        <v>209</v>
      </c>
    </row>
    <row r="131" s="2" customFormat="1">
      <c r="A131" s="41"/>
      <c r="B131" s="42"/>
      <c r="C131" s="43"/>
      <c r="D131" s="221" t="s">
        <v>142</v>
      </c>
      <c r="E131" s="43"/>
      <c r="F131" s="222" t="s">
        <v>210</v>
      </c>
      <c r="G131" s="43"/>
      <c r="H131" s="43"/>
      <c r="I131" s="223"/>
      <c r="J131" s="43"/>
      <c r="K131" s="43"/>
      <c r="L131" s="47"/>
      <c r="M131" s="224"/>
      <c r="N131" s="225"/>
      <c r="O131" s="87"/>
      <c r="P131" s="87"/>
      <c r="Q131" s="87"/>
      <c r="R131" s="87"/>
      <c r="S131" s="87"/>
      <c r="T131" s="88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T131" s="20" t="s">
        <v>142</v>
      </c>
      <c r="AU131" s="20" t="s">
        <v>82</v>
      </c>
    </row>
    <row r="132" s="13" customFormat="1">
      <c r="A132" s="13"/>
      <c r="B132" s="226"/>
      <c r="C132" s="227"/>
      <c r="D132" s="228" t="s">
        <v>144</v>
      </c>
      <c r="E132" s="229" t="s">
        <v>19</v>
      </c>
      <c r="F132" s="230" t="s">
        <v>211</v>
      </c>
      <c r="G132" s="227"/>
      <c r="H132" s="231">
        <v>0.66500000000000004</v>
      </c>
      <c r="I132" s="232"/>
      <c r="J132" s="227"/>
      <c r="K132" s="227"/>
      <c r="L132" s="233"/>
      <c r="M132" s="234"/>
      <c r="N132" s="235"/>
      <c r="O132" s="235"/>
      <c r="P132" s="235"/>
      <c r="Q132" s="235"/>
      <c r="R132" s="235"/>
      <c r="S132" s="235"/>
      <c r="T132" s="23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7" t="s">
        <v>144</v>
      </c>
      <c r="AU132" s="237" t="s">
        <v>82</v>
      </c>
      <c r="AV132" s="13" t="s">
        <v>82</v>
      </c>
      <c r="AW132" s="13" t="s">
        <v>33</v>
      </c>
      <c r="AX132" s="13" t="s">
        <v>72</v>
      </c>
      <c r="AY132" s="237" t="s">
        <v>133</v>
      </c>
    </row>
    <row r="133" s="13" customFormat="1">
      <c r="A133" s="13"/>
      <c r="B133" s="226"/>
      <c r="C133" s="227"/>
      <c r="D133" s="228" t="s">
        <v>144</v>
      </c>
      <c r="E133" s="229" t="s">
        <v>19</v>
      </c>
      <c r="F133" s="230" t="s">
        <v>212</v>
      </c>
      <c r="G133" s="227"/>
      <c r="H133" s="231">
        <v>1</v>
      </c>
      <c r="I133" s="232"/>
      <c r="J133" s="227"/>
      <c r="K133" s="227"/>
      <c r="L133" s="233"/>
      <c r="M133" s="234"/>
      <c r="N133" s="235"/>
      <c r="O133" s="235"/>
      <c r="P133" s="235"/>
      <c r="Q133" s="235"/>
      <c r="R133" s="235"/>
      <c r="S133" s="235"/>
      <c r="T133" s="23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7" t="s">
        <v>144</v>
      </c>
      <c r="AU133" s="237" t="s">
        <v>82</v>
      </c>
      <c r="AV133" s="13" t="s">
        <v>82</v>
      </c>
      <c r="AW133" s="13" t="s">
        <v>33</v>
      </c>
      <c r="AX133" s="13" t="s">
        <v>72</v>
      </c>
      <c r="AY133" s="237" t="s">
        <v>133</v>
      </c>
    </row>
    <row r="134" s="14" customFormat="1">
      <c r="A134" s="14"/>
      <c r="B134" s="238"/>
      <c r="C134" s="239"/>
      <c r="D134" s="228" t="s">
        <v>144</v>
      </c>
      <c r="E134" s="240" t="s">
        <v>19</v>
      </c>
      <c r="F134" s="241" t="s">
        <v>205</v>
      </c>
      <c r="G134" s="239"/>
      <c r="H134" s="242">
        <v>1.665</v>
      </c>
      <c r="I134" s="243"/>
      <c r="J134" s="239"/>
      <c r="K134" s="239"/>
      <c r="L134" s="244"/>
      <c r="M134" s="245"/>
      <c r="N134" s="246"/>
      <c r="O134" s="246"/>
      <c r="P134" s="246"/>
      <c r="Q134" s="246"/>
      <c r="R134" s="246"/>
      <c r="S134" s="246"/>
      <c r="T134" s="247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48" t="s">
        <v>144</v>
      </c>
      <c r="AU134" s="248" t="s">
        <v>82</v>
      </c>
      <c r="AV134" s="14" t="s">
        <v>140</v>
      </c>
      <c r="AW134" s="14" t="s">
        <v>33</v>
      </c>
      <c r="AX134" s="14" t="s">
        <v>80</v>
      </c>
      <c r="AY134" s="248" t="s">
        <v>133</v>
      </c>
    </row>
    <row r="135" s="2" customFormat="1" ht="24.15" customHeight="1">
      <c r="A135" s="41"/>
      <c r="B135" s="42"/>
      <c r="C135" s="208" t="s">
        <v>213</v>
      </c>
      <c r="D135" s="208" t="s">
        <v>135</v>
      </c>
      <c r="E135" s="209" t="s">
        <v>214</v>
      </c>
      <c r="F135" s="210" t="s">
        <v>215</v>
      </c>
      <c r="G135" s="211" t="s">
        <v>216</v>
      </c>
      <c r="H135" s="212">
        <v>17.600000000000001</v>
      </c>
      <c r="I135" s="213"/>
      <c r="J135" s="214">
        <f>ROUND(I135*H135,2)</f>
        <v>0</v>
      </c>
      <c r="K135" s="210" t="s">
        <v>139</v>
      </c>
      <c r="L135" s="47"/>
      <c r="M135" s="215" t="s">
        <v>19</v>
      </c>
      <c r="N135" s="216" t="s">
        <v>43</v>
      </c>
      <c r="O135" s="87"/>
      <c r="P135" s="217">
        <f>O135*H135</f>
        <v>0</v>
      </c>
      <c r="Q135" s="217">
        <v>0</v>
      </c>
      <c r="R135" s="217">
        <f>Q135*H135</f>
        <v>0</v>
      </c>
      <c r="S135" s="217">
        <v>0.070000000000000007</v>
      </c>
      <c r="T135" s="218">
        <f>S135*H135</f>
        <v>1.2320000000000002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9" t="s">
        <v>140</v>
      </c>
      <c r="AT135" s="219" t="s">
        <v>135</v>
      </c>
      <c r="AU135" s="219" t="s">
        <v>82</v>
      </c>
      <c r="AY135" s="20" t="s">
        <v>133</v>
      </c>
      <c r="BE135" s="220">
        <f>IF(N135="základní",J135,0)</f>
        <v>0</v>
      </c>
      <c r="BF135" s="220">
        <f>IF(N135="snížená",J135,0)</f>
        <v>0</v>
      </c>
      <c r="BG135" s="220">
        <f>IF(N135="zákl. přenesená",J135,0)</f>
        <v>0</v>
      </c>
      <c r="BH135" s="220">
        <f>IF(N135="sníž. přenesená",J135,0)</f>
        <v>0</v>
      </c>
      <c r="BI135" s="220">
        <f>IF(N135="nulová",J135,0)</f>
        <v>0</v>
      </c>
      <c r="BJ135" s="20" t="s">
        <v>80</v>
      </c>
      <c r="BK135" s="220">
        <f>ROUND(I135*H135,2)</f>
        <v>0</v>
      </c>
      <c r="BL135" s="20" t="s">
        <v>140</v>
      </c>
      <c r="BM135" s="219" t="s">
        <v>217</v>
      </c>
    </row>
    <row r="136" s="2" customFormat="1">
      <c r="A136" s="41"/>
      <c r="B136" s="42"/>
      <c r="C136" s="43"/>
      <c r="D136" s="221" t="s">
        <v>142</v>
      </c>
      <c r="E136" s="43"/>
      <c r="F136" s="222" t="s">
        <v>218</v>
      </c>
      <c r="G136" s="43"/>
      <c r="H136" s="43"/>
      <c r="I136" s="223"/>
      <c r="J136" s="43"/>
      <c r="K136" s="43"/>
      <c r="L136" s="47"/>
      <c r="M136" s="224"/>
      <c r="N136" s="225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142</v>
      </c>
      <c r="AU136" s="20" t="s">
        <v>82</v>
      </c>
    </row>
    <row r="137" s="13" customFormat="1">
      <c r="A137" s="13"/>
      <c r="B137" s="226"/>
      <c r="C137" s="227"/>
      <c r="D137" s="228" t="s">
        <v>144</v>
      </c>
      <c r="E137" s="229" t="s">
        <v>19</v>
      </c>
      <c r="F137" s="230" t="s">
        <v>219</v>
      </c>
      <c r="G137" s="227"/>
      <c r="H137" s="231">
        <v>17.600000000000001</v>
      </c>
      <c r="I137" s="232"/>
      <c r="J137" s="227"/>
      <c r="K137" s="227"/>
      <c r="L137" s="233"/>
      <c r="M137" s="234"/>
      <c r="N137" s="235"/>
      <c r="O137" s="235"/>
      <c r="P137" s="235"/>
      <c r="Q137" s="235"/>
      <c r="R137" s="235"/>
      <c r="S137" s="235"/>
      <c r="T137" s="23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7" t="s">
        <v>144</v>
      </c>
      <c r="AU137" s="237" t="s">
        <v>82</v>
      </c>
      <c r="AV137" s="13" t="s">
        <v>82</v>
      </c>
      <c r="AW137" s="13" t="s">
        <v>33</v>
      </c>
      <c r="AX137" s="13" t="s">
        <v>80</v>
      </c>
      <c r="AY137" s="237" t="s">
        <v>133</v>
      </c>
    </row>
    <row r="138" s="2" customFormat="1" ht="33" customHeight="1">
      <c r="A138" s="41"/>
      <c r="B138" s="42"/>
      <c r="C138" s="208" t="s">
        <v>220</v>
      </c>
      <c r="D138" s="208" t="s">
        <v>135</v>
      </c>
      <c r="E138" s="209" t="s">
        <v>221</v>
      </c>
      <c r="F138" s="210" t="s">
        <v>222</v>
      </c>
      <c r="G138" s="211" t="s">
        <v>138</v>
      </c>
      <c r="H138" s="212">
        <v>35</v>
      </c>
      <c r="I138" s="213"/>
      <c r="J138" s="214">
        <f>ROUND(I138*H138,2)</f>
        <v>0</v>
      </c>
      <c r="K138" s="210" t="s">
        <v>139</v>
      </c>
      <c r="L138" s="47"/>
      <c r="M138" s="215" t="s">
        <v>19</v>
      </c>
      <c r="N138" s="216" t="s">
        <v>43</v>
      </c>
      <c r="O138" s="87"/>
      <c r="P138" s="217">
        <f>O138*H138</f>
        <v>0</v>
      </c>
      <c r="Q138" s="217">
        <v>0</v>
      </c>
      <c r="R138" s="217">
        <f>Q138*H138</f>
        <v>0</v>
      </c>
      <c r="S138" s="217">
        <v>0.16500000000000001</v>
      </c>
      <c r="T138" s="218">
        <f>S138*H138</f>
        <v>5.7750000000000004</v>
      </c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R138" s="219" t="s">
        <v>140</v>
      </c>
      <c r="AT138" s="219" t="s">
        <v>135</v>
      </c>
      <c r="AU138" s="219" t="s">
        <v>82</v>
      </c>
      <c r="AY138" s="20" t="s">
        <v>133</v>
      </c>
      <c r="BE138" s="220">
        <f>IF(N138="základní",J138,0)</f>
        <v>0</v>
      </c>
      <c r="BF138" s="220">
        <f>IF(N138="snížená",J138,0)</f>
        <v>0</v>
      </c>
      <c r="BG138" s="220">
        <f>IF(N138="zákl. přenesená",J138,0)</f>
        <v>0</v>
      </c>
      <c r="BH138" s="220">
        <f>IF(N138="sníž. přenesená",J138,0)</f>
        <v>0</v>
      </c>
      <c r="BI138" s="220">
        <f>IF(N138="nulová",J138,0)</f>
        <v>0</v>
      </c>
      <c r="BJ138" s="20" t="s">
        <v>80</v>
      </c>
      <c r="BK138" s="220">
        <f>ROUND(I138*H138,2)</f>
        <v>0</v>
      </c>
      <c r="BL138" s="20" t="s">
        <v>140</v>
      </c>
      <c r="BM138" s="219" t="s">
        <v>223</v>
      </c>
    </row>
    <row r="139" s="2" customFormat="1">
      <c r="A139" s="41"/>
      <c r="B139" s="42"/>
      <c r="C139" s="43"/>
      <c r="D139" s="221" t="s">
        <v>142</v>
      </c>
      <c r="E139" s="43"/>
      <c r="F139" s="222" t="s">
        <v>224</v>
      </c>
      <c r="G139" s="43"/>
      <c r="H139" s="43"/>
      <c r="I139" s="223"/>
      <c r="J139" s="43"/>
      <c r="K139" s="43"/>
      <c r="L139" s="47"/>
      <c r="M139" s="224"/>
      <c r="N139" s="225"/>
      <c r="O139" s="87"/>
      <c r="P139" s="87"/>
      <c r="Q139" s="87"/>
      <c r="R139" s="87"/>
      <c r="S139" s="87"/>
      <c r="T139" s="88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T139" s="20" t="s">
        <v>142</v>
      </c>
      <c r="AU139" s="20" t="s">
        <v>82</v>
      </c>
    </row>
    <row r="140" s="13" customFormat="1">
      <c r="A140" s="13"/>
      <c r="B140" s="226"/>
      <c r="C140" s="227"/>
      <c r="D140" s="228" t="s">
        <v>144</v>
      </c>
      <c r="E140" s="229" t="s">
        <v>19</v>
      </c>
      <c r="F140" s="230" t="s">
        <v>225</v>
      </c>
      <c r="G140" s="227"/>
      <c r="H140" s="231">
        <v>8</v>
      </c>
      <c r="I140" s="232"/>
      <c r="J140" s="227"/>
      <c r="K140" s="227"/>
      <c r="L140" s="233"/>
      <c r="M140" s="234"/>
      <c r="N140" s="235"/>
      <c r="O140" s="235"/>
      <c r="P140" s="235"/>
      <c r="Q140" s="235"/>
      <c r="R140" s="235"/>
      <c r="S140" s="235"/>
      <c r="T140" s="236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7" t="s">
        <v>144</v>
      </c>
      <c r="AU140" s="237" t="s">
        <v>82</v>
      </c>
      <c r="AV140" s="13" t="s">
        <v>82</v>
      </c>
      <c r="AW140" s="13" t="s">
        <v>33</v>
      </c>
      <c r="AX140" s="13" t="s">
        <v>72</v>
      </c>
      <c r="AY140" s="237" t="s">
        <v>133</v>
      </c>
    </row>
    <row r="141" s="13" customFormat="1">
      <c r="A141" s="13"/>
      <c r="B141" s="226"/>
      <c r="C141" s="227"/>
      <c r="D141" s="228" t="s">
        <v>144</v>
      </c>
      <c r="E141" s="229" t="s">
        <v>19</v>
      </c>
      <c r="F141" s="230" t="s">
        <v>226</v>
      </c>
      <c r="G141" s="227"/>
      <c r="H141" s="231">
        <v>27</v>
      </c>
      <c r="I141" s="232"/>
      <c r="J141" s="227"/>
      <c r="K141" s="227"/>
      <c r="L141" s="233"/>
      <c r="M141" s="234"/>
      <c r="N141" s="235"/>
      <c r="O141" s="235"/>
      <c r="P141" s="235"/>
      <c r="Q141" s="235"/>
      <c r="R141" s="235"/>
      <c r="S141" s="235"/>
      <c r="T141" s="236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7" t="s">
        <v>144</v>
      </c>
      <c r="AU141" s="237" t="s">
        <v>82</v>
      </c>
      <c r="AV141" s="13" t="s">
        <v>82</v>
      </c>
      <c r="AW141" s="13" t="s">
        <v>33</v>
      </c>
      <c r="AX141" s="13" t="s">
        <v>72</v>
      </c>
      <c r="AY141" s="237" t="s">
        <v>133</v>
      </c>
    </row>
    <row r="142" s="14" customFormat="1">
      <c r="A142" s="14"/>
      <c r="B142" s="238"/>
      <c r="C142" s="239"/>
      <c r="D142" s="228" t="s">
        <v>144</v>
      </c>
      <c r="E142" s="240" t="s">
        <v>19</v>
      </c>
      <c r="F142" s="241" t="s">
        <v>205</v>
      </c>
      <c r="G142" s="239"/>
      <c r="H142" s="242">
        <v>35</v>
      </c>
      <c r="I142" s="243"/>
      <c r="J142" s="239"/>
      <c r="K142" s="239"/>
      <c r="L142" s="244"/>
      <c r="M142" s="245"/>
      <c r="N142" s="246"/>
      <c r="O142" s="246"/>
      <c r="P142" s="246"/>
      <c r="Q142" s="246"/>
      <c r="R142" s="246"/>
      <c r="S142" s="246"/>
      <c r="T142" s="247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8" t="s">
        <v>144</v>
      </c>
      <c r="AU142" s="248" t="s">
        <v>82</v>
      </c>
      <c r="AV142" s="14" t="s">
        <v>140</v>
      </c>
      <c r="AW142" s="14" t="s">
        <v>33</v>
      </c>
      <c r="AX142" s="14" t="s">
        <v>80</v>
      </c>
      <c r="AY142" s="248" t="s">
        <v>133</v>
      </c>
    </row>
    <row r="143" s="2" customFormat="1" ht="24.15" customHeight="1">
      <c r="A143" s="41"/>
      <c r="B143" s="42"/>
      <c r="C143" s="208" t="s">
        <v>227</v>
      </c>
      <c r="D143" s="208" t="s">
        <v>135</v>
      </c>
      <c r="E143" s="209" t="s">
        <v>228</v>
      </c>
      <c r="F143" s="210" t="s">
        <v>229</v>
      </c>
      <c r="G143" s="211" t="s">
        <v>216</v>
      </c>
      <c r="H143" s="212">
        <v>66.700000000000003</v>
      </c>
      <c r="I143" s="213"/>
      <c r="J143" s="214">
        <f>ROUND(I143*H143,2)</f>
        <v>0</v>
      </c>
      <c r="K143" s="210" t="s">
        <v>139</v>
      </c>
      <c r="L143" s="47"/>
      <c r="M143" s="215" t="s">
        <v>19</v>
      </c>
      <c r="N143" s="216" t="s">
        <v>43</v>
      </c>
      <c r="O143" s="87"/>
      <c r="P143" s="217">
        <f>O143*H143</f>
        <v>0</v>
      </c>
      <c r="Q143" s="217">
        <v>0</v>
      </c>
      <c r="R143" s="217">
        <f>Q143*H143</f>
        <v>0</v>
      </c>
      <c r="S143" s="217">
        <v>0.00248</v>
      </c>
      <c r="T143" s="218">
        <f>S143*H143</f>
        <v>0.16541600000000001</v>
      </c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R143" s="219" t="s">
        <v>140</v>
      </c>
      <c r="AT143" s="219" t="s">
        <v>135</v>
      </c>
      <c r="AU143" s="219" t="s">
        <v>82</v>
      </c>
      <c r="AY143" s="20" t="s">
        <v>133</v>
      </c>
      <c r="BE143" s="220">
        <f>IF(N143="základní",J143,0)</f>
        <v>0</v>
      </c>
      <c r="BF143" s="220">
        <f>IF(N143="snížená",J143,0)</f>
        <v>0</v>
      </c>
      <c r="BG143" s="220">
        <f>IF(N143="zákl. přenesená",J143,0)</f>
        <v>0</v>
      </c>
      <c r="BH143" s="220">
        <f>IF(N143="sníž. přenesená",J143,0)</f>
        <v>0</v>
      </c>
      <c r="BI143" s="220">
        <f>IF(N143="nulová",J143,0)</f>
        <v>0</v>
      </c>
      <c r="BJ143" s="20" t="s">
        <v>80</v>
      </c>
      <c r="BK143" s="220">
        <f>ROUND(I143*H143,2)</f>
        <v>0</v>
      </c>
      <c r="BL143" s="20" t="s">
        <v>140</v>
      </c>
      <c r="BM143" s="219" t="s">
        <v>230</v>
      </c>
    </row>
    <row r="144" s="2" customFormat="1">
      <c r="A144" s="41"/>
      <c r="B144" s="42"/>
      <c r="C144" s="43"/>
      <c r="D144" s="221" t="s">
        <v>142</v>
      </c>
      <c r="E144" s="43"/>
      <c r="F144" s="222" t="s">
        <v>231</v>
      </c>
      <c r="G144" s="43"/>
      <c r="H144" s="43"/>
      <c r="I144" s="223"/>
      <c r="J144" s="43"/>
      <c r="K144" s="43"/>
      <c r="L144" s="47"/>
      <c r="M144" s="224"/>
      <c r="N144" s="225"/>
      <c r="O144" s="87"/>
      <c r="P144" s="87"/>
      <c r="Q144" s="87"/>
      <c r="R144" s="87"/>
      <c r="S144" s="87"/>
      <c r="T144" s="88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T144" s="20" t="s">
        <v>142</v>
      </c>
      <c r="AU144" s="20" t="s">
        <v>82</v>
      </c>
    </row>
    <row r="145" s="13" customFormat="1">
      <c r="A145" s="13"/>
      <c r="B145" s="226"/>
      <c r="C145" s="227"/>
      <c r="D145" s="228" t="s">
        <v>144</v>
      </c>
      <c r="E145" s="229" t="s">
        <v>19</v>
      </c>
      <c r="F145" s="230" t="s">
        <v>232</v>
      </c>
      <c r="G145" s="227"/>
      <c r="H145" s="231">
        <v>66.700000000000003</v>
      </c>
      <c r="I145" s="232"/>
      <c r="J145" s="227"/>
      <c r="K145" s="227"/>
      <c r="L145" s="233"/>
      <c r="M145" s="234"/>
      <c r="N145" s="235"/>
      <c r="O145" s="235"/>
      <c r="P145" s="235"/>
      <c r="Q145" s="235"/>
      <c r="R145" s="235"/>
      <c r="S145" s="235"/>
      <c r="T145" s="23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7" t="s">
        <v>144</v>
      </c>
      <c r="AU145" s="237" t="s">
        <v>82</v>
      </c>
      <c r="AV145" s="13" t="s">
        <v>82</v>
      </c>
      <c r="AW145" s="13" t="s">
        <v>33</v>
      </c>
      <c r="AX145" s="13" t="s">
        <v>80</v>
      </c>
      <c r="AY145" s="237" t="s">
        <v>133</v>
      </c>
    </row>
    <row r="146" s="2" customFormat="1" ht="24.15" customHeight="1">
      <c r="A146" s="41"/>
      <c r="B146" s="42"/>
      <c r="C146" s="208" t="s">
        <v>233</v>
      </c>
      <c r="D146" s="208" t="s">
        <v>135</v>
      </c>
      <c r="E146" s="209" t="s">
        <v>234</v>
      </c>
      <c r="F146" s="210" t="s">
        <v>235</v>
      </c>
      <c r="G146" s="211" t="s">
        <v>216</v>
      </c>
      <c r="H146" s="212">
        <v>10.6</v>
      </c>
      <c r="I146" s="213"/>
      <c r="J146" s="214">
        <f>ROUND(I146*H146,2)</f>
        <v>0</v>
      </c>
      <c r="K146" s="210" t="s">
        <v>139</v>
      </c>
      <c r="L146" s="47"/>
      <c r="M146" s="215" t="s">
        <v>19</v>
      </c>
      <c r="N146" s="216" t="s">
        <v>43</v>
      </c>
      <c r="O146" s="87"/>
      <c r="P146" s="217">
        <f>O146*H146</f>
        <v>0</v>
      </c>
      <c r="Q146" s="217">
        <v>0</v>
      </c>
      <c r="R146" s="217">
        <f>Q146*H146</f>
        <v>0</v>
      </c>
      <c r="S146" s="217">
        <v>0.00348</v>
      </c>
      <c r="T146" s="218">
        <f>S146*H146</f>
        <v>0.036887999999999997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19" t="s">
        <v>140</v>
      </c>
      <c r="AT146" s="219" t="s">
        <v>135</v>
      </c>
      <c r="AU146" s="219" t="s">
        <v>82</v>
      </c>
      <c r="AY146" s="20" t="s">
        <v>133</v>
      </c>
      <c r="BE146" s="220">
        <f>IF(N146="základní",J146,0)</f>
        <v>0</v>
      </c>
      <c r="BF146" s="220">
        <f>IF(N146="snížená",J146,0)</f>
        <v>0</v>
      </c>
      <c r="BG146" s="220">
        <f>IF(N146="zákl. přenesená",J146,0)</f>
        <v>0</v>
      </c>
      <c r="BH146" s="220">
        <f>IF(N146="sníž. přenesená",J146,0)</f>
        <v>0</v>
      </c>
      <c r="BI146" s="220">
        <f>IF(N146="nulová",J146,0)</f>
        <v>0</v>
      </c>
      <c r="BJ146" s="20" t="s">
        <v>80</v>
      </c>
      <c r="BK146" s="220">
        <f>ROUND(I146*H146,2)</f>
        <v>0</v>
      </c>
      <c r="BL146" s="20" t="s">
        <v>140</v>
      </c>
      <c r="BM146" s="219" t="s">
        <v>236</v>
      </c>
    </row>
    <row r="147" s="2" customFormat="1">
      <c r="A147" s="41"/>
      <c r="B147" s="42"/>
      <c r="C147" s="43"/>
      <c r="D147" s="221" t="s">
        <v>142</v>
      </c>
      <c r="E147" s="43"/>
      <c r="F147" s="222" t="s">
        <v>237</v>
      </c>
      <c r="G147" s="43"/>
      <c r="H147" s="43"/>
      <c r="I147" s="223"/>
      <c r="J147" s="43"/>
      <c r="K147" s="43"/>
      <c r="L147" s="47"/>
      <c r="M147" s="224"/>
      <c r="N147" s="225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142</v>
      </c>
      <c r="AU147" s="20" t="s">
        <v>82</v>
      </c>
    </row>
    <row r="148" s="13" customFormat="1">
      <c r="A148" s="13"/>
      <c r="B148" s="226"/>
      <c r="C148" s="227"/>
      <c r="D148" s="228" t="s">
        <v>144</v>
      </c>
      <c r="E148" s="229" t="s">
        <v>19</v>
      </c>
      <c r="F148" s="230" t="s">
        <v>238</v>
      </c>
      <c r="G148" s="227"/>
      <c r="H148" s="231">
        <v>10.6</v>
      </c>
      <c r="I148" s="232"/>
      <c r="J148" s="227"/>
      <c r="K148" s="227"/>
      <c r="L148" s="233"/>
      <c r="M148" s="234"/>
      <c r="N148" s="235"/>
      <c r="O148" s="235"/>
      <c r="P148" s="235"/>
      <c r="Q148" s="235"/>
      <c r="R148" s="235"/>
      <c r="S148" s="235"/>
      <c r="T148" s="23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7" t="s">
        <v>144</v>
      </c>
      <c r="AU148" s="237" t="s">
        <v>82</v>
      </c>
      <c r="AV148" s="13" t="s">
        <v>82</v>
      </c>
      <c r="AW148" s="13" t="s">
        <v>33</v>
      </c>
      <c r="AX148" s="13" t="s">
        <v>80</v>
      </c>
      <c r="AY148" s="237" t="s">
        <v>133</v>
      </c>
    </row>
    <row r="149" s="2" customFormat="1" ht="24.15" customHeight="1">
      <c r="A149" s="41"/>
      <c r="B149" s="42"/>
      <c r="C149" s="208" t="s">
        <v>239</v>
      </c>
      <c r="D149" s="208" t="s">
        <v>135</v>
      </c>
      <c r="E149" s="209" t="s">
        <v>240</v>
      </c>
      <c r="F149" s="210" t="s">
        <v>241</v>
      </c>
      <c r="G149" s="211" t="s">
        <v>216</v>
      </c>
      <c r="H149" s="212">
        <v>77.700000000000003</v>
      </c>
      <c r="I149" s="213"/>
      <c r="J149" s="214">
        <f>ROUND(I149*H149,2)</f>
        <v>0</v>
      </c>
      <c r="K149" s="210" t="s">
        <v>139</v>
      </c>
      <c r="L149" s="47"/>
      <c r="M149" s="215" t="s">
        <v>19</v>
      </c>
      <c r="N149" s="216" t="s">
        <v>43</v>
      </c>
      <c r="O149" s="87"/>
      <c r="P149" s="217">
        <f>O149*H149</f>
        <v>0</v>
      </c>
      <c r="Q149" s="217">
        <v>0</v>
      </c>
      <c r="R149" s="217">
        <f>Q149*H149</f>
        <v>0</v>
      </c>
      <c r="S149" s="217">
        <v>0.036999999999999998</v>
      </c>
      <c r="T149" s="218">
        <f>S149*H149</f>
        <v>2.8748999999999998</v>
      </c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R149" s="219" t="s">
        <v>140</v>
      </c>
      <c r="AT149" s="219" t="s">
        <v>135</v>
      </c>
      <c r="AU149" s="219" t="s">
        <v>82</v>
      </c>
      <c r="AY149" s="20" t="s">
        <v>133</v>
      </c>
      <c r="BE149" s="220">
        <f>IF(N149="základní",J149,0)</f>
        <v>0</v>
      </c>
      <c r="BF149" s="220">
        <f>IF(N149="snížená",J149,0)</f>
        <v>0</v>
      </c>
      <c r="BG149" s="220">
        <f>IF(N149="zákl. přenesená",J149,0)</f>
        <v>0</v>
      </c>
      <c r="BH149" s="220">
        <f>IF(N149="sníž. přenesená",J149,0)</f>
        <v>0</v>
      </c>
      <c r="BI149" s="220">
        <f>IF(N149="nulová",J149,0)</f>
        <v>0</v>
      </c>
      <c r="BJ149" s="20" t="s">
        <v>80</v>
      </c>
      <c r="BK149" s="220">
        <f>ROUND(I149*H149,2)</f>
        <v>0</v>
      </c>
      <c r="BL149" s="20" t="s">
        <v>140</v>
      </c>
      <c r="BM149" s="219" t="s">
        <v>242</v>
      </c>
    </row>
    <row r="150" s="2" customFormat="1">
      <c r="A150" s="41"/>
      <c r="B150" s="42"/>
      <c r="C150" s="43"/>
      <c r="D150" s="221" t="s">
        <v>142</v>
      </c>
      <c r="E150" s="43"/>
      <c r="F150" s="222" t="s">
        <v>243</v>
      </c>
      <c r="G150" s="43"/>
      <c r="H150" s="43"/>
      <c r="I150" s="223"/>
      <c r="J150" s="43"/>
      <c r="K150" s="43"/>
      <c r="L150" s="47"/>
      <c r="M150" s="224"/>
      <c r="N150" s="225"/>
      <c r="O150" s="87"/>
      <c r="P150" s="87"/>
      <c r="Q150" s="87"/>
      <c r="R150" s="87"/>
      <c r="S150" s="87"/>
      <c r="T150" s="88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T150" s="20" t="s">
        <v>142</v>
      </c>
      <c r="AU150" s="20" t="s">
        <v>82</v>
      </c>
    </row>
    <row r="151" s="13" customFormat="1">
      <c r="A151" s="13"/>
      <c r="B151" s="226"/>
      <c r="C151" s="227"/>
      <c r="D151" s="228" t="s">
        <v>144</v>
      </c>
      <c r="E151" s="229" t="s">
        <v>19</v>
      </c>
      <c r="F151" s="230" t="s">
        <v>244</v>
      </c>
      <c r="G151" s="227"/>
      <c r="H151" s="231">
        <v>66.700000000000003</v>
      </c>
      <c r="I151" s="232"/>
      <c r="J151" s="227"/>
      <c r="K151" s="227"/>
      <c r="L151" s="233"/>
      <c r="M151" s="234"/>
      <c r="N151" s="235"/>
      <c r="O151" s="235"/>
      <c r="P151" s="235"/>
      <c r="Q151" s="235"/>
      <c r="R151" s="235"/>
      <c r="S151" s="235"/>
      <c r="T151" s="23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7" t="s">
        <v>144</v>
      </c>
      <c r="AU151" s="237" t="s">
        <v>82</v>
      </c>
      <c r="AV151" s="13" t="s">
        <v>82</v>
      </c>
      <c r="AW151" s="13" t="s">
        <v>33</v>
      </c>
      <c r="AX151" s="13" t="s">
        <v>72</v>
      </c>
      <c r="AY151" s="237" t="s">
        <v>133</v>
      </c>
    </row>
    <row r="152" s="13" customFormat="1">
      <c r="A152" s="13"/>
      <c r="B152" s="226"/>
      <c r="C152" s="227"/>
      <c r="D152" s="228" t="s">
        <v>144</v>
      </c>
      <c r="E152" s="229" t="s">
        <v>19</v>
      </c>
      <c r="F152" s="230" t="s">
        <v>245</v>
      </c>
      <c r="G152" s="227"/>
      <c r="H152" s="231">
        <v>11</v>
      </c>
      <c r="I152" s="232"/>
      <c r="J152" s="227"/>
      <c r="K152" s="227"/>
      <c r="L152" s="233"/>
      <c r="M152" s="234"/>
      <c r="N152" s="235"/>
      <c r="O152" s="235"/>
      <c r="P152" s="235"/>
      <c r="Q152" s="235"/>
      <c r="R152" s="235"/>
      <c r="S152" s="235"/>
      <c r="T152" s="23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7" t="s">
        <v>144</v>
      </c>
      <c r="AU152" s="237" t="s">
        <v>82</v>
      </c>
      <c r="AV152" s="13" t="s">
        <v>82</v>
      </c>
      <c r="AW152" s="13" t="s">
        <v>33</v>
      </c>
      <c r="AX152" s="13" t="s">
        <v>72</v>
      </c>
      <c r="AY152" s="237" t="s">
        <v>133</v>
      </c>
    </row>
    <row r="153" s="14" customFormat="1">
      <c r="A153" s="14"/>
      <c r="B153" s="238"/>
      <c r="C153" s="239"/>
      <c r="D153" s="228" t="s">
        <v>144</v>
      </c>
      <c r="E153" s="240" t="s">
        <v>19</v>
      </c>
      <c r="F153" s="241" t="s">
        <v>205</v>
      </c>
      <c r="G153" s="239"/>
      <c r="H153" s="242">
        <v>77.700000000000003</v>
      </c>
      <c r="I153" s="243"/>
      <c r="J153" s="239"/>
      <c r="K153" s="239"/>
      <c r="L153" s="244"/>
      <c r="M153" s="245"/>
      <c r="N153" s="246"/>
      <c r="O153" s="246"/>
      <c r="P153" s="246"/>
      <c r="Q153" s="246"/>
      <c r="R153" s="246"/>
      <c r="S153" s="246"/>
      <c r="T153" s="247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48" t="s">
        <v>144</v>
      </c>
      <c r="AU153" s="248" t="s">
        <v>82</v>
      </c>
      <c r="AV153" s="14" t="s">
        <v>140</v>
      </c>
      <c r="AW153" s="14" t="s">
        <v>33</v>
      </c>
      <c r="AX153" s="14" t="s">
        <v>80</v>
      </c>
      <c r="AY153" s="248" t="s">
        <v>133</v>
      </c>
    </row>
    <row r="154" s="12" customFormat="1" ht="22.8" customHeight="1">
      <c r="A154" s="12"/>
      <c r="B154" s="192"/>
      <c r="C154" s="193"/>
      <c r="D154" s="194" t="s">
        <v>71</v>
      </c>
      <c r="E154" s="206" t="s">
        <v>246</v>
      </c>
      <c r="F154" s="206" t="s">
        <v>247</v>
      </c>
      <c r="G154" s="193"/>
      <c r="H154" s="193"/>
      <c r="I154" s="196"/>
      <c r="J154" s="207">
        <f>BK154</f>
        <v>0</v>
      </c>
      <c r="K154" s="193"/>
      <c r="L154" s="198"/>
      <c r="M154" s="199"/>
      <c r="N154" s="200"/>
      <c r="O154" s="200"/>
      <c r="P154" s="201">
        <f>SUM(P155:P179)</f>
        <v>0</v>
      </c>
      <c r="Q154" s="200"/>
      <c r="R154" s="201">
        <f>SUM(R155:R179)</f>
        <v>0</v>
      </c>
      <c r="S154" s="200"/>
      <c r="T154" s="202">
        <f>SUM(T155:T179)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03" t="s">
        <v>80</v>
      </c>
      <c r="AT154" s="204" t="s">
        <v>71</v>
      </c>
      <c r="AU154" s="204" t="s">
        <v>80</v>
      </c>
      <c r="AY154" s="203" t="s">
        <v>133</v>
      </c>
      <c r="BK154" s="205">
        <f>SUM(BK155:BK179)</f>
        <v>0</v>
      </c>
    </row>
    <row r="155" s="2" customFormat="1" ht="24.15" customHeight="1">
      <c r="A155" s="41"/>
      <c r="B155" s="42"/>
      <c r="C155" s="208" t="s">
        <v>248</v>
      </c>
      <c r="D155" s="208" t="s">
        <v>135</v>
      </c>
      <c r="E155" s="209" t="s">
        <v>249</v>
      </c>
      <c r="F155" s="210" t="s">
        <v>250</v>
      </c>
      <c r="G155" s="211" t="s">
        <v>251</v>
      </c>
      <c r="H155" s="212">
        <v>292.12900000000002</v>
      </c>
      <c r="I155" s="213"/>
      <c r="J155" s="214">
        <f>ROUND(I155*H155,2)</f>
        <v>0</v>
      </c>
      <c r="K155" s="210" t="s">
        <v>139</v>
      </c>
      <c r="L155" s="47"/>
      <c r="M155" s="215" t="s">
        <v>19</v>
      </c>
      <c r="N155" s="216" t="s">
        <v>43</v>
      </c>
      <c r="O155" s="87"/>
      <c r="P155" s="217">
        <f>O155*H155</f>
        <v>0</v>
      </c>
      <c r="Q155" s="217">
        <v>0</v>
      </c>
      <c r="R155" s="217">
        <f>Q155*H155</f>
        <v>0</v>
      </c>
      <c r="S155" s="217">
        <v>0</v>
      </c>
      <c r="T155" s="218">
        <f>S155*H155</f>
        <v>0</v>
      </c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R155" s="219" t="s">
        <v>140</v>
      </c>
      <c r="AT155" s="219" t="s">
        <v>135</v>
      </c>
      <c r="AU155" s="219" t="s">
        <v>82</v>
      </c>
      <c r="AY155" s="20" t="s">
        <v>133</v>
      </c>
      <c r="BE155" s="220">
        <f>IF(N155="základní",J155,0)</f>
        <v>0</v>
      </c>
      <c r="BF155" s="220">
        <f>IF(N155="snížená",J155,0)</f>
        <v>0</v>
      </c>
      <c r="BG155" s="220">
        <f>IF(N155="zákl. přenesená",J155,0)</f>
        <v>0</v>
      </c>
      <c r="BH155" s="220">
        <f>IF(N155="sníž. přenesená",J155,0)</f>
        <v>0</v>
      </c>
      <c r="BI155" s="220">
        <f>IF(N155="nulová",J155,0)</f>
        <v>0</v>
      </c>
      <c r="BJ155" s="20" t="s">
        <v>80</v>
      </c>
      <c r="BK155" s="220">
        <f>ROUND(I155*H155,2)</f>
        <v>0</v>
      </c>
      <c r="BL155" s="20" t="s">
        <v>140</v>
      </c>
      <c r="BM155" s="219" t="s">
        <v>252</v>
      </c>
    </row>
    <row r="156" s="2" customFormat="1">
      <c r="A156" s="41"/>
      <c r="B156" s="42"/>
      <c r="C156" s="43"/>
      <c r="D156" s="221" t="s">
        <v>142</v>
      </c>
      <c r="E156" s="43"/>
      <c r="F156" s="222" t="s">
        <v>253</v>
      </c>
      <c r="G156" s="43"/>
      <c r="H156" s="43"/>
      <c r="I156" s="223"/>
      <c r="J156" s="43"/>
      <c r="K156" s="43"/>
      <c r="L156" s="47"/>
      <c r="M156" s="224"/>
      <c r="N156" s="225"/>
      <c r="O156" s="87"/>
      <c r="P156" s="87"/>
      <c r="Q156" s="87"/>
      <c r="R156" s="87"/>
      <c r="S156" s="87"/>
      <c r="T156" s="88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T156" s="20" t="s">
        <v>142</v>
      </c>
      <c r="AU156" s="20" t="s">
        <v>82</v>
      </c>
    </row>
    <row r="157" s="13" customFormat="1">
      <c r="A157" s="13"/>
      <c r="B157" s="226"/>
      <c r="C157" s="227"/>
      <c r="D157" s="228" t="s">
        <v>144</v>
      </c>
      <c r="E157" s="229" t="s">
        <v>19</v>
      </c>
      <c r="F157" s="230" t="s">
        <v>254</v>
      </c>
      <c r="G157" s="227"/>
      <c r="H157" s="231">
        <v>263.49400000000003</v>
      </c>
      <c r="I157" s="232"/>
      <c r="J157" s="227"/>
      <c r="K157" s="227"/>
      <c r="L157" s="233"/>
      <c r="M157" s="234"/>
      <c r="N157" s="235"/>
      <c r="O157" s="235"/>
      <c r="P157" s="235"/>
      <c r="Q157" s="235"/>
      <c r="R157" s="235"/>
      <c r="S157" s="235"/>
      <c r="T157" s="23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7" t="s">
        <v>144</v>
      </c>
      <c r="AU157" s="237" t="s">
        <v>82</v>
      </c>
      <c r="AV157" s="13" t="s">
        <v>82</v>
      </c>
      <c r="AW157" s="13" t="s">
        <v>33</v>
      </c>
      <c r="AX157" s="13" t="s">
        <v>72</v>
      </c>
      <c r="AY157" s="237" t="s">
        <v>133</v>
      </c>
    </row>
    <row r="158" s="13" customFormat="1">
      <c r="A158" s="13"/>
      <c r="B158" s="226"/>
      <c r="C158" s="227"/>
      <c r="D158" s="228" t="s">
        <v>144</v>
      </c>
      <c r="E158" s="229" t="s">
        <v>19</v>
      </c>
      <c r="F158" s="230" t="s">
        <v>255</v>
      </c>
      <c r="G158" s="227"/>
      <c r="H158" s="231">
        <v>28.635000000000002</v>
      </c>
      <c r="I158" s="232"/>
      <c r="J158" s="227"/>
      <c r="K158" s="227"/>
      <c r="L158" s="233"/>
      <c r="M158" s="234"/>
      <c r="N158" s="235"/>
      <c r="O158" s="235"/>
      <c r="P158" s="235"/>
      <c r="Q158" s="235"/>
      <c r="R158" s="235"/>
      <c r="S158" s="235"/>
      <c r="T158" s="236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7" t="s">
        <v>144</v>
      </c>
      <c r="AU158" s="237" t="s">
        <v>82</v>
      </c>
      <c r="AV158" s="13" t="s">
        <v>82</v>
      </c>
      <c r="AW158" s="13" t="s">
        <v>33</v>
      </c>
      <c r="AX158" s="13" t="s">
        <v>72</v>
      </c>
      <c r="AY158" s="237" t="s">
        <v>133</v>
      </c>
    </row>
    <row r="159" s="14" customFormat="1">
      <c r="A159" s="14"/>
      <c r="B159" s="238"/>
      <c r="C159" s="239"/>
      <c r="D159" s="228" t="s">
        <v>144</v>
      </c>
      <c r="E159" s="240" t="s">
        <v>19</v>
      </c>
      <c r="F159" s="241" t="s">
        <v>205</v>
      </c>
      <c r="G159" s="239"/>
      <c r="H159" s="242">
        <v>292.12900000000002</v>
      </c>
      <c r="I159" s="243"/>
      <c r="J159" s="239"/>
      <c r="K159" s="239"/>
      <c r="L159" s="244"/>
      <c r="M159" s="245"/>
      <c r="N159" s="246"/>
      <c r="O159" s="246"/>
      <c r="P159" s="246"/>
      <c r="Q159" s="246"/>
      <c r="R159" s="246"/>
      <c r="S159" s="246"/>
      <c r="T159" s="247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48" t="s">
        <v>144</v>
      </c>
      <c r="AU159" s="248" t="s">
        <v>82</v>
      </c>
      <c r="AV159" s="14" t="s">
        <v>140</v>
      </c>
      <c r="AW159" s="14" t="s">
        <v>33</v>
      </c>
      <c r="AX159" s="14" t="s">
        <v>80</v>
      </c>
      <c r="AY159" s="248" t="s">
        <v>133</v>
      </c>
    </row>
    <row r="160" s="2" customFormat="1" ht="37.8" customHeight="1">
      <c r="A160" s="41"/>
      <c r="B160" s="42"/>
      <c r="C160" s="208" t="s">
        <v>256</v>
      </c>
      <c r="D160" s="208" t="s">
        <v>135</v>
      </c>
      <c r="E160" s="209" t="s">
        <v>257</v>
      </c>
      <c r="F160" s="210" t="s">
        <v>258</v>
      </c>
      <c r="G160" s="211" t="s">
        <v>251</v>
      </c>
      <c r="H160" s="212">
        <v>292.12900000000002</v>
      </c>
      <c r="I160" s="213"/>
      <c r="J160" s="214">
        <f>ROUND(I160*H160,2)</f>
        <v>0</v>
      </c>
      <c r="K160" s="210" t="s">
        <v>139</v>
      </c>
      <c r="L160" s="47"/>
      <c r="M160" s="215" t="s">
        <v>19</v>
      </c>
      <c r="N160" s="216" t="s">
        <v>43</v>
      </c>
      <c r="O160" s="87"/>
      <c r="P160" s="217">
        <f>O160*H160</f>
        <v>0</v>
      </c>
      <c r="Q160" s="217">
        <v>0</v>
      </c>
      <c r="R160" s="217">
        <f>Q160*H160</f>
        <v>0</v>
      </c>
      <c r="S160" s="217">
        <v>0</v>
      </c>
      <c r="T160" s="218">
        <f>S160*H160</f>
        <v>0</v>
      </c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R160" s="219" t="s">
        <v>140</v>
      </c>
      <c r="AT160" s="219" t="s">
        <v>135</v>
      </c>
      <c r="AU160" s="219" t="s">
        <v>82</v>
      </c>
      <c r="AY160" s="20" t="s">
        <v>133</v>
      </c>
      <c r="BE160" s="220">
        <f>IF(N160="základní",J160,0)</f>
        <v>0</v>
      </c>
      <c r="BF160" s="220">
        <f>IF(N160="snížená",J160,0)</f>
        <v>0</v>
      </c>
      <c r="BG160" s="220">
        <f>IF(N160="zákl. přenesená",J160,0)</f>
        <v>0</v>
      </c>
      <c r="BH160" s="220">
        <f>IF(N160="sníž. přenesená",J160,0)</f>
        <v>0</v>
      </c>
      <c r="BI160" s="220">
        <f>IF(N160="nulová",J160,0)</f>
        <v>0</v>
      </c>
      <c r="BJ160" s="20" t="s">
        <v>80</v>
      </c>
      <c r="BK160" s="220">
        <f>ROUND(I160*H160,2)</f>
        <v>0</v>
      </c>
      <c r="BL160" s="20" t="s">
        <v>140</v>
      </c>
      <c r="BM160" s="219" t="s">
        <v>259</v>
      </c>
    </row>
    <row r="161" s="2" customFormat="1">
      <c r="A161" s="41"/>
      <c r="B161" s="42"/>
      <c r="C161" s="43"/>
      <c r="D161" s="221" t="s">
        <v>142</v>
      </c>
      <c r="E161" s="43"/>
      <c r="F161" s="222" t="s">
        <v>260</v>
      </c>
      <c r="G161" s="43"/>
      <c r="H161" s="43"/>
      <c r="I161" s="223"/>
      <c r="J161" s="43"/>
      <c r="K161" s="43"/>
      <c r="L161" s="47"/>
      <c r="M161" s="224"/>
      <c r="N161" s="225"/>
      <c r="O161" s="87"/>
      <c r="P161" s="87"/>
      <c r="Q161" s="87"/>
      <c r="R161" s="87"/>
      <c r="S161" s="87"/>
      <c r="T161" s="88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T161" s="20" t="s">
        <v>142</v>
      </c>
      <c r="AU161" s="20" t="s">
        <v>82</v>
      </c>
    </row>
    <row r="162" s="2" customFormat="1" ht="49.05" customHeight="1">
      <c r="A162" s="41"/>
      <c r="B162" s="42"/>
      <c r="C162" s="208" t="s">
        <v>7</v>
      </c>
      <c r="D162" s="208" t="s">
        <v>135</v>
      </c>
      <c r="E162" s="209" t="s">
        <v>261</v>
      </c>
      <c r="F162" s="210" t="s">
        <v>262</v>
      </c>
      <c r="G162" s="211" t="s">
        <v>251</v>
      </c>
      <c r="H162" s="212">
        <v>2629.1610000000001</v>
      </c>
      <c r="I162" s="213"/>
      <c r="J162" s="214">
        <f>ROUND(I162*H162,2)</f>
        <v>0</v>
      </c>
      <c r="K162" s="210" t="s">
        <v>139</v>
      </c>
      <c r="L162" s="47"/>
      <c r="M162" s="215" t="s">
        <v>19</v>
      </c>
      <c r="N162" s="216" t="s">
        <v>43</v>
      </c>
      <c r="O162" s="87"/>
      <c r="P162" s="217">
        <f>O162*H162</f>
        <v>0</v>
      </c>
      <c r="Q162" s="217">
        <v>0</v>
      </c>
      <c r="R162" s="217">
        <f>Q162*H162</f>
        <v>0</v>
      </c>
      <c r="S162" s="217">
        <v>0</v>
      </c>
      <c r="T162" s="218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19" t="s">
        <v>140</v>
      </c>
      <c r="AT162" s="219" t="s">
        <v>135</v>
      </c>
      <c r="AU162" s="219" t="s">
        <v>82</v>
      </c>
      <c r="AY162" s="20" t="s">
        <v>133</v>
      </c>
      <c r="BE162" s="220">
        <f>IF(N162="základní",J162,0)</f>
        <v>0</v>
      </c>
      <c r="BF162" s="220">
        <f>IF(N162="snížená",J162,0)</f>
        <v>0</v>
      </c>
      <c r="BG162" s="220">
        <f>IF(N162="zákl. přenesená",J162,0)</f>
        <v>0</v>
      </c>
      <c r="BH162" s="220">
        <f>IF(N162="sníž. přenesená",J162,0)</f>
        <v>0</v>
      </c>
      <c r="BI162" s="220">
        <f>IF(N162="nulová",J162,0)</f>
        <v>0</v>
      </c>
      <c r="BJ162" s="20" t="s">
        <v>80</v>
      </c>
      <c r="BK162" s="220">
        <f>ROUND(I162*H162,2)</f>
        <v>0</v>
      </c>
      <c r="BL162" s="20" t="s">
        <v>140</v>
      </c>
      <c r="BM162" s="219" t="s">
        <v>263</v>
      </c>
    </row>
    <row r="163" s="2" customFormat="1">
      <c r="A163" s="41"/>
      <c r="B163" s="42"/>
      <c r="C163" s="43"/>
      <c r="D163" s="221" t="s">
        <v>142</v>
      </c>
      <c r="E163" s="43"/>
      <c r="F163" s="222" t="s">
        <v>264</v>
      </c>
      <c r="G163" s="43"/>
      <c r="H163" s="43"/>
      <c r="I163" s="223"/>
      <c r="J163" s="43"/>
      <c r="K163" s="43"/>
      <c r="L163" s="47"/>
      <c r="M163" s="224"/>
      <c r="N163" s="225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142</v>
      </c>
      <c r="AU163" s="20" t="s">
        <v>82</v>
      </c>
    </row>
    <row r="164" s="13" customFormat="1">
      <c r="A164" s="13"/>
      <c r="B164" s="226"/>
      <c r="C164" s="227"/>
      <c r="D164" s="228" t="s">
        <v>144</v>
      </c>
      <c r="E164" s="227"/>
      <c r="F164" s="230" t="s">
        <v>265</v>
      </c>
      <c r="G164" s="227"/>
      <c r="H164" s="231">
        <v>2629.1610000000001</v>
      </c>
      <c r="I164" s="232"/>
      <c r="J164" s="227"/>
      <c r="K164" s="227"/>
      <c r="L164" s="233"/>
      <c r="M164" s="234"/>
      <c r="N164" s="235"/>
      <c r="O164" s="235"/>
      <c r="P164" s="235"/>
      <c r="Q164" s="235"/>
      <c r="R164" s="235"/>
      <c r="S164" s="235"/>
      <c r="T164" s="236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7" t="s">
        <v>144</v>
      </c>
      <c r="AU164" s="237" t="s">
        <v>82</v>
      </c>
      <c r="AV164" s="13" t="s">
        <v>82</v>
      </c>
      <c r="AW164" s="13" t="s">
        <v>4</v>
      </c>
      <c r="AX164" s="13" t="s">
        <v>80</v>
      </c>
      <c r="AY164" s="237" t="s">
        <v>133</v>
      </c>
    </row>
    <row r="165" s="2" customFormat="1" ht="44.25" customHeight="1">
      <c r="A165" s="41"/>
      <c r="B165" s="42"/>
      <c r="C165" s="208" t="s">
        <v>266</v>
      </c>
      <c r="D165" s="208" t="s">
        <v>135</v>
      </c>
      <c r="E165" s="209" t="s">
        <v>267</v>
      </c>
      <c r="F165" s="210" t="s">
        <v>268</v>
      </c>
      <c r="G165" s="211" t="s">
        <v>251</v>
      </c>
      <c r="H165" s="212">
        <v>28.635000000000002</v>
      </c>
      <c r="I165" s="213"/>
      <c r="J165" s="214">
        <f>ROUND(I165*H165,2)</f>
        <v>0</v>
      </c>
      <c r="K165" s="210" t="s">
        <v>139</v>
      </c>
      <c r="L165" s="47"/>
      <c r="M165" s="215" t="s">
        <v>19</v>
      </c>
      <c r="N165" s="216" t="s">
        <v>43</v>
      </c>
      <c r="O165" s="87"/>
      <c r="P165" s="217">
        <f>O165*H165</f>
        <v>0</v>
      </c>
      <c r="Q165" s="217">
        <v>0</v>
      </c>
      <c r="R165" s="217">
        <f>Q165*H165</f>
        <v>0</v>
      </c>
      <c r="S165" s="217">
        <v>0</v>
      </c>
      <c r="T165" s="218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19" t="s">
        <v>140</v>
      </c>
      <c r="AT165" s="219" t="s">
        <v>135</v>
      </c>
      <c r="AU165" s="219" t="s">
        <v>82</v>
      </c>
      <c r="AY165" s="20" t="s">
        <v>133</v>
      </c>
      <c r="BE165" s="220">
        <f>IF(N165="základní",J165,0)</f>
        <v>0</v>
      </c>
      <c r="BF165" s="220">
        <f>IF(N165="snížená",J165,0)</f>
        <v>0</v>
      </c>
      <c r="BG165" s="220">
        <f>IF(N165="zákl. přenesená",J165,0)</f>
        <v>0</v>
      </c>
      <c r="BH165" s="220">
        <f>IF(N165="sníž. přenesená",J165,0)</f>
        <v>0</v>
      </c>
      <c r="BI165" s="220">
        <f>IF(N165="nulová",J165,0)</f>
        <v>0</v>
      </c>
      <c r="BJ165" s="20" t="s">
        <v>80</v>
      </c>
      <c r="BK165" s="220">
        <f>ROUND(I165*H165,2)</f>
        <v>0</v>
      </c>
      <c r="BL165" s="20" t="s">
        <v>140</v>
      </c>
      <c r="BM165" s="219" t="s">
        <v>269</v>
      </c>
    </row>
    <row r="166" s="2" customFormat="1">
      <c r="A166" s="41"/>
      <c r="B166" s="42"/>
      <c r="C166" s="43"/>
      <c r="D166" s="221" t="s">
        <v>142</v>
      </c>
      <c r="E166" s="43"/>
      <c r="F166" s="222" t="s">
        <v>270</v>
      </c>
      <c r="G166" s="43"/>
      <c r="H166" s="43"/>
      <c r="I166" s="223"/>
      <c r="J166" s="43"/>
      <c r="K166" s="43"/>
      <c r="L166" s="47"/>
      <c r="M166" s="224"/>
      <c r="N166" s="225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142</v>
      </c>
      <c r="AU166" s="20" t="s">
        <v>82</v>
      </c>
    </row>
    <row r="167" s="13" customFormat="1">
      <c r="A167" s="13"/>
      <c r="B167" s="226"/>
      <c r="C167" s="227"/>
      <c r="D167" s="228" t="s">
        <v>144</v>
      </c>
      <c r="E167" s="229" t="s">
        <v>19</v>
      </c>
      <c r="F167" s="230" t="s">
        <v>271</v>
      </c>
      <c r="G167" s="227"/>
      <c r="H167" s="231">
        <v>28.635000000000002</v>
      </c>
      <c r="I167" s="232"/>
      <c r="J167" s="227"/>
      <c r="K167" s="227"/>
      <c r="L167" s="233"/>
      <c r="M167" s="234"/>
      <c r="N167" s="235"/>
      <c r="O167" s="235"/>
      <c r="P167" s="235"/>
      <c r="Q167" s="235"/>
      <c r="R167" s="235"/>
      <c r="S167" s="235"/>
      <c r="T167" s="23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7" t="s">
        <v>144</v>
      </c>
      <c r="AU167" s="237" t="s">
        <v>82</v>
      </c>
      <c r="AV167" s="13" t="s">
        <v>82</v>
      </c>
      <c r="AW167" s="13" t="s">
        <v>33</v>
      </c>
      <c r="AX167" s="13" t="s">
        <v>80</v>
      </c>
      <c r="AY167" s="237" t="s">
        <v>133</v>
      </c>
    </row>
    <row r="168" s="2" customFormat="1" ht="44.25" customHeight="1">
      <c r="A168" s="41"/>
      <c r="B168" s="42"/>
      <c r="C168" s="208" t="s">
        <v>272</v>
      </c>
      <c r="D168" s="208" t="s">
        <v>135</v>
      </c>
      <c r="E168" s="209" t="s">
        <v>273</v>
      </c>
      <c r="F168" s="210" t="s">
        <v>274</v>
      </c>
      <c r="G168" s="211" t="s">
        <v>251</v>
      </c>
      <c r="H168" s="212">
        <v>22</v>
      </c>
      <c r="I168" s="213"/>
      <c r="J168" s="214">
        <f>ROUND(I168*H168,2)</f>
        <v>0</v>
      </c>
      <c r="K168" s="210" t="s">
        <v>139</v>
      </c>
      <c r="L168" s="47"/>
      <c r="M168" s="215" t="s">
        <v>19</v>
      </c>
      <c r="N168" s="216" t="s">
        <v>43</v>
      </c>
      <c r="O168" s="87"/>
      <c r="P168" s="217">
        <f>O168*H168</f>
        <v>0</v>
      </c>
      <c r="Q168" s="217">
        <v>0</v>
      </c>
      <c r="R168" s="217">
        <f>Q168*H168</f>
        <v>0</v>
      </c>
      <c r="S168" s="217">
        <v>0</v>
      </c>
      <c r="T168" s="218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9" t="s">
        <v>140</v>
      </c>
      <c r="AT168" s="219" t="s">
        <v>135</v>
      </c>
      <c r="AU168" s="219" t="s">
        <v>82</v>
      </c>
      <c r="AY168" s="20" t="s">
        <v>133</v>
      </c>
      <c r="BE168" s="220">
        <f>IF(N168="základní",J168,0)</f>
        <v>0</v>
      </c>
      <c r="BF168" s="220">
        <f>IF(N168="snížená",J168,0)</f>
        <v>0</v>
      </c>
      <c r="BG168" s="220">
        <f>IF(N168="zákl. přenesená",J168,0)</f>
        <v>0</v>
      </c>
      <c r="BH168" s="220">
        <f>IF(N168="sníž. přenesená",J168,0)</f>
        <v>0</v>
      </c>
      <c r="BI168" s="220">
        <f>IF(N168="nulová",J168,0)</f>
        <v>0</v>
      </c>
      <c r="BJ168" s="20" t="s">
        <v>80</v>
      </c>
      <c r="BK168" s="220">
        <f>ROUND(I168*H168,2)</f>
        <v>0</v>
      </c>
      <c r="BL168" s="20" t="s">
        <v>140</v>
      </c>
      <c r="BM168" s="219" t="s">
        <v>275</v>
      </c>
    </row>
    <row r="169" s="2" customFormat="1">
      <c r="A169" s="41"/>
      <c r="B169" s="42"/>
      <c r="C169" s="43"/>
      <c r="D169" s="221" t="s">
        <v>142</v>
      </c>
      <c r="E169" s="43"/>
      <c r="F169" s="222" t="s">
        <v>276</v>
      </c>
      <c r="G169" s="43"/>
      <c r="H169" s="43"/>
      <c r="I169" s="223"/>
      <c r="J169" s="43"/>
      <c r="K169" s="43"/>
      <c r="L169" s="47"/>
      <c r="M169" s="224"/>
      <c r="N169" s="225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142</v>
      </c>
      <c r="AU169" s="20" t="s">
        <v>82</v>
      </c>
    </row>
    <row r="170" s="13" customFormat="1">
      <c r="A170" s="13"/>
      <c r="B170" s="226"/>
      <c r="C170" s="227"/>
      <c r="D170" s="228" t="s">
        <v>144</v>
      </c>
      <c r="E170" s="229" t="s">
        <v>19</v>
      </c>
      <c r="F170" s="230" t="s">
        <v>277</v>
      </c>
      <c r="G170" s="227"/>
      <c r="H170" s="231">
        <v>22</v>
      </c>
      <c r="I170" s="232"/>
      <c r="J170" s="227"/>
      <c r="K170" s="227"/>
      <c r="L170" s="233"/>
      <c r="M170" s="234"/>
      <c r="N170" s="235"/>
      <c r="O170" s="235"/>
      <c r="P170" s="235"/>
      <c r="Q170" s="235"/>
      <c r="R170" s="235"/>
      <c r="S170" s="235"/>
      <c r="T170" s="23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7" t="s">
        <v>144</v>
      </c>
      <c r="AU170" s="237" t="s">
        <v>82</v>
      </c>
      <c r="AV170" s="13" t="s">
        <v>82</v>
      </c>
      <c r="AW170" s="13" t="s">
        <v>33</v>
      </c>
      <c r="AX170" s="13" t="s">
        <v>80</v>
      </c>
      <c r="AY170" s="237" t="s">
        <v>133</v>
      </c>
    </row>
    <row r="171" s="2" customFormat="1" ht="44.25" customHeight="1">
      <c r="A171" s="41"/>
      <c r="B171" s="42"/>
      <c r="C171" s="208" t="s">
        <v>278</v>
      </c>
      <c r="D171" s="208" t="s">
        <v>135</v>
      </c>
      <c r="E171" s="209" t="s">
        <v>279</v>
      </c>
      <c r="F171" s="210" t="s">
        <v>280</v>
      </c>
      <c r="G171" s="211" t="s">
        <v>251</v>
      </c>
      <c r="H171" s="212">
        <v>33.351999999999997</v>
      </c>
      <c r="I171" s="213"/>
      <c r="J171" s="214">
        <f>ROUND(I171*H171,2)</f>
        <v>0</v>
      </c>
      <c r="K171" s="210" t="s">
        <v>139</v>
      </c>
      <c r="L171" s="47"/>
      <c r="M171" s="215" t="s">
        <v>19</v>
      </c>
      <c r="N171" s="216" t="s">
        <v>43</v>
      </c>
      <c r="O171" s="87"/>
      <c r="P171" s="217">
        <f>O171*H171</f>
        <v>0</v>
      </c>
      <c r="Q171" s="217">
        <v>0</v>
      </c>
      <c r="R171" s="217">
        <f>Q171*H171</f>
        <v>0</v>
      </c>
      <c r="S171" s="217">
        <v>0</v>
      </c>
      <c r="T171" s="218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19" t="s">
        <v>140</v>
      </c>
      <c r="AT171" s="219" t="s">
        <v>135</v>
      </c>
      <c r="AU171" s="219" t="s">
        <v>82</v>
      </c>
      <c r="AY171" s="20" t="s">
        <v>133</v>
      </c>
      <c r="BE171" s="220">
        <f>IF(N171="základní",J171,0)</f>
        <v>0</v>
      </c>
      <c r="BF171" s="220">
        <f>IF(N171="snížená",J171,0)</f>
        <v>0</v>
      </c>
      <c r="BG171" s="220">
        <f>IF(N171="zákl. přenesená",J171,0)</f>
        <v>0</v>
      </c>
      <c r="BH171" s="220">
        <f>IF(N171="sníž. přenesená",J171,0)</f>
        <v>0</v>
      </c>
      <c r="BI171" s="220">
        <f>IF(N171="nulová",J171,0)</f>
        <v>0</v>
      </c>
      <c r="BJ171" s="20" t="s">
        <v>80</v>
      </c>
      <c r="BK171" s="220">
        <f>ROUND(I171*H171,2)</f>
        <v>0</v>
      </c>
      <c r="BL171" s="20" t="s">
        <v>140</v>
      </c>
      <c r="BM171" s="219" t="s">
        <v>281</v>
      </c>
    </row>
    <row r="172" s="2" customFormat="1">
      <c r="A172" s="41"/>
      <c r="B172" s="42"/>
      <c r="C172" s="43"/>
      <c r="D172" s="221" t="s">
        <v>142</v>
      </c>
      <c r="E172" s="43"/>
      <c r="F172" s="222" t="s">
        <v>282</v>
      </c>
      <c r="G172" s="43"/>
      <c r="H172" s="43"/>
      <c r="I172" s="223"/>
      <c r="J172" s="43"/>
      <c r="K172" s="43"/>
      <c r="L172" s="47"/>
      <c r="M172" s="224"/>
      <c r="N172" s="225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142</v>
      </c>
      <c r="AU172" s="20" t="s">
        <v>82</v>
      </c>
    </row>
    <row r="173" s="13" customFormat="1">
      <c r="A173" s="13"/>
      <c r="B173" s="226"/>
      <c r="C173" s="227"/>
      <c r="D173" s="228" t="s">
        <v>144</v>
      </c>
      <c r="E173" s="229" t="s">
        <v>19</v>
      </c>
      <c r="F173" s="230" t="s">
        <v>283</v>
      </c>
      <c r="G173" s="227"/>
      <c r="H173" s="231">
        <v>33.351999999999997</v>
      </c>
      <c r="I173" s="232"/>
      <c r="J173" s="227"/>
      <c r="K173" s="227"/>
      <c r="L173" s="233"/>
      <c r="M173" s="234"/>
      <c r="N173" s="235"/>
      <c r="O173" s="235"/>
      <c r="P173" s="235"/>
      <c r="Q173" s="235"/>
      <c r="R173" s="235"/>
      <c r="S173" s="235"/>
      <c r="T173" s="23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7" t="s">
        <v>144</v>
      </c>
      <c r="AU173" s="237" t="s">
        <v>82</v>
      </c>
      <c r="AV173" s="13" t="s">
        <v>82</v>
      </c>
      <c r="AW173" s="13" t="s">
        <v>33</v>
      </c>
      <c r="AX173" s="13" t="s">
        <v>80</v>
      </c>
      <c r="AY173" s="237" t="s">
        <v>133</v>
      </c>
    </row>
    <row r="174" s="2" customFormat="1" ht="44.25" customHeight="1">
      <c r="A174" s="41"/>
      <c r="B174" s="42"/>
      <c r="C174" s="208" t="s">
        <v>284</v>
      </c>
      <c r="D174" s="208" t="s">
        <v>135</v>
      </c>
      <c r="E174" s="209" t="s">
        <v>285</v>
      </c>
      <c r="F174" s="210" t="s">
        <v>286</v>
      </c>
      <c r="G174" s="211" t="s">
        <v>251</v>
      </c>
      <c r="H174" s="212">
        <v>208.142</v>
      </c>
      <c r="I174" s="213"/>
      <c r="J174" s="214">
        <f>ROUND(I174*H174,2)</f>
        <v>0</v>
      </c>
      <c r="K174" s="210" t="s">
        <v>139</v>
      </c>
      <c r="L174" s="47"/>
      <c r="M174" s="215" t="s">
        <v>19</v>
      </c>
      <c r="N174" s="216" t="s">
        <v>43</v>
      </c>
      <c r="O174" s="87"/>
      <c r="P174" s="217">
        <f>O174*H174</f>
        <v>0</v>
      </c>
      <c r="Q174" s="217">
        <v>0</v>
      </c>
      <c r="R174" s="217">
        <f>Q174*H174</f>
        <v>0</v>
      </c>
      <c r="S174" s="217">
        <v>0</v>
      </c>
      <c r="T174" s="218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19" t="s">
        <v>140</v>
      </c>
      <c r="AT174" s="219" t="s">
        <v>135</v>
      </c>
      <c r="AU174" s="219" t="s">
        <v>82</v>
      </c>
      <c r="AY174" s="20" t="s">
        <v>133</v>
      </c>
      <c r="BE174" s="220">
        <f>IF(N174="základní",J174,0)</f>
        <v>0</v>
      </c>
      <c r="BF174" s="220">
        <f>IF(N174="snížená",J174,0)</f>
        <v>0</v>
      </c>
      <c r="BG174" s="220">
        <f>IF(N174="zákl. přenesená",J174,0)</f>
        <v>0</v>
      </c>
      <c r="BH174" s="220">
        <f>IF(N174="sníž. přenesená",J174,0)</f>
        <v>0</v>
      </c>
      <c r="BI174" s="220">
        <f>IF(N174="nulová",J174,0)</f>
        <v>0</v>
      </c>
      <c r="BJ174" s="20" t="s">
        <v>80</v>
      </c>
      <c r="BK174" s="220">
        <f>ROUND(I174*H174,2)</f>
        <v>0</v>
      </c>
      <c r="BL174" s="20" t="s">
        <v>140</v>
      </c>
      <c r="BM174" s="219" t="s">
        <v>287</v>
      </c>
    </row>
    <row r="175" s="2" customFormat="1">
      <c r="A175" s="41"/>
      <c r="B175" s="42"/>
      <c r="C175" s="43"/>
      <c r="D175" s="221" t="s">
        <v>142</v>
      </c>
      <c r="E175" s="43"/>
      <c r="F175" s="222" t="s">
        <v>288</v>
      </c>
      <c r="G175" s="43"/>
      <c r="H175" s="43"/>
      <c r="I175" s="223"/>
      <c r="J175" s="43"/>
      <c r="K175" s="43"/>
      <c r="L175" s="47"/>
      <c r="M175" s="224"/>
      <c r="N175" s="225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142</v>
      </c>
      <c r="AU175" s="20" t="s">
        <v>82</v>
      </c>
    </row>
    <row r="176" s="13" customFormat="1">
      <c r="A176" s="13"/>
      <c r="B176" s="226"/>
      <c r="C176" s="227"/>
      <c r="D176" s="228" t="s">
        <v>144</v>
      </c>
      <c r="E176" s="229" t="s">
        <v>19</v>
      </c>
      <c r="F176" s="230" t="s">
        <v>289</v>
      </c>
      <c r="G176" s="227"/>
      <c r="H176" s="231">
        <v>263.49400000000003</v>
      </c>
      <c r="I176" s="232"/>
      <c r="J176" s="227"/>
      <c r="K176" s="227"/>
      <c r="L176" s="233"/>
      <c r="M176" s="234"/>
      <c r="N176" s="235"/>
      <c r="O176" s="235"/>
      <c r="P176" s="235"/>
      <c r="Q176" s="235"/>
      <c r="R176" s="235"/>
      <c r="S176" s="235"/>
      <c r="T176" s="23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7" t="s">
        <v>144</v>
      </c>
      <c r="AU176" s="237" t="s">
        <v>82</v>
      </c>
      <c r="AV176" s="13" t="s">
        <v>82</v>
      </c>
      <c r="AW176" s="13" t="s">
        <v>33</v>
      </c>
      <c r="AX176" s="13" t="s">
        <v>72</v>
      </c>
      <c r="AY176" s="237" t="s">
        <v>133</v>
      </c>
    </row>
    <row r="177" s="13" customFormat="1">
      <c r="A177" s="13"/>
      <c r="B177" s="226"/>
      <c r="C177" s="227"/>
      <c r="D177" s="228" t="s">
        <v>144</v>
      </c>
      <c r="E177" s="229" t="s">
        <v>19</v>
      </c>
      <c r="F177" s="230" t="s">
        <v>290</v>
      </c>
      <c r="G177" s="227"/>
      <c r="H177" s="231">
        <v>-33.351999999999997</v>
      </c>
      <c r="I177" s="232"/>
      <c r="J177" s="227"/>
      <c r="K177" s="227"/>
      <c r="L177" s="233"/>
      <c r="M177" s="234"/>
      <c r="N177" s="235"/>
      <c r="O177" s="235"/>
      <c r="P177" s="235"/>
      <c r="Q177" s="235"/>
      <c r="R177" s="235"/>
      <c r="S177" s="235"/>
      <c r="T177" s="23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7" t="s">
        <v>144</v>
      </c>
      <c r="AU177" s="237" t="s">
        <v>82</v>
      </c>
      <c r="AV177" s="13" t="s">
        <v>82</v>
      </c>
      <c r="AW177" s="13" t="s">
        <v>33</v>
      </c>
      <c r="AX177" s="13" t="s">
        <v>72</v>
      </c>
      <c r="AY177" s="237" t="s">
        <v>133</v>
      </c>
    </row>
    <row r="178" s="13" customFormat="1">
      <c r="A178" s="13"/>
      <c r="B178" s="226"/>
      <c r="C178" s="227"/>
      <c r="D178" s="228" t="s">
        <v>144</v>
      </c>
      <c r="E178" s="229" t="s">
        <v>19</v>
      </c>
      <c r="F178" s="230" t="s">
        <v>291</v>
      </c>
      <c r="G178" s="227"/>
      <c r="H178" s="231">
        <v>-22</v>
      </c>
      <c r="I178" s="232"/>
      <c r="J178" s="227"/>
      <c r="K178" s="227"/>
      <c r="L178" s="233"/>
      <c r="M178" s="234"/>
      <c r="N178" s="235"/>
      <c r="O178" s="235"/>
      <c r="P178" s="235"/>
      <c r="Q178" s="235"/>
      <c r="R178" s="235"/>
      <c r="S178" s="235"/>
      <c r="T178" s="23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7" t="s">
        <v>144</v>
      </c>
      <c r="AU178" s="237" t="s">
        <v>82</v>
      </c>
      <c r="AV178" s="13" t="s">
        <v>82</v>
      </c>
      <c r="AW178" s="13" t="s">
        <v>33</v>
      </c>
      <c r="AX178" s="13" t="s">
        <v>72</v>
      </c>
      <c r="AY178" s="237" t="s">
        <v>133</v>
      </c>
    </row>
    <row r="179" s="14" customFormat="1">
      <c r="A179" s="14"/>
      <c r="B179" s="238"/>
      <c r="C179" s="239"/>
      <c r="D179" s="228" t="s">
        <v>144</v>
      </c>
      <c r="E179" s="240" t="s">
        <v>19</v>
      </c>
      <c r="F179" s="241" t="s">
        <v>205</v>
      </c>
      <c r="G179" s="239"/>
      <c r="H179" s="242">
        <v>208.142</v>
      </c>
      <c r="I179" s="243"/>
      <c r="J179" s="239"/>
      <c r="K179" s="239"/>
      <c r="L179" s="244"/>
      <c r="M179" s="245"/>
      <c r="N179" s="246"/>
      <c r="O179" s="246"/>
      <c r="P179" s="246"/>
      <c r="Q179" s="246"/>
      <c r="R179" s="246"/>
      <c r="S179" s="246"/>
      <c r="T179" s="247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48" t="s">
        <v>144</v>
      </c>
      <c r="AU179" s="248" t="s">
        <v>82</v>
      </c>
      <c r="AV179" s="14" t="s">
        <v>140</v>
      </c>
      <c r="AW179" s="14" t="s">
        <v>33</v>
      </c>
      <c r="AX179" s="14" t="s">
        <v>80</v>
      </c>
      <c r="AY179" s="248" t="s">
        <v>133</v>
      </c>
    </row>
    <row r="180" s="12" customFormat="1" ht="25.92" customHeight="1">
      <c r="A180" s="12"/>
      <c r="B180" s="192"/>
      <c r="C180" s="193"/>
      <c r="D180" s="194" t="s">
        <v>71</v>
      </c>
      <c r="E180" s="195" t="s">
        <v>292</v>
      </c>
      <c r="F180" s="195" t="s">
        <v>293</v>
      </c>
      <c r="G180" s="193"/>
      <c r="H180" s="193"/>
      <c r="I180" s="196"/>
      <c r="J180" s="197">
        <f>BK180</f>
        <v>0</v>
      </c>
      <c r="K180" s="193"/>
      <c r="L180" s="198"/>
      <c r="M180" s="199"/>
      <c r="N180" s="200"/>
      <c r="O180" s="200"/>
      <c r="P180" s="201">
        <f>SUM(P181:P188)</f>
        <v>0</v>
      </c>
      <c r="Q180" s="200"/>
      <c r="R180" s="201">
        <f>SUM(R181:R188)</f>
        <v>0</v>
      </c>
      <c r="S180" s="200"/>
      <c r="T180" s="202">
        <f>SUM(T181:T188)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03" t="s">
        <v>140</v>
      </c>
      <c r="AT180" s="204" t="s">
        <v>71</v>
      </c>
      <c r="AU180" s="204" t="s">
        <v>72</v>
      </c>
      <c r="AY180" s="203" t="s">
        <v>133</v>
      </c>
      <c r="BK180" s="205">
        <f>SUM(BK181:BK188)</f>
        <v>0</v>
      </c>
    </row>
    <row r="181" s="2" customFormat="1" ht="33" customHeight="1">
      <c r="A181" s="41"/>
      <c r="B181" s="42"/>
      <c r="C181" s="208" t="s">
        <v>294</v>
      </c>
      <c r="D181" s="208" t="s">
        <v>135</v>
      </c>
      <c r="E181" s="209" t="s">
        <v>295</v>
      </c>
      <c r="F181" s="210" t="s">
        <v>296</v>
      </c>
      <c r="G181" s="211" t="s">
        <v>297</v>
      </c>
      <c r="H181" s="212">
        <v>16</v>
      </c>
      <c r="I181" s="213"/>
      <c r="J181" s="214">
        <f>ROUND(I181*H181,2)</f>
        <v>0</v>
      </c>
      <c r="K181" s="210" t="s">
        <v>139</v>
      </c>
      <c r="L181" s="47"/>
      <c r="M181" s="215" t="s">
        <v>19</v>
      </c>
      <c r="N181" s="216" t="s">
        <v>43</v>
      </c>
      <c r="O181" s="87"/>
      <c r="P181" s="217">
        <f>O181*H181</f>
        <v>0</v>
      </c>
      <c r="Q181" s="217">
        <v>0</v>
      </c>
      <c r="R181" s="217">
        <f>Q181*H181</f>
        <v>0</v>
      </c>
      <c r="S181" s="217">
        <v>0</v>
      </c>
      <c r="T181" s="218">
        <f>S181*H181</f>
        <v>0</v>
      </c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R181" s="219" t="s">
        <v>298</v>
      </c>
      <c r="AT181" s="219" t="s">
        <v>135</v>
      </c>
      <c r="AU181" s="219" t="s">
        <v>80</v>
      </c>
      <c r="AY181" s="20" t="s">
        <v>133</v>
      </c>
      <c r="BE181" s="220">
        <f>IF(N181="základní",J181,0)</f>
        <v>0</v>
      </c>
      <c r="BF181" s="220">
        <f>IF(N181="snížená",J181,0)</f>
        <v>0</v>
      </c>
      <c r="BG181" s="220">
        <f>IF(N181="zákl. přenesená",J181,0)</f>
        <v>0</v>
      </c>
      <c r="BH181" s="220">
        <f>IF(N181="sníž. přenesená",J181,0)</f>
        <v>0</v>
      </c>
      <c r="BI181" s="220">
        <f>IF(N181="nulová",J181,0)</f>
        <v>0</v>
      </c>
      <c r="BJ181" s="20" t="s">
        <v>80</v>
      </c>
      <c r="BK181" s="220">
        <f>ROUND(I181*H181,2)</f>
        <v>0</v>
      </c>
      <c r="BL181" s="20" t="s">
        <v>298</v>
      </c>
      <c r="BM181" s="219" t="s">
        <v>299</v>
      </c>
    </row>
    <row r="182" s="2" customFormat="1">
      <c r="A182" s="41"/>
      <c r="B182" s="42"/>
      <c r="C182" s="43"/>
      <c r="D182" s="221" t="s">
        <v>142</v>
      </c>
      <c r="E182" s="43"/>
      <c r="F182" s="222" t="s">
        <v>300</v>
      </c>
      <c r="G182" s="43"/>
      <c r="H182" s="43"/>
      <c r="I182" s="223"/>
      <c r="J182" s="43"/>
      <c r="K182" s="43"/>
      <c r="L182" s="47"/>
      <c r="M182" s="224"/>
      <c r="N182" s="225"/>
      <c r="O182" s="87"/>
      <c r="P182" s="87"/>
      <c r="Q182" s="87"/>
      <c r="R182" s="87"/>
      <c r="S182" s="87"/>
      <c r="T182" s="88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T182" s="20" t="s">
        <v>142</v>
      </c>
      <c r="AU182" s="20" t="s">
        <v>80</v>
      </c>
    </row>
    <row r="183" s="2" customFormat="1">
      <c r="A183" s="41"/>
      <c r="B183" s="42"/>
      <c r="C183" s="43"/>
      <c r="D183" s="228" t="s">
        <v>301</v>
      </c>
      <c r="E183" s="43"/>
      <c r="F183" s="249" t="s">
        <v>302</v>
      </c>
      <c r="G183" s="43"/>
      <c r="H183" s="43"/>
      <c r="I183" s="223"/>
      <c r="J183" s="43"/>
      <c r="K183" s="43"/>
      <c r="L183" s="47"/>
      <c r="M183" s="224"/>
      <c r="N183" s="225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301</v>
      </c>
      <c r="AU183" s="20" t="s">
        <v>80</v>
      </c>
    </row>
    <row r="184" s="13" customFormat="1">
      <c r="A184" s="13"/>
      <c r="B184" s="226"/>
      <c r="C184" s="227"/>
      <c r="D184" s="228" t="s">
        <v>144</v>
      </c>
      <c r="E184" s="229" t="s">
        <v>19</v>
      </c>
      <c r="F184" s="230" t="s">
        <v>303</v>
      </c>
      <c r="G184" s="227"/>
      <c r="H184" s="231">
        <v>16</v>
      </c>
      <c r="I184" s="232"/>
      <c r="J184" s="227"/>
      <c r="K184" s="227"/>
      <c r="L184" s="233"/>
      <c r="M184" s="234"/>
      <c r="N184" s="235"/>
      <c r="O184" s="235"/>
      <c r="P184" s="235"/>
      <c r="Q184" s="235"/>
      <c r="R184" s="235"/>
      <c r="S184" s="235"/>
      <c r="T184" s="23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7" t="s">
        <v>144</v>
      </c>
      <c r="AU184" s="237" t="s">
        <v>80</v>
      </c>
      <c r="AV184" s="13" t="s">
        <v>82</v>
      </c>
      <c r="AW184" s="13" t="s">
        <v>33</v>
      </c>
      <c r="AX184" s="13" t="s">
        <v>80</v>
      </c>
      <c r="AY184" s="237" t="s">
        <v>133</v>
      </c>
    </row>
    <row r="185" s="2" customFormat="1" ht="33" customHeight="1">
      <c r="A185" s="41"/>
      <c r="B185" s="42"/>
      <c r="C185" s="208" t="s">
        <v>304</v>
      </c>
      <c r="D185" s="208" t="s">
        <v>135</v>
      </c>
      <c r="E185" s="209" t="s">
        <v>295</v>
      </c>
      <c r="F185" s="210" t="s">
        <v>296</v>
      </c>
      <c r="G185" s="211" t="s">
        <v>297</v>
      </c>
      <c r="H185" s="212">
        <v>14</v>
      </c>
      <c r="I185" s="213"/>
      <c r="J185" s="214">
        <f>ROUND(I185*H185,2)</f>
        <v>0</v>
      </c>
      <c r="K185" s="210" t="s">
        <v>139</v>
      </c>
      <c r="L185" s="47"/>
      <c r="M185" s="215" t="s">
        <v>19</v>
      </c>
      <c r="N185" s="216" t="s">
        <v>43</v>
      </c>
      <c r="O185" s="87"/>
      <c r="P185" s="217">
        <f>O185*H185</f>
        <v>0</v>
      </c>
      <c r="Q185" s="217">
        <v>0</v>
      </c>
      <c r="R185" s="217">
        <f>Q185*H185</f>
        <v>0</v>
      </c>
      <c r="S185" s="217">
        <v>0</v>
      </c>
      <c r="T185" s="218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19" t="s">
        <v>298</v>
      </c>
      <c r="AT185" s="219" t="s">
        <v>135</v>
      </c>
      <c r="AU185" s="219" t="s">
        <v>80</v>
      </c>
      <c r="AY185" s="20" t="s">
        <v>133</v>
      </c>
      <c r="BE185" s="220">
        <f>IF(N185="základní",J185,0)</f>
        <v>0</v>
      </c>
      <c r="BF185" s="220">
        <f>IF(N185="snížená",J185,0)</f>
        <v>0</v>
      </c>
      <c r="BG185" s="220">
        <f>IF(N185="zákl. přenesená",J185,0)</f>
        <v>0</v>
      </c>
      <c r="BH185" s="220">
        <f>IF(N185="sníž. přenesená",J185,0)</f>
        <v>0</v>
      </c>
      <c r="BI185" s="220">
        <f>IF(N185="nulová",J185,0)</f>
        <v>0</v>
      </c>
      <c r="BJ185" s="20" t="s">
        <v>80</v>
      </c>
      <c r="BK185" s="220">
        <f>ROUND(I185*H185,2)</f>
        <v>0</v>
      </c>
      <c r="BL185" s="20" t="s">
        <v>298</v>
      </c>
      <c r="BM185" s="219" t="s">
        <v>305</v>
      </c>
    </row>
    <row r="186" s="2" customFormat="1">
      <c r="A186" s="41"/>
      <c r="B186" s="42"/>
      <c r="C186" s="43"/>
      <c r="D186" s="221" t="s">
        <v>142</v>
      </c>
      <c r="E186" s="43"/>
      <c r="F186" s="222" t="s">
        <v>300</v>
      </c>
      <c r="G186" s="43"/>
      <c r="H186" s="43"/>
      <c r="I186" s="223"/>
      <c r="J186" s="43"/>
      <c r="K186" s="43"/>
      <c r="L186" s="47"/>
      <c r="M186" s="224"/>
      <c r="N186" s="225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142</v>
      </c>
      <c r="AU186" s="20" t="s">
        <v>80</v>
      </c>
    </row>
    <row r="187" s="2" customFormat="1">
      <c r="A187" s="41"/>
      <c r="B187" s="42"/>
      <c r="C187" s="43"/>
      <c r="D187" s="228" t="s">
        <v>301</v>
      </c>
      <c r="E187" s="43"/>
      <c r="F187" s="249" t="s">
        <v>306</v>
      </c>
      <c r="G187" s="43"/>
      <c r="H187" s="43"/>
      <c r="I187" s="223"/>
      <c r="J187" s="43"/>
      <c r="K187" s="43"/>
      <c r="L187" s="47"/>
      <c r="M187" s="224"/>
      <c r="N187" s="225"/>
      <c r="O187" s="87"/>
      <c r="P187" s="87"/>
      <c r="Q187" s="87"/>
      <c r="R187" s="87"/>
      <c r="S187" s="87"/>
      <c r="T187" s="88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T187" s="20" t="s">
        <v>301</v>
      </c>
      <c r="AU187" s="20" t="s">
        <v>80</v>
      </c>
    </row>
    <row r="188" s="13" customFormat="1">
      <c r="A188" s="13"/>
      <c r="B188" s="226"/>
      <c r="C188" s="227"/>
      <c r="D188" s="228" t="s">
        <v>144</v>
      </c>
      <c r="E188" s="229" t="s">
        <v>19</v>
      </c>
      <c r="F188" s="230" t="s">
        <v>307</v>
      </c>
      <c r="G188" s="227"/>
      <c r="H188" s="231">
        <v>14</v>
      </c>
      <c r="I188" s="232"/>
      <c r="J188" s="227"/>
      <c r="K188" s="227"/>
      <c r="L188" s="233"/>
      <c r="M188" s="250"/>
      <c r="N188" s="251"/>
      <c r="O188" s="251"/>
      <c r="P188" s="251"/>
      <c r="Q188" s="251"/>
      <c r="R188" s="251"/>
      <c r="S188" s="251"/>
      <c r="T188" s="25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7" t="s">
        <v>144</v>
      </c>
      <c r="AU188" s="237" t="s">
        <v>80</v>
      </c>
      <c r="AV188" s="13" t="s">
        <v>82</v>
      </c>
      <c r="AW188" s="13" t="s">
        <v>33</v>
      </c>
      <c r="AX188" s="13" t="s">
        <v>80</v>
      </c>
      <c r="AY188" s="237" t="s">
        <v>133</v>
      </c>
    </row>
    <row r="189" s="2" customFormat="1" ht="6.96" customHeight="1">
      <c r="A189" s="41"/>
      <c r="B189" s="62"/>
      <c r="C189" s="63"/>
      <c r="D189" s="63"/>
      <c r="E189" s="63"/>
      <c r="F189" s="63"/>
      <c r="G189" s="63"/>
      <c r="H189" s="63"/>
      <c r="I189" s="63"/>
      <c r="J189" s="63"/>
      <c r="K189" s="63"/>
      <c r="L189" s="47"/>
      <c r="M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</row>
  </sheetData>
  <sheetProtection sheet="1" autoFilter="0" formatColumns="0" formatRows="0" objects="1" scenarios="1" spinCount="100000" saltValue="2AfjiwcpO0Ks/afvPZpevJbVrKFskEkb/Um2jd4poXzjYS70WrxpsXbvLAx3i9rHOZo3cYgzg/X8uoX8/J8hfA==" hashValue="7QJxvCXFJoy9nP9XAW7hUu96fATRSsXiH/k9pfd9wjhAno7mrmTgaiHY9c6H1lt/vxEzy6mbZe6+F6+O3RXkrA==" algorithmName="SHA-512" password="88A1"/>
  <autoFilter ref="C83:K188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hyperlinks>
    <hyperlink ref="F88" r:id="rId1" display="https://podminky.urs.cz/item/CS_URS_2025_02/112101103"/>
    <hyperlink ref="F91" r:id="rId2" display="https://podminky.urs.cz/item/CS_URS_2025_02/112251103"/>
    <hyperlink ref="F94" r:id="rId3" display="https://podminky.urs.cz/item/CS_URS_2025_02/113106290"/>
    <hyperlink ref="F97" r:id="rId4" display="https://podminky.urs.cz/item/CS_URS_2025_02/113107162"/>
    <hyperlink ref="F100" r:id="rId5" display="https://podminky.urs.cz/item/CS_URS_2025_02/113107163"/>
    <hyperlink ref="F103" r:id="rId6" display="https://podminky.urs.cz/item/CS_URS_2025_02/113107182"/>
    <hyperlink ref="F106" r:id="rId7" display="https://podminky.urs.cz/item/CS_URS_2025_02/113107223"/>
    <hyperlink ref="F109" r:id="rId8" display="https://podminky.urs.cz/item/CS_URS_2025_02/113107323"/>
    <hyperlink ref="F112" r:id="rId9" display="https://podminky.urs.cz/item/CS_URS_2025_02/162201403"/>
    <hyperlink ref="F115" r:id="rId10" display="https://podminky.urs.cz/item/CS_URS_2025_02/162201413"/>
    <hyperlink ref="F118" r:id="rId11" display="https://podminky.urs.cz/item/CS_URS_2025_02/162201423"/>
    <hyperlink ref="F122" r:id="rId12" display="https://podminky.urs.cz/item/CS_URS_2025_02/961044111"/>
    <hyperlink ref="F131" r:id="rId13" display="https://podminky.urs.cz/item/CS_URS_2025_02/962042320"/>
    <hyperlink ref="F136" r:id="rId14" display="https://podminky.urs.cz/item/CS_URS_2025_02/963042819"/>
    <hyperlink ref="F139" r:id="rId15" display="https://podminky.urs.cz/item/CS_URS_2025_02/966071711"/>
    <hyperlink ref="F144" r:id="rId16" display="https://podminky.urs.cz/item/CS_URS_2025_02/966071822"/>
    <hyperlink ref="F147" r:id="rId17" display="https://podminky.urs.cz/item/CS_URS_2025_02/966071823"/>
    <hyperlink ref="F150" r:id="rId18" display="https://podminky.urs.cz/item/CS_URS_2025_02/976071111"/>
    <hyperlink ref="F156" r:id="rId19" display="https://podminky.urs.cz/item/CS_URS_2025_02/997221612"/>
    <hyperlink ref="F161" r:id="rId20" display="https://podminky.urs.cz/item/CS_URS_2025_02/997221561"/>
    <hyperlink ref="F163" r:id="rId21" display="https://podminky.urs.cz/item/CS_URS_2025_02/997221569"/>
    <hyperlink ref="F166" r:id="rId22" display="https://podminky.urs.cz/item/CS_URS_2025_02/997013631"/>
    <hyperlink ref="F169" r:id="rId23" display="https://podminky.urs.cz/item/CS_URS_2025_02/997221625"/>
    <hyperlink ref="F172" r:id="rId24" display="https://podminky.urs.cz/item/CS_URS_2025_02/997221645"/>
    <hyperlink ref="F175" r:id="rId25" display="https://podminky.urs.cz/item/CS_URS_2025_02/997221873"/>
    <hyperlink ref="F182" r:id="rId26" display="https://podminky.urs.cz/item/CS_URS_2025_02/HZS2492"/>
    <hyperlink ref="F186" r:id="rId27" display="https://podminky.urs.cz/item/CS_URS_2025_02/HZS249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28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85</v>
      </c>
      <c r="AZ2" s="131" t="s">
        <v>308</v>
      </c>
      <c r="BA2" s="131" t="s">
        <v>309</v>
      </c>
      <c r="BB2" s="131" t="s">
        <v>94</v>
      </c>
      <c r="BC2" s="131" t="s">
        <v>310</v>
      </c>
      <c r="BD2" s="131" t="s">
        <v>96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  <c r="AZ3" s="131" t="s">
        <v>311</v>
      </c>
      <c r="BA3" s="131" t="s">
        <v>312</v>
      </c>
      <c r="BB3" s="131" t="s">
        <v>94</v>
      </c>
      <c r="BC3" s="131" t="s">
        <v>313</v>
      </c>
      <c r="BD3" s="131" t="s">
        <v>96</v>
      </c>
    </row>
    <row r="4" s="1" customFormat="1" ht="24.96" customHeight="1">
      <c r="B4" s="23"/>
      <c r="D4" s="134" t="s">
        <v>100</v>
      </c>
      <c r="L4" s="23"/>
      <c r="M4" s="135" t="s">
        <v>10</v>
      </c>
      <c r="AT4" s="20" t="s">
        <v>4</v>
      </c>
      <c r="AZ4" s="131" t="s">
        <v>314</v>
      </c>
      <c r="BA4" s="131" t="s">
        <v>315</v>
      </c>
      <c r="BB4" s="131" t="s">
        <v>94</v>
      </c>
      <c r="BC4" s="131" t="s">
        <v>316</v>
      </c>
      <c r="BD4" s="131" t="s">
        <v>96</v>
      </c>
    </row>
    <row r="5" s="1" customFormat="1" ht="6.96" customHeight="1">
      <c r="B5" s="23"/>
      <c r="L5" s="23"/>
      <c r="AZ5" s="131" t="s">
        <v>317</v>
      </c>
      <c r="BA5" s="131" t="s">
        <v>318</v>
      </c>
      <c r="BB5" s="131" t="s">
        <v>94</v>
      </c>
      <c r="BC5" s="131" t="s">
        <v>319</v>
      </c>
      <c r="BD5" s="131" t="s">
        <v>96</v>
      </c>
    </row>
    <row r="6" s="1" customFormat="1" ht="12" customHeight="1">
      <c r="B6" s="23"/>
      <c r="D6" s="136" t="s">
        <v>16</v>
      </c>
      <c r="L6" s="23"/>
      <c r="AZ6" s="131" t="s">
        <v>320</v>
      </c>
      <c r="BA6" s="131" t="s">
        <v>321</v>
      </c>
      <c r="BB6" s="131" t="s">
        <v>94</v>
      </c>
      <c r="BC6" s="131" t="s">
        <v>322</v>
      </c>
      <c r="BD6" s="131" t="s">
        <v>96</v>
      </c>
    </row>
    <row r="7" s="1" customFormat="1" ht="16.5" customHeight="1">
      <c r="B7" s="23"/>
      <c r="E7" s="137" t="str">
        <f>'Rekapitulace stavby'!K6</f>
        <v>Arčo Líbeznice - areál zdraví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107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323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1. 12. 2025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">
        <v>19</v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">
        <v>32</v>
      </c>
      <c r="F21" s="41"/>
      <c r="G21" s="41"/>
      <c r="H21" s="41"/>
      <c r="I21" s="136" t="s">
        <v>28</v>
      </c>
      <c r="J21" s="140" t="s">
        <v>19</v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34</v>
      </c>
      <c r="E23" s="41"/>
      <c r="F23" s="41"/>
      <c r="G23" s="41"/>
      <c r="H23" s="41"/>
      <c r="I23" s="136" t="s">
        <v>26</v>
      </c>
      <c r="J23" s="140" t="s">
        <v>19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ROUND(J99,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ROUND((SUM(BE99:BE1010)),  2)</f>
        <v>0</v>
      </c>
      <c r="G33" s="41"/>
      <c r="H33" s="41"/>
      <c r="I33" s="152">
        <v>0.20999999999999999</v>
      </c>
      <c r="J33" s="151">
        <f>ROUND(((SUM(BE99:BE1010))*I33),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ROUND((SUM(BF99:BF1010)),  2)</f>
        <v>0</v>
      </c>
      <c r="G34" s="41"/>
      <c r="H34" s="41"/>
      <c r="I34" s="152">
        <v>0.12</v>
      </c>
      <c r="J34" s="151">
        <f>ROUND(((SUM(BF99:BF1010))*I34),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ROUND((SUM(BG99:BG1010)),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ROUND((SUM(BH99:BH1010)),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ROUND((SUM(BI99:BI1010)),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109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Arčo Líbeznice - areál zdraví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107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D.1.1 - Stavební část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Líbeznice</v>
      </c>
      <c r="G52" s="43"/>
      <c r="H52" s="43"/>
      <c r="I52" s="35" t="s">
        <v>23</v>
      </c>
      <c r="J52" s="75" t="str">
        <f>IF(J12="","",J12)</f>
        <v>1. 12. 2025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>ing.arch Zuzana Freiheit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>Kateřina Bačová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110</v>
      </c>
      <c r="D57" s="166"/>
      <c r="E57" s="166"/>
      <c r="F57" s="166"/>
      <c r="G57" s="166"/>
      <c r="H57" s="166"/>
      <c r="I57" s="166"/>
      <c r="J57" s="167" t="s">
        <v>111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J99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112</v>
      </c>
    </row>
    <row r="60" s="9" customFormat="1" ht="24.96" customHeight="1">
      <c r="A60" s="9"/>
      <c r="B60" s="169"/>
      <c r="C60" s="170"/>
      <c r="D60" s="171" t="s">
        <v>113</v>
      </c>
      <c r="E60" s="172"/>
      <c r="F60" s="172"/>
      <c r="G60" s="172"/>
      <c r="H60" s="172"/>
      <c r="I60" s="172"/>
      <c r="J60" s="173">
        <f>J100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114</v>
      </c>
      <c r="E61" s="178"/>
      <c r="F61" s="178"/>
      <c r="G61" s="178"/>
      <c r="H61" s="178"/>
      <c r="I61" s="178"/>
      <c r="J61" s="179">
        <f>J101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324</v>
      </c>
      <c r="E62" s="178"/>
      <c r="F62" s="178"/>
      <c r="G62" s="178"/>
      <c r="H62" s="178"/>
      <c r="I62" s="178"/>
      <c r="J62" s="179">
        <f>J210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325</v>
      </c>
      <c r="E63" s="178"/>
      <c r="F63" s="178"/>
      <c r="G63" s="178"/>
      <c r="H63" s="178"/>
      <c r="I63" s="178"/>
      <c r="J63" s="179">
        <f>J342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5"/>
      <c r="C64" s="176"/>
      <c r="D64" s="177" t="s">
        <v>326</v>
      </c>
      <c r="E64" s="178"/>
      <c r="F64" s="178"/>
      <c r="G64" s="178"/>
      <c r="H64" s="178"/>
      <c r="I64" s="178"/>
      <c r="J64" s="179">
        <f>J379</f>
        <v>0</v>
      </c>
      <c r="K64" s="176"/>
      <c r="L64" s="18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5"/>
      <c r="C65" s="176"/>
      <c r="D65" s="177" t="s">
        <v>327</v>
      </c>
      <c r="E65" s="178"/>
      <c r="F65" s="178"/>
      <c r="G65" s="178"/>
      <c r="H65" s="178"/>
      <c r="I65" s="178"/>
      <c r="J65" s="179">
        <f>J394</f>
        <v>0</v>
      </c>
      <c r="K65" s="176"/>
      <c r="L65" s="18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5"/>
      <c r="C66" s="176"/>
      <c r="D66" s="177" t="s">
        <v>328</v>
      </c>
      <c r="E66" s="178"/>
      <c r="F66" s="178"/>
      <c r="G66" s="178"/>
      <c r="H66" s="178"/>
      <c r="I66" s="178"/>
      <c r="J66" s="179">
        <f>J442</f>
        <v>0</v>
      </c>
      <c r="K66" s="176"/>
      <c r="L66" s="18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5"/>
      <c r="C67" s="176"/>
      <c r="D67" s="177" t="s">
        <v>329</v>
      </c>
      <c r="E67" s="178"/>
      <c r="F67" s="178"/>
      <c r="G67" s="178"/>
      <c r="H67" s="178"/>
      <c r="I67" s="178"/>
      <c r="J67" s="179">
        <f>J455</f>
        <v>0</v>
      </c>
      <c r="K67" s="176"/>
      <c r="L67" s="18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5"/>
      <c r="C68" s="176"/>
      <c r="D68" s="177" t="s">
        <v>330</v>
      </c>
      <c r="E68" s="178"/>
      <c r="F68" s="178"/>
      <c r="G68" s="178"/>
      <c r="H68" s="178"/>
      <c r="I68" s="178"/>
      <c r="J68" s="179">
        <f>J493</f>
        <v>0</v>
      </c>
      <c r="K68" s="176"/>
      <c r="L68" s="18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5"/>
      <c r="C69" s="176"/>
      <c r="D69" s="177" t="s">
        <v>331</v>
      </c>
      <c r="E69" s="178"/>
      <c r="F69" s="178"/>
      <c r="G69" s="178"/>
      <c r="H69" s="178"/>
      <c r="I69" s="178"/>
      <c r="J69" s="179">
        <f>J519</f>
        <v>0</v>
      </c>
      <c r="K69" s="176"/>
      <c r="L69" s="18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5"/>
      <c r="C70" s="176"/>
      <c r="D70" s="177" t="s">
        <v>332</v>
      </c>
      <c r="E70" s="178"/>
      <c r="F70" s="178"/>
      <c r="G70" s="178"/>
      <c r="H70" s="178"/>
      <c r="I70" s="178"/>
      <c r="J70" s="179">
        <f>J546</f>
        <v>0</v>
      </c>
      <c r="K70" s="176"/>
      <c r="L70" s="18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10" customFormat="1" ht="19.92" customHeight="1">
      <c r="A71" s="10"/>
      <c r="B71" s="175"/>
      <c r="C71" s="176"/>
      <c r="D71" s="177" t="s">
        <v>116</v>
      </c>
      <c r="E71" s="178"/>
      <c r="F71" s="178"/>
      <c r="G71" s="178"/>
      <c r="H71" s="178"/>
      <c r="I71" s="178"/>
      <c r="J71" s="179">
        <f>J581</f>
        <v>0</v>
      </c>
      <c r="K71" s="176"/>
      <c r="L71" s="18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</row>
    <row r="72" s="10" customFormat="1" ht="19.92" customHeight="1">
      <c r="A72" s="10"/>
      <c r="B72" s="175"/>
      <c r="C72" s="176"/>
      <c r="D72" s="177" t="s">
        <v>333</v>
      </c>
      <c r="E72" s="178"/>
      <c r="F72" s="178"/>
      <c r="G72" s="178"/>
      <c r="H72" s="178"/>
      <c r="I72" s="178"/>
      <c r="J72" s="179">
        <f>J589</f>
        <v>0</v>
      </c>
      <c r="K72" s="176"/>
      <c r="L72" s="18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9" customFormat="1" ht="24.96" customHeight="1">
      <c r="A73" s="9"/>
      <c r="B73" s="169"/>
      <c r="C73" s="170"/>
      <c r="D73" s="171" t="s">
        <v>334</v>
      </c>
      <c r="E73" s="172"/>
      <c r="F73" s="172"/>
      <c r="G73" s="172"/>
      <c r="H73" s="172"/>
      <c r="I73" s="172"/>
      <c r="J73" s="173">
        <f>J592</f>
        <v>0</v>
      </c>
      <c r="K73" s="170"/>
      <c r="L73" s="174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</row>
    <row r="74" s="10" customFormat="1" ht="19.92" customHeight="1">
      <c r="A74" s="10"/>
      <c r="B74" s="175"/>
      <c r="C74" s="176"/>
      <c r="D74" s="177" t="s">
        <v>335</v>
      </c>
      <c r="E74" s="178"/>
      <c r="F74" s="178"/>
      <c r="G74" s="178"/>
      <c r="H74" s="178"/>
      <c r="I74" s="178"/>
      <c r="J74" s="179">
        <f>J593</f>
        <v>0</v>
      </c>
      <c r="K74" s="176"/>
      <c r="L74" s="18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</row>
    <row r="75" s="10" customFormat="1" ht="19.92" customHeight="1">
      <c r="A75" s="10"/>
      <c r="B75" s="175"/>
      <c r="C75" s="176"/>
      <c r="D75" s="177" t="s">
        <v>336</v>
      </c>
      <c r="E75" s="178"/>
      <c r="F75" s="178"/>
      <c r="G75" s="178"/>
      <c r="H75" s="178"/>
      <c r="I75" s="178"/>
      <c r="J75" s="179">
        <f>J606</f>
        <v>0</v>
      </c>
      <c r="K75" s="176"/>
      <c r="L75" s="18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</row>
    <row r="76" s="10" customFormat="1" ht="19.92" customHeight="1">
      <c r="A76" s="10"/>
      <c r="B76" s="175"/>
      <c r="C76" s="176"/>
      <c r="D76" s="177" t="s">
        <v>337</v>
      </c>
      <c r="E76" s="178"/>
      <c r="F76" s="178"/>
      <c r="G76" s="178"/>
      <c r="H76" s="178"/>
      <c r="I76" s="178"/>
      <c r="J76" s="179">
        <f>J617</f>
        <v>0</v>
      </c>
      <c r="K76" s="176"/>
      <c r="L76" s="18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</row>
    <row r="77" s="10" customFormat="1" ht="19.92" customHeight="1">
      <c r="A77" s="10"/>
      <c r="B77" s="175"/>
      <c r="C77" s="176"/>
      <c r="D77" s="177" t="s">
        <v>338</v>
      </c>
      <c r="E77" s="178"/>
      <c r="F77" s="178"/>
      <c r="G77" s="178"/>
      <c r="H77" s="178"/>
      <c r="I77" s="178"/>
      <c r="J77" s="179">
        <f>J738</f>
        <v>0</v>
      </c>
      <c r="K77" s="176"/>
      <c r="L77" s="18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</row>
    <row r="78" s="10" customFormat="1" ht="19.92" customHeight="1">
      <c r="A78" s="10"/>
      <c r="B78" s="175"/>
      <c r="C78" s="176"/>
      <c r="D78" s="177" t="s">
        <v>339</v>
      </c>
      <c r="E78" s="178"/>
      <c r="F78" s="178"/>
      <c r="G78" s="178"/>
      <c r="H78" s="178"/>
      <c r="I78" s="178"/>
      <c r="J78" s="179">
        <f>J929</f>
        <v>0</v>
      </c>
      <c r="K78" s="176"/>
      <c r="L78" s="18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</row>
    <row r="79" s="10" customFormat="1" ht="19.92" customHeight="1">
      <c r="A79" s="10"/>
      <c r="B79" s="175"/>
      <c r="C79" s="176"/>
      <c r="D79" s="177" t="s">
        <v>340</v>
      </c>
      <c r="E79" s="178"/>
      <c r="F79" s="178"/>
      <c r="G79" s="178"/>
      <c r="H79" s="178"/>
      <c r="I79" s="178"/>
      <c r="J79" s="179">
        <f>J962</f>
        <v>0</v>
      </c>
      <c r="K79" s="176"/>
      <c r="L79" s="18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</row>
    <row r="80" s="2" customFormat="1" ht="21.84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6.96" customHeight="1">
      <c r="A81" s="41"/>
      <c r="B81" s="62"/>
      <c r="C81" s="63"/>
      <c r="D81" s="63"/>
      <c r="E81" s="63"/>
      <c r="F81" s="63"/>
      <c r="G81" s="63"/>
      <c r="H81" s="63"/>
      <c r="I81" s="63"/>
      <c r="J81" s="63"/>
      <c r="K81" s="6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5" s="2" customFormat="1" ht="6.96" customHeight="1">
      <c r="A85" s="41"/>
      <c r="B85" s="64"/>
      <c r="C85" s="65"/>
      <c r="D85" s="65"/>
      <c r="E85" s="65"/>
      <c r="F85" s="65"/>
      <c r="G85" s="65"/>
      <c r="H85" s="65"/>
      <c r="I85" s="65"/>
      <c r="J85" s="65"/>
      <c r="K85" s="65"/>
      <c r="L85" s="13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24.96" customHeight="1">
      <c r="A86" s="41"/>
      <c r="B86" s="42"/>
      <c r="C86" s="26" t="s">
        <v>118</v>
      </c>
      <c r="D86" s="43"/>
      <c r="E86" s="43"/>
      <c r="F86" s="43"/>
      <c r="G86" s="43"/>
      <c r="H86" s="43"/>
      <c r="I86" s="43"/>
      <c r="J86" s="43"/>
      <c r="K86" s="43"/>
      <c r="L86" s="13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6.96" customHeight="1">
      <c r="A87" s="41"/>
      <c r="B87" s="42"/>
      <c r="C87" s="43"/>
      <c r="D87" s="43"/>
      <c r="E87" s="43"/>
      <c r="F87" s="43"/>
      <c r="G87" s="43"/>
      <c r="H87" s="43"/>
      <c r="I87" s="43"/>
      <c r="J87" s="43"/>
      <c r="K87" s="43"/>
      <c r="L87" s="13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2" customHeight="1">
      <c r="A88" s="41"/>
      <c r="B88" s="42"/>
      <c r="C88" s="35" t="s">
        <v>16</v>
      </c>
      <c r="D88" s="43"/>
      <c r="E88" s="43"/>
      <c r="F88" s="43"/>
      <c r="G88" s="43"/>
      <c r="H88" s="43"/>
      <c r="I88" s="43"/>
      <c r="J88" s="43"/>
      <c r="K88" s="43"/>
      <c r="L88" s="13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2" customFormat="1" ht="16.5" customHeight="1">
      <c r="A89" s="41"/>
      <c r="B89" s="42"/>
      <c r="C89" s="43"/>
      <c r="D89" s="43"/>
      <c r="E89" s="164" t="str">
        <f>E7</f>
        <v>Arčo Líbeznice - areál zdraví</v>
      </c>
      <c r="F89" s="35"/>
      <c r="G89" s="35"/>
      <c r="H89" s="35"/>
      <c r="I89" s="43"/>
      <c r="J89" s="43"/>
      <c r="K89" s="43"/>
      <c r="L89" s="138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</row>
    <row r="90" s="2" customFormat="1" ht="12" customHeight="1">
      <c r="A90" s="41"/>
      <c r="B90" s="42"/>
      <c r="C90" s="35" t="s">
        <v>107</v>
      </c>
      <c r="D90" s="43"/>
      <c r="E90" s="43"/>
      <c r="F90" s="43"/>
      <c r="G90" s="43"/>
      <c r="H90" s="43"/>
      <c r="I90" s="43"/>
      <c r="J90" s="43"/>
      <c r="K90" s="43"/>
      <c r="L90" s="138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</row>
    <row r="91" s="2" customFormat="1" ht="16.5" customHeight="1">
      <c r="A91" s="41"/>
      <c r="B91" s="42"/>
      <c r="C91" s="43"/>
      <c r="D91" s="43"/>
      <c r="E91" s="72" t="str">
        <f>E9</f>
        <v>D.1.1 - Stavební část</v>
      </c>
      <c r="F91" s="43"/>
      <c r="G91" s="43"/>
      <c r="H91" s="43"/>
      <c r="I91" s="43"/>
      <c r="J91" s="43"/>
      <c r="K91" s="43"/>
      <c r="L91" s="138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</row>
    <row r="92" s="2" customFormat="1" ht="6.96" customHeight="1">
      <c r="A92" s="41"/>
      <c r="B92" s="42"/>
      <c r="C92" s="43"/>
      <c r="D92" s="43"/>
      <c r="E92" s="43"/>
      <c r="F92" s="43"/>
      <c r="G92" s="43"/>
      <c r="H92" s="43"/>
      <c r="I92" s="43"/>
      <c r="J92" s="43"/>
      <c r="K92" s="43"/>
      <c r="L92" s="138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</row>
    <row r="93" s="2" customFormat="1" ht="12" customHeight="1">
      <c r="A93" s="41"/>
      <c r="B93" s="42"/>
      <c r="C93" s="35" t="s">
        <v>21</v>
      </c>
      <c r="D93" s="43"/>
      <c r="E93" s="43"/>
      <c r="F93" s="30" t="str">
        <f>F12</f>
        <v>Líbeznice</v>
      </c>
      <c r="G93" s="43"/>
      <c r="H93" s="43"/>
      <c r="I93" s="35" t="s">
        <v>23</v>
      </c>
      <c r="J93" s="75" t="str">
        <f>IF(J12="","",J12)</f>
        <v>1. 12. 2025</v>
      </c>
      <c r="K93" s="43"/>
      <c r="L93" s="138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</row>
    <row r="94" s="2" customFormat="1" ht="6.96" customHeight="1">
      <c r="A94" s="41"/>
      <c r="B94" s="42"/>
      <c r="C94" s="43"/>
      <c r="D94" s="43"/>
      <c r="E94" s="43"/>
      <c r="F94" s="43"/>
      <c r="G94" s="43"/>
      <c r="H94" s="43"/>
      <c r="I94" s="43"/>
      <c r="J94" s="43"/>
      <c r="K94" s="43"/>
      <c r="L94" s="138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</row>
    <row r="95" s="2" customFormat="1" ht="25.65" customHeight="1">
      <c r="A95" s="41"/>
      <c r="B95" s="42"/>
      <c r="C95" s="35" t="s">
        <v>25</v>
      </c>
      <c r="D95" s="43"/>
      <c r="E95" s="43"/>
      <c r="F95" s="30" t="str">
        <f>E15</f>
        <v xml:space="preserve"> </v>
      </c>
      <c r="G95" s="43"/>
      <c r="H95" s="43"/>
      <c r="I95" s="35" t="s">
        <v>31</v>
      </c>
      <c r="J95" s="39" t="str">
        <f>E21</f>
        <v>ing.arch Zuzana Freiheit</v>
      </c>
      <c r="K95" s="43"/>
      <c r="L95" s="138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</row>
    <row r="96" s="2" customFormat="1" ht="15.15" customHeight="1">
      <c r="A96" s="41"/>
      <c r="B96" s="42"/>
      <c r="C96" s="35" t="s">
        <v>29</v>
      </c>
      <c r="D96" s="43"/>
      <c r="E96" s="43"/>
      <c r="F96" s="30" t="str">
        <f>IF(E18="","",E18)</f>
        <v>Vyplň údaj</v>
      </c>
      <c r="G96" s="43"/>
      <c r="H96" s="43"/>
      <c r="I96" s="35" t="s">
        <v>34</v>
      </c>
      <c r="J96" s="39" t="str">
        <f>E24</f>
        <v>Kateřina Bačová</v>
      </c>
      <c r="K96" s="43"/>
      <c r="L96" s="138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</row>
    <row r="97" s="2" customFormat="1" ht="10.32" customHeight="1">
      <c r="A97" s="41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138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</row>
    <row r="98" s="11" customFormat="1" ht="29.28" customHeight="1">
      <c r="A98" s="181"/>
      <c r="B98" s="182"/>
      <c r="C98" s="183" t="s">
        <v>119</v>
      </c>
      <c r="D98" s="184" t="s">
        <v>57</v>
      </c>
      <c r="E98" s="184" t="s">
        <v>53</v>
      </c>
      <c r="F98" s="184" t="s">
        <v>54</v>
      </c>
      <c r="G98" s="184" t="s">
        <v>120</v>
      </c>
      <c r="H98" s="184" t="s">
        <v>121</v>
      </c>
      <c r="I98" s="184" t="s">
        <v>122</v>
      </c>
      <c r="J98" s="184" t="s">
        <v>111</v>
      </c>
      <c r="K98" s="185" t="s">
        <v>123</v>
      </c>
      <c r="L98" s="186"/>
      <c r="M98" s="95" t="s">
        <v>19</v>
      </c>
      <c r="N98" s="96" t="s">
        <v>42</v>
      </c>
      <c r="O98" s="96" t="s">
        <v>124</v>
      </c>
      <c r="P98" s="96" t="s">
        <v>125</v>
      </c>
      <c r="Q98" s="96" t="s">
        <v>126</v>
      </c>
      <c r="R98" s="96" t="s">
        <v>127</v>
      </c>
      <c r="S98" s="96" t="s">
        <v>128</v>
      </c>
      <c r="T98" s="97" t="s">
        <v>129</v>
      </c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</row>
    <row r="99" s="2" customFormat="1" ht="22.8" customHeight="1">
      <c r="A99" s="41"/>
      <c r="B99" s="42"/>
      <c r="C99" s="102" t="s">
        <v>130</v>
      </c>
      <c r="D99" s="43"/>
      <c r="E99" s="43"/>
      <c r="F99" s="43"/>
      <c r="G99" s="43"/>
      <c r="H99" s="43"/>
      <c r="I99" s="43"/>
      <c r="J99" s="187">
        <f>BK99</f>
        <v>0</v>
      </c>
      <c r="K99" s="43"/>
      <c r="L99" s="47"/>
      <c r="M99" s="98"/>
      <c r="N99" s="188"/>
      <c r="O99" s="99"/>
      <c r="P99" s="189">
        <f>P100+P592</f>
        <v>0</v>
      </c>
      <c r="Q99" s="99"/>
      <c r="R99" s="189">
        <f>R100+R592</f>
        <v>215.26227484</v>
      </c>
      <c r="S99" s="99"/>
      <c r="T99" s="190">
        <f>T100+T592</f>
        <v>1.6679249999999999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T99" s="20" t="s">
        <v>71</v>
      </c>
      <c r="AU99" s="20" t="s">
        <v>112</v>
      </c>
      <c r="BK99" s="191">
        <f>BK100+BK592</f>
        <v>0</v>
      </c>
    </row>
    <row r="100" s="12" customFormat="1" ht="25.92" customHeight="1">
      <c r="A100" s="12"/>
      <c r="B100" s="192"/>
      <c r="C100" s="193"/>
      <c r="D100" s="194" t="s">
        <v>71</v>
      </c>
      <c r="E100" s="195" t="s">
        <v>131</v>
      </c>
      <c r="F100" s="195" t="s">
        <v>132</v>
      </c>
      <c r="G100" s="193"/>
      <c r="H100" s="193"/>
      <c r="I100" s="196"/>
      <c r="J100" s="197">
        <f>BK100</f>
        <v>0</v>
      </c>
      <c r="K100" s="193"/>
      <c r="L100" s="198"/>
      <c r="M100" s="199"/>
      <c r="N100" s="200"/>
      <c r="O100" s="200"/>
      <c r="P100" s="201">
        <f>P101+P210+P342+P379+P394+P442+P455+P493+P519+P546+P581+P589</f>
        <v>0</v>
      </c>
      <c r="Q100" s="200"/>
      <c r="R100" s="201">
        <f>R101+R210+R342+R379+R394+R442+R455+R493+R519+R546+R581+R589</f>
        <v>210.72478992000001</v>
      </c>
      <c r="S100" s="200"/>
      <c r="T100" s="202">
        <f>T101+T210+T342+T379+T394+T442+T455+T493+T519+T546+T581+T589</f>
        <v>1.6679249999999999</v>
      </c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R100" s="203" t="s">
        <v>80</v>
      </c>
      <c r="AT100" s="204" t="s">
        <v>71</v>
      </c>
      <c r="AU100" s="204" t="s">
        <v>72</v>
      </c>
      <c r="AY100" s="203" t="s">
        <v>133</v>
      </c>
      <c r="BK100" s="205">
        <f>BK101+BK210+BK342+BK379+BK394+BK442+BK455+BK493+BK519+BK546+BK581+BK589</f>
        <v>0</v>
      </c>
    </row>
    <row r="101" s="12" customFormat="1" ht="22.8" customHeight="1">
      <c r="A101" s="12"/>
      <c r="B101" s="192"/>
      <c r="C101" s="193"/>
      <c r="D101" s="194" t="s">
        <v>71</v>
      </c>
      <c r="E101" s="206" t="s">
        <v>80</v>
      </c>
      <c r="F101" s="206" t="s">
        <v>134</v>
      </c>
      <c r="G101" s="193"/>
      <c r="H101" s="193"/>
      <c r="I101" s="196"/>
      <c r="J101" s="207">
        <f>BK101</f>
        <v>0</v>
      </c>
      <c r="K101" s="193"/>
      <c r="L101" s="198"/>
      <c r="M101" s="199"/>
      <c r="N101" s="200"/>
      <c r="O101" s="200"/>
      <c r="P101" s="201">
        <f>SUM(P102:P209)</f>
        <v>0</v>
      </c>
      <c r="Q101" s="200"/>
      <c r="R101" s="201">
        <f>SUM(R102:R209)</f>
        <v>40.241289999999999</v>
      </c>
      <c r="S101" s="200"/>
      <c r="T101" s="202">
        <f>SUM(T102:T209)</f>
        <v>0</v>
      </c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R101" s="203" t="s">
        <v>80</v>
      </c>
      <c r="AT101" s="204" t="s">
        <v>71</v>
      </c>
      <c r="AU101" s="204" t="s">
        <v>80</v>
      </c>
      <c r="AY101" s="203" t="s">
        <v>133</v>
      </c>
      <c r="BK101" s="205">
        <f>SUM(BK102:BK209)</f>
        <v>0</v>
      </c>
    </row>
    <row r="102" s="2" customFormat="1" ht="33" customHeight="1">
      <c r="A102" s="41"/>
      <c r="B102" s="42"/>
      <c r="C102" s="208" t="s">
        <v>80</v>
      </c>
      <c r="D102" s="208" t="s">
        <v>135</v>
      </c>
      <c r="E102" s="209" t="s">
        <v>341</v>
      </c>
      <c r="F102" s="210" t="s">
        <v>342</v>
      </c>
      <c r="G102" s="211" t="s">
        <v>196</v>
      </c>
      <c r="H102" s="212">
        <v>99.510000000000005</v>
      </c>
      <c r="I102" s="213"/>
      <c r="J102" s="214">
        <f>ROUND(I102*H102,2)</f>
        <v>0</v>
      </c>
      <c r="K102" s="210" t="s">
        <v>139</v>
      </c>
      <c r="L102" s="47"/>
      <c r="M102" s="215" t="s">
        <v>19</v>
      </c>
      <c r="N102" s="216" t="s">
        <v>43</v>
      </c>
      <c r="O102" s="87"/>
      <c r="P102" s="217">
        <f>O102*H102</f>
        <v>0</v>
      </c>
      <c r="Q102" s="217">
        <v>0</v>
      </c>
      <c r="R102" s="217">
        <f>Q102*H102</f>
        <v>0</v>
      </c>
      <c r="S102" s="217">
        <v>0</v>
      </c>
      <c r="T102" s="218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9" t="s">
        <v>140</v>
      </c>
      <c r="AT102" s="219" t="s">
        <v>135</v>
      </c>
      <c r="AU102" s="219" t="s">
        <v>82</v>
      </c>
      <c r="AY102" s="20" t="s">
        <v>133</v>
      </c>
      <c r="BE102" s="220">
        <f>IF(N102="základní",J102,0)</f>
        <v>0</v>
      </c>
      <c r="BF102" s="220">
        <f>IF(N102="snížená",J102,0)</f>
        <v>0</v>
      </c>
      <c r="BG102" s="220">
        <f>IF(N102="zákl. přenesená",J102,0)</f>
        <v>0</v>
      </c>
      <c r="BH102" s="220">
        <f>IF(N102="sníž. přenesená",J102,0)</f>
        <v>0</v>
      </c>
      <c r="BI102" s="220">
        <f>IF(N102="nulová",J102,0)</f>
        <v>0</v>
      </c>
      <c r="BJ102" s="20" t="s">
        <v>80</v>
      </c>
      <c r="BK102" s="220">
        <f>ROUND(I102*H102,2)</f>
        <v>0</v>
      </c>
      <c r="BL102" s="20" t="s">
        <v>140</v>
      </c>
      <c r="BM102" s="219" t="s">
        <v>343</v>
      </c>
    </row>
    <row r="103" s="2" customFormat="1">
      <c r="A103" s="41"/>
      <c r="B103" s="42"/>
      <c r="C103" s="43"/>
      <c r="D103" s="221" t="s">
        <v>142</v>
      </c>
      <c r="E103" s="43"/>
      <c r="F103" s="222" t="s">
        <v>344</v>
      </c>
      <c r="G103" s="43"/>
      <c r="H103" s="43"/>
      <c r="I103" s="223"/>
      <c r="J103" s="43"/>
      <c r="K103" s="43"/>
      <c r="L103" s="47"/>
      <c r="M103" s="224"/>
      <c r="N103" s="225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142</v>
      </c>
      <c r="AU103" s="20" t="s">
        <v>82</v>
      </c>
    </row>
    <row r="104" s="13" customFormat="1">
      <c r="A104" s="13"/>
      <c r="B104" s="226"/>
      <c r="C104" s="227"/>
      <c r="D104" s="228" t="s">
        <v>144</v>
      </c>
      <c r="E104" s="229" t="s">
        <v>19</v>
      </c>
      <c r="F104" s="230" t="s">
        <v>345</v>
      </c>
      <c r="G104" s="227"/>
      <c r="H104" s="231">
        <v>17.370000000000001</v>
      </c>
      <c r="I104" s="232"/>
      <c r="J104" s="227"/>
      <c r="K104" s="227"/>
      <c r="L104" s="233"/>
      <c r="M104" s="234"/>
      <c r="N104" s="235"/>
      <c r="O104" s="235"/>
      <c r="P104" s="235"/>
      <c r="Q104" s="235"/>
      <c r="R104" s="235"/>
      <c r="S104" s="235"/>
      <c r="T104" s="236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7" t="s">
        <v>144</v>
      </c>
      <c r="AU104" s="237" t="s">
        <v>82</v>
      </c>
      <c r="AV104" s="13" t="s">
        <v>82</v>
      </c>
      <c r="AW104" s="13" t="s">
        <v>33</v>
      </c>
      <c r="AX104" s="13" t="s">
        <v>72</v>
      </c>
      <c r="AY104" s="237" t="s">
        <v>133</v>
      </c>
    </row>
    <row r="105" s="13" customFormat="1">
      <c r="A105" s="13"/>
      <c r="B105" s="226"/>
      <c r="C105" s="227"/>
      <c r="D105" s="228" t="s">
        <v>144</v>
      </c>
      <c r="E105" s="229" t="s">
        <v>19</v>
      </c>
      <c r="F105" s="230" t="s">
        <v>346</v>
      </c>
      <c r="G105" s="227"/>
      <c r="H105" s="231">
        <v>14.73</v>
      </c>
      <c r="I105" s="232"/>
      <c r="J105" s="227"/>
      <c r="K105" s="227"/>
      <c r="L105" s="233"/>
      <c r="M105" s="234"/>
      <c r="N105" s="235"/>
      <c r="O105" s="235"/>
      <c r="P105" s="235"/>
      <c r="Q105" s="235"/>
      <c r="R105" s="235"/>
      <c r="S105" s="235"/>
      <c r="T105" s="236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7" t="s">
        <v>144</v>
      </c>
      <c r="AU105" s="237" t="s">
        <v>82</v>
      </c>
      <c r="AV105" s="13" t="s">
        <v>82</v>
      </c>
      <c r="AW105" s="13" t="s">
        <v>33</v>
      </c>
      <c r="AX105" s="13" t="s">
        <v>72</v>
      </c>
      <c r="AY105" s="237" t="s">
        <v>133</v>
      </c>
    </row>
    <row r="106" s="13" customFormat="1">
      <c r="A106" s="13"/>
      <c r="B106" s="226"/>
      <c r="C106" s="227"/>
      <c r="D106" s="228" t="s">
        <v>144</v>
      </c>
      <c r="E106" s="229" t="s">
        <v>19</v>
      </c>
      <c r="F106" s="230" t="s">
        <v>347</v>
      </c>
      <c r="G106" s="227"/>
      <c r="H106" s="231">
        <v>67.409999999999997</v>
      </c>
      <c r="I106" s="232"/>
      <c r="J106" s="227"/>
      <c r="K106" s="227"/>
      <c r="L106" s="233"/>
      <c r="M106" s="234"/>
      <c r="N106" s="235"/>
      <c r="O106" s="235"/>
      <c r="P106" s="235"/>
      <c r="Q106" s="235"/>
      <c r="R106" s="235"/>
      <c r="S106" s="235"/>
      <c r="T106" s="236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7" t="s">
        <v>144</v>
      </c>
      <c r="AU106" s="237" t="s">
        <v>82</v>
      </c>
      <c r="AV106" s="13" t="s">
        <v>82</v>
      </c>
      <c r="AW106" s="13" t="s">
        <v>33</v>
      </c>
      <c r="AX106" s="13" t="s">
        <v>72</v>
      </c>
      <c r="AY106" s="237" t="s">
        <v>133</v>
      </c>
    </row>
    <row r="107" s="14" customFormat="1">
      <c r="A107" s="14"/>
      <c r="B107" s="238"/>
      <c r="C107" s="239"/>
      <c r="D107" s="228" t="s">
        <v>144</v>
      </c>
      <c r="E107" s="240" t="s">
        <v>19</v>
      </c>
      <c r="F107" s="241" t="s">
        <v>205</v>
      </c>
      <c r="G107" s="239"/>
      <c r="H107" s="242">
        <v>99.510000000000005</v>
      </c>
      <c r="I107" s="243"/>
      <c r="J107" s="239"/>
      <c r="K107" s="239"/>
      <c r="L107" s="244"/>
      <c r="M107" s="245"/>
      <c r="N107" s="246"/>
      <c r="O107" s="246"/>
      <c r="P107" s="246"/>
      <c r="Q107" s="246"/>
      <c r="R107" s="246"/>
      <c r="S107" s="246"/>
      <c r="T107" s="247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T107" s="248" t="s">
        <v>144</v>
      </c>
      <c r="AU107" s="248" t="s">
        <v>82</v>
      </c>
      <c r="AV107" s="14" t="s">
        <v>140</v>
      </c>
      <c r="AW107" s="14" t="s">
        <v>33</v>
      </c>
      <c r="AX107" s="14" t="s">
        <v>80</v>
      </c>
      <c r="AY107" s="248" t="s">
        <v>133</v>
      </c>
    </row>
    <row r="108" s="2" customFormat="1" ht="37.8" customHeight="1">
      <c r="A108" s="41"/>
      <c r="B108" s="42"/>
      <c r="C108" s="208" t="s">
        <v>82</v>
      </c>
      <c r="D108" s="208" t="s">
        <v>135</v>
      </c>
      <c r="E108" s="209" t="s">
        <v>348</v>
      </c>
      <c r="F108" s="210" t="s">
        <v>349</v>
      </c>
      <c r="G108" s="211" t="s">
        <v>196</v>
      </c>
      <c r="H108" s="212">
        <v>0.126</v>
      </c>
      <c r="I108" s="213"/>
      <c r="J108" s="214">
        <f>ROUND(I108*H108,2)</f>
        <v>0</v>
      </c>
      <c r="K108" s="210" t="s">
        <v>139</v>
      </c>
      <c r="L108" s="47"/>
      <c r="M108" s="215" t="s">
        <v>19</v>
      </c>
      <c r="N108" s="216" t="s">
        <v>43</v>
      </c>
      <c r="O108" s="87"/>
      <c r="P108" s="217">
        <f>O108*H108</f>
        <v>0</v>
      </c>
      <c r="Q108" s="217">
        <v>0</v>
      </c>
      <c r="R108" s="217">
        <f>Q108*H108</f>
        <v>0</v>
      </c>
      <c r="S108" s="217">
        <v>0</v>
      </c>
      <c r="T108" s="218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9" t="s">
        <v>140</v>
      </c>
      <c r="AT108" s="219" t="s">
        <v>135</v>
      </c>
      <c r="AU108" s="219" t="s">
        <v>82</v>
      </c>
      <c r="AY108" s="20" t="s">
        <v>133</v>
      </c>
      <c r="BE108" s="220">
        <f>IF(N108="základní",J108,0)</f>
        <v>0</v>
      </c>
      <c r="BF108" s="220">
        <f>IF(N108="snížená",J108,0)</f>
        <v>0</v>
      </c>
      <c r="BG108" s="220">
        <f>IF(N108="zákl. přenesená",J108,0)</f>
        <v>0</v>
      </c>
      <c r="BH108" s="220">
        <f>IF(N108="sníž. přenesená",J108,0)</f>
        <v>0</v>
      </c>
      <c r="BI108" s="220">
        <f>IF(N108="nulová",J108,0)</f>
        <v>0</v>
      </c>
      <c r="BJ108" s="20" t="s">
        <v>80</v>
      </c>
      <c r="BK108" s="220">
        <f>ROUND(I108*H108,2)</f>
        <v>0</v>
      </c>
      <c r="BL108" s="20" t="s">
        <v>140</v>
      </c>
      <c r="BM108" s="219" t="s">
        <v>350</v>
      </c>
    </row>
    <row r="109" s="2" customFormat="1">
      <c r="A109" s="41"/>
      <c r="B109" s="42"/>
      <c r="C109" s="43"/>
      <c r="D109" s="221" t="s">
        <v>142</v>
      </c>
      <c r="E109" s="43"/>
      <c r="F109" s="222" t="s">
        <v>351</v>
      </c>
      <c r="G109" s="43"/>
      <c r="H109" s="43"/>
      <c r="I109" s="223"/>
      <c r="J109" s="43"/>
      <c r="K109" s="43"/>
      <c r="L109" s="47"/>
      <c r="M109" s="224"/>
      <c r="N109" s="225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142</v>
      </c>
      <c r="AU109" s="20" t="s">
        <v>82</v>
      </c>
    </row>
    <row r="110" s="15" customFormat="1">
      <c r="A110" s="15"/>
      <c r="B110" s="253"/>
      <c r="C110" s="254"/>
      <c r="D110" s="228" t="s">
        <v>144</v>
      </c>
      <c r="E110" s="255" t="s">
        <v>19</v>
      </c>
      <c r="F110" s="256" t="s">
        <v>352</v>
      </c>
      <c r="G110" s="254"/>
      <c r="H110" s="255" t="s">
        <v>19</v>
      </c>
      <c r="I110" s="257"/>
      <c r="J110" s="254"/>
      <c r="K110" s="254"/>
      <c r="L110" s="258"/>
      <c r="M110" s="259"/>
      <c r="N110" s="260"/>
      <c r="O110" s="260"/>
      <c r="P110" s="260"/>
      <c r="Q110" s="260"/>
      <c r="R110" s="260"/>
      <c r="S110" s="260"/>
      <c r="T110" s="261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T110" s="262" t="s">
        <v>144</v>
      </c>
      <c r="AU110" s="262" t="s">
        <v>82</v>
      </c>
      <c r="AV110" s="15" t="s">
        <v>80</v>
      </c>
      <c r="AW110" s="15" t="s">
        <v>33</v>
      </c>
      <c r="AX110" s="15" t="s">
        <v>72</v>
      </c>
      <c r="AY110" s="262" t="s">
        <v>133</v>
      </c>
    </row>
    <row r="111" s="13" customFormat="1">
      <c r="A111" s="13"/>
      <c r="B111" s="226"/>
      <c r="C111" s="227"/>
      <c r="D111" s="228" t="s">
        <v>144</v>
      </c>
      <c r="E111" s="229" t="s">
        <v>19</v>
      </c>
      <c r="F111" s="230" t="s">
        <v>353</v>
      </c>
      <c r="G111" s="227"/>
      <c r="H111" s="231">
        <v>0.126</v>
      </c>
      <c r="I111" s="232"/>
      <c r="J111" s="227"/>
      <c r="K111" s="227"/>
      <c r="L111" s="233"/>
      <c r="M111" s="234"/>
      <c r="N111" s="235"/>
      <c r="O111" s="235"/>
      <c r="P111" s="235"/>
      <c r="Q111" s="235"/>
      <c r="R111" s="235"/>
      <c r="S111" s="235"/>
      <c r="T111" s="236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7" t="s">
        <v>144</v>
      </c>
      <c r="AU111" s="237" t="s">
        <v>82</v>
      </c>
      <c r="AV111" s="13" t="s">
        <v>82</v>
      </c>
      <c r="AW111" s="13" t="s">
        <v>33</v>
      </c>
      <c r="AX111" s="13" t="s">
        <v>80</v>
      </c>
      <c r="AY111" s="237" t="s">
        <v>133</v>
      </c>
    </row>
    <row r="112" s="2" customFormat="1" ht="44.25" customHeight="1">
      <c r="A112" s="41"/>
      <c r="B112" s="42"/>
      <c r="C112" s="208" t="s">
        <v>96</v>
      </c>
      <c r="D112" s="208" t="s">
        <v>135</v>
      </c>
      <c r="E112" s="209" t="s">
        <v>354</v>
      </c>
      <c r="F112" s="210" t="s">
        <v>355</v>
      </c>
      <c r="G112" s="211" t="s">
        <v>196</v>
      </c>
      <c r="H112" s="212">
        <v>2.7909999999999999</v>
      </c>
      <c r="I112" s="213"/>
      <c r="J112" s="214">
        <f>ROUND(I112*H112,2)</f>
        <v>0</v>
      </c>
      <c r="K112" s="210" t="s">
        <v>139</v>
      </c>
      <c r="L112" s="47"/>
      <c r="M112" s="215" t="s">
        <v>19</v>
      </c>
      <c r="N112" s="216" t="s">
        <v>43</v>
      </c>
      <c r="O112" s="87"/>
      <c r="P112" s="217">
        <f>O112*H112</f>
        <v>0</v>
      </c>
      <c r="Q112" s="217">
        <v>0</v>
      </c>
      <c r="R112" s="217">
        <f>Q112*H112</f>
        <v>0</v>
      </c>
      <c r="S112" s="217">
        <v>0</v>
      </c>
      <c r="T112" s="218">
        <f>S112*H112</f>
        <v>0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R112" s="219" t="s">
        <v>140</v>
      </c>
      <c r="AT112" s="219" t="s">
        <v>135</v>
      </c>
      <c r="AU112" s="219" t="s">
        <v>82</v>
      </c>
      <c r="AY112" s="20" t="s">
        <v>133</v>
      </c>
      <c r="BE112" s="220">
        <f>IF(N112="základní",J112,0)</f>
        <v>0</v>
      </c>
      <c r="BF112" s="220">
        <f>IF(N112="snížená",J112,0)</f>
        <v>0</v>
      </c>
      <c r="BG112" s="220">
        <f>IF(N112="zákl. přenesená",J112,0)</f>
        <v>0</v>
      </c>
      <c r="BH112" s="220">
        <f>IF(N112="sníž. přenesená",J112,0)</f>
        <v>0</v>
      </c>
      <c r="BI112" s="220">
        <f>IF(N112="nulová",J112,0)</f>
        <v>0</v>
      </c>
      <c r="BJ112" s="20" t="s">
        <v>80</v>
      </c>
      <c r="BK112" s="220">
        <f>ROUND(I112*H112,2)</f>
        <v>0</v>
      </c>
      <c r="BL112" s="20" t="s">
        <v>140</v>
      </c>
      <c r="BM112" s="219" t="s">
        <v>356</v>
      </c>
    </row>
    <row r="113" s="2" customFormat="1">
      <c r="A113" s="41"/>
      <c r="B113" s="42"/>
      <c r="C113" s="43"/>
      <c r="D113" s="221" t="s">
        <v>142</v>
      </c>
      <c r="E113" s="43"/>
      <c r="F113" s="222" t="s">
        <v>357</v>
      </c>
      <c r="G113" s="43"/>
      <c r="H113" s="43"/>
      <c r="I113" s="223"/>
      <c r="J113" s="43"/>
      <c r="K113" s="43"/>
      <c r="L113" s="47"/>
      <c r="M113" s="224"/>
      <c r="N113" s="225"/>
      <c r="O113" s="87"/>
      <c r="P113" s="87"/>
      <c r="Q113" s="87"/>
      <c r="R113" s="87"/>
      <c r="S113" s="87"/>
      <c r="T113" s="88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T113" s="20" t="s">
        <v>142</v>
      </c>
      <c r="AU113" s="20" t="s">
        <v>82</v>
      </c>
    </row>
    <row r="114" s="15" customFormat="1">
      <c r="A114" s="15"/>
      <c r="B114" s="253"/>
      <c r="C114" s="254"/>
      <c r="D114" s="228" t="s">
        <v>144</v>
      </c>
      <c r="E114" s="255" t="s">
        <v>19</v>
      </c>
      <c r="F114" s="256" t="s">
        <v>358</v>
      </c>
      <c r="G114" s="254"/>
      <c r="H114" s="255" t="s">
        <v>19</v>
      </c>
      <c r="I114" s="257"/>
      <c r="J114" s="254"/>
      <c r="K114" s="254"/>
      <c r="L114" s="258"/>
      <c r="M114" s="259"/>
      <c r="N114" s="260"/>
      <c r="O114" s="260"/>
      <c r="P114" s="260"/>
      <c r="Q114" s="260"/>
      <c r="R114" s="260"/>
      <c r="S114" s="260"/>
      <c r="T114" s="261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T114" s="262" t="s">
        <v>144</v>
      </c>
      <c r="AU114" s="262" t="s">
        <v>82</v>
      </c>
      <c r="AV114" s="15" t="s">
        <v>80</v>
      </c>
      <c r="AW114" s="15" t="s">
        <v>33</v>
      </c>
      <c r="AX114" s="15" t="s">
        <v>72</v>
      </c>
      <c r="AY114" s="262" t="s">
        <v>133</v>
      </c>
    </row>
    <row r="115" s="13" customFormat="1">
      <c r="A115" s="13"/>
      <c r="B115" s="226"/>
      <c r="C115" s="227"/>
      <c r="D115" s="228" t="s">
        <v>144</v>
      </c>
      <c r="E115" s="229" t="s">
        <v>19</v>
      </c>
      <c r="F115" s="230" t="s">
        <v>359</v>
      </c>
      <c r="G115" s="227"/>
      <c r="H115" s="231">
        <v>1.1699999999999999</v>
      </c>
      <c r="I115" s="232"/>
      <c r="J115" s="227"/>
      <c r="K115" s="227"/>
      <c r="L115" s="233"/>
      <c r="M115" s="234"/>
      <c r="N115" s="235"/>
      <c r="O115" s="235"/>
      <c r="P115" s="235"/>
      <c r="Q115" s="235"/>
      <c r="R115" s="235"/>
      <c r="S115" s="235"/>
      <c r="T115" s="236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7" t="s">
        <v>144</v>
      </c>
      <c r="AU115" s="237" t="s">
        <v>82</v>
      </c>
      <c r="AV115" s="13" t="s">
        <v>82</v>
      </c>
      <c r="AW115" s="13" t="s">
        <v>33</v>
      </c>
      <c r="AX115" s="13" t="s">
        <v>72</v>
      </c>
      <c r="AY115" s="237" t="s">
        <v>133</v>
      </c>
    </row>
    <row r="116" s="13" customFormat="1">
      <c r="A116" s="13"/>
      <c r="B116" s="226"/>
      <c r="C116" s="227"/>
      <c r="D116" s="228" t="s">
        <v>144</v>
      </c>
      <c r="E116" s="229" t="s">
        <v>19</v>
      </c>
      <c r="F116" s="230" t="s">
        <v>360</v>
      </c>
      <c r="G116" s="227"/>
      <c r="H116" s="231">
        <v>0.86099999999999999</v>
      </c>
      <c r="I116" s="232"/>
      <c r="J116" s="227"/>
      <c r="K116" s="227"/>
      <c r="L116" s="233"/>
      <c r="M116" s="234"/>
      <c r="N116" s="235"/>
      <c r="O116" s="235"/>
      <c r="P116" s="235"/>
      <c r="Q116" s="235"/>
      <c r="R116" s="235"/>
      <c r="S116" s="235"/>
      <c r="T116" s="236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7" t="s">
        <v>144</v>
      </c>
      <c r="AU116" s="237" t="s">
        <v>82</v>
      </c>
      <c r="AV116" s="13" t="s">
        <v>82</v>
      </c>
      <c r="AW116" s="13" t="s">
        <v>33</v>
      </c>
      <c r="AX116" s="13" t="s">
        <v>72</v>
      </c>
      <c r="AY116" s="237" t="s">
        <v>133</v>
      </c>
    </row>
    <row r="117" s="16" customFormat="1">
      <c r="A117" s="16"/>
      <c r="B117" s="263"/>
      <c r="C117" s="264"/>
      <c r="D117" s="228" t="s">
        <v>144</v>
      </c>
      <c r="E117" s="265" t="s">
        <v>19</v>
      </c>
      <c r="F117" s="266" t="s">
        <v>361</v>
      </c>
      <c r="G117" s="264"/>
      <c r="H117" s="267">
        <v>2.0310000000000001</v>
      </c>
      <c r="I117" s="268"/>
      <c r="J117" s="264"/>
      <c r="K117" s="264"/>
      <c r="L117" s="269"/>
      <c r="M117" s="270"/>
      <c r="N117" s="271"/>
      <c r="O117" s="271"/>
      <c r="P117" s="271"/>
      <c r="Q117" s="271"/>
      <c r="R117" s="271"/>
      <c r="S117" s="271"/>
      <c r="T117" s="272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T117" s="273" t="s">
        <v>144</v>
      </c>
      <c r="AU117" s="273" t="s">
        <v>82</v>
      </c>
      <c r="AV117" s="16" t="s">
        <v>96</v>
      </c>
      <c r="AW117" s="16" t="s">
        <v>33</v>
      </c>
      <c r="AX117" s="16" t="s">
        <v>72</v>
      </c>
      <c r="AY117" s="273" t="s">
        <v>133</v>
      </c>
    </row>
    <row r="118" s="15" customFormat="1">
      <c r="A118" s="15"/>
      <c r="B118" s="253"/>
      <c r="C118" s="254"/>
      <c r="D118" s="228" t="s">
        <v>144</v>
      </c>
      <c r="E118" s="255" t="s">
        <v>19</v>
      </c>
      <c r="F118" s="256" t="s">
        <v>362</v>
      </c>
      <c r="G118" s="254"/>
      <c r="H118" s="255" t="s">
        <v>19</v>
      </c>
      <c r="I118" s="257"/>
      <c r="J118" s="254"/>
      <c r="K118" s="254"/>
      <c r="L118" s="258"/>
      <c r="M118" s="259"/>
      <c r="N118" s="260"/>
      <c r="O118" s="260"/>
      <c r="P118" s="260"/>
      <c r="Q118" s="260"/>
      <c r="R118" s="260"/>
      <c r="S118" s="260"/>
      <c r="T118" s="261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T118" s="262" t="s">
        <v>144</v>
      </c>
      <c r="AU118" s="262" t="s">
        <v>82</v>
      </c>
      <c r="AV118" s="15" t="s">
        <v>80</v>
      </c>
      <c r="AW118" s="15" t="s">
        <v>33</v>
      </c>
      <c r="AX118" s="15" t="s">
        <v>72</v>
      </c>
      <c r="AY118" s="262" t="s">
        <v>133</v>
      </c>
    </row>
    <row r="119" s="13" customFormat="1">
      <c r="A119" s="13"/>
      <c r="B119" s="226"/>
      <c r="C119" s="227"/>
      <c r="D119" s="228" t="s">
        <v>144</v>
      </c>
      <c r="E119" s="229" t="s">
        <v>19</v>
      </c>
      <c r="F119" s="230" t="s">
        <v>363</v>
      </c>
      <c r="G119" s="227"/>
      <c r="H119" s="231">
        <v>0.47999999999999998</v>
      </c>
      <c r="I119" s="232"/>
      <c r="J119" s="227"/>
      <c r="K119" s="227"/>
      <c r="L119" s="233"/>
      <c r="M119" s="234"/>
      <c r="N119" s="235"/>
      <c r="O119" s="235"/>
      <c r="P119" s="235"/>
      <c r="Q119" s="235"/>
      <c r="R119" s="235"/>
      <c r="S119" s="235"/>
      <c r="T119" s="236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7" t="s">
        <v>144</v>
      </c>
      <c r="AU119" s="237" t="s">
        <v>82</v>
      </c>
      <c r="AV119" s="13" t="s">
        <v>82</v>
      </c>
      <c r="AW119" s="13" t="s">
        <v>33</v>
      </c>
      <c r="AX119" s="13" t="s">
        <v>72</v>
      </c>
      <c r="AY119" s="237" t="s">
        <v>133</v>
      </c>
    </row>
    <row r="120" s="13" customFormat="1">
      <c r="A120" s="13"/>
      <c r="B120" s="226"/>
      <c r="C120" s="227"/>
      <c r="D120" s="228" t="s">
        <v>144</v>
      </c>
      <c r="E120" s="229" t="s">
        <v>19</v>
      </c>
      <c r="F120" s="230" t="s">
        <v>364</v>
      </c>
      <c r="G120" s="227"/>
      <c r="H120" s="231">
        <v>0.28000000000000003</v>
      </c>
      <c r="I120" s="232"/>
      <c r="J120" s="227"/>
      <c r="K120" s="227"/>
      <c r="L120" s="233"/>
      <c r="M120" s="234"/>
      <c r="N120" s="235"/>
      <c r="O120" s="235"/>
      <c r="P120" s="235"/>
      <c r="Q120" s="235"/>
      <c r="R120" s="235"/>
      <c r="S120" s="235"/>
      <c r="T120" s="236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7" t="s">
        <v>144</v>
      </c>
      <c r="AU120" s="237" t="s">
        <v>82</v>
      </c>
      <c r="AV120" s="13" t="s">
        <v>82</v>
      </c>
      <c r="AW120" s="13" t="s">
        <v>33</v>
      </c>
      <c r="AX120" s="13" t="s">
        <v>72</v>
      </c>
      <c r="AY120" s="237" t="s">
        <v>133</v>
      </c>
    </row>
    <row r="121" s="16" customFormat="1">
      <c r="A121" s="16"/>
      <c r="B121" s="263"/>
      <c r="C121" s="264"/>
      <c r="D121" s="228" t="s">
        <v>144</v>
      </c>
      <c r="E121" s="265" t="s">
        <v>19</v>
      </c>
      <c r="F121" s="266" t="s">
        <v>361</v>
      </c>
      <c r="G121" s="264"/>
      <c r="H121" s="267">
        <v>0.76000000000000001</v>
      </c>
      <c r="I121" s="268"/>
      <c r="J121" s="264"/>
      <c r="K121" s="264"/>
      <c r="L121" s="269"/>
      <c r="M121" s="270"/>
      <c r="N121" s="271"/>
      <c r="O121" s="271"/>
      <c r="P121" s="271"/>
      <c r="Q121" s="271"/>
      <c r="R121" s="271"/>
      <c r="S121" s="271"/>
      <c r="T121" s="272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T121" s="273" t="s">
        <v>144</v>
      </c>
      <c r="AU121" s="273" t="s">
        <v>82</v>
      </c>
      <c r="AV121" s="16" t="s">
        <v>96</v>
      </c>
      <c r="AW121" s="16" t="s">
        <v>33</v>
      </c>
      <c r="AX121" s="16" t="s">
        <v>72</v>
      </c>
      <c r="AY121" s="273" t="s">
        <v>133</v>
      </c>
    </row>
    <row r="122" s="14" customFormat="1">
      <c r="A122" s="14"/>
      <c r="B122" s="238"/>
      <c r="C122" s="239"/>
      <c r="D122" s="228" t="s">
        <v>144</v>
      </c>
      <c r="E122" s="240" t="s">
        <v>19</v>
      </c>
      <c r="F122" s="241" t="s">
        <v>205</v>
      </c>
      <c r="G122" s="239"/>
      <c r="H122" s="242">
        <v>2.7909999999999999</v>
      </c>
      <c r="I122" s="243"/>
      <c r="J122" s="239"/>
      <c r="K122" s="239"/>
      <c r="L122" s="244"/>
      <c r="M122" s="245"/>
      <c r="N122" s="246"/>
      <c r="O122" s="246"/>
      <c r="P122" s="246"/>
      <c r="Q122" s="246"/>
      <c r="R122" s="246"/>
      <c r="S122" s="246"/>
      <c r="T122" s="247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T122" s="248" t="s">
        <v>144</v>
      </c>
      <c r="AU122" s="248" t="s">
        <v>82</v>
      </c>
      <c r="AV122" s="14" t="s">
        <v>140</v>
      </c>
      <c r="AW122" s="14" t="s">
        <v>33</v>
      </c>
      <c r="AX122" s="14" t="s">
        <v>80</v>
      </c>
      <c r="AY122" s="248" t="s">
        <v>133</v>
      </c>
    </row>
    <row r="123" s="2" customFormat="1" ht="37.8" customHeight="1">
      <c r="A123" s="41"/>
      <c r="B123" s="42"/>
      <c r="C123" s="208" t="s">
        <v>140</v>
      </c>
      <c r="D123" s="208" t="s">
        <v>135</v>
      </c>
      <c r="E123" s="209" t="s">
        <v>365</v>
      </c>
      <c r="F123" s="210" t="s">
        <v>366</v>
      </c>
      <c r="G123" s="211" t="s">
        <v>196</v>
      </c>
      <c r="H123" s="212">
        <v>19.484000000000002</v>
      </c>
      <c r="I123" s="213"/>
      <c r="J123" s="214">
        <f>ROUND(I123*H123,2)</f>
        <v>0</v>
      </c>
      <c r="K123" s="210" t="s">
        <v>139</v>
      </c>
      <c r="L123" s="47"/>
      <c r="M123" s="215" t="s">
        <v>19</v>
      </c>
      <c r="N123" s="216" t="s">
        <v>43</v>
      </c>
      <c r="O123" s="87"/>
      <c r="P123" s="217">
        <f>O123*H123</f>
        <v>0</v>
      </c>
      <c r="Q123" s="217">
        <v>0</v>
      </c>
      <c r="R123" s="217">
        <f>Q123*H123</f>
        <v>0</v>
      </c>
      <c r="S123" s="217">
        <v>0</v>
      </c>
      <c r="T123" s="218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9" t="s">
        <v>140</v>
      </c>
      <c r="AT123" s="219" t="s">
        <v>135</v>
      </c>
      <c r="AU123" s="219" t="s">
        <v>82</v>
      </c>
      <c r="AY123" s="20" t="s">
        <v>133</v>
      </c>
      <c r="BE123" s="220">
        <f>IF(N123="základní",J123,0)</f>
        <v>0</v>
      </c>
      <c r="BF123" s="220">
        <f>IF(N123="snížená",J123,0)</f>
        <v>0</v>
      </c>
      <c r="BG123" s="220">
        <f>IF(N123="zákl. přenesená",J123,0)</f>
        <v>0</v>
      </c>
      <c r="BH123" s="220">
        <f>IF(N123="sníž. přenesená",J123,0)</f>
        <v>0</v>
      </c>
      <c r="BI123" s="220">
        <f>IF(N123="nulová",J123,0)</f>
        <v>0</v>
      </c>
      <c r="BJ123" s="20" t="s">
        <v>80</v>
      </c>
      <c r="BK123" s="220">
        <f>ROUND(I123*H123,2)</f>
        <v>0</v>
      </c>
      <c r="BL123" s="20" t="s">
        <v>140</v>
      </c>
      <c r="BM123" s="219" t="s">
        <v>367</v>
      </c>
    </row>
    <row r="124" s="2" customFormat="1">
      <c r="A124" s="41"/>
      <c r="B124" s="42"/>
      <c r="C124" s="43"/>
      <c r="D124" s="221" t="s">
        <v>142</v>
      </c>
      <c r="E124" s="43"/>
      <c r="F124" s="222" t="s">
        <v>368</v>
      </c>
      <c r="G124" s="43"/>
      <c r="H124" s="43"/>
      <c r="I124" s="223"/>
      <c r="J124" s="43"/>
      <c r="K124" s="43"/>
      <c r="L124" s="47"/>
      <c r="M124" s="224"/>
      <c r="N124" s="225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142</v>
      </c>
      <c r="AU124" s="20" t="s">
        <v>82</v>
      </c>
    </row>
    <row r="125" s="13" customFormat="1">
      <c r="A125" s="13"/>
      <c r="B125" s="226"/>
      <c r="C125" s="227"/>
      <c r="D125" s="228" t="s">
        <v>144</v>
      </c>
      <c r="E125" s="229" t="s">
        <v>19</v>
      </c>
      <c r="F125" s="230" t="s">
        <v>369</v>
      </c>
      <c r="G125" s="227"/>
      <c r="H125" s="231">
        <v>0.63</v>
      </c>
      <c r="I125" s="232"/>
      <c r="J125" s="227"/>
      <c r="K125" s="227"/>
      <c r="L125" s="233"/>
      <c r="M125" s="234"/>
      <c r="N125" s="235"/>
      <c r="O125" s="235"/>
      <c r="P125" s="235"/>
      <c r="Q125" s="235"/>
      <c r="R125" s="235"/>
      <c r="S125" s="235"/>
      <c r="T125" s="236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7" t="s">
        <v>144</v>
      </c>
      <c r="AU125" s="237" t="s">
        <v>82</v>
      </c>
      <c r="AV125" s="13" t="s">
        <v>82</v>
      </c>
      <c r="AW125" s="13" t="s">
        <v>33</v>
      </c>
      <c r="AX125" s="13" t="s">
        <v>72</v>
      </c>
      <c r="AY125" s="237" t="s">
        <v>133</v>
      </c>
    </row>
    <row r="126" s="13" customFormat="1">
      <c r="A126" s="13"/>
      <c r="B126" s="226"/>
      <c r="C126" s="227"/>
      <c r="D126" s="228" t="s">
        <v>144</v>
      </c>
      <c r="E126" s="229" t="s">
        <v>19</v>
      </c>
      <c r="F126" s="230" t="s">
        <v>370</v>
      </c>
      <c r="G126" s="227"/>
      <c r="H126" s="231">
        <v>0.52500000000000002</v>
      </c>
      <c r="I126" s="232"/>
      <c r="J126" s="227"/>
      <c r="K126" s="227"/>
      <c r="L126" s="233"/>
      <c r="M126" s="234"/>
      <c r="N126" s="235"/>
      <c r="O126" s="235"/>
      <c r="P126" s="235"/>
      <c r="Q126" s="235"/>
      <c r="R126" s="235"/>
      <c r="S126" s="235"/>
      <c r="T126" s="236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T126" s="237" t="s">
        <v>144</v>
      </c>
      <c r="AU126" s="237" t="s">
        <v>82</v>
      </c>
      <c r="AV126" s="13" t="s">
        <v>82</v>
      </c>
      <c r="AW126" s="13" t="s">
        <v>33</v>
      </c>
      <c r="AX126" s="13" t="s">
        <v>72</v>
      </c>
      <c r="AY126" s="237" t="s">
        <v>133</v>
      </c>
    </row>
    <row r="127" s="13" customFormat="1">
      <c r="A127" s="13"/>
      <c r="B127" s="226"/>
      <c r="C127" s="227"/>
      <c r="D127" s="228" t="s">
        <v>144</v>
      </c>
      <c r="E127" s="229" t="s">
        <v>19</v>
      </c>
      <c r="F127" s="230" t="s">
        <v>371</v>
      </c>
      <c r="G127" s="227"/>
      <c r="H127" s="231">
        <v>1.008</v>
      </c>
      <c r="I127" s="232"/>
      <c r="J127" s="227"/>
      <c r="K127" s="227"/>
      <c r="L127" s="233"/>
      <c r="M127" s="234"/>
      <c r="N127" s="235"/>
      <c r="O127" s="235"/>
      <c r="P127" s="235"/>
      <c r="Q127" s="235"/>
      <c r="R127" s="235"/>
      <c r="S127" s="235"/>
      <c r="T127" s="236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7" t="s">
        <v>144</v>
      </c>
      <c r="AU127" s="237" t="s">
        <v>82</v>
      </c>
      <c r="AV127" s="13" t="s">
        <v>82</v>
      </c>
      <c r="AW127" s="13" t="s">
        <v>33</v>
      </c>
      <c r="AX127" s="13" t="s">
        <v>72</v>
      </c>
      <c r="AY127" s="237" t="s">
        <v>133</v>
      </c>
    </row>
    <row r="128" s="13" customFormat="1">
      <c r="A128" s="13"/>
      <c r="B128" s="226"/>
      <c r="C128" s="227"/>
      <c r="D128" s="228" t="s">
        <v>144</v>
      </c>
      <c r="E128" s="229" t="s">
        <v>19</v>
      </c>
      <c r="F128" s="230" t="s">
        <v>372</v>
      </c>
      <c r="G128" s="227"/>
      <c r="H128" s="231">
        <v>1.365</v>
      </c>
      <c r="I128" s="232"/>
      <c r="J128" s="227"/>
      <c r="K128" s="227"/>
      <c r="L128" s="233"/>
      <c r="M128" s="234"/>
      <c r="N128" s="235"/>
      <c r="O128" s="235"/>
      <c r="P128" s="235"/>
      <c r="Q128" s="235"/>
      <c r="R128" s="235"/>
      <c r="S128" s="235"/>
      <c r="T128" s="236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7" t="s">
        <v>144</v>
      </c>
      <c r="AU128" s="237" t="s">
        <v>82</v>
      </c>
      <c r="AV128" s="13" t="s">
        <v>82</v>
      </c>
      <c r="AW128" s="13" t="s">
        <v>33</v>
      </c>
      <c r="AX128" s="13" t="s">
        <v>72</v>
      </c>
      <c r="AY128" s="237" t="s">
        <v>133</v>
      </c>
    </row>
    <row r="129" s="13" customFormat="1">
      <c r="A129" s="13"/>
      <c r="B129" s="226"/>
      <c r="C129" s="227"/>
      <c r="D129" s="228" t="s">
        <v>144</v>
      </c>
      <c r="E129" s="229" t="s">
        <v>19</v>
      </c>
      <c r="F129" s="230" t="s">
        <v>373</v>
      </c>
      <c r="G129" s="227"/>
      <c r="H129" s="231">
        <v>0.105</v>
      </c>
      <c r="I129" s="232"/>
      <c r="J129" s="227"/>
      <c r="K129" s="227"/>
      <c r="L129" s="233"/>
      <c r="M129" s="234"/>
      <c r="N129" s="235"/>
      <c r="O129" s="235"/>
      <c r="P129" s="235"/>
      <c r="Q129" s="235"/>
      <c r="R129" s="235"/>
      <c r="S129" s="235"/>
      <c r="T129" s="236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7" t="s">
        <v>144</v>
      </c>
      <c r="AU129" s="237" t="s">
        <v>82</v>
      </c>
      <c r="AV129" s="13" t="s">
        <v>82</v>
      </c>
      <c r="AW129" s="13" t="s">
        <v>33</v>
      </c>
      <c r="AX129" s="13" t="s">
        <v>72</v>
      </c>
      <c r="AY129" s="237" t="s">
        <v>133</v>
      </c>
    </row>
    <row r="130" s="13" customFormat="1">
      <c r="A130" s="13"/>
      <c r="B130" s="226"/>
      <c r="C130" s="227"/>
      <c r="D130" s="228" t="s">
        <v>144</v>
      </c>
      <c r="E130" s="229" t="s">
        <v>19</v>
      </c>
      <c r="F130" s="230" t="s">
        <v>374</v>
      </c>
      <c r="G130" s="227"/>
      <c r="H130" s="231">
        <v>0.20999999999999999</v>
      </c>
      <c r="I130" s="232"/>
      <c r="J130" s="227"/>
      <c r="K130" s="227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144</v>
      </c>
      <c r="AU130" s="237" t="s">
        <v>82</v>
      </c>
      <c r="AV130" s="13" t="s">
        <v>82</v>
      </c>
      <c r="AW130" s="13" t="s">
        <v>33</v>
      </c>
      <c r="AX130" s="13" t="s">
        <v>72</v>
      </c>
      <c r="AY130" s="237" t="s">
        <v>133</v>
      </c>
    </row>
    <row r="131" s="16" customFormat="1">
      <c r="A131" s="16"/>
      <c r="B131" s="263"/>
      <c r="C131" s="264"/>
      <c r="D131" s="228" t="s">
        <v>144</v>
      </c>
      <c r="E131" s="265" t="s">
        <v>19</v>
      </c>
      <c r="F131" s="266" t="s">
        <v>361</v>
      </c>
      <c r="G131" s="264"/>
      <c r="H131" s="267">
        <v>3.843</v>
      </c>
      <c r="I131" s="268"/>
      <c r="J131" s="264"/>
      <c r="K131" s="264"/>
      <c r="L131" s="269"/>
      <c r="M131" s="270"/>
      <c r="N131" s="271"/>
      <c r="O131" s="271"/>
      <c r="P131" s="271"/>
      <c r="Q131" s="271"/>
      <c r="R131" s="271"/>
      <c r="S131" s="271"/>
      <c r="T131" s="272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T131" s="273" t="s">
        <v>144</v>
      </c>
      <c r="AU131" s="273" t="s">
        <v>82</v>
      </c>
      <c r="AV131" s="16" t="s">
        <v>96</v>
      </c>
      <c r="AW131" s="16" t="s">
        <v>33</v>
      </c>
      <c r="AX131" s="16" t="s">
        <v>72</v>
      </c>
      <c r="AY131" s="273" t="s">
        <v>133</v>
      </c>
    </row>
    <row r="132" s="13" customFormat="1">
      <c r="A132" s="13"/>
      <c r="B132" s="226"/>
      <c r="C132" s="227"/>
      <c r="D132" s="228" t="s">
        <v>144</v>
      </c>
      <c r="E132" s="229" t="s">
        <v>19</v>
      </c>
      <c r="F132" s="230" t="s">
        <v>375</v>
      </c>
      <c r="G132" s="227"/>
      <c r="H132" s="231">
        <v>0.76800000000000002</v>
      </c>
      <c r="I132" s="232"/>
      <c r="J132" s="227"/>
      <c r="K132" s="227"/>
      <c r="L132" s="233"/>
      <c r="M132" s="234"/>
      <c r="N132" s="235"/>
      <c r="O132" s="235"/>
      <c r="P132" s="235"/>
      <c r="Q132" s="235"/>
      <c r="R132" s="235"/>
      <c r="S132" s="235"/>
      <c r="T132" s="236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7" t="s">
        <v>144</v>
      </c>
      <c r="AU132" s="237" t="s">
        <v>82</v>
      </c>
      <c r="AV132" s="13" t="s">
        <v>82</v>
      </c>
      <c r="AW132" s="13" t="s">
        <v>33</v>
      </c>
      <c r="AX132" s="13" t="s">
        <v>72</v>
      </c>
      <c r="AY132" s="237" t="s">
        <v>133</v>
      </c>
    </row>
    <row r="133" s="13" customFormat="1">
      <c r="A133" s="13"/>
      <c r="B133" s="226"/>
      <c r="C133" s="227"/>
      <c r="D133" s="228" t="s">
        <v>144</v>
      </c>
      <c r="E133" s="229" t="s">
        <v>19</v>
      </c>
      <c r="F133" s="230" t="s">
        <v>376</v>
      </c>
      <c r="G133" s="227"/>
      <c r="H133" s="231">
        <v>0.097000000000000003</v>
      </c>
      <c r="I133" s="232"/>
      <c r="J133" s="227"/>
      <c r="K133" s="227"/>
      <c r="L133" s="233"/>
      <c r="M133" s="234"/>
      <c r="N133" s="235"/>
      <c r="O133" s="235"/>
      <c r="P133" s="235"/>
      <c r="Q133" s="235"/>
      <c r="R133" s="235"/>
      <c r="S133" s="235"/>
      <c r="T133" s="236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7" t="s">
        <v>144</v>
      </c>
      <c r="AU133" s="237" t="s">
        <v>82</v>
      </c>
      <c r="AV133" s="13" t="s">
        <v>82</v>
      </c>
      <c r="AW133" s="13" t="s">
        <v>33</v>
      </c>
      <c r="AX133" s="13" t="s">
        <v>72</v>
      </c>
      <c r="AY133" s="237" t="s">
        <v>133</v>
      </c>
    </row>
    <row r="134" s="13" customFormat="1">
      <c r="A134" s="13"/>
      <c r="B134" s="226"/>
      <c r="C134" s="227"/>
      <c r="D134" s="228" t="s">
        <v>144</v>
      </c>
      <c r="E134" s="229" t="s">
        <v>19</v>
      </c>
      <c r="F134" s="230" t="s">
        <v>377</v>
      </c>
      <c r="G134" s="227"/>
      <c r="H134" s="231">
        <v>0.16</v>
      </c>
      <c r="I134" s="232"/>
      <c r="J134" s="227"/>
      <c r="K134" s="227"/>
      <c r="L134" s="233"/>
      <c r="M134" s="234"/>
      <c r="N134" s="235"/>
      <c r="O134" s="235"/>
      <c r="P134" s="235"/>
      <c r="Q134" s="235"/>
      <c r="R134" s="235"/>
      <c r="S134" s="235"/>
      <c r="T134" s="23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7" t="s">
        <v>144</v>
      </c>
      <c r="AU134" s="237" t="s">
        <v>82</v>
      </c>
      <c r="AV134" s="13" t="s">
        <v>82</v>
      </c>
      <c r="AW134" s="13" t="s">
        <v>33</v>
      </c>
      <c r="AX134" s="13" t="s">
        <v>72</v>
      </c>
      <c r="AY134" s="237" t="s">
        <v>133</v>
      </c>
    </row>
    <row r="135" s="13" customFormat="1">
      <c r="A135" s="13"/>
      <c r="B135" s="226"/>
      <c r="C135" s="227"/>
      <c r="D135" s="228" t="s">
        <v>144</v>
      </c>
      <c r="E135" s="229" t="s">
        <v>19</v>
      </c>
      <c r="F135" s="230" t="s">
        <v>378</v>
      </c>
      <c r="G135" s="227"/>
      <c r="H135" s="231">
        <v>1.1040000000000001</v>
      </c>
      <c r="I135" s="232"/>
      <c r="J135" s="227"/>
      <c r="K135" s="227"/>
      <c r="L135" s="233"/>
      <c r="M135" s="234"/>
      <c r="N135" s="235"/>
      <c r="O135" s="235"/>
      <c r="P135" s="235"/>
      <c r="Q135" s="235"/>
      <c r="R135" s="235"/>
      <c r="S135" s="235"/>
      <c r="T135" s="236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7" t="s">
        <v>144</v>
      </c>
      <c r="AU135" s="237" t="s">
        <v>82</v>
      </c>
      <c r="AV135" s="13" t="s">
        <v>82</v>
      </c>
      <c r="AW135" s="13" t="s">
        <v>33</v>
      </c>
      <c r="AX135" s="13" t="s">
        <v>72</v>
      </c>
      <c r="AY135" s="237" t="s">
        <v>133</v>
      </c>
    </row>
    <row r="136" s="13" customFormat="1">
      <c r="A136" s="13"/>
      <c r="B136" s="226"/>
      <c r="C136" s="227"/>
      <c r="D136" s="228" t="s">
        <v>144</v>
      </c>
      <c r="E136" s="229" t="s">
        <v>19</v>
      </c>
      <c r="F136" s="230" t="s">
        <v>379</v>
      </c>
      <c r="G136" s="227"/>
      <c r="H136" s="231">
        <v>1.3999999999999999</v>
      </c>
      <c r="I136" s="232"/>
      <c r="J136" s="227"/>
      <c r="K136" s="227"/>
      <c r="L136" s="233"/>
      <c r="M136" s="234"/>
      <c r="N136" s="235"/>
      <c r="O136" s="235"/>
      <c r="P136" s="235"/>
      <c r="Q136" s="235"/>
      <c r="R136" s="235"/>
      <c r="S136" s="235"/>
      <c r="T136" s="236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7" t="s">
        <v>144</v>
      </c>
      <c r="AU136" s="237" t="s">
        <v>82</v>
      </c>
      <c r="AV136" s="13" t="s">
        <v>82</v>
      </c>
      <c r="AW136" s="13" t="s">
        <v>33</v>
      </c>
      <c r="AX136" s="13" t="s">
        <v>72</v>
      </c>
      <c r="AY136" s="237" t="s">
        <v>133</v>
      </c>
    </row>
    <row r="137" s="13" customFormat="1">
      <c r="A137" s="13"/>
      <c r="B137" s="226"/>
      <c r="C137" s="227"/>
      <c r="D137" s="228" t="s">
        <v>144</v>
      </c>
      <c r="E137" s="229" t="s">
        <v>19</v>
      </c>
      <c r="F137" s="230" t="s">
        <v>380</v>
      </c>
      <c r="G137" s="227"/>
      <c r="H137" s="231">
        <v>2.2000000000000002</v>
      </c>
      <c r="I137" s="232"/>
      <c r="J137" s="227"/>
      <c r="K137" s="227"/>
      <c r="L137" s="233"/>
      <c r="M137" s="234"/>
      <c r="N137" s="235"/>
      <c r="O137" s="235"/>
      <c r="P137" s="235"/>
      <c r="Q137" s="235"/>
      <c r="R137" s="235"/>
      <c r="S137" s="235"/>
      <c r="T137" s="236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37" t="s">
        <v>144</v>
      </c>
      <c r="AU137" s="237" t="s">
        <v>82</v>
      </c>
      <c r="AV137" s="13" t="s">
        <v>82</v>
      </c>
      <c r="AW137" s="13" t="s">
        <v>33</v>
      </c>
      <c r="AX137" s="13" t="s">
        <v>72</v>
      </c>
      <c r="AY137" s="237" t="s">
        <v>133</v>
      </c>
    </row>
    <row r="138" s="13" customFormat="1">
      <c r="A138" s="13"/>
      <c r="B138" s="226"/>
      <c r="C138" s="227"/>
      <c r="D138" s="228" t="s">
        <v>144</v>
      </c>
      <c r="E138" s="229" t="s">
        <v>19</v>
      </c>
      <c r="F138" s="230" t="s">
        <v>381</v>
      </c>
      <c r="G138" s="227"/>
      <c r="H138" s="231">
        <v>0.252</v>
      </c>
      <c r="I138" s="232"/>
      <c r="J138" s="227"/>
      <c r="K138" s="227"/>
      <c r="L138" s="233"/>
      <c r="M138" s="234"/>
      <c r="N138" s="235"/>
      <c r="O138" s="235"/>
      <c r="P138" s="235"/>
      <c r="Q138" s="235"/>
      <c r="R138" s="235"/>
      <c r="S138" s="235"/>
      <c r="T138" s="23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7" t="s">
        <v>144</v>
      </c>
      <c r="AU138" s="237" t="s">
        <v>82</v>
      </c>
      <c r="AV138" s="13" t="s">
        <v>82</v>
      </c>
      <c r="AW138" s="13" t="s">
        <v>33</v>
      </c>
      <c r="AX138" s="13" t="s">
        <v>72</v>
      </c>
      <c r="AY138" s="237" t="s">
        <v>133</v>
      </c>
    </row>
    <row r="139" s="13" customFormat="1">
      <c r="A139" s="13"/>
      <c r="B139" s="226"/>
      <c r="C139" s="227"/>
      <c r="D139" s="228" t="s">
        <v>144</v>
      </c>
      <c r="E139" s="229" t="s">
        <v>19</v>
      </c>
      <c r="F139" s="230" t="s">
        <v>382</v>
      </c>
      <c r="G139" s="227"/>
      <c r="H139" s="231">
        <v>0.64000000000000001</v>
      </c>
      <c r="I139" s="232"/>
      <c r="J139" s="227"/>
      <c r="K139" s="227"/>
      <c r="L139" s="233"/>
      <c r="M139" s="234"/>
      <c r="N139" s="235"/>
      <c r="O139" s="235"/>
      <c r="P139" s="235"/>
      <c r="Q139" s="235"/>
      <c r="R139" s="235"/>
      <c r="S139" s="235"/>
      <c r="T139" s="236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7" t="s">
        <v>144</v>
      </c>
      <c r="AU139" s="237" t="s">
        <v>82</v>
      </c>
      <c r="AV139" s="13" t="s">
        <v>82</v>
      </c>
      <c r="AW139" s="13" t="s">
        <v>33</v>
      </c>
      <c r="AX139" s="13" t="s">
        <v>72</v>
      </c>
      <c r="AY139" s="237" t="s">
        <v>133</v>
      </c>
    </row>
    <row r="140" s="16" customFormat="1">
      <c r="A140" s="16"/>
      <c r="B140" s="263"/>
      <c r="C140" s="264"/>
      <c r="D140" s="228" t="s">
        <v>144</v>
      </c>
      <c r="E140" s="265" t="s">
        <v>19</v>
      </c>
      <c r="F140" s="266" t="s">
        <v>361</v>
      </c>
      <c r="G140" s="264"/>
      <c r="H140" s="267">
        <v>6.6210000000000004</v>
      </c>
      <c r="I140" s="268"/>
      <c r="J140" s="264"/>
      <c r="K140" s="264"/>
      <c r="L140" s="269"/>
      <c r="M140" s="270"/>
      <c r="N140" s="271"/>
      <c r="O140" s="271"/>
      <c r="P140" s="271"/>
      <c r="Q140" s="271"/>
      <c r="R140" s="271"/>
      <c r="S140" s="271"/>
      <c r="T140" s="272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T140" s="273" t="s">
        <v>144</v>
      </c>
      <c r="AU140" s="273" t="s">
        <v>82</v>
      </c>
      <c r="AV140" s="16" t="s">
        <v>96</v>
      </c>
      <c r="AW140" s="16" t="s">
        <v>33</v>
      </c>
      <c r="AX140" s="16" t="s">
        <v>72</v>
      </c>
      <c r="AY140" s="273" t="s">
        <v>133</v>
      </c>
    </row>
    <row r="141" s="13" customFormat="1">
      <c r="A141" s="13"/>
      <c r="B141" s="226"/>
      <c r="C141" s="227"/>
      <c r="D141" s="228" t="s">
        <v>144</v>
      </c>
      <c r="E141" s="229" t="s">
        <v>19</v>
      </c>
      <c r="F141" s="230" t="s">
        <v>383</v>
      </c>
      <c r="G141" s="227"/>
      <c r="H141" s="231">
        <v>3.1600000000000001</v>
      </c>
      <c r="I141" s="232"/>
      <c r="J141" s="227"/>
      <c r="K141" s="227"/>
      <c r="L141" s="233"/>
      <c r="M141" s="234"/>
      <c r="N141" s="235"/>
      <c r="O141" s="235"/>
      <c r="P141" s="235"/>
      <c r="Q141" s="235"/>
      <c r="R141" s="235"/>
      <c r="S141" s="235"/>
      <c r="T141" s="236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7" t="s">
        <v>144</v>
      </c>
      <c r="AU141" s="237" t="s">
        <v>82</v>
      </c>
      <c r="AV141" s="13" t="s">
        <v>82</v>
      </c>
      <c r="AW141" s="13" t="s">
        <v>33</v>
      </c>
      <c r="AX141" s="13" t="s">
        <v>72</v>
      </c>
      <c r="AY141" s="237" t="s">
        <v>133</v>
      </c>
    </row>
    <row r="142" s="13" customFormat="1">
      <c r="A142" s="13"/>
      <c r="B142" s="226"/>
      <c r="C142" s="227"/>
      <c r="D142" s="228" t="s">
        <v>144</v>
      </c>
      <c r="E142" s="229" t="s">
        <v>19</v>
      </c>
      <c r="F142" s="230" t="s">
        <v>384</v>
      </c>
      <c r="G142" s="227"/>
      <c r="H142" s="231">
        <v>5.8600000000000003</v>
      </c>
      <c r="I142" s="232"/>
      <c r="J142" s="227"/>
      <c r="K142" s="227"/>
      <c r="L142" s="233"/>
      <c r="M142" s="234"/>
      <c r="N142" s="235"/>
      <c r="O142" s="235"/>
      <c r="P142" s="235"/>
      <c r="Q142" s="235"/>
      <c r="R142" s="235"/>
      <c r="S142" s="235"/>
      <c r="T142" s="23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7" t="s">
        <v>144</v>
      </c>
      <c r="AU142" s="237" t="s">
        <v>82</v>
      </c>
      <c r="AV142" s="13" t="s">
        <v>82</v>
      </c>
      <c r="AW142" s="13" t="s">
        <v>33</v>
      </c>
      <c r="AX142" s="13" t="s">
        <v>72</v>
      </c>
      <c r="AY142" s="237" t="s">
        <v>133</v>
      </c>
    </row>
    <row r="143" s="16" customFormat="1">
      <c r="A143" s="16"/>
      <c r="B143" s="263"/>
      <c r="C143" s="264"/>
      <c r="D143" s="228" t="s">
        <v>144</v>
      </c>
      <c r="E143" s="265" t="s">
        <v>19</v>
      </c>
      <c r="F143" s="266" t="s">
        <v>361</v>
      </c>
      <c r="G143" s="264"/>
      <c r="H143" s="267">
        <v>9.0199999999999996</v>
      </c>
      <c r="I143" s="268"/>
      <c r="J143" s="264"/>
      <c r="K143" s="264"/>
      <c r="L143" s="269"/>
      <c r="M143" s="270"/>
      <c r="N143" s="271"/>
      <c r="O143" s="271"/>
      <c r="P143" s="271"/>
      <c r="Q143" s="271"/>
      <c r="R143" s="271"/>
      <c r="S143" s="271"/>
      <c r="T143" s="272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T143" s="273" t="s">
        <v>144</v>
      </c>
      <c r="AU143" s="273" t="s">
        <v>82</v>
      </c>
      <c r="AV143" s="16" t="s">
        <v>96</v>
      </c>
      <c r="AW143" s="16" t="s">
        <v>33</v>
      </c>
      <c r="AX143" s="16" t="s">
        <v>72</v>
      </c>
      <c r="AY143" s="273" t="s">
        <v>133</v>
      </c>
    </row>
    <row r="144" s="14" customFormat="1">
      <c r="A144" s="14"/>
      <c r="B144" s="238"/>
      <c r="C144" s="239"/>
      <c r="D144" s="228" t="s">
        <v>144</v>
      </c>
      <c r="E144" s="240" t="s">
        <v>19</v>
      </c>
      <c r="F144" s="241" t="s">
        <v>205</v>
      </c>
      <c r="G144" s="239"/>
      <c r="H144" s="242">
        <v>19.484000000000002</v>
      </c>
      <c r="I144" s="243"/>
      <c r="J144" s="239"/>
      <c r="K144" s="239"/>
      <c r="L144" s="244"/>
      <c r="M144" s="245"/>
      <c r="N144" s="246"/>
      <c r="O144" s="246"/>
      <c r="P144" s="246"/>
      <c r="Q144" s="246"/>
      <c r="R144" s="246"/>
      <c r="S144" s="246"/>
      <c r="T144" s="247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8" t="s">
        <v>144</v>
      </c>
      <c r="AU144" s="248" t="s">
        <v>82</v>
      </c>
      <c r="AV144" s="14" t="s">
        <v>140</v>
      </c>
      <c r="AW144" s="14" t="s">
        <v>33</v>
      </c>
      <c r="AX144" s="14" t="s">
        <v>80</v>
      </c>
      <c r="AY144" s="248" t="s">
        <v>133</v>
      </c>
    </row>
    <row r="145" s="14" customFormat="1">
      <c r="A145" s="14"/>
      <c r="B145" s="238"/>
      <c r="C145" s="239"/>
      <c r="D145" s="228" t="s">
        <v>144</v>
      </c>
      <c r="E145" s="240" t="s">
        <v>19</v>
      </c>
      <c r="F145" s="241" t="s">
        <v>205</v>
      </c>
      <c r="G145" s="239"/>
      <c r="H145" s="242">
        <v>0</v>
      </c>
      <c r="I145" s="243"/>
      <c r="J145" s="239"/>
      <c r="K145" s="239"/>
      <c r="L145" s="244"/>
      <c r="M145" s="245"/>
      <c r="N145" s="246"/>
      <c r="O145" s="246"/>
      <c r="P145" s="246"/>
      <c r="Q145" s="246"/>
      <c r="R145" s="246"/>
      <c r="S145" s="246"/>
      <c r="T145" s="247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48" t="s">
        <v>144</v>
      </c>
      <c r="AU145" s="248" t="s">
        <v>82</v>
      </c>
      <c r="AV145" s="14" t="s">
        <v>140</v>
      </c>
      <c r="AW145" s="14" t="s">
        <v>33</v>
      </c>
      <c r="AX145" s="14" t="s">
        <v>72</v>
      </c>
      <c r="AY145" s="248" t="s">
        <v>133</v>
      </c>
    </row>
    <row r="146" s="2" customFormat="1" ht="62.7" customHeight="1">
      <c r="A146" s="41"/>
      <c r="B146" s="42"/>
      <c r="C146" s="208" t="s">
        <v>158</v>
      </c>
      <c r="D146" s="208" t="s">
        <v>135</v>
      </c>
      <c r="E146" s="209" t="s">
        <v>385</v>
      </c>
      <c r="F146" s="210" t="s">
        <v>386</v>
      </c>
      <c r="G146" s="211" t="s">
        <v>196</v>
      </c>
      <c r="H146" s="212">
        <v>22.274999999999999</v>
      </c>
      <c r="I146" s="213"/>
      <c r="J146" s="214">
        <f>ROUND(I146*H146,2)</f>
        <v>0</v>
      </c>
      <c r="K146" s="210" t="s">
        <v>139</v>
      </c>
      <c r="L146" s="47"/>
      <c r="M146" s="215" t="s">
        <v>19</v>
      </c>
      <c r="N146" s="216" t="s">
        <v>43</v>
      </c>
      <c r="O146" s="87"/>
      <c r="P146" s="217">
        <f>O146*H146</f>
        <v>0</v>
      </c>
      <c r="Q146" s="217">
        <v>0</v>
      </c>
      <c r="R146" s="217">
        <f>Q146*H146</f>
        <v>0</v>
      </c>
      <c r="S146" s="217">
        <v>0</v>
      </c>
      <c r="T146" s="218">
        <f>S146*H146</f>
        <v>0</v>
      </c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R146" s="219" t="s">
        <v>140</v>
      </c>
      <c r="AT146" s="219" t="s">
        <v>135</v>
      </c>
      <c r="AU146" s="219" t="s">
        <v>82</v>
      </c>
      <c r="AY146" s="20" t="s">
        <v>133</v>
      </c>
      <c r="BE146" s="220">
        <f>IF(N146="základní",J146,0)</f>
        <v>0</v>
      </c>
      <c r="BF146" s="220">
        <f>IF(N146="snížená",J146,0)</f>
        <v>0</v>
      </c>
      <c r="BG146" s="220">
        <f>IF(N146="zákl. přenesená",J146,0)</f>
        <v>0</v>
      </c>
      <c r="BH146" s="220">
        <f>IF(N146="sníž. přenesená",J146,0)</f>
        <v>0</v>
      </c>
      <c r="BI146" s="220">
        <f>IF(N146="nulová",J146,0)</f>
        <v>0</v>
      </c>
      <c r="BJ146" s="20" t="s">
        <v>80</v>
      </c>
      <c r="BK146" s="220">
        <f>ROUND(I146*H146,2)</f>
        <v>0</v>
      </c>
      <c r="BL146" s="20" t="s">
        <v>140</v>
      </c>
      <c r="BM146" s="219" t="s">
        <v>387</v>
      </c>
    </row>
    <row r="147" s="2" customFormat="1">
      <c r="A147" s="41"/>
      <c r="B147" s="42"/>
      <c r="C147" s="43"/>
      <c r="D147" s="221" t="s">
        <v>142</v>
      </c>
      <c r="E147" s="43"/>
      <c r="F147" s="222" t="s">
        <v>388</v>
      </c>
      <c r="G147" s="43"/>
      <c r="H147" s="43"/>
      <c r="I147" s="223"/>
      <c r="J147" s="43"/>
      <c r="K147" s="43"/>
      <c r="L147" s="47"/>
      <c r="M147" s="224"/>
      <c r="N147" s="225"/>
      <c r="O147" s="87"/>
      <c r="P147" s="87"/>
      <c r="Q147" s="87"/>
      <c r="R147" s="87"/>
      <c r="S147" s="87"/>
      <c r="T147" s="88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T147" s="20" t="s">
        <v>142</v>
      </c>
      <c r="AU147" s="20" t="s">
        <v>82</v>
      </c>
    </row>
    <row r="148" s="15" customFormat="1">
      <c r="A148" s="15"/>
      <c r="B148" s="253"/>
      <c r="C148" s="254"/>
      <c r="D148" s="228" t="s">
        <v>144</v>
      </c>
      <c r="E148" s="255" t="s">
        <v>19</v>
      </c>
      <c r="F148" s="256" t="s">
        <v>389</v>
      </c>
      <c r="G148" s="254"/>
      <c r="H148" s="255" t="s">
        <v>19</v>
      </c>
      <c r="I148" s="257"/>
      <c r="J148" s="254"/>
      <c r="K148" s="254"/>
      <c r="L148" s="258"/>
      <c r="M148" s="259"/>
      <c r="N148" s="260"/>
      <c r="O148" s="260"/>
      <c r="P148" s="260"/>
      <c r="Q148" s="260"/>
      <c r="R148" s="260"/>
      <c r="S148" s="260"/>
      <c r="T148" s="261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62" t="s">
        <v>144</v>
      </c>
      <c r="AU148" s="262" t="s">
        <v>82</v>
      </c>
      <c r="AV148" s="15" t="s">
        <v>80</v>
      </c>
      <c r="AW148" s="15" t="s">
        <v>33</v>
      </c>
      <c r="AX148" s="15" t="s">
        <v>72</v>
      </c>
      <c r="AY148" s="262" t="s">
        <v>133</v>
      </c>
    </row>
    <row r="149" s="13" customFormat="1">
      <c r="A149" s="13"/>
      <c r="B149" s="226"/>
      <c r="C149" s="227"/>
      <c r="D149" s="228" t="s">
        <v>144</v>
      </c>
      <c r="E149" s="229" t="s">
        <v>19</v>
      </c>
      <c r="F149" s="230" t="s">
        <v>390</v>
      </c>
      <c r="G149" s="227"/>
      <c r="H149" s="231">
        <v>22.274999999999999</v>
      </c>
      <c r="I149" s="232"/>
      <c r="J149" s="227"/>
      <c r="K149" s="227"/>
      <c r="L149" s="233"/>
      <c r="M149" s="234"/>
      <c r="N149" s="235"/>
      <c r="O149" s="235"/>
      <c r="P149" s="235"/>
      <c r="Q149" s="235"/>
      <c r="R149" s="235"/>
      <c r="S149" s="235"/>
      <c r="T149" s="236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7" t="s">
        <v>144</v>
      </c>
      <c r="AU149" s="237" t="s">
        <v>82</v>
      </c>
      <c r="AV149" s="13" t="s">
        <v>82</v>
      </c>
      <c r="AW149" s="13" t="s">
        <v>33</v>
      </c>
      <c r="AX149" s="13" t="s">
        <v>80</v>
      </c>
      <c r="AY149" s="237" t="s">
        <v>133</v>
      </c>
    </row>
    <row r="150" s="2" customFormat="1" ht="37.8" customHeight="1">
      <c r="A150" s="41"/>
      <c r="B150" s="42"/>
      <c r="C150" s="208" t="s">
        <v>163</v>
      </c>
      <c r="D150" s="208" t="s">
        <v>135</v>
      </c>
      <c r="E150" s="209" t="s">
        <v>391</v>
      </c>
      <c r="F150" s="210" t="s">
        <v>392</v>
      </c>
      <c r="G150" s="211" t="s">
        <v>196</v>
      </c>
      <c r="H150" s="212">
        <v>22.274999999999999</v>
      </c>
      <c r="I150" s="213"/>
      <c r="J150" s="214">
        <f>ROUND(I150*H150,2)</f>
        <v>0</v>
      </c>
      <c r="K150" s="210" t="s">
        <v>139</v>
      </c>
      <c r="L150" s="47"/>
      <c r="M150" s="215" t="s">
        <v>19</v>
      </c>
      <c r="N150" s="216" t="s">
        <v>43</v>
      </c>
      <c r="O150" s="87"/>
      <c r="P150" s="217">
        <f>O150*H150</f>
        <v>0</v>
      </c>
      <c r="Q150" s="217">
        <v>0</v>
      </c>
      <c r="R150" s="217">
        <f>Q150*H150</f>
        <v>0</v>
      </c>
      <c r="S150" s="217">
        <v>0</v>
      </c>
      <c r="T150" s="218">
        <f>S150*H150</f>
        <v>0</v>
      </c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R150" s="219" t="s">
        <v>140</v>
      </c>
      <c r="AT150" s="219" t="s">
        <v>135</v>
      </c>
      <c r="AU150" s="219" t="s">
        <v>82</v>
      </c>
      <c r="AY150" s="20" t="s">
        <v>133</v>
      </c>
      <c r="BE150" s="220">
        <f>IF(N150="základní",J150,0)</f>
        <v>0</v>
      </c>
      <c r="BF150" s="220">
        <f>IF(N150="snížená",J150,0)</f>
        <v>0</v>
      </c>
      <c r="BG150" s="220">
        <f>IF(N150="zákl. přenesená",J150,0)</f>
        <v>0</v>
      </c>
      <c r="BH150" s="220">
        <f>IF(N150="sníž. přenesená",J150,0)</f>
        <v>0</v>
      </c>
      <c r="BI150" s="220">
        <f>IF(N150="nulová",J150,0)</f>
        <v>0</v>
      </c>
      <c r="BJ150" s="20" t="s">
        <v>80</v>
      </c>
      <c r="BK150" s="220">
        <f>ROUND(I150*H150,2)</f>
        <v>0</v>
      </c>
      <c r="BL150" s="20" t="s">
        <v>140</v>
      </c>
      <c r="BM150" s="219" t="s">
        <v>393</v>
      </c>
    </row>
    <row r="151" s="2" customFormat="1">
      <c r="A151" s="41"/>
      <c r="B151" s="42"/>
      <c r="C151" s="43"/>
      <c r="D151" s="221" t="s">
        <v>142</v>
      </c>
      <c r="E151" s="43"/>
      <c r="F151" s="222" t="s">
        <v>394</v>
      </c>
      <c r="G151" s="43"/>
      <c r="H151" s="43"/>
      <c r="I151" s="223"/>
      <c r="J151" s="43"/>
      <c r="K151" s="43"/>
      <c r="L151" s="47"/>
      <c r="M151" s="224"/>
      <c r="N151" s="225"/>
      <c r="O151" s="87"/>
      <c r="P151" s="87"/>
      <c r="Q151" s="87"/>
      <c r="R151" s="87"/>
      <c r="S151" s="87"/>
      <c r="T151" s="88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T151" s="20" t="s">
        <v>142</v>
      </c>
      <c r="AU151" s="20" t="s">
        <v>82</v>
      </c>
    </row>
    <row r="152" s="2" customFormat="1" ht="62.7" customHeight="1">
      <c r="A152" s="41"/>
      <c r="B152" s="42"/>
      <c r="C152" s="208" t="s">
        <v>168</v>
      </c>
      <c r="D152" s="208" t="s">
        <v>135</v>
      </c>
      <c r="E152" s="209" t="s">
        <v>395</v>
      </c>
      <c r="F152" s="210" t="s">
        <v>396</v>
      </c>
      <c r="G152" s="211" t="s">
        <v>196</v>
      </c>
      <c r="H152" s="212">
        <v>99.510000000000005</v>
      </c>
      <c r="I152" s="213"/>
      <c r="J152" s="214">
        <f>ROUND(I152*H152,2)</f>
        <v>0</v>
      </c>
      <c r="K152" s="210" t="s">
        <v>139</v>
      </c>
      <c r="L152" s="47"/>
      <c r="M152" s="215" t="s">
        <v>19</v>
      </c>
      <c r="N152" s="216" t="s">
        <v>43</v>
      </c>
      <c r="O152" s="87"/>
      <c r="P152" s="217">
        <f>O152*H152</f>
        <v>0</v>
      </c>
      <c r="Q152" s="217">
        <v>0</v>
      </c>
      <c r="R152" s="217">
        <f>Q152*H152</f>
        <v>0</v>
      </c>
      <c r="S152" s="217">
        <v>0</v>
      </c>
      <c r="T152" s="218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9" t="s">
        <v>140</v>
      </c>
      <c r="AT152" s="219" t="s">
        <v>135</v>
      </c>
      <c r="AU152" s="219" t="s">
        <v>82</v>
      </c>
      <c r="AY152" s="20" t="s">
        <v>133</v>
      </c>
      <c r="BE152" s="220">
        <f>IF(N152="základní",J152,0)</f>
        <v>0</v>
      </c>
      <c r="BF152" s="220">
        <f>IF(N152="snížená",J152,0)</f>
        <v>0</v>
      </c>
      <c r="BG152" s="220">
        <f>IF(N152="zákl. přenesená",J152,0)</f>
        <v>0</v>
      </c>
      <c r="BH152" s="220">
        <f>IF(N152="sníž. přenesená",J152,0)</f>
        <v>0</v>
      </c>
      <c r="BI152" s="220">
        <f>IF(N152="nulová",J152,0)</f>
        <v>0</v>
      </c>
      <c r="BJ152" s="20" t="s">
        <v>80</v>
      </c>
      <c r="BK152" s="220">
        <f>ROUND(I152*H152,2)</f>
        <v>0</v>
      </c>
      <c r="BL152" s="20" t="s">
        <v>140</v>
      </c>
      <c r="BM152" s="219" t="s">
        <v>397</v>
      </c>
    </row>
    <row r="153" s="2" customFormat="1">
      <c r="A153" s="41"/>
      <c r="B153" s="42"/>
      <c r="C153" s="43"/>
      <c r="D153" s="221" t="s">
        <v>142</v>
      </c>
      <c r="E153" s="43"/>
      <c r="F153" s="222" t="s">
        <v>398</v>
      </c>
      <c r="G153" s="43"/>
      <c r="H153" s="43"/>
      <c r="I153" s="223"/>
      <c r="J153" s="43"/>
      <c r="K153" s="43"/>
      <c r="L153" s="47"/>
      <c r="M153" s="224"/>
      <c r="N153" s="225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142</v>
      </c>
      <c r="AU153" s="20" t="s">
        <v>82</v>
      </c>
    </row>
    <row r="154" s="2" customFormat="1" ht="44.25" customHeight="1">
      <c r="A154" s="41"/>
      <c r="B154" s="42"/>
      <c r="C154" s="208" t="s">
        <v>173</v>
      </c>
      <c r="D154" s="208" t="s">
        <v>135</v>
      </c>
      <c r="E154" s="209" t="s">
        <v>399</v>
      </c>
      <c r="F154" s="210" t="s">
        <v>286</v>
      </c>
      <c r="G154" s="211" t="s">
        <v>251</v>
      </c>
      <c r="H154" s="212">
        <v>159.21600000000001</v>
      </c>
      <c r="I154" s="213"/>
      <c r="J154" s="214">
        <f>ROUND(I154*H154,2)</f>
        <v>0</v>
      </c>
      <c r="K154" s="210" t="s">
        <v>139</v>
      </c>
      <c r="L154" s="47"/>
      <c r="M154" s="215" t="s">
        <v>19</v>
      </c>
      <c r="N154" s="216" t="s">
        <v>43</v>
      </c>
      <c r="O154" s="87"/>
      <c r="P154" s="217">
        <f>O154*H154</f>
        <v>0</v>
      </c>
      <c r="Q154" s="217">
        <v>0</v>
      </c>
      <c r="R154" s="217">
        <f>Q154*H154</f>
        <v>0</v>
      </c>
      <c r="S154" s="217">
        <v>0</v>
      </c>
      <c r="T154" s="218">
        <f>S154*H154</f>
        <v>0</v>
      </c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R154" s="219" t="s">
        <v>140</v>
      </c>
      <c r="AT154" s="219" t="s">
        <v>135</v>
      </c>
      <c r="AU154" s="219" t="s">
        <v>82</v>
      </c>
      <c r="AY154" s="20" t="s">
        <v>133</v>
      </c>
      <c r="BE154" s="220">
        <f>IF(N154="základní",J154,0)</f>
        <v>0</v>
      </c>
      <c r="BF154" s="220">
        <f>IF(N154="snížená",J154,0)</f>
        <v>0</v>
      </c>
      <c r="BG154" s="220">
        <f>IF(N154="zákl. přenesená",J154,0)</f>
        <v>0</v>
      </c>
      <c r="BH154" s="220">
        <f>IF(N154="sníž. přenesená",J154,0)</f>
        <v>0</v>
      </c>
      <c r="BI154" s="220">
        <f>IF(N154="nulová",J154,0)</f>
        <v>0</v>
      </c>
      <c r="BJ154" s="20" t="s">
        <v>80</v>
      </c>
      <c r="BK154" s="220">
        <f>ROUND(I154*H154,2)</f>
        <v>0</v>
      </c>
      <c r="BL154" s="20" t="s">
        <v>140</v>
      </c>
      <c r="BM154" s="219" t="s">
        <v>400</v>
      </c>
    </row>
    <row r="155" s="2" customFormat="1">
      <c r="A155" s="41"/>
      <c r="B155" s="42"/>
      <c r="C155" s="43"/>
      <c r="D155" s="221" t="s">
        <v>142</v>
      </c>
      <c r="E155" s="43"/>
      <c r="F155" s="222" t="s">
        <v>401</v>
      </c>
      <c r="G155" s="43"/>
      <c r="H155" s="43"/>
      <c r="I155" s="223"/>
      <c r="J155" s="43"/>
      <c r="K155" s="43"/>
      <c r="L155" s="47"/>
      <c r="M155" s="224"/>
      <c r="N155" s="225"/>
      <c r="O155" s="87"/>
      <c r="P155" s="87"/>
      <c r="Q155" s="87"/>
      <c r="R155" s="87"/>
      <c r="S155" s="87"/>
      <c r="T155" s="88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T155" s="20" t="s">
        <v>142</v>
      </c>
      <c r="AU155" s="20" t="s">
        <v>82</v>
      </c>
    </row>
    <row r="156" s="13" customFormat="1">
      <c r="A156" s="13"/>
      <c r="B156" s="226"/>
      <c r="C156" s="227"/>
      <c r="D156" s="228" t="s">
        <v>144</v>
      </c>
      <c r="E156" s="227"/>
      <c r="F156" s="230" t="s">
        <v>402</v>
      </c>
      <c r="G156" s="227"/>
      <c r="H156" s="231">
        <v>159.21600000000001</v>
      </c>
      <c r="I156" s="232"/>
      <c r="J156" s="227"/>
      <c r="K156" s="227"/>
      <c r="L156" s="233"/>
      <c r="M156" s="234"/>
      <c r="N156" s="235"/>
      <c r="O156" s="235"/>
      <c r="P156" s="235"/>
      <c r="Q156" s="235"/>
      <c r="R156" s="235"/>
      <c r="S156" s="235"/>
      <c r="T156" s="236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7" t="s">
        <v>144</v>
      </c>
      <c r="AU156" s="237" t="s">
        <v>82</v>
      </c>
      <c r="AV156" s="13" t="s">
        <v>82</v>
      </c>
      <c r="AW156" s="13" t="s">
        <v>4</v>
      </c>
      <c r="AX156" s="13" t="s">
        <v>80</v>
      </c>
      <c r="AY156" s="237" t="s">
        <v>133</v>
      </c>
    </row>
    <row r="157" s="2" customFormat="1" ht="44.25" customHeight="1">
      <c r="A157" s="41"/>
      <c r="B157" s="42"/>
      <c r="C157" s="208" t="s">
        <v>178</v>
      </c>
      <c r="D157" s="208" t="s">
        <v>135</v>
      </c>
      <c r="E157" s="209" t="s">
        <v>403</v>
      </c>
      <c r="F157" s="210" t="s">
        <v>404</v>
      </c>
      <c r="G157" s="211" t="s">
        <v>196</v>
      </c>
      <c r="H157" s="212">
        <v>121.785</v>
      </c>
      <c r="I157" s="213"/>
      <c r="J157" s="214">
        <f>ROUND(I157*H157,2)</f>
        <v>0</v>
      </c>
      <c r="K157" s="210" t="s">
        <v>139</v>
      </c>
      <c r="L157" s="47"/>
      <c r="M157" s="215" t="s">
        <v>19</v>
      </c>
      <c r="N157" s="216" t="s">
        <v>43</v>
      </c>
      <c r="O157" s="87"/>
      <c r="P157" s="217">
        <f>O157*H157</f>
        <v>0</v>
      </c>
      <c r="Q157" s="217">
        <v>0</v>
      </c>
      <c r="R157" s="217">
        <f>Q157*H157</f>
        <v>0</v>
      </c>
      <c r="S157" s="217">
        <v>0</v>
      </c>
      <c r="T157" s="218">
        <f>S157*H157</f>
        <v>0</v>
      </c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R157" s="219" t="s">
        <v>140</v>
      </c>
      <c r="AT157" s="219" t="s">
        <v>135</v>
      </c>
      <c r="AU157" s="219" t="s">
        <v>82</v>
      </c>
      <c r="AY157" s="20" t="s">
        <v>133</v>
      </c>
      <c r="BE157" s="220">
        <f>IF(N157="základní",J157,0)</f>
        <v>0</v>
      </c>
      <c r="BF157" s="220">
        <f>IF(N157="snížená",J157,0)</f>
        <v>0</v>
      </c>
      <c r="BG157" s="220">
        <f>IF(N157="zákl. přenesená",J157,0)</f>
        <v>0</v>
      </c>
      <c r="BH157" s="220">
        <f>IF(N157="sníž. přenesená",J157,0)</f>
        <v>0</v>
      </c>
      <c r="BI157" s="220">
        <f>IF(N157="nulová",J157,0)</f>
        <v>0</v>
      </c>
      <c r="BJ157" s="20" t="s">
        <v>80</v>
      </c>
      <c r="BK157" s="220">
        <f>ROUND(I157*H157,2)</f>
        <v>0</v>
      </c>
      <c r="BL157" s="20" t="s">
        <v>140</v>
      </c>
      <c r="BM157" s="219" t="s">
        <v>405</v>
      </c>
    </row>
    <row r="158" s="2" customFormat="1">
      <c r="A158" s="41"/>
      <c r="B158" s="42"/>
      <c r="C158" s="43"/>
      <c r="D158" s="221" t="s">
        <v>142</v>
      </c>
      <c r="E158" s="43"/>
      <c r="F158" s="222" t="s">
        <v>406</v>
      </c>
      <c r="G158" s="43"/>
      <c r="H158" s="43"/>
      <c r="I158" s="223"/>
      <c r="J158" s="43"/>
      <c r="K158" s="43"/>
      <c r="L158" s="47"/>
      <c r="M158" s="224"/>
      <c r="N158" s="225"/>
      <c r="O158" s="87"/>
      <c r="P158" s="87"/>
      <c r="Q158" s="87"/>
      <c r="R158" s="87"/>
      <c r="S158" s="87"/>
      <c r="T158" s="88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T158" s="20" t="s">
        <v>142</v>
      </c>
      <c r="AU158" s="20" t="s">
        <v>82</v>
      </c>
    </row>
    <row r="159" s="13" customFormat="1">
      <c r="A159" s="13"/>
      <c r="B159" s="226"/>
      <c r="C159" s="227"/>
      <c r="D159" s="228" t="s">
        <v>144</v>
      </c>
      <c r="E159" s="229" t="s">
        <v>19</v>
      </c>
      <c r="F159" s="230" t="s">
        <v>407</v>
      </c>
      <c r="G159" s="227"/>
      <c r="H159" s="231">
        <v>99.510000000000005</v>
      </c>
      <c r="I159" s="232"/>
      <c r="J159" s="227"/>
      <c r="K159" s="227"/>
      <c r="L159" s="233"/>
      <c r="M159" s="234"/>
      <c r="N159" s="235"/>
      <c r="O159" s="235"/>
      <c r="P159" s="235"/>
      <c r="Q159" s="235"/>
      <c r="R159" s="235"/>
      <c r="S159" s="235"/>
      <c r="T159" s="23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7" t="s">
        <v>144</v>
      </c>
      <c r="AU159" s="237" t="s">
        <v>82</v>
      </c>
      <c r="AV159" s="13" t="s">
        <v>82</v>
      </c>
      <c r="AW159" s="13" t="s">
        <v>33</v>
      </c>
      <c r="AX159" s="13" t="s">
        <v>72</v>
      </c>
      <c r="AY159" s="237" t="s">
        <v>133</v>
      </c>
    </row>
    <row r="160" s="15" customFormat="1">
      <c r="A160" s="15"/>
      <c r="B160" s="253"/>
      <c r="C160" s="254"/>
      <c r="D160" s="228" t="s">
        <v>144</v>
      </c>
      <c r="E160" s="255" t="s">
        <v>19</v>
      </c>
      <c r="F160" s="256" t="s">
        <v>389</v>
      </c>
      <c r="G160" s="254"/>
      <c r="H160" s="255" t="s">
        <v>19</v>
      </c>
      <c r="I160" s="257"/>
      <c r="J160" s="254"/>
      <c r="K160" s="254"/>
      <c r="L160" s="258"/>
      <c r="M160" s="259"/>
      <c r="N160" s="260"/>
      <c r="O160" s="260"/>
      <c r="P160" s="260"/>
      <c r="Q160" s="260"/>
      <c r="R160" s="260"/>
      <c r="S160" s="260"/>
      <c r="T160" s="261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62" t="s">
        <v>144</v>
      </c>
      <c r="AU160" s="262" t="s">
        <v>82</v>
      </c>
      <c r="AV160" s="15" t="s">
        <v>80</v>
      </c>
      <c r="AW160" s="15" t="s">
        <v>33</v>
      </c>
      <c r="AX160" s="15" t="s">
        <v>72</v>
      </c>
      <c r="AY160" s="262" t="s">
        <v>133</v>
      </c>
    </row>
    <row r="161" s="13" customFormat="1">
      <c r="A161" s="13"/>
      <c r="B161" s="226"/>
      <c r="C161" s="227"/>
      <c r="D161" s="228" t="s">
        <v>144</v>
      </c>
      <c r="E161" s="229" t="s">
        <v>19</v>
      </c>
      <c r="F161" s="230" t="s">
        <v>390</v>
      </c>
      <c r="G161" s="227"/>
      <c r="H161" s="231">
        <v>22.274999999999999</v>
      </c>
      <c r="I161" s="232"/>
      <c r="J161" s="227"/>
      <c r="K161" s="227"/>
      <c r="L161" s="233"/>
      <c r="M161" s="234"/>
      <c r="N161" s="235"/>
      <c r="O161" s="235"/>
      <c r="P161" s="235"/>
      <c r="Q161" s="235"/>
      <c r="R161" s="235"/>
      <c r="S161" s="235"/>
      <c r="T161" s="236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7" t="s">
        <v>144</v>
      </c>
      <c r="AU161" s="237" t="s">
        <v>82</v>
      </c>
      <c r="AV161" s="13" t="s">
        <v>82</v>
      </c>
      <c r="AW161" s="13" t="s">
        <v>33</v>
      </c>
      <c r="AX161" s="13" t="s">
        <v>72</v>
      </c>
      <c r="AY161" s="237" t="s">
        <v>133</v>
      </c>
    </row>
    <row r="162" s="14" customFormat="1">
      <c r="A162" s="14"/>
      <c r="B162" s="238"/>
      <c r="C162" s="239"/>
      <c r="D162" s="228" t="s">
        <v>144</v>
      </c>
      <c r="E162" s="240" t="s">
        <v>19</v>
      </c>
      <c r="F162" s="241" t="s">
        <v>205</v>
      </c>
      <c r="G162" s="239"/>
      <c r="H162" s="242">
        <v>121.785</v>
      </c>
      <c r="I162" s="243"/>
      <c r="J162" s="239"/>
      <c r="K162" s="239"/>
      <c r="L162" s="244"/>
      <c r="M162" s="245"/>
      <c r="N162" s="246"/>
      <c r="O162" s="246"/>
      <c r="P162" s="246"/>
      <c r="Q162" s="246"/>
      <c r="R162" s="246"/>
      <c r="S162" s="246"/>
      <c r="T162" s="247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48" t="s">
        <v>144</v>
      </c>
      <c r="AU162" s="248" t="s">
        <v>82</v>
      </c>
      <c r="AV162" s="14" t="s">
        <v>140</v>
      </c>
      <c r="AW162" s="14" t="s">
        <v>33</v>
      </c>
      <c r="AX162" s="14" t="s">
        <v>80</v>
      </c>
      <c r="AY162" s="248" t="s">
        <v>133</v>
      </c>
    </row>
    <row r="163" s="2" customFormat="1" ht="44.25" customHeight="1">
      <c r="A163" s="41"/>
      <c r="B163" s="42"/>
      <c r="C163" s="208" t="s">
        <v>183</v>
      </c>
      <c r="D163" s="208" t="s">
        <v>135</v>
      </c>
      <c r="E163" s="209" t="s">
        <v>408</v>
      </c>
      <c r="F163" s="210" t="s">
        <v>409</v>
      </c>
      <c r="G163" s="211" t="s">
        <v>196</v>
      </c>
      <c r="H163" s="212">
        <v>18.800000000000001</v>
      </c>
      <c r="I163" s="213"/>
      <c r="J163" s="214">
        <f>ROUND(I163*H163,2)</f>
        <v>0</v>
      </c>
      <c r="K163" s="210" t="s">
        <v>139</v>
      </c>
      <c r="L163" s="47"/>
      <c r="M163" s="215" t="s">
        <v>19</v>
      </c>
      <c r="N163" s="216" t="s">
        <v>43</v>
      </c>
      <c r="O163" s="87"/>
      <c r="P163" s="217">
        <f>O163*H163</f>
        <v>0</v>
      </c>
      <c r="Q163" s="217">
        <v>0</v>
      </c>
      <c r="R163" s="217">
        <f>Q163*H163</f>
        <v>0</v>
      </c>
      <c r="S163" s="217">
        <v>0</v>
      </c>
      <c r="T163" s="218">
        <f>S163*H163</f>
        <v>0</v>
      </c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R163" s="219" t="s">
        <v>140</v>
      </c>
      <c r="AT163" s="219" t="s">
        <v>135</v>
      </c>
      <c r="AU163" s="219" t="s">
        <v>82</v>
      </c>
      <c r="AY163" s="20" t="s">
        <v>133</v>
      </c>
      <c r="BE163" s="220">
        <f>IF(N163="základní",J163,0)</f>
        <v>0</v>
      </c>
      <c r="BF163" s="220">
        <f>IF(N163="snížená",J163,0)</f>
        <v>0</v>
      </c>
      <c r="BG163" s="220">
        <f>IF(N163="zákl. přenesená",J163,0)</f>
        <v>0</v>
      </c>
      <c r="BH163" s="220">
        <f>IF(N163="sníž. přenesená",J163,0)</f>
        <v>0</v>
      </c>
      <c r="BI163" s="220">
        <f>IF(N163="nulová",J163,0)</f>
        <v>0</v>
      </c>
      <c r="BJ163" s="20" t="s">
        <v>80</v>
      </c>
      <c r="BK163" s="220">
        <f>ROUND(I163*H163,2)</f>
        <v>0</v>
      </c>
      <c r="BL163" s="20" t="s">
        <v>140</v>
      </c>
      <c r="BM163" s="219" t="s">
        <v>410</v>
      </c>
    </row>
    <row r="164" s="2" customFormat="1">
      <c r="A164" s="41"/>
      <c r="B164" s="42"/>
      <c r="C164" s="43"/>
      <c r="D164" s="221" t="s">
        <v>142</v>
      </c>
      <c r="E164" s="43"/>
      <c r="F164" s="222" t="s">
        <v>411</v>
      </c>
      <c r="G164" s="43"/>
      <c r="H164" s="43"/>
      <c r="I164" s="223"/>
      <c r="J164" s="43"/>
      <c r="K164" s="43"/>
      <c r="L164" s="47"/>
      <c r="M164" s="224"/>
      <c r="N164" s="225"/>
      <c r="O164" s="87"/>
      <c r="P164" s="87"/>
      <c r="Q164" s="87"/>
      <c r="R164" s="87"/>
      <c r="S164" s="87"/>
      <c r="T164" s="88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T164" s="20" t="s">
        <v>142</v>
      </c>
      <c r="AU164" s="20" t="s">
        <v>82</v>
      </c>
    </row>
    <row r="165" s="13" customFormat="1">
      <c r="A165" s="13"/>
      <c r="B165" s="226"/>
      <c r="C165" s="227"/>
      <c r="D165" s="228" t="s">
        <v>144</v>
      </c>
      <c r="E165" s="229" t="s">
        <v>19</v>
      </c>
      <c r="F165" s="230" t="s">
        <v>412</v>
      </c>
      <c r="G165" s="227"/>
      <c r="H165" s="231">
        <v>9.4000000000000004</v>
      </c>
      <c r="I165" s="232"/>
      <c r="J165" s="227"/>
      <c r="K165" s="227"/>
      <c r="L165" s="233"/>
      <c r="M165" s="234"/>
      <c r="N165" s="235"/>
      <c r="O165" s="235"/>
      <c r="P165" s="235"/>
      <c r="Q165" s="235"/>
      <c r="R165" s="235"/>
      <c r="S165" s="235"/>
      <c r="T165" s="23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7" t="s">
        <v>144</v>
      </c>
      <c r="AU165" s="237" t="s">
        <v>82</v>
      </c>
      <c r="AV165" s="13" t="s">
        <v>82</v>
      </c>
      <c r="AW165" s="13" t="s">
        <v>33</v>
      </c>
      <c r="AX165" s="13" t="s">
        <v>72</v>
      </c>
      <c r="AY165" s="237" t="s">
        <v>133</v>
      </c>
    </row>
    <row r="166" s="13" customFormat="1">
      <c r="A166" s="13"/>
      <c r="B166" s="226"/>
      <c r="C166" s="227"/>
      <c r="D166" s="228" t="s">
        <v>144</v>
      </c>
      <c r="E166" s="229" t="s">
        <v>19</v>
      </c>
      <c r="F166" s="230" t="s">
        <v>413</v>
      </c>
      <c r="G166" s="227"/>
      <c r="H166" s="231">
        <v>5.5999999999999996</v>
      </c>
      <c r="I166" s="232"/>
      <c r="J166" s="227"/>
      <c r="K166" s="227"/>
      <c r="L166" s="233"/>
      <c r="M166" s="234"/>
      <c r="N166" s="235"/>
      <c r="O166" s="235"/>
      <c r="P166" s="235"/>
      <c r="Q166" s="235"/>
      <c r="R166" s="235"/>
      <c r="S166" s="235"/>
      <c r="T166" s="23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7" t="s">
        <v>144</v>
      </c>
      <c r="AU166" s="237" t="s">
        <v>82</v>
      </c>
      <c r="AV166" s="13" t="s">
        <v>82</v>
      </c>
      <c r="AW166" s="13" t="s">
        <v>33</v>
      </c>
      <c r="AX166" s="13" t="s">
        <v>72</v>
      </c>
      <c r="AY166" s="237" t="s">
        <v>133</v>
      </c>
    </row>
    <row r="167" s="13" customFormat="1">
      <c r="A167" s="13"/>
      <c r="B167" s="226"/>
      <c r="C167" s="227"/>
      <c r="D167" s="228" t="s">
        <v>144</v>
      </c>
      <c r="E167" s="229" t="s">
        <v>19</v>
      </c>
      <c r="F167" s="230" t="s">
        <v>414</v>
      </c>
      <c r="G167" s="227"/>
      <c r="H167" s="231">
        <v>1.45</v>
      </c>
      <c r="I167" s="232"/>
      <c r="J167" s="227"/>
      <c r="K167" s="227"/>
      <c r="L167" s="233"/>
      <c r="M167" s="234"/>
      <c r="N167" s="235"/>
      <c r="O167" s="235"/>
      <c r="P167" s="235"/>
      <c r="Q167" s="235"/>
      <c r="R167" s="235"/>
      <c r="S167" s="235"/>
      <c r="T167" s="23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7" t="s">
        <v>144</v>
      </c>
      <c r="AU167" s="237" t="s">
        <v>82</v>
      </c>
      <c r="AV167" s="13" t="s">
        <v>82</v>
      </c>
      <c r="AW167" s="13" t="s">
        <v>33</v>
      </c>
      <c r="AX167" s="13" t="s">
        <v>72</v>
      </c>
      <c r="AY167" s="237" t="s">
        <v>133</v>
      </c>
    </row>
    <row r="168" s="13" customFormat="1">
      <c r="A168" s="13"/>
      <c r="B168" s="226"/>
      <c r="C168" s="227"/>
      <c r="D168" s="228" t="s">
        <v>144</v>
      </c>
      <c r="E168" s="229" t="s">
        <v>19</v>
      </c>
      <c r="F168" s="230" t="s">
        <v>415</v>
      </c>
      <c r="G168" s="227"/>
      <c r="H168" s="231">
        <v>1.3400000000000001</v>
      </c>
      <c r="I168" s="232"/>
      <c r="J168" s="227"/>
      <c r="K168" s="227"/>
      <c r="L168" s="233"/>
      <c r="M168" s="234"/>
      <c r="N168" s="235"/>
      <c r="O168" s="235"/>
      <c r="P168" s="235"/>
      <c r="Q168" s="235"/>
      <c r="R168" s="235"/>
      <c r="S168" s="235"/>
      <c r="T168" s="236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7" t="s">
        <v>144</v>
      </c>
      <c r="AU168" s="237" t="s">
        <v>82</v>
      </c>
      <c r="AV168" s="13" t="s">
        <v>82</v>
      </c>
      <c r="AW168" s="13" t="s">
        <v>33</v>
      </c>
      <c r="AX168" s="13" t="s">
        <v>72</v>
      </c>
      <c r="AY168" s="237" t="s">
        <v>133</v>
      </c>
    </row>
    <row r="169" s="13" customFormat="1">
      <c r="A169" s="13"/>
      <c r="B169" s="226"/>
      <c r="C169" s="227"/>
      <c r="D169" s="228" t="s">
        <v>144</v>
      </c>
      <c r="E169" s="229" t="s">
        <v>19</v>
      </c>
      <c r="F169" s="230" t="s">
        <v>416</v>
      </c>
      <c r="G169" s="227"/>
      <c r="H169" s="231">
        <v>0.27000000000000002</v>
      </c>
      <c r="I169" s="232"/>
      <c r="J169" s="227"/>
      <c r="K169" s="227"/>
      <c r="L169" s="233"/>
      <c r="M169" s="234"/>
      <c r="N169" s="235"/>
      <c r="O169" s="235"/>
      <c r="P169" s="235"/>
      <c r="Q169" s="235"/>
      <c r="R169" s="235"/>
      <c r="S169" s="235"/>
      <c r="T169" s="236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7" t="s">
        <v>144</v>
      </c>
      <c r="AU169" s="237" t="s">
        <v>82</v>
      </c>
      <c r="AV169" s="13" t="s">
        <v>82</v>
      </c>
      <c r="AW169" s="13" t="s">
        <v>33</v>
      </c>
      <c r="AX169" s="13" t="s">
        <v>72</v>
      </c>
      <c r="AY169" s="237" t="s">
        <v>133</v>
      </c>
    </row>
    <row r="170" s="13" customFormat="1">
      <c r="A170" s="13"/>
      <c r="B170" s="226"/>
      <c r="C170" s="227"/>
      <c r="D170" s="228" t="s">
        <v>144</v>
      </c>
      <c r="E170" s="229" t="s">
        <v>19</v>
      </c>
      <c r="F170" s="230" t="s">
        <v>417</v>
      </c>
      <c r="G170" s="227"/>
      <c r="H170" s="231">
        <v>0.73999999999999999</v>
      </c>
      <c r="I170" s="232"/>
      <c r="J170" s="227"/>
      <c r="K170" s="227"/>
      <c r="L170" s="233"/>
      <c r="M170" s="234"/>
      <c r="N170" s="235"/>
      <c r="O170" s="235"/>
      <c r="P170" s="235"/>
      <c r="Q170" s="235"/>
      <c r="R170" s="235"/>
      <c r="S170" s="235"/>
      <c r="T170" s="236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37" t="s">
        <v>144</v>
      </c>
      <c r="AU170" s="237" t="s">
        <v>82</v>
      </c>
      <c r="AV170" s="13" t="s">
        <v>82</v>
      </c>
      <c r="AW170" s="13" t="s">
        <v>33</v>
      </c>
      <c r="AX170" s="13" t="s">
        <v>72</v>
      </c>
      <c r="AY170" s="237" t="s">
        <v>133</v>
      </c>
    </row>
    <row r="171" s="14" customFormat="1">
      <c r="A171" s="14"/>
      <c r="B171" s="238"/>
      <c r="C171" s="239"/>
      <c r="D171" s="228" t="s">
        <v>144</v>
      </c>
      <c r="E171" s="240" t="s">
        <v>19</v>
      </c>
      <c r="F171" s="241" t="s">
        <v>205</v>
      </c>
      <c r="G171" s="239"/>
      <c r="H171" s="242">
        <v>18.800000000000001</v>
      </c>
      <c r="I171" s="243"/>
      <c r="J171" s="239"/>
      <c r="K171" s="239"/>
      <c r="L171" s="244"/>
      <c r="M171" s="245"/>
      <c r="N171" s="246"/>
      <c r="O171" s="246"/>
      <c r="P171" s="246"/>
      <c r="Q171" s="246"/>
      <c r="R171" s="246"/>
      <c r="S171" s="246"/>
      <c r="T171" s="247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48" t="s">
        <v>144</v>
      </c>
      <c r="AU171" s="248" t="s">
        <v>82</v>
      </c>
      <c r="AV171" s="14" t="s">
        <v>140</v>
      </c>
      <c r="AW171" s="14" t="s">
        <v>33</v>
      </c>
      <c r="AX171" s="14" t="s">
        <v>80</v>
      </c>
      <c r="AY171" s="248" t="s">
        <v>133</v>
      </c>
    </row>
    <row r="172" s="2" customFormat="1" ht="16.5" customHeight="1">
      <c r="A172" s="41"/>
      <c r="B172" s="42"/>
      <c r="C172" s="274" t="s">
        <v>188</v>
      </c>
      <c r="D172" s="274" t="s">
        <v>418</v>
      </c>
      <c r="E172" s="275" t="s">
        <v>419</v>
      </c>
      <c r="F172" s="276" t="s">
        <v>420</v>
      </c>
      <c r="G172" s="277" t="s">
        <v>251</v>
      </c>
      <c r="H172" s="278">
        <v>33.840000000000003</v>
      </c>
      <c r="I172" s="279"/>
      <c r="J172" s="280">
        <f>ROUND(I172*H172,2)</f>
        <v>0</v>
      </c>
      <c r="K172" s="276" t="s">
        <v>139</v>
      </c>
      <c r="L172" s="281"/>
      <c r="M172" s="282" t="s">
        <v>19</v>
      </c>
      <c r="N172" s="283" t="s">
        <v>43</v>
      </c>
      <c r="O172" s="87"/>
      <c r="P172" s="217">
        <f>O172*H172</f>
        <v>0</v>
      </c>
      <c r="Q172" s="217">
        <v>1</v>
      </c>
      <c r="R172" s="217">
        <f>Q172*H172</f>
        <v>33.840000000000003</v>
      </c>
      <c r="S172" s="217">
        <v>0</v>
      </c>
      <c r="T172" s="218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19" t="s">
        <v>173</v>
      </c>
      <c r="AT172" s="219" t="s">
        <v>418</v>
      </c>
      <c r="AU172" s="219" t="s">
        <v>82</v>
      </c>
      <c r="AY172" s="20" t="s">
        <v>133</v>
      </c>
      <c r="BE172" s="220">
        <f>IF(N172="základní",J172,0)</f>
        <v>0</v>
      </c>
      <c r="BF172" s="220">
        <f>IF(N172="snížená",J172,0)</f>
        <v>0</v>
      </c>
      <c r="BG172" s="220">
        <f>IF(N172="zákl. přenesená",J172,0)</f>
        <v>0</v>
      </c>
      <c r="BH172" s="220">
        <f>IF(N172="sníž. přenesená",J172,0)</f>
        <v>0</v>
      </c>
      <c r="BI172" s="220">
        <f>IF(N172="nulová",J172,0)</f>
        <v>0</v>
      </c>
      <c r="BJ172" s="20" t="s">
        <v>80</v>
      </c>
      <c r="BK172" s="220">
        <f>ROUND(I172*H172,2)</f>
        <v>0</v>
      </c>
      <c r="BL172" s="20" t="s">
        <v>140</v>
      </c>
      <c r="BM172" s="219" t="s">
        <v>421</v>
      </c>
    </row>
    <row r="173" s="13" customFormat="1">
      <c r="A173" s="13"/>
      <c r="B173" s="226"/>
      <c r="C173" s="227"/>
      <c r="D173" s="228" t="s">
        <v>144</v>
      </c>
      <c r="E173" s="227"/>
      <c r="F173" s="230" t="s">
        <v>422</v>
      </c>
      <c r="G173" s="227"/>
      <c r="H173" s="231">
        <v>33.840000000000003</v>
      </c>
      <c r="I173" s="232"/>
      <c r="J173" s="227"/>
      <c r="K173" s="227"/>
      <c r="L173" s="233"/>
      <c r="M173" s="234"/>
      <c r="N173" s="235"/>
      <c r="O173" s="235"/>
      <c r="P173" s="235"/>
      <c r="Q173" s="235"/>
      <c r="R173" s="235"/>
      <c r="S173" s="235"/>
      <c r="T173" s="23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7" t="s">
        <v>144</v>
      </c>
      <c r="AU173" s="237" t="s">
        <v>82</v>
      </c>
      <c r="AV173" s="13" t="s">
        <v>82</v>
      </c>
      <c r="AW173" s="13" t="s">
        <v>4</v>
      </c>
      <c r="AX173" s="13" t="s">
        <v>80</v>
      </c>
      <c r="AY173" s="237" t="s">
        <v>133</v>
      </c>
    </row>
    <row r="174" s="2" customFormat="1" ht="33" customHeight="1">
      <c r="A174" s="41"/>
      <c r="B174" s="42"/>
      <c r="C174" s="208" t="s">
        <v>8</v>
      </c>
      <c r="D174" s="208" t="s">
        <v>135</v>
      </c>
      <c r="E174" s="209" t="s">
        <v>423</v>
      </c>
      <c r="F174" s="210" t="s">
        <v>424</v>
      </c>
      <c r="G174" s="211" t="s">
        <v>94</v>
      </c>
      <c r="H174" s="212">
        <v>74.129999999999995</v>
      </c>
      <c r="I174" s="213"/>
      <c r="J174" s="214">
        <f>ROUND(I174*H174,2)</f>
        <v>0</v>
      </c>
      <c r="K174" s="210" t="s">
        <v>139</v>
      </c>
      <c r="L174" s="47"/>
      <c r="M174" s="215" t="s">
        <v>19</v>
      </c>
      <c r="N174" s="216" t="s">
        <v>43</v>
      </c>
      <c r="O174" s="87"/>
      <c r="P174" s="217">
        <f>O174*H174</f>
        <v>0</v>
      </c>
      <c r="Q174" s="217">
        <v>0</v>
      </c>
      <c r="R174" s="217">
        <f>Q174*H174</f>
        <v>0</v>
      </c>
      <c r="S174" s="217">
        <v>0</v>
      </c>
      <c r="T174" s="218">
        <f>S174*H174</f>
        <v>0</v>
      </c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R174" s="219" t="s">
        <v>140</v>
      </c>
      <c r="AT174" s="219" t="s">
        <v>135</v>
      </c>
      <c r="AU174" s="219" t="s">
        <v>82</v>
      </c>
      <c r="AY174" s="20" t="s">
        <v>133</v>
      </c>
      <c r="BE174" s="220">
        <f>IF(N174="základní",J174,0)</f>
        <v>0</v>
      </c>
      <c r="BF174" s="220">
        <f>IF(N174="snížená",J174,0)</f>
        <v>0</v>
      </c>
      <c r="BG174" s="220">
        <f>IF(N174="zákl. přenesená",J174,0)</f>
        <v>0</v>
      </c>
      <c r="BH174" s="220">
        <f>IF(N174="sníž. přenesená",J174,0)</f>
        <v>0</v>
      </c>
      <c r="BI174" s="220">
        <f>IF(N174="nulová",J174,0)</f>
        <v>0</v>
      </c>
      <c r="BJ174" s="20" t="s">
        <v>80</v>
      </c>
      <c r="BK174" s="220">
        <f>ROUND(I174*H174,2)</f>
        <v>0</v>
      </c>
      <c r="BL174" s="20" t="s">
        <v>140</v>
      </c>
      <c r="BM174" s="219" t="s">
        <v>425</v>
      </c>
    </row>
    <row r="175" s="2" customFormat="1">
      <c r="A175" s="41"/>
      <c r="B175" s="42"/>
      <c r="C175" s="43"/>
      <c r="D175" s="221" t="s">
        <v>142</v>
      </c>
      <c r="E175" s="43"/>
      <c r="F175" s="222" t="s">
        <v>426</v>
      </c>
      <c r="G175" s="43"/>
      <c r="H175" s="43"/>
      <c r="I175" s="223"/>
      <c r="J175" s="43"/>
      <c r="K175" s="43"/>
      <c r="L175" s="47"/>
      <c r="M175" s="224"/>
      <c r="N175" s="225"/>
      <c r="O175" s="87"/>
      <c r="P175" s="87"/>
      <c r="Q175" s="87"/>
      <c r="R175" s="87"/>
      <c r="S175" s="87"/>
      <c r="T175" s="88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T175" s="20" t="s">
        <v>142</v>
      </c>
      <c r="AU175" s="20" t="s">
        <v>82</v>
      </c>
    </row>
    <row r="176" s="15" customFormat="1">
      <c r="A176" s="15"/>
      <c r="B176" s="253"/>
      <c r="C176" s="254"/>
      <c r="D176" s="228" t="s">
        <v>144</v>
      </c>
      <c r="E176" s="255" t="s">
        <v>19</v>
      </c>
      <c r="F176" s="256" t="s">
        <v>427</v>
      </c>
      <c r="G176" s="254"/>
      <c r="H176" s="255" t="s">
        <v>19</v>
      </c>
      <c r="I176" s="257"/>
      <c r="J176" s="254"/>
      <c r="K176" s="254"/>
      <c r="L176" s="258"/>
      <c r="M176" s="259"/>
      <c r="N176" s="260"/>
      <c r="O176" s="260"/>
      <c r="P176" s="260"/>
      <c r="Q176" s="260"/>
      <c r="R176" s="260"/>
      <c r="S176" s="260"/>
      <c r="T176" s="261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T176" s="262" t="s">
        <v>144</v>
      </c>
      <c r="AU176" s="262" t="s">
        <v>82</v>
      </c>
      <c r="AV176" s="15" t="s">
        <v>80</v>
      </c>
      <c r="AW176" s="15" t="s">
        <v>33</v>
      </c>
      <c r="AX176" s="15" t="s">
        <v>72</v>
      </c>
      <c r="AY176" s="262" t="s">
        <v>133</v>
      </c>
    </row>
    <row r="177" s="13" customFormat="1">
      <c r="A177" s="13"/>
      <c r="B177" s="226"/>
      <c r="C177" s="227"/>
      <c r="D177" s="228" t="s">
        <v>144</v>
      </c>
      <c r="E177" s="229" t="s">
        <v>19</v>
      </c>
      <c r="F177" s="230" t="s">
        <v>428</v>
      </c>
      <c r="G177" s="227"/>
      <c r="H177" s="231">
        <v>20.640000000000001</v>
      </c>
      <c r="I177" s="232"/>
      <c r="J177" s="227"/>
      <c r="K177" s="227"/>
      <c r="L177" s="233"/>
      <c r="M177" s="234"/>
      <c r="N177" s="235"/>
      <c r="O177" s="235"/>
      <c r="P177" s="235"/>
      <c r="Q177" s="235"/>
      <c r="R177" s="235"/>
      <c r="S177" s="235"/>
      <c r="T177" s="236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7" t="s">
        <v>144</v>
      </c>
      <c r="AU177" s="237" t="s">
        <v>82</v>
      </c>
      <c r="AV177" s="13" t="s">
        <v>82</v>
      </c>
      <c r="AW177" s="13" t="s">
        <v>33</v>
      </c>
      <c r="AX177" s="13" t="s">
        <v>72</v>
      </c>
      <c r="AY177" s="237" t="s">
        <v>133</v>
      </c>
    </row>
    <row r="178" s="13" customFormat="1">
      <c r="A178" s="13"/>
      <c r="B178" s="226"/>
      <c r="C178" s="227"/>
      <c r="D178" s="228" t="s">
        <v>144</v>
      </c>
      <c r="E178" s="229" t="s">
        <v>19</v>
      </c>
      <c r="F178" s="230" t="s">
        <v>429</v>
      </c>
      <c r="G178" s="227"/>
      <c r="H178" s="231">
        <v>25.800000000000001</v>
      </c>
      <c r="I178" s="232"/>
      <c r="J178" s="227"/>
      <c r="K178" s="227"/>
      <c r="L178" s="233"/>
      <c r="M178" s="234"/>
      <c r="N178" s="235"/>
      <c r="O178" s="235"/>
      <c r="P178" s="235"/>
      <c r="Q178" s="235"/>
      <c r="R178" s="235"/>
      <c r="S178" s="235"/>
      <c r="T178" s="236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7" t="s">
        <v>144</v>
      </c>
      <c r="AU178" s="237" t="s">
        <v>82</v>
      </c>
      <c r="AV178" s="13" t="s">
        <v>82</v>
      </c>
      <c r="AW178" s="13" t="s">
        <v>33</v>
      </c>
      <c r="AX178" s="13" t="s">
        <v>72</v>
      </c>
      <c r="AY178" s="237" t="s">
        <v>133</v>
      </c>
    </row>
    <row r="179" s="13" customFormat="1">
      <c r="A179" s="13"/>
      <c r="B179" s="226"/>
      <c r="C179" s="227"/>
      <c r="D179" s="228" t="s">
        <v>144</v>
      </c>
      <c r="E179" s="229" t="s">
        <v>19</v>
      </c>
      <c r="F179" s="230" t="s">
        <v>430</v>
      </c>
      <c r="G179" s="227"/>
      <c r="H179" s="231">
        <v>10.380000000000001</v>
      </c>
      <c r="I179" s="232"/>
      <c r="J179" s="227"/>
      <c r="K179" s="227"/>
      <c r="L179" s="233"/>
      <c r="M179" s="234"/>
      <c r="N179" s="235"/>
      <c r="O179" s="235"/>
      <c r="P179" s="235"/>
      <c r="Q179" s="235"/>
      <c r="R179" s="235"/>
      <c r="S179" s="235"/>
      <c r="T179" s="23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7" t="s">
        <v>144</v>
      </c>
      <c r="AU179" s="237" t="s">
        <v>82</v>
      </c>
      <c r="AV179" s="13" t="s">
        <v>82</v>
      </c>
      <c r="AW179" s="13" t="s">
        <v>33</v>
      </c>
      <c r="AX179" s="13" t="s">
        <v>72</v>
      </c>
      <c r="AY179" s="237" t="s">
        <v>133</v>
      </c>
    </row>
    <row r="180" s="13" customFormat="1">
      <c r="A180" s="13"/>
      <c r="B180" s="226"/>
      <c r="C180" s="227"/>
      <c r="D180" s="228" t="s">
        <v>144</v>
      </c>
      <c r="E180" s="229" t="s">
        <v>19</v>
      </c>
      <c r="F180" s="230" t="s">
        <v>431</v>
      </c>
      <c r="G180" s="227"/>
      <c r="H180" s="231">
        <v>9.4100000000000001</v>
      </c>
      <c r="I180" s="232"/>
      <c r="J180" s="227"/>
      <c r="K180" s="227"/>
      <c r="L180" s="233"/>
      <c r="M180" s="234"/>
      <c r="N180" s="235"/>
      <c r="O180" s="235"/>
      <c r="P180" s="235"/>
      <c r="Q180" s="235"/>
      <c r="R180" s="235"/>
      <c r="S180" s="235"/>
      <c r="T180" s="23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7" t="s">
        <v>144</v>
      </c>
      <c r="AU180" s="237" t="s">
        <v>82</v>
      </c>
      <c r="AV180" s="13" t="s">
        <v>82</v>
      </c>
      <c r="AW180" s="13" t="s">
        <v>33</v>
      </c>
      <c r="AX180" s="13" t="s">
        <v>72</v>
      </c>
      <c r="AY180" s="237" t="s">
        <v>133</v>
      </c>
    </row>
    <row r="181" s="13" customFormat="1">
      <c r="A181" s="13"/>
      <c r="B181" s="226"/>
      <c r="C181" s="227"/>
      <c r="D181" s="228" t="s">
        <v>144</v>
      </c>
      <c r="E181" s="229" t="s">
        <v>19</v>
      </c>
      <c r="F181" s="230" t="s">
        <v>432</v>
      </c>
      <c r="G181" s="227"/>
      <c r="H181" s="231">
        <v>2.4500000000000002</v>
      </c>
      <c r="I181" s="232"/>
      <c r="J181" s="227"/>
      <c r="K181" s="227"/>
      <c r="L181" s="233"/>
      <c r="M181" s="234"/>
      <c r="N181" s="235"/>
      <c r="O181" s="235"/>
      <c r="P181" s="235"/>
      <c r="Q181" s="235"/>
      <c r="R181" s="235"/>
      <c r="S181" s="235"/>
      <c r="T181" s="236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7" t="s">
        <v>144</v>
      </c>
      <c r="AU181" s="237" t="s">
        <v>82</v>
      </c>
      <c r="AV181" s="13" t="s">
        <v>82</v>
      </c>
      <c r="AW181" s="13" t="s">
        <v>33</v>
      </c>
      <c r="AX181" s="13" t="s">
        <v>72</v>
      </c>
      <c r="AY181" s="237" t="s">
        <v>133</v>
      </c>
    </row>
    <row r="182" s="13" customFormat="1">
      <c r="A182" s="13"/>
      <c r="B182" s="226"/>
      <c r="C182" s="227"/>
      <c r="D182" s="228" t="s">
        <v>144</v>
      </c>
      <c r="E182" s="229" t="s">
        <v>19</v>
      </c>
      <c r="F182" s="230" t="s">
        <v>433</v>
      </c>
      <c r="G182" s="227"/>
      <c r="H182" s="231">
        <v>5.4500000000000002</v>
      </c>
      <c r="I182" s="232"/>
      <c r="J182" s="227"/>
      <c r="K182" s="227"/>
      <c r="L182" s="233"/>
      <c r="M182" s="234"/>
      <c r="N182" s="235"/>
      <c r="O182" s="235"/>
      <c r="P182" s="235"/>
      <c r="Q182" s="235"/>
      <c r="R182" s="235"/>
      <c r="S182" s="235"/>
      <c r="T182" s="236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7" t="s">
        <v>144</v>
      </c>
      <c r="AU182" s="237" t="s">
        <v>82</v>
      </c>
      <c r="AV182" s="13" t="s">
        <v>82</v>
      </c>
      <c r="AW182" s="13" t="s">
        <v>33</v>
      </c>
      <c r="AX182" s="13" t="s">
        <v>72</v>
      </c>
      <c r="AY182" s="237" t="s">
        <v>133</v>
      </c>
    </row>
    <row r="183" s="14" customFormat="1">
      <c r="A183" s="14"/>
      <c r="B183" s="238"/>
      <c r="C183" s="239"/>
      <c r="D183" s="228" t="s">
        <v>144</v>
      </c>
      <c r="E183" s="240" t="s">
        <v>19</v>
      </c>
      <c r="F183" s="241" t="s">
        <v>205</v>
      </c>
      <c r="G183" s="239"/>
      <c r="H183" s="242">
        <v>74.129999999999995</v>
      </c>
      <c r="I183" s="243"/>
      <c r="J183" s="239"/>
      <c r="K183" s="239"/>
      <c r="L183" s="244"/>
      <c r="M183" s="245"/>
      <c r="N183" s="246"/>
      <c r="O183" s="246"/>
      <c r="P183" s="246"/>
      <c r="Q183" s="246"/>
      <c r="R183" s="246"/>
      <c r="S183" s="246"/>
      <c r="T183" s="247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8" t="s">
        <v>144</v>
      </c>
      <c r="AU183" s="248" t="s">
        <v>82</v>
      </c>
      <c r="AV183" s="14" t="s">
        <v>140</v>
      </c>
      <c r="AW183" s="14" t="s">
        <v>33</v>
      </c>
      <c r="AX183" s="14" t="s">
        <v>80</v>
      </c>
      <c r="AY183" s="248" t="s">
        <v>133</v>
      </c>
    </row>
    <row r="184" s="2" customFormat="1" ht="44.25" customHeight="1">
      <c r="A184" s="41"/>
      <c r="B184" s="42"/>
      <c r="C184" s="208" t="s">
        <v>206</v>
      </c>
      <c r="D184" s="208" t="s">
        <v>135</v>
      </c>
      <c r="E184" s="209" t="s">
        <v>434</v>
      </c>
      <c r="F184" s="210" t="s">
        <v>435</v>
      </c>
      <c r="G184" s="211" t="s">
        <v>196</v>
      </c>
      <c r="H184" s="212">
        <v>4.7000000000000002</v>
      </c>
      <c r="I184" s="213"/>
      <c r="J184" s="214">
        <f>ROUND(I184*H184,2)</f>
        <v>0</v>
      </c>
      <c r="K184" s="210" t="s">
        <v>139</v>
      </c>
      <c r="L184" s="47"/>
      <c r="M184" s="215" t="s">
        <v>19</v>
      </c>
      <c r="N184" s="216" t="s">
        <v>43</v>
      </c>
      <c r="O184" s="87"/>
      <c r="P184" s="217">
        <f>O184*H184</f>
        <v>0</v>
      </c>
      <c r="Q184" s="217">
        <v>0</v>
      </c>
      <c r="R184" s="217">
        <f>Q184*H184</f>
        <v>0</v>
      </c>
      <c r="S184" s="217">
        <v>0</v>
      </c>
      <c r="T184" s="218">
        <f>S184*H184</f>
        <v>0</v>
      </c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R184" s="219" t="s">
        <v>140</v>
      </c>
      <c r="AT184" s="219" t="s">
        <v>135</v>
      </c>
      <c r="AU184" s="219" t="s">
        <v>82</v>
      </c>
      <c r="AY184" s="20" t="s">
        <v>133</v>
      </c>
      <c r="BE184" s="220">
        <f>IF(N184="základní",J184,0)</f>
        <v>0</v>
      </c>
      <c r="BF184" s="220">
        <f>IF(N184="snížená",J184,0)</f>
        <v>0</v>
      </c>
      <c r="BG184" s="220">
        <f>IF(N184="zákl. přenesená",J184,0)</f>
        <v>0</v>
      </c>
      <c r="BH184" s="220">
        <f>IF(N184="sníž. přenesená",J184,0)</f>
        <v>0</v>
      </c>
      <c r="BI184" s="220">
        <f>IF(N184="nulová",J184,0)</f>
        <v>0</v>
      </c>
      <c r="BJ184" s="20" t="s">
        <v>80</v>
      </c>
      <c r="BK184" s="220">
        <f>ROUND(I184*H184,2)</f>
        <v>0</v>
      </c>
      <c r="BL184" s="20" t="s">
        <v>140</v>
      </c>
      <c r="BM184" s="219" t="s">
        <v>436</v>
      </c>
    </row>
    <row r="185" s="2" customFormat="1">
      <c r="A185" s="41"/>
      <c r="B185" s="42"/>
      <c r="C185" s="43"/>
      <c r="D185" s="221" t="s">
        <v>142</v>
      </c>
      <c r="E185" s="43"/>
      <c r="F185" s="222" t="s">
        <v>437</v>
      </c>
      <c r="G185" s="43"/>
      <c r="H185" s="43"/>
      <c r="I185" s="223"/>
      <c r="J185" s="43"/>
      <c r="K185" s="43"/>
      <c r="L185" s="47"/>
      <c r="M185" s="224"/>
      <c r="N185" s="225"/>
      <c r="O185" s="87"/>
      <c r="P185" s="87"/>
      <c r="Q185" s="87"/>
      <c r="R185" s="87"/>
      <c r="S185" s="87"/>
      <c r="T185" s="88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T185" s="20" t="s">
        <v>142</v>
      </c>
      <c r="AU185" s="20" t="s">
        <v>82</v>
      </c>
    </row>
    <row r="186" s="15" customFormat="1">
      <c r="A186" s="15"/>
      <c r="B186" s="253"/>
      <c r="C186" s="254"/>
      <c r="D186" s="228" t="s">
        <v>144</v>
      </c>
      <c r="E186" s="255" t="s">
        <v>19</v>
      </c>
      <c r="F186" s="256" t="s">
        <v>438</v>
      </c>
      <c r="G186" s="254"/>
      <c r="H186" s="255" t="s">
        <v>19</v>
      </c>
      <c r="I186" s="257"/>
      <c r="J186" s="254"/>
      <c r="K186" s="254"/>
      <c r="L186" s="258"/>
      <c r="M186" s="259"/>
      <c r="N186" s="260"/>
      <c r="O186" s="260"/>
      <c r="P186" s="260"/>
      <c r="Q186" s="260"/>
      <c r="R186" s="260"/>
      <c r="S186" s="260"/>
      <c r="T186" s="261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62" t="s">
        <v>144</v>
      </c>
      <c r="AU186" s="262" t="s">
        <v>82</v>
      </c>
      <c r="AV186" s="15" t="s">
        <v>80</v>
      </c>
      <c r="AW186" s="15" t="s">
        <v>33</v>
      </c>
      <c r="AX186" s="15" t="s">
        <v>72</v>
      </c>
      <c r="AY186" s="262" t="s">
        <v>133</v>
      </c>
    </row>
    <row r="187" s="13" customFormat="1">
      <c r="A187" s="13"/>
      <c r="B187" s="226"/>
      <c r="C187" s="227"/>
      <c r="D187" s="228" t="s">
        <v>144</v>
      </c>
      <c r="E187" s="229" t="s">
        <v>19</v>
      </c>
      <c r="F187" s="230" t="s">
        <v>439</v>
      </c>
      <c r="G187" s="227"/>
      <c r="H187" s="231">
        <v>1.1000000000000001</v>
      </c>
      <c r="I187" s="232"/>
      <c r="J187" s="227"/>
      <c r="K187" s="227"/>
      <c r="L187" s="233"/>
      <c r="M187" s="234"/>
      <c r="N187" s="235"/>
      <c r="O187" s="235"/>
      <c r="P187" s="235"/>
      <c r="Q187" s="235"/>
      <c r="R187" s="235"/>
      <c r="S187" s="235"/>
      <c r="T187" s="23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7" t="s">
        <v>144</v>
      </c>
      <c r="AU187" s="237" t="s">
        <v>82</v>
      </c>
      <c r="AV187" s="13" t="s">
        <v>82</v>
      </c>
      <c r="AW187" s="13" t="s">
        <v>33</v>
      </c>
      <c r="AX187" s="13" t="s">
        <v>72</v>
      </c>
      <c r="AY187" s="237" t="s">
        <v>133</v>
      </c>
    </row>
    <row r="188" s="13" customFormat="1">
      <c r="A188" s="13"/>
      <c r="B188" s="226"/>
      <c r="C188" s="227"/>
      <c r="D188" s="228" t="s">
        <v>144</v>
      </c>
      <c r="E188" s="229" t="s">
        <v>19</v>
      </c>
      <c r="F188" s="230" t="s">
        <v>440</v>
      </c>
      <c r="G188" s="227"/>
      <c r="H188" s="231">
        <v>3.6000000000000001</v>
      </c>
      <c r="I188" s="232"/>
      <c r="J188" s="227"/>
      <c r="K188" s="227"/>
      <c r="L188" s="233"/>
      <c r="M188" s="234"/>
      <c r="N188" s="235"/>
      <c r="O188" s="235"/>
      <c r="P188" s="235"/>
      <c r="Q188" s="235"/>
      <c r="R188" s="235"/>
      <c r="S188" s="235"/>
      <c r="T188" s="23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7" t="s">
        <v>144</v>
      </c>
      <c r="AU188" s="237" t="s">
        <v>82</v>
      </c>
      <c r="AV188" s="13" t="s">
        <v>82</v>
      </c>
      <c r="AW188" s="13" t="s">
        <v>33</v>
      </c>
      <c r="AX188" s="13" t="s">
        <v>72</v>
      </c>
      <c r="AY188" s="237" t="s">
        <v>133</v>
      </c>
    </row>
    <row r="189" s="14" customFormat="1">
      <c r="A189" s="14"/>
      <c r="B189" s="238"/>
      <c r="C189" s="239"/>
      <c r="D189" s="228" t="s">
        <v>144</v>
      </c>
      <c r="E189" s="240" t="s">
        <v>19</v>
      </c>
      <c r="F189" s="241" t="s">
        <v>205</v>
      </c>
      <c r="G189" s="239"/>
      <c r="H189" s="242">
        <v>4.7000000000000002</v>
      </c>
      <c r="I189" s="243"/>
      <c r="J189" s="239"/>
      <c r="K189" s="239"/>
      <c r="L189" s="244"/>
      <c r="M189" s="245"/>
      <c r="N189" s="246"/>
      <c r="O189" s="246"/>
      <c r="P189" s="246"/>
      <c r="Q189" s="246"/>
      <c r="R189" s="246"/>
      <c r="S189" s="246"/>
      <c r="T189" s="247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8" t="s">
        <v>144</v>
      </c>
      <c r="AU189" s="248" t="s">
        <v>82</v>
      </c>
      <c r="AV189" s="14" t="s">
        <v>140</v>
      </c>
      <c r="AW189" s="14" t="s">
        <v>33</v>
      </c>
      <c r="AX189" s="14" t="s">
        <v>80</v>
      </c>
      <c r="AY189" s="248" t="s">
        <v>133</v>
      </c>
    </row>
    <row r="190" s="2" customFormat="1" ht="16.5" customHeight="1">
      <c r="A190" s="41"/>
      <c r="B190" s="42"/>
      <c r="C190" s="274" t="s">
        <v>213</v>
      </c>
      <c r="D190" s="274" t="s">
        <v>418</v>
      </c>
      <c r="E190" s="275" t="s">
        <v>441</v>
      </c>
      <c r="F190" s="276" t="s">
        <v>442</v>
      </c>
      <c r="G190" s="277" t="s">
        <v>251</v>
      </c>
      <c r="H190" s="278">
        <v>2.5609999999999999</v>
      </c>
      <c r="I190" s="279"/>
      <c r="J190" s="280">
        <f>ROUND(I190*H190,2)</f>
        <v>0</v>
      </c>
      <c r="K190" s="276" t="s">
        <v>139</v>
      </c>
      <c r="L190" s="281"/>
      <c r="M190" s="282" t="s">
        <v>19</v>
      </c>
      <c r="N190" s="283" t="s">
        <v>43</v>
      </c>
      <c r="O190" s="87"/>
      <c r="P190" s="217">
        <f>O190*H190</f>
        <v>0</v>
      </c>
      <c r="Q190" s="217">
        <v>1.97</v>
      </c>
      <c r="R190" s="217">
        <f>Q190*H190</f>
        <v>5.0451699999999997</v>
      </c>
      <c r="S190" s="217">
        <v>0</v>
      </c>
      <c r="T190" s="218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19" t="s">
        <v>173</v>
      </c>
      <c r="AT190" s="219" t="s">
        <v>418</v>
      </c>
      <c r="AU190" s="219" t="s">
        <v>82</v>
      </c>
      <c r="AY190" s="20" t="s">
        <v>133</v>
      </c>
      <c r="BE190" s="220">
        <f>IF(N190="základní",J190,0)</f>
        <v>0</v>
      </c>
      <c r="BF190" s="220">
        <f>IF(N190="snížená",J190,0)</f>
        <v>0</v>
      </c>
      <c r="BG190" s="220">
        <f>IF(N190="zákl. přenesená",J190,0)</f>
        <v>0</v>
      </c>
      <c r="BH190" s="220">
        <f>IF(N190="sníž. přenesená",J190,0)</f>
        <v>0</v>
      </c>
      <c r="BI190" s="220">
        <f>IF(N190="nulová",J190,0)</f>
        <v>0</v>
      </c>
      <c r="BJ190" s="20" t="s">
        <v>80</v>
      </c>
      <c r="BK190" s="220">
        <f>ROUND(I190*H190,2)</f>
        <v>0</v>
      </c>
      <c r="BL190" s="20" t="s">
        <v>140</v>
      </c>
      <c r="BM190" s="219" t="s">
        <v>443</v>
      </c>
    </row>
    <row r="191" s="15" customFormat="1">
      <c r="A191" s="15"/>
      <c r="B191" s="253"/>
      <c r="C191" s="254"/>
      <c r="D191" s="228" t="s">
        <v>144</v>
      </c>
      <c r="E191" s="255" t="s">
        <v>19</v>
      </c>
      <c r="F191" s="256" t="s">
        <v>444</v>
      </c>
      <c r="G191" s="254"/>
      <c r="H191" s="255" t="s">
        <v>19</v>
      </c>
      <c r="I191" s="257"/>
      <c r="J191" s="254"/>
      <c r="K191" s="254"/>
      <c r="L191" s="258"/>
      <c r="M191" s="259"/>
      <c r="N191" s="260"/>
      <c r="O191" s="260"/>
      <c r="P191" s="260"/>
      <c r="Q191" s="260"/>
      <c r="R191" s="260"/>
      <c r="S191" s="260"/>
      <c r="T191" s="261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62" t="s">
        <v>144</v>
      </c>
      <c r="AU191" s="262" t="s">
        <v>82</v>
      </c>
      <c r="AV191" s="15" t="s">
        <v>80</v>
      </c>
      <c r="AW191" s="15" t="s">
        <v>33</v>
      </c>
      <c r="AX191" s="15" t="s">
        <v>72</v>
      </c>
      <c r="AY191" s="262" t="s">
        <v>133</v>
      </c>
    </row>
    <row r="192" s="13" customFormat="1">
      <c r="A192" s="13"/>
      <c r="B192" s="226"/>
      <c r="C192" s="227"/>
      <c r="D192" s="228" t="s">
        <v>144</v>
      </c>
      <c r="E192" s="229" t="s">
        <v>19</v>
      </c>
      <c r="F192" s="230" t="s">
        <v>445</v>
      </c>
      <c r="G192" s="227"/>
      <c r="H192" s="231">
        <v>0.69999999999999996</v>
      </c>
      <c r="I192" s="232"/>
      <c r="J192" s="227"/>
      <c r="K192" s="227"/>
      <c r="L192" s="233"/>
      <c r="M192" s="234"/>
      <c r="N192" s="235"/>
      <c r="O192" s="235"/>
      <c r="P192" s="235"/>
      <c r="Q192" s="235"/>
      <c r="R192" s="235"/>
      <c r="S192" s="235"/>
      <c r="T192" s="23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7" t="s">
        <v>144</v>
      </c>
      <c r="AU192" s="237" t="s">
        <v>82</v>
      </c>
      <c r="AV192" s="13" t="s">
        <v>82</v>
      </c>
      <c r="AW192" s="13" t="s">
        <v>33</v>
      </c>
      <c r="AX192" s="13" t="s">
        <v>72</v>
      </c>
      <c r="AY192" s="237" t="s">
        <v>133</v>
      </c>
    </row>
    <row r="193" s="13" customFormat="1">
      <c r="A193" s="13"/>
      <c r="B193" s="226"/>
      <c r="C193" s="227"/>
      <c r="D193" s="228" t="s">
        <v>144</v>
      </c>
      <c r="E193" s="229" t="s">
        <v>19</v>
      </c>
      <c r="F193" s="230" t="s">
        <v>446</v>
      </c>
      <c r="G193" s="227"/>
      <c r="H193" s="231">
        <v>0.59999999999999998</v>
      </c>
      <c r="I193" s="232"/>
      <c r="J193" s="227"/>
      <c r="K193" s="227"/>
      <c r="L193" s="233"/>
      <c r="M193" s="234"/>
      <c r="N193" s="235"/>
      <c r="O193" s="235"/>
      <c r="P193" s="235"/>
      <c r="Q193" s="235"/>
      <c r="R193" s="235"/>
      <c r="S193" s="235"/>
      <c r="T193" s="23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7" t="s">
        <v>144</v>
      </c>
      <c r="AU193" s="237" t="s">
        <v>82</v>
      </c>
      <c r="AV193" s="13" t="s">
        <v>82</v>
      </c>
      <c r="AW193" s="13" t="s">
        <v>33</v>
      </c>
      <c r="AX193" s="13" t="s">
        <v>72</v>
      </c>
      <c r="AY193" s="237" t="s">
        <v>133</v>
      </c>
    </row>
    <row r="194" s="14" customFormat="1">
      <c r="A194" s="14"/>
      <c r="B194" s="238"/>
      <c r="C194" s="239"/>
      <c r="D194" s="228" t="s">
        <v>144</v>
      </c>
      <c r="E194" s="240" t="s">
        <v>19</v>
      </c>
      <c r="F194" s="241" t="s">
        <v>205</v>
      </c>
      <c r="G194" s="239"/>
      <c r="H194" s="242">
        <v>1.3</v>
      </c>
      <c r="I194" s="243"/>
      <c r="J194" s="239"/>
      <c r="K194" s="239"/>
      <c r="L194" s="244"/>
      <c r="M194" s="245"/>
      <c r="N194" s="246"/>
      <c r="O194" s="246"/>
      <c r="P194" s="246"/>
      <c r="Q194" s="246"/>
      <c r="R194" s="246"/>
      <c r="S194" s="246"/>
      <c r="T194" s="247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8" t="s">
        <v>144</v>
      </c>
      <c r="AU194" s="248" t="s">
        <v>82</v>
      </c>
      <c r="AV194" s="14" t="s">
        <v>140</v>
      </c>
      <c r="AW194" s="14" t="s">
        <v>33</v>
      </c>
      <c r="AX194" s="14" t="s">
        <v>80</v>
      </c>
      <c r="AY194" s="248" t="s">
        <v>133</v>
      </c>
    </row>
    <row r="195" s="13" customFormat="1">
      <c r="A195" s="13"/>
      <c r="B195" s="226"/>
      <c r="C195" s="227"/>
      <c r="D195" s="228" t="s">
        <v>144</v>
      </c>
      <c r="E195" s="227"/>
      <c r="F195" s="230" t="s">
        <v>447</v>
      </c>
      <c r="G195" s="227"/>
      <c r="H195" s="231">
        <v>2.5609999999999999</v>
      </c>
      <c r="I195" s="232"/>
      <c r="J195" s="227"/>
      <c r="K195" s="227"/>
      <c r="L195" s="233"/>
      <c r="M195" s="234"/>
      <c r="N195" s="235"/>
      <c r="O195" s="235"/>
      <c r="P195" s="235"/>
      <c r="Q195" s="235"/>
      <c r="R195" s="235"/>
      <c r="S195" s="235"/>
      <c r="T195" s="23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7" t="s">
        <v>144</v>
      </c>
      <c r="AU195" s="237" t="s">
        <v>82</v>
      </c>
      <c r="AV195" s="13" t="s">
        <v>82</v>
      </c>
      <c r="AW195" s="13" t="s">
        <v>4</v>
      </c>
      <c r="AX195" s="13" t="s">
        <v>80</v>
      </c>
      <c r="AY195" s="237" t="s">
        <v>133</v>
      </c>
    </row>
    <row r="196" s="2" customFormat="1" ht="16.5" customHeight="1">
      <c r="A196" s="41"/>
      <c r="B196" s="42"/>
      <c r="C196" s="274" t="s">
        <v>220</v>
      </c>
      <c r="D196" s="274" t="s">
        <v>418</v>
      </c>
      <c r="E196" s="275" t="s">
        <v>448</v>
      </c>
      <c r="F196" s="276" t="s">
        <v>449</v>
      </c>
      <c r="G196" s="277" t="s">
        <v>251</v>
      </c>
      <c r="H196" s="278">
        <v>0.59399999999999997</v>
      </c>
      <c r="I196" s="279"/>
      <c r="J196" s="280">
        <f>ROUND(I196*H196,2)</f>
        <v>0</v>
      </c>
      <c r="K196" s="276" t="s">
        <v>139</v>
      </c>
      <c r="L196" s="281"/>
      <c r="M196" s="282" t="s">
        <v>19</v>
      </c>
      <c r="N196" s="283" t="s">
        <v>43</v>
      </c>
      <c r="O196" s="87"/>
      <c r="P196" s="217">
        <f>O196*H196</f>
        <v>0</v>
      </c>
      <c r="Q196" s="217">
        <v>1.98</v>
      </c>
      <c r="R196" s="217">
        <f>Q196*H196</f>
        <v>1.1761199999999998</v>
      </c>
      <c r="S196" s="217">
        <v>0</v>
      </c>
      <c r="T196" s="218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9" t="s">
        <v>173</v>
      </c>
      <c r="AT196" s="219" t="s">
        <v>418</v>
      </c>
      <c r="AU196" s="219" t="s">
        <v>82</v>
      </c>
      <c r="AY196" s="20" t="s">
        <v>133</v>
      </c>
      <c r="BE196" s="220">
        <f>IF(N196="základní",J196,0)</f>
        <v>0</v>
      </c>
      <c r="BF196" s="220">
        <f>IF(N196="snížená",J196,0)</f>
        <v>0</v>
      </c>
      <c r="BG196" s="220">
        <f>IF(N196="zákl. přenesená",J196,0)</f>
        <v>0</v>
      </c>
      <c r="BH196" s="220">
        <f>IF(N196="sníž. přenesená",J196,0)</f>
        <v>0</v>
      </c>
      <c r="BI196" s="220">
        <f>IF(N196="nulová",J196,0)</f>
        <v>0</v>
      </c>
      <c r="BJ196" s="20" t="s">
        <v>80</v>
      </c>
      <c r="BK196" s="220">
        <f>ROUND(I196*H196,2)</f>
        <v>0</v>
      </c>
      <c r="BL196" s="20" t="s">
        <v>140</v>
      </c>
      <c r="BM196" s="219" t="s">
        <v>450</v>
      </c>
    </row>
    <row r="197" s="15" customFormat="1">
      <c r="A197" s="15"/>
      <c r="B197" s="253"/>
      <c r="C197" s="254"/>
      <c r="D197" s="228" t="s">
        <v>144</v>
      </c>
      <c r="E197" s="255" t="s">
        <v>19</v>
      </c>
      <c r="F197" s="256" t="s">
        <v>444</v>
      </c>
      <c r="G197" s="254"/>
      <c r="H197" s="255" t="s">
        <v>19</v>
      </c>
      <c r="I197" s="257"/>
      <c r="J197" s="254"/>
      <c r="K197" s="254"/>
      <c r="L197" s="258"/>
      <c r="M197" s="259"/>
      <c r="N197" s="260"/>
      <c r="O197" s="260"/>
      <c r="P197" s="260"/>
      <c r="Q197" s="260"/>
      <c r="R197" s="260"/>
      <c r="S197" s="260"/>
      <c r="T197" s="261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62" t="s">
        <v>144</v>
      </c>
      <c r="AU197" s="262" t="s">
        <v>82</v>
      </c>
      <c r="AV197" s="15" t="s">
        <v>80</v>
      </c>
      <c r="AW197" s="15" t="s">
        <v>33</v>
      </c>
      <c r="AX197" s="15" t="s">
        <v>72</v>
      </c>
      <c r="AY197" s="262" t="s">
        <v>133</v>
      </c>
    </row>
    <row r="198" s="13" customFormat="1">
      <c r="A198" s="13"/>
      <c r="B198" s="226"/>
      <c r="C198" s="227"/>
      <c r="D198" s="228" t="s">
        <v>144</v>
      </c>
      <c r="E198" s="229" t="s">
        <v>19</v>
      </c>
      <c r="F198" s="230" t="s">
        <v>451</v>
      </c>
      <c r="G198" s="227"/>
      <c r="H198" s="231">
        <v>0.10000000000000001</v>
      </c>
      <c r="I198" s="232"/>
      <c r="J198" s="227"/>
      <c r="K198" s="227"/>
      <c r="L198" s="233"/>
      <c r="M198" s="234"/>
      <c r="N198" s="235"/>
      <c r="O198" s="235"/>
      <c r="P198" s="235"/>
      <c r="Q198" s="235"/>
      <c r="R198" s="235"/>
      <c r="S198" s="235"/>
      <c r="T198" s="23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7" t="s">
        <v>144</v>
      </c>
      <c r="AU198" s="237" t="s">
        <v>82</v>
      </c>
      <c r="AV198" s="13" t="s">
        <v>82</v>
      </c>
      <c r="AW198" s="13" t="s">
        <v>33</v>
      </c>
      <c r="AX198" s="13" t="s">
        <v>72</v>
      </c>
      <c r="AY198" s="237" t="s">
        <v>133</v>
      </c>
    </row>
    <row r="199" s="13" customFormat="1">
      <c r="A199" s="13"/>
      <c r="B199" s="226"/>
      <c r="C199" s="227"/>
      <c r="D199" s="228" t="s">
        <v>144</v>
      </c>
      <c r="E199" s="229" t="s">
        <v>19</v>
      </c>
      <c r="F199" s="230" t="s">
        <v>452</v>
      </c>
      <c r="G199" s="227"/>
      <c r="H199" s="231">
        <v>0.20000000000000001</v>
      </c>
      <c r="I199" s="232"/>
      <c r="J199" s="227"/>
      <c r="K199" s="227"/>
      <c r="L199" s="233"/>
      <c r="M199" s="234"/>
      <c r="N199" s="235"/>
      <c r="O199" s="235"/>
      <c r="P199" s="235"/>
      <c r="Q199" s="235"/>
      <c r="R199" s="235"/>
      <c r="S199" s="235"/>
      <c r="T199" s="23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7" t="s">
        <v>144</v>
      </c>
      <c r="AU199" s="237" t="s">
        <v>82</v>
      </c>
      <c r="AV199" s="13" t="s">
        <v>82</v>
      </c>
      <c r="AW199" s="13" t="s">
        <v>33</v>
      </c>
      <c r="AX199" s="13" t="s">
        <v>72</v>
      </c>
      <c r="AY199" s="237" t="s">
        <v>133</v>
      </c>
    </row>
    <row r="200" s="14" customFormat="1">
      <c r="A200" s="14"/>
      <c r="B200" s="238"/>
      <c r="C200" s="239"/>
      <c r="D200" s="228" t="s">
        <v>144</v>
      </c>
      <c r="E200" s="240" t="s">
        <v>19</v>
      </c>
      <c r="F200" s="241" t="s">
        <v>205</v>
      </c>
      <c r="G200" s="239"/>
      <c r="H200" s="242">
        <v>0.29999999999999999</v>
      </c>
      <c r="I200" s="243"/>
      <c r="J200" s="239"/>
      <c r="K200" s="239"/>
      <c r="L200" s="244"/>
      <c r="M200" s="245"/>
      <c r="N200" s="246"/>
      <c r="O200" s="246"/>
      <c r="P200" s="246"/>
      <c r="Q200" s="246"/>
      <c r="R200" s="246"/>
      <c r="S200" s="246"/>
      <c r="T200" s="247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8" t="s">
        <v>144</v>
      </c>
      <c r="AU200" s="248" t="s">
        <v>82</v>
      </c>
      <c r="AV200" s="14" t="s">
        <v>140</v>
      </c>
      <c r="AW200" s="14" t="s">
        <v>33</v>
      </c>
      <c r="AX200" s="14" t="s">
        <v>80</v>
      </c>
      <c r="AY200" s="248" t="s">
        <v>133</v>
      </c>
    </row>
    <row r="201" s="13" customFormat="1">
      <c r="A201" s="13"/>
      <c r="B201" s="226"/>
      <c r="C201" s="227"/>
      <c r="D201" s="228" t="s">
        <v>144</v>
      </c>
      <c r="E201" s="227"/>
      <c r="F201" s="230" t="s">
        <v>453</v>
      </c>
      <c r="G201" s="227"/>
      <c r="H201" s="231">
        <v>0.59399999999999997</v>
      </c>
      <c r="I201" s="232"/>
      <c r="J201" s="227"/>
      <c r="K201" s="227"/>
      <c r="L201" s="233"/>
      <c r="M201" s="234"/>
      <c r="N201" s="235"/>
      <c r="O201" s="235"/>
      <c r="P201" s="235"/>
      <c r="Q201" s="235"/>
      <c r="R201" s="235"/>
      <c r="S201" s="235"/>
      <c r="T201" s="23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7" t="s">
        <v>144</v>
      </c>
      <c r="AU201" s="237" t="s">
        <v>82</v>
      </c>
      <c r="AV201" s="13" t="s">
        <v>82</v>
      </c>
      <c r="AW201" s="13" t="s">
        <v>4</v>
      </c>
      <c r="AX201" s="13" t="s">
        <v>80</v>
      </c>
      <c r="AY201" s="237" t="s">
        <v>133</v>
      </c>
    </row>
    <row r="202" s="2" customFormat="1" ht="44.25" customHeight="1">
      <c r="A202" s="41"/>
      <c r="B202" s="42"/>
      <c r="C202" s="208" t="s">
        <v>227</v>
      </c>
      <c r="D202" s="208" t="s">
        <v>135</v>
      </c>
      <c r="E202" s="209" t="s">
        <v>434</v>
      </c>
      <c r="F202" s="210" t="s">
        <v>435</v>
      </c>
      <c r="G202" s="211" t="s">
        <v>196</v>
      </c>
      <c r="H202" s="212">
        <v>0.10000000000000001</v>
      </c>
      <c r="I202" s="213"/>
      <c r="J202" s="214">
        <f>ROUND(I202*H202,2)</f>
        <v>0</v>
      </c>
      <c r="K202" s="210" t="s">
        <v>139</v>
      </c>
      <c r="L202" s="47"/>
      <c r="M202" s="215" t="s">
        <v>19</v>
      </c>
      <c r="N202" s="216" t="s">
        <v>43</v>
      </c>
      <c r="O202" s="87"/>
      <c r="P202" s="217">
        <f>O202*H202</f>
        <v>0</v>
      </c>
      <c r="Q202" s="217">
        <v>0</v>
      </c>
      <c r="R202" s="217">
        <f>Q202*H202</f>
        <v>0</v>
      </c>
      <c r="S202" s="217">
        <v>0</v>
      </c>
      <c r="T202" s="218">
        <f>S202*H202</f>
        <v>0</v>
      </c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R202" s="219" t="s">
        <v>140</v>
      </c>
      <c r="AT202" s="219" t="s">
        <v>135</v>
      </c>
      <c r="AU202" s="219" t="s">
        <v>82</v>
      </c>
      <c r="AY202" s="20" t="s">
        <v>133</v>
      </c>
      <c r="BE202" s="220">
        <f>IF(N202="základní",J202,0)</f>
        <v>0</v>
      </c>
      <c r="BF202" s="220">
        <f>IF(N202="snížená",J202,0)</f>
        <v>0</v>
      </c>
      <c r="BG202" s="220">
        <f>IF(N202="zákl. přenesená",J202,0)</f>
        <v>0</v>
      </c>
      <c r="BH202" s="220">
        <f>IF(N202="sníž. přenesená",J202,0)</f>
        <v>0</v>
      </c>
      <c r="BI202" s="220">
        <f>IF(N202="nulová",J202,0)</f>
        <v>0</v>
      </c>
      <c r="BJ202" s="20" t="s">
        <v>80</v>
      </c>
      <c r="BK202" s="220">
        <f>ROUND(I202*H202,2)</f>
        <v>0</v>
      </c>
      <c r="BL202" s="20" t="s">
        <v>140</v>
      </c>
      <c r="BM202" s="219" t="s">
        <v>454</v>
      </c>
    </row>
    <row r="203" s="2" customFormat="1">
      <c r="A203" s="41"/>
      <c r="B203" s="42"/>
      <c r="C203" s="43"/>
      <c r="D203" s="221" t="s">
        <v>142</v>
      </c>
      <c r="E203" s="43"/>
      <c r="F203" s="222" t="s">
        <v>437</v>
      </c>
      <c r="G203" s="43"/>
      <c r="H203" s="43"/>
      <c r="I203" s="223"/>
      <c r="J203" s="43"/>
      <c r="K203" s="43"/>
      <c r="L203" s="47"/>
      <c r="M203" s="224"/>
      <c r="N203" s="225"/>
      <c r="O203" s="87"/>
      <c r="P203" s="87"/>
      <c r="Q203" s="87"/>
      <c r="R203" s="87"/>
      <c r="S203" s="87"/>
      <c r="T203" s="88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T203" s="20" t="s">
        <v>142</v>
      </c>
      <c r="AU203" s="20" t="s">
        <v>82</v>
      </c>
    </row>
    <row r="204" s="13" customFormat="1">
      <c r="A204" s="13"/>
      <c r="B204" s="226"/>
      <c r="C204" s="227"/>
      <c r="D204" s="228" t="s">
        <v>144</v>
      </c>
      <c r="E204" s="229" t="s">
        <v>19</v>
      </c>
      <c r="F204" s="230" t="s">
        <v>455</v>
      </c>
      <c r="G204" s="227"/>
      <c r="H204" s="231">
        <v>0.10000000000000001</v>
      </c>
      <c r="I204" s="232"/>
      <c r="J204" s="227"/>
      <c r="K204" s="227"/>
      <c r="L204" s="233"/>
      <c r="M204" s="234"/>
      <c r="N204" s="235"/>
      <c r="O204" s="235"/>
      <c r="P204" s="235"/>
      <c r="Q204" s="235"/>
      <c r="R204" s="235"/>
      <c r="S204" s="235"/>
      <c r="T204" s="23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7" t="s">
        <v>144</v>
      </c>
      <c r="AU204" s="237" t="s">
        <v>82</v>
      </c>
      <c r="AV204" s="13" t="s">
        <v>82</v>
      </c>
      <c r="AW204" s="13" t="s">
        <v>33</v>
      </c>
      <c r="AX204" s="13" t="s">
        <v>80</v>
      </c>
      <c r="AY204" s="237" t="s">
        <v>133</v>
      </c>
    </row>
    <row r="205" s="2" customFormat="1" ht="16.5" customHeight="1">
      <c r="A205" s="41"/>
      <c r="B205" s="42"/>
      <c r="C205" s="274" t="s">
        <v>233</v>
      </c>
      <c r="D205" s="274" t="s">
        <v>418</v>
      </c>
      <c r="E205" s="275" t="s">
        <v>456</v>
      </c>
      <c r="F205" s="276" t="s">
        <v>457</v>
      </c>
      <c r="G205" s="277" t="s">
        <v>251</v>
      </c>
      <c r="H205" s="278">
        <v>0.17999999999999999</v>
      </c>
      <c r="I205" s="279"/>
      <c r="J205" s="280">
        <f>ROUND(I205*H205,2)</f>
        <v>0</v>
      </c>
      <c r="K205" s="276" t="s">
        <v>139</v>
      </c>
      <c r="L205" s="281"/>
      <c r="M205" s="282" t="s">
        <v>19</v>
      </c>
      <c r="N205" s="283" t="s">
        <v>43</v>
      </c>
      <c r="O205" s="87"/>
      <c r="P205" s="217">
        <f>O205*H205</f>
        <v>0</v>
      </c>
      <c r="Q205" s="217">
        <v>1</v>
      </c>
      <c r="R205" s="217">
        <f>Q205*H205</f>
        <v>0.17999999999999999</v>
      </c>
      <c r="S205" s="217">
        <v>0</v>
      </c>
      <c r="T205" s="218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19" t="s">
        <v>173</v>
      </c>
      <c r="AT205" s="219" t="s">
        <v>418</v>
      </c>
      <c r="AU205" s="219" t="s">
        <v>82</v>
      </c>
      <c r="AY205" s="20" t="s">
        <v>133</v>
      </c>
      <c r="BE205" s="220">
        <f>IF(N205="základní",J205,0)</f>
        <v>0</v>
      </c>
      <c r="BF205" s="220">
        <f>IF(N205="snížená",J205,0)</f>
        <v>0</v>
      </c>
      <c r="BG205" s="220">
        <f>IF(N205="zákl. přenesená",J205,0)</f>
        <v>0</v>
      </c>
      <c r="BH205" s="220">
        <f>IF(N205="sníž. přenesená",J205,0)</f>
        <v>0</v>
      </c>
      <c r="BI205" s="220">
        <f>IF(N205="nulová",J205,0)</f>
        <v>0</v>
      </c>
      <c r="BJ205" s="20" t="s">
        <v>80</v>
      </c>
      <c r="BK205" s="220">
        <f>ROUND(I205*H205,2)</f>
        <v>0</v>
      </c>
      <c r="BL205" s="20" t="s">
        <v>140</v>
      </c>
      <c r="BM205" s="219" t="s">
        <v>458</v>
      </c>
    </row>
    <row r="206" s="13" customFormat="1">
      <c r="A206" s="13"/>
      <c r="B206" s="226"/>
      <c r="C206" s="227"/>
      <c r="D206" s="228" t="s">
        <v>144</v>
      </c>
      <c r="E206" s="227"/>
      <c r="F206" s="230" t="s">
        <v>459</v>
      </c>
      <c r="G206" s="227"/>
      <c r="H206" s="231">
        <v>0.17999999999999999</v>
      </c>
      <c r="I206" s="232"/>
      <c r="J206" s="227"/>
      <c r="K206" s="227"/>
      <c r="L206" s="233"/>
      <c r="M206" s="234"/>
      <c r="N206" s="235"/>
      <c r="O206" s="235"/>
      <c r="P206" s="235"/>
      <c r="Q206" s="235"/>
      <c r="R206" s="235"/>
      <c r="S206" s="235"/>
      <c r="T206" s="236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7" t="s">
        <v>144</v>
      </c>
      <c r="AU206" s="237" t="s">
        <v>82</v>
      </c>
      <c r="AV206" s="13" t="s">
        <v>82</v>
      </c>
      <c r="AW206" s="13" t="s">
        <v>4</v>
      </c>
      <c r="AX206" s="13" t="s">
        <v>80</v>
      </c>
      <c r="AY206" s="237" t="s">
        <v>133</v>
      </c>
    </row>
    <row r="207" s="2" customFormat="1" ht="33" customHeight="1">
      <c r="A207" s="41"/>
      <c r="B207" s="42"/>
      <c r="C207" s="208" t="s">
        <v>239</v>
      </c>
      <c r="D207" s="208" t="s">
        <v>135</v>
      </c>
      <c r="E207" s="209" t="s">
        <v>460</v>
      </c>
      <c r="F207" s="210" t="s">
        <v>461</v>
      </c>
      <c r="G207" s="211" t="s">
        <v>94</v>
      </c>
      <c r="H207" s="212">
        <v>733.20000000000005</v>
      </c>
      <c r="I207" s="213"/>
      <c r="J207" s="214">
        <f>ROUND(I207*H207,2)</f>
        <v>0</v>
      </c>
      <c r="K207" s="210" t="s">
        <v>139</v>
      </c>
      <c r="L207" s="47"/>
      <c r="M207" s="215" t="s">
        <v>19</v>
      </c>
      <c r="N207" s="216" t="s">
        <v>43</v>
      </c>
      <c r="O207" s="87"/>
      <c r="P207" s="217">
        <f>O207*H207</f>
        <v>0</v>
      </c>
      <c r="Q207" s="217">
        <v>0</v>
      </c>
      <c r="R207" s="217">
        <f>Q207*H207</f>
        <v>0</v>
      </c>
      <c r="S207" s="217">
        <v>0</v>
      </c>
      <c r="T207" s="218">
        <f>S207*H207</f>
        <v>0</v>
      </c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R207" s="219" t="s">
        <v>140</v>
      </c>
      <c r="AT207" s="219" t="s">
        <v>135</v>
      </c>
      <c r="AU207" s="219" t="s">
        <v>82</v>
      </c>
      <c r="AY207" s="20" t="s">
        <v>133</v>
      </c>
      <c r="BE207" s="220">
        <f>IF(N207="základní",J207,0)</f>
        <v>0</v>
      </c>
      <c r="BF207" s="220">
        <f>IF(N207="snížená",J207,0)</f>
        <v>0</v>
      </c>
      <c r="BG207" s="220">
        <f>IF(N207="zákl. přenesená",J207,0)</f>
        <v>0</v>
      </c>
      <c r="BH207" s="220">
        <f>IF(N207="sníž. přenesená",J207,0)</f>
        <v>0</v>
      </c>
      <c r="BI207" s="220">
        <f>IF(N207="nulová",J207,0)</f>
        <v>0</v>
      </c>
      <c r="BJ207" s="20" t="s">
        <v>80</v>
      </c>
      <c r="BK207" s="220">
        <f>ROUND(I207*H207,2)</f>
        <v>0</v>
      </c>
      <c r="BL207" s="20" t="s">
        <v>140</v>
      </c>
      <c r="BM207" s="219" t="s">
        <v>462</v>
      </c>
    </row>
    <row r="208" s="2" customFormat="1">
      <c r="A208" s="41"/>
      <c r="B208" s="42"/>
      <c r="C208" s="43"/>
      <c r="D208" s="221" t="s">
        <v>142</v>
      </c>
      <c r="E208" s="43"/>
      <c r="F208" s="222" t="s">
        <v>463</v>
      </c>
      <c r="G208" s="43"/>
      <c r="H208" s="43"/>
      <c r="I208" s="223"/>
      <c r="J208" s="43"/>
      <c r="K208" s="43"/>
      <c r="L208" s="47"/>
      <c r="M208" s="224"/>
      <c r="N208" s="225"/>
      <c r="O208" s="87"/>
      <c r="P208" s="87"/>
      <c r="Q208" s="87"/>
      <c r="R208" s="87"/>
      <c r="S208" s="87"/>
      <c r="T208" s="88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T208" s="20" t="s">
        <v>142</v>
      </c>
      <c r="AU208" s="20" t="s">
        <v>82</v>
      </c>
    </row>
    <row r="209" s="13" customFormat="1">
      <c r="A209" s="13"/>
      <c r="B209" s="226"/>
      <c r="C209" s="227"/>
      <c r="D209" s="228" t="s">
        <v>144</v>
      </c>
      <c r="E209" s="229" t="s">
        <v>19</v>
      </c>
      <c r="F209" s="230" t="s">
        <v>464</v>
      </c>
      <c r="G209" s="227"/>
      <c r="H209" s="231">
        <v>733.20000000000005</v>
      </c>
      <c r="I209" s="232"/>
      <c r="J209" s="227"/>
      <c r="K209" s="227"/>
      <c r="L209" s="233"/>
      <c r="M209" s="234"/>
      <c r="N209" s="235"/>
      <c r="O209" s="235"/>
      <c r="P209" s="235"/>
      <c r="Q209" s="235"/>
      <c r="R209" s="235"/>
      <c r="S209" s="235"/>
      <c r="T209" s="236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37" t="s">
        <v>144</v>
      </c>
      <c r="AU209" s="237" t="s">
        <v>82</v>
      </c>
      <c r="AV209" s="13" t="s">
        <v>82</v>
      </c>
      <c r="AW209" s="13" t="s">
        <v>33</v>
      </c>
      <c r="AX209" s="13" t="s">
        <v>80</v>
      </c>
      <c r="AY209" s="237" t="s">
        <v>133</v>
      </c>
    </row>
    <row r="210" s="12" customFormat="1" ht="22.8" customHeight="1">
      <c r="A210" s="12"/>
      <c r="B210" s="192"/>
      <c r="C210" s="193"/>
      <c r="D210" s="194" t="s">
        <v>71</v>
      </c>
      <c r="E210" s="206" t="s">
        <v>82</v>
      </c>
      <c r="F210" s="206" t="s">
        <v>465</v>
      </c>
      <c r="G210" s="193"/>
      <c r="H210" s="193"/>
      <c r="I210" s="196"/>
      <c r="J210" s="207">
        <f>BK210</f>
        <v>0</v>
      </c>
      <c r="K210" s="193"/>
      <c r="L210" s="198"/>
      <c r="M210" s="199"/>
      <c r="N210" s="200"/>
      <c r="O210" s="200"/>
      <c r="P210" s="201">
        <f>SUM(P211:P341)</f>
        <v>0</v>
      </c>
      <c r="Q210" s="200"/>
      <c r="R210" s="201">
        <f>SUM(R211:R341)</f>
        <v>58.855107979999993</v>
      </c>
      <c r="S210" s="200"/>
      <c r="T210" s="202">
        <f>SUM(T211:T341)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03" t="s">
        <v>80</v>
      </c>
      <c r="AT210" s="204" t="s">
        <v>71</v>
      </c>
      <c r="AU210" s="204" t="s">
        <v>80</v>
      </c>
      <c r="AY210" s="203" t="s">
        <v>133</v>
      </c>
      <c r="BK210" s="205">
        <f>SUM(BK211:BK341)</f>
        <v>0</v>
      </c>
    </row>
    <row r="211" s="2" customFormat="1" ht="37.8" customHeight="1">
      <c r="A211" s="41"/>
      <c r="B211" s="42"/>
      <c r="C211" s="208" t="s">
        <v>248</v>
      </c>
      <c r="D211" s="208" t="s">
        <v>135</v>
      </c>
      <c r="E211" s="209" t="s">
        <v>466</v>
      </c>
      <c r="F211" s="210" t="s">
        <v>467</v>
      </c>
      <c r="G211" s="211" t="s">
        <v>196</v>
      </c>
      <c r="H211" s="212">
        <v>3.726</v>
      </c>
      <c r="I211" s="213"/>
      <c r="J211" s="214">
        <f>ROUND(I211*H211,2)</f>
        <v>0</v>
      </c>
      <c r="K211" s="210" t="s">
        <v>139</v>
      </c>
      <c r="L211" s="47"/>
      <c r="M211" s="215" t="s">
        <v>19</v>
      </c>
      <c r="N211" s="216" t="s">
        <v>43</v>
      </c>
      <c r="O211" s="87"/>
      <c r="P211" s="217">
        <f>O211*H211</f>
        <v>0</v>
      </c>
      <c r="Q211" s="217">
        <v>0</v>
      </c>
      <c r="R211" s="217">
        <f>Q211*H211</f>
        <v>0</v>
      </c>
      <c r="S211" s="217">
        <v>0</v>
      </c>
      <c r="T211" s="218">
        <f>S211*H211</f>
        <v>0</v>
      </c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R211" s="219" t="s">
        <v>140</v>
      </c>
      <c r="AT211" s="219" t="s">
        <v>135</v>
      </c>
      <c r="AU211" s="219" t="s">
        <v>82</v>
      </c>
      <c r="AY211" s="20" t="s">
        <v>133</v>
      </c>
      <c r="BE211" s="220">
        <f>IF(N211="základní",J211,0)</f>
        <v>0</v>
      </c>
      <c r="BF211" s="220">
        <f>IF(N211="snížená",J211,0)</f>
        <v>0</v>
      </c>
      <c r="BG211" s="220">
        <f>IF(N211="zákl. přenesená",J211,0)</f>
        <v>0</v>
      </c>
      <c r="BH211" s="220">
        <f>IF(N211="sníž. přenesená",J211,0)</f>
        <v>0</v>
      </c>
      <c r="BI211" s="220">
        <f>IF(N211="nulová",J211,0)</f>
        <v>0</v>
      </c>
      <c r="BJ211" s="20" t="s">
        <v>80</v>
      </c>
      <c r="BK211" s="220">
        <f>ROUND(I211*H211,2)</f>
        <v>0</v>
      </c>
      <c r="BL211" s="20" t="s">
        <v>140</v>
      </c>
      <c r="BM211" s="219" t="s">
        <v>468</v>
      </c>
    </row>
    <row r="212" s="2" customFormat="1">
      <c r="A212" s="41"/>
      <c r="B212" s="42"/>
      <c r="C212" s="43"/>
      <c r="D212" s="221" t="s">
        <v>142</v>
      </c>
      <c r="E212" s="43"/>
      <c r="F212" s="222" t="s">
        <v>469</v>
      </c>
      <c r="G212" s="43"/>
      <c r="H212" s="43"/>
      <c r="I212" s="223"/>
      <c r="J212" s="43"/>
      <c r="K212" s="43"/>
      <c r="L212" s="47"/>
      <c r="M212" s="224"/>
      <c r="N212" s="225"/>
      <c r="O212" s="87"/>
      <c r="P212" s="87"/>
      <c r="Q212" s="87"/>
      <c r="R212" s="87"/>
      <c r="S212" s="87"/>
      <c r="T212" s="88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T212" s="20" t="s">
        <v>142</v>
      </c>
      <c r="AU212" s="20" t="s">
        <v>82</v>
      </c>
    </row>
    <row r="213" s="15" customFormat="1">
      <c r="A213" s="15"/>
      <c r="B213" s="253"/>
      <c r="C213" s="254"/>
      <c r="D213" s="228" t="s">
        <v>144</v>
      </c>
      <c r="E213" s="255" t="s">
        <v>19</v>
      </c>
      <c r="F213" s="256" t="s">
        <v>470</v>
      </c>
      <c r="G213" s="254"/>
      <c r="H213" s="255" t="s">
        <v>19</v>
      </c>
      <c r="I213" s="257"/>
      <c r="J213" s="254"/>
      <c r="K213" s="254"/>
      <c r="L213" s="258"/>
      <c r="M213" s="259"/>
      <c r="N213" s="260"/>
      <c r="O213" s="260"/>
      <c r="P213" s="260"/>
      <c r="Q213" s="260"/>
      <c r="R213" s="260"/>
      <c r="S213" s="260"/>
      <c r="T213" s="261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T213" s="262" t="s">
        <v>144</v>
      </c>
      <c r="AU213" s="262" t="s">
        <v>82</v>
      </c>
      <c r="AV213" s="15" t="s">
        <v>80</v>
      </c>
      <c r="AW213" s="15" t="s">
        <v>33</v>
      </c>
      <c r="AX213" s="15" t="s">
        <v>72</v>
      </c>
      <c r="AY213" s="262" t="s">
        <v>133</v>
      </c>
    </row>
    <row r="214" s="13" customFormat="1">
      <c r="A214" s="13"/>
      <c r="B214" s="226"/>
      <c r="C214" s="227"/>
      <c r="D214" s="228" t="s">
        <v>144</v>
      </c>
      <c r="E214" s="229" t="s">
        <v>19</v>
      </c>
      <c r="F214" s="230" t="s">
        <v>353</v>
      </c>
      <c r="G214" s="227"/>
      <c r="H214" s="231">
        <v>0.126</v>
      </c>
      <c r="I214" s="232"/>
      <c r="J214" s="227"/>
      <c r="K214" s="227"/>
      <c r="L214" s="233"/>
      <c r="M214" s="234"/>
      <c r="N214" s="235"/>
      <c r="O214" s="235"/>
      <c r="P214" s="235"/>
      <c r="Q214" s="235"/>
      <c r="R214" s="235"/>
      <c r="S214" s="235"/>
      <c r="T214" s="23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7" t="s">
        <v>144</v>
      </c>
      <c r="AU214" s="237" t="s">
        <v>82</v>
      </c>
      <c r="AV214" s="13" t="s">
        <v>82</v>
      </c>
      <c r="AW214" s="13" t="s">
        <v>33</v>
      </c>
      <c r="AX214" s="13" t="s">
        <v>72</v>
      </c>
      <c r="AY214" s="237" t="s">
        <v>133</v>
      </c>
    </row>
    <row r="215" s="13" customFormat="1">
      <c r="A215" s="13"/>
      <c r="B215" s="226"/>
      <c r="C215" s="227"/>
      <c r="D215" s="228" t="s">
        <v>144</v>
      </c>
      <c r="E215" s="229" t="s">
        <v>19</v>
      </c>
      <c r="F215" s="230" t="s">
        <v>471</v>
      </c>
      <c r="G215" s="227"/>
      <c r="H215" s="231">
        <v>3.6000000000000001</v>
      </c>
      <c r="I215" s="232"/>
      <c r="J215" s="227"/>
      <c r="K215" s="227"/>
      <c r="L215" s="233"/>
      <c r="M215" s="234"/>
      <c r="N215" s="235"/>
      <c r="O215" s="235"/>
      <c r="P215" s="235"/>
      <c r="Q215" s="235"/>
      <c r="R215" s="235"/>
      <c r="S215" s="235"/>
      <c r="T215" s="236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7" t="s">
        <v>144</v>
      </c>
      <c r="AU215" s="237" t="s">
        <v>82</v>
      </c>
      <c r="AV215" s="13" t="s">
        <v>82</v>
      </c>
      <c r="AW215" s="13" t="s">
        <v>33</v>
      </c>
      <c r="AX215" s="13" t="s">
        <v>72</v>
      </c>
      <c r="AY215" s="237" t="s">
        <v>133</v>
      </c>
    </row>
    <row r="216" s="14" customFormat="1">
      <c r="A216" s="14"/>
      <c r="B216" s="238"/>
      <c r="C216" s="239"/>
      <c r="D216" s="228" t="s">
        <v>144</v>
      </c>
      <c r="E216" s="240" t="s">
        <v>19</v>
      </c>
      <c r="F216" s="241" t="s">
        <v>205</v>
      </c>
      <c r="G216" s="239"/>
      <c r="H216" s="242">
        <v>3.726</v>
      </c>
      <c r="I216" s="243"/>
      <c r="J216" s="239"/>
      <c r="K216" s="239"/>
      <c r="L216" s="244"/>
      <c r="M216" s="245"/>
      <c r="N216" s="246"/>
      <c r="O216" s="246"/>
      <c r="P216" s="246"/>
      <c r="Q216" s="246"/>
      <c r="R216" s="246"/>
      <c r="S216" s="246"/>
      <c r="T216" s="247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48" t="s">
        <v>144</v>
      </c>
      <c r="AU216" s="248" t="s">
        <v>82</v>
      </c>
      <c r="AV216" s="14" t="s">
        <v>140</v>
      </c>
      <c r="AW216" s="14" t="s">
        <v>33</v>
      </c>
      <c r="AX216" s="14" t="s">
        <v>80</v>
      </c>
      <c r="AY216" s="248" t="s">
        <v>133</v>
      </c>
    </row>
    <row r="217" s="2" customFormat="1" ht="37.8" customHeight="1">
      <c r="A217" s="41"/>
      <c r="B217" s="42"/>
      <c r="C217" s="208" t="s">
        <v>256</v>
      </c>
      <c r="D217" s="208" t="s">
        <v>135</v>
      </c>
      <c r="E217" s="209" t="s">
        <v>472</v>
      </c>
      <c r="F217" s="210" t="s">
        <v>473</v>
      </c>
      <c r="G217" s="211" t="s">
        <v>94</v>
      </c>
      <c r="H217" s="212">
        <v>22.5</v>
      </c>
      <c r="I217" s="213"/>
      <c r="J217" s="214">
        <f>ROUND(I217*H217,2)</f>
        <v>0</v>
      </c>
      <c r="K217" s="210" t="s">
        <v>139</v>
      </c>
      <c r="L217" s="47"/>
      <c r="M217" s="215" t="s">
        <v>19</v>
      </c>
      <c r="N217" s="216" t="s">
        <v>43</v>
      </c>
      <c r="O217" s="87"/>
      <c r="P217" s="217">
        <f>O217*H217</f>
        <v>0</v>
      </c>
      <c r="Q217" s="217">
        <v>0.00017000000000000001</v>
      </c>
      <c r="R217" s="217">
        <f>Q217*H217</f>
        <v>0.0038250000000000003</v>
      </c>
      <c r="S217" s="217">
        <v>0</v>
      </c>
      <c r="T217" s="218">
        <f>S217*H217</f>
        <v>0</v>
      </c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R217" s="219" t="s">
        <v>140</v>
      </c>
      <c r="AT217" s="219" t="s">
        <v>135</v>
      </c>
      <c r="AU217" s="219" t="s">
        <v>82</v>
      </c>
      <c r="AY217" s="20" t="s">
        <v>133</v>
      </c>
      <c r="BE217" s="220">
        <f>IF(N217="základní",J217,0)</f>
        <v>0</v>
      </c>
      <c r="BF217" s="220">
        <f>IF(N217="snížená",J217,0)</f>
        <v>0</v>
      </c>
      <c r="BG217" s="220">
        <f>IF(N217="zákl. přenesená",J217,0)</f>
        <v>0</v>
      </c>
      <c r="BH217" s="220">
        <f>IF(N217="sníž. přenesená",J217,0)</f>
        <v>0</v>
      </c>
      <c r="BI217" s="220">
        <f>IF(N217="nulová",J217,0)</f>
        <v>0</v>
      </c>
      <c r="BJ217" s="20" t="s">
        <v>80</v>
      </c>
      <c r="BK217" s="220">
        <f>ROUND(I217*H217,2)</f>
        <v>0</v>
      </c>
      <c r="BL217" s="20" t="s">
        <v>140</v>
      </c>
      <c r="BM217" s="219" t="s">
        <v>474</v>
      </c>
    </row>
    <row r="218" s="2" customFormat="1">
      <c r="A218" s="41"/>
      <c r="B218" s="42"/>
      <c r="C218" s="43"/>
      <c r="D218" s="221" t="s">
        <v>142</v>
      </c>
      <c r="E218" s="43"/>
      <c r="F218" s="222" t="s">
        <v>475</v>
      </c>
      <c r="G218" s="43"/>
      <c r="H218" s="43"/>
      <c r="I218" s="223"/>
      <c r="J218" s="43"/>
      <c r="K218" s="43"/>
      <c r="L218" s="47"/>
      <c r="M218" s="224"/>
      <c r="N218" s="225"/>
      <c r="O218" s="87"/>
      <c r="P218" s="87"/>
      <c r="Q218" s="87"/>
      <c r="R218" s="87"/>
      <c r="S218" s="87"/>
      <c r="T218" s="88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T218" s="20" t="s">
        <v>142</v>
      </c>
      <c r="AU218" s="20" t="s">
        <v>82</v>
      </c>
    </row>
    <row r="219" s="15" customFormat="1">
      <c r="A219" s="15"/>
      <c r="B219" s="253"/>
      <c r="C219" s="254"/>
      <c r="D219" s="228" t="s">
        <v>144</v>
      </c>
      <c r="E219" s="255" t="s">
        <v>19</v>
      </c>
      <c r="F219" s="256" t="s">
        <v>444</v>
      </c>
      <c r="G219" s="254"/>
      <c r="H219" s="255" t="s">
        <v>19</v>
      </c>
      <c r="I219" s="257"/>
      <c r="J219" s="254"/>
      <c r="K219" s="254"/>
      <c r="L219" s="258"/>
      <c r="M219" s="259"/>
      <c r="N219" s="260"/>
      <c r="O219" s="260"/>
      <c r="P219" s="260"/>
      <c r="Q219" s="260"/>
      <c r="R219" s="260"/>
      <c r="S219" s="260"/>
      <c r="T219" s="261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62" t="s">
        <v>144</v>
      </c>
      <c r="AU219" s="262" t="s">
        <v>82</v>
      </c>
      <c r="AV219" s="15" t="s">
        <v>80</v>
      </c>
      <c r="AW219" s="15" t="s">
        <v>33</v>
      </c>
      <c r="AX219" s="15" t="s">
        <v>72</v>
      </c>
      <c r="AY219" s="262" t="s">
        <v>133</v>
      </c>
    </row>
    <row r="220" s="13" customFormat="1">
      <c r="A220" s="13"/>
      <c r="B220" s="226"/>
      <c r="C220" s="227"/>
      <c r="D220" s="228" t="s">
        <v>144</v>
      </c>
      <c r="E220" s="229" t="s">
        <v>19</v>
      </c>
      <c r="F220" s="230" t="s">
        <v>439</v>
      </c>
      <c r="G220" s="227"/>
      <c r="H220" s="231">
        <v>1.1000000000000001</v>
      </c>
      <c r="I220" s="232"/>
      <c r="J220" s="227"/>
      <c r="K220" s="227"/>
      <c r="L220" s="233"/>
      <c r="M220" s="234"/>
      <c r="N220" s="235"/>
      <c r="O220" s="235"/>
      <c r="P220" s="235"/>
      <c r="Q220" s="235"/>
      <c r="R220" s="235"/>
      <c r="S220" s="235"/>
      <c r="T220" s="236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7" t="s">
        <v>144</v>
      </c>
      <c r="AU220" s="237" t="s">
        <v>82</v>
      </c>
      <c r="AV220" s="13" t="s">
        <v>82</v>
      </c>
      <c r="AW220" s="13" t="s">
        <v>33</v>
      </c>
      <c r="AX220" s="13" t="s">
        <v>72</v>
      </c>
      <c r="AY220" s="237" t="s">
        <v>133</v>
      </c>
    </row>
    <row r="221" s="13" customFormat="1">
      <c r="A221" s="13"/>
      <c r="B221" s="226"/>
      <c r="C221" s="227"/>
      <c r="D221" s="228" t="s">
        <v>144</v>
      </c>
      <c r="E221" s="229" t="s">
        <v>19</v>
      </c>
      <c r="F221" s="230" t="s">
        <v>476</v>
      </c>
      <c r="G221" s="227"/>
      <c r="H221" s="231">
        <v>4.2000000000000002</v>
      </c>
      <c r="I221" s="232"/>
      <c r="J221" s="227"/>
      <c r="K221" s="227"/>
      <c r="L221" s="233"/>
      <c r="M221" s="234"/>
      <c r="N221" s="235"/>
      <c r="O221" s="235"/>
      <c r="P221" s="235"/>
      <c r="Q221" s="235"/>
      <c r="R221" s="235"/>
      <c r="S221" s="235"/>
      <c r="T221" s="23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7" t="s">
        <v>144</v>
      </c>
      <c r="AU221" s="237" t="s">
        <v>82</v>
      </c>
      <c r="AV221" s="13" t="s">
        <v>82</v>
      </c>
      <c r="AW221" s="13" t="s">
        <v>33</v>
      </c>
      <c r="AX221" s="13" t="s">
        <v>72</v>
      </c>
      <c r="AY221" s="237" t="s">
        <v>133</v>
      </c>
    </row>
    <row r="222" s="13" customFormat="1">
      <c r="A222" s="13"/>
      <c r="B222" s="226"/>
      <c r="C222" s="227"/>
      <c r="D222" s="228" t="s">
        <v>144</v>
      </c>
      <c r="E222" s="229" t="s">
        <v>19</v>
      </c>
      <c r="F222" s="230" t="s">
        <v>477</v>
      </c>
      <c r="G222" s="227"/>
      <c r="H222" s="231">
        <v>2.2000000000000002</v>
      </c>
      <c r="I222" s="232"/>
      <c r="J222" s="227"/>
      <c r="K222" s="227"/>
      <c r="L222" s="233"/>
      <c r="M222" s="234"/>
      <c r="N222" s="235"/>
      <c r="O222" s="235"/>
      <c r="P222" s="235"/>
      <c r="Q222" s="235"/>
      <c r="R222" s="235"/>
      <c r="S222" s="235"/>
      <c r="T222" s="23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7" t="s">
        <v>144</v>
      </c>
      <c r="AU222" s="237" t="s">
        <v>82</v>
      </c>
      <c r="AV222" s="13" t="s">
        <v>82</v>
      </c>
      <c r="AW222" s="13" t="s">
        <v>33</v>
      </c>
      <c r="AX222" s="13" t="s">
        <v>72</v>
      </c>
      <c r="AY222" s="237" t="s">
        <v>133</v>
      </c>
    </row>
    <row r="223" s="15" customFormat="1">
      <c r="A223" s="15"/>
      <c r="B223" s="253"/>
      <c r="C223" s="254"/>
      <c r="D223" s="228" t="s">
        <v>144</v>
      </c>
      <c r="E223" s="255" t="s">
        <v>19</v>
      </c>
      <c r="F223" s="256" t="s">
        <v>478</v>
      </c>
      <c r="G223" s="254"/>
      <c r="H223" s="255" t="s">
        <v>19</v>
      </c>
      <c r="I223" s="257"/>
      <c r="J223" s="254"/>
      <c r="K223" s="254"/>
      <c r="L223" s="258"/>
      <c r="M223" s="259"/>
      <c r="N223" s="260"/>
      <c r="O223" s="260"/>
      <c r="P223" s="260"/>
      <c r="Q223" s="260"/>
      <c r="R223" s="260"/>
      <c r="S223" s="260"/>
      <c r="T223" s="261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62" t="s">
        <v>144</v>
      </c>
      <c r="AU223" s="262" t="s">
        <v>82</v>
      </c>
      <c r="AV223" s="15" t="s">
        <v>80</v>
      </c>
      <c r="AW223" s="15" t="s">
        <v>33</v>
      </c>
      <c r="AX223" s="15" t="s">
        <v>72</v>
      </c>
      <c r="AY223" s="262" t="s">
        <v>133</v>
      </c>
    </row>
    <row r="224" s="13" customFormat="1">
      <c r="A224" s="13"/>
      <c r="B224" s="226"/>
      <c r="C224" s="227"/>
      <c r="D224" s="228" t="s">
        <v>144</v>
      </c>
      <c r="E224" s="229" t="s">
        <v>19</v>
      </c>
      <c r="F224" s="230" t="s">
        <v>479</v>
      </c>
      <c r="G224" s="227"/>
      <c r="H224" s="231">
        <v>7.7999999999999998</v>
      </c>
      <c r="I224" s="232"/>
      <c r="J224" s="227"/>
      <c r="K224" s="227"/>
      <c r="L224" s="233"/>
      <c r="M224" s="234"/>
      <c r="N224" s="235"/>
      <c r="O224" s="235"/>
      <c r="P224" s="235"/>
      <c r="Q224" s="235"/>
      <c r="R224" s="235"/>
      <c r="S224" s="235"/>
      <c r="T224" s="23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7" t="s">
        <v>144</v>
      </c>
      <c r="AU224" s="237" t="s">
        <v>82</v>
      </c>
      <c r="AV224" s="13" t="s">
        <v>82</v>
      </c>
      <c r="AW224" s="13" t="s">
        <v>33</v>
      </c>
      <c r="AX224" s="13" t="s">
        <v>72</v>
      </c>
      <c r="AY224" s="237" t="s">
        <v>133</v>
      </c>
    </row>
    <row r="225" s="13" customFormat="1">
      <c r="A225" s="13"/>
      <c r="B225" s="226"/>
      <c r="C225" s="227"/>
      <c r="D225" s="228" t="s">
        <v>144</v>
      </c>
      <c r="E225" s="229" t="s">
        <v>19</v>
      </c>
      <c r="F225" s="230" t="s">
        <v>480</v>
      </c>
      <c r="G225" s="227"/>
      <c r="H225" s="231">
        <v>7.2000000000000002</v>
      </c>
      <c r="I225" s="232"/>
      <c r="J225" s="227"/>
      <c r="K225" s="227"/>
      <c r="L225" s="233"/>
      <c r="M225" s="234"/>
      <c r="N225" s="235"/>
      <c r="O225" s="235"/>
      <c r="P225" s="235"/>
      <c r="Q225" s="235"/>
      <c r="R225" s="235"/>
      <c r="S225" s="235"/>
      <c r="T225" s="236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7" t="s">
        <v>144</v>
      </c>
      <c r="AU225" s="237" t="s">
        <v>82</v>
      </c>
      <c r="AV225" s="13" t="s">
        <v>82</v>
      </c>
      <c r="AW225" s="13" t="s">
        <v>33</v>
      </c>
      <c r="AX225" s="13" t="s">
        <v>72</v>
      </c>
      <c r="AY225" s="237" t="s">
        <v>133</v>
      </c>
    </row>
    <row r="226" s="14" customFormat="1">
      <c r="A226" s="14"/>
      <c r="B226" s="238"/>
      <c r="C226" s="239"/>
      <c r="D226" s="228" t="s">
        <v>144</v>
      </c>
      <c r="E226" s="240" t="s">
        <v>19</v>
      </c>
      <c r="F226" s="241" t="s">
        <v>205</v>
      </c>
      <c r="G226" s="239"/>
      <c r="H226" s="242">
        <v>22.5</v>
      </c>
      <c r="I226" s="243"/>
      <c r="J226" s="239"/>
      <c r="K226" s="239"/>
      <c r="L226" s="244"/>
      <c r="M226" s="245"/>
      <c r="N226" s="246"/>
      <c r="O226" s="246"/>
      <c r="P226" s="246"/>
      <c r="Q226" s="246"/>
      <c r="R226" s="246"/>
      <c r="S226" s="246"/>
      <c r="T226" s="247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48" t="s">
        <v>144</v>
      </c>
      <c r="AU226" s="248" t="s">
        <v>82</v>
      </c>
      <c r="AV226" s="14" t="s">
        <v>140</v>
      </c>
      <c r="AW226" s="14" t="s">
        <v>33</v>
      </c>
      <c r="AX226" s="14" t="s">
        <v>80</v>
      </c>
      <c r="AY226" s="248" t="s">
        <v>133</v>
      </c>
    </row>
    <row r="227" s="2" customFormat="1" ht="24.15" customHeight="1">
      <c r="A227" s="41"/>
      <c r="B227" s="42"/>
      <c r="C227" s="274" t="s">
        <v>7</v>
      </c>
      <c r="D227" s="274" t="s">
        <v>418</v>
      </c>
      <c r="E227" s="275" t="s">
        <v>481</v>
      </c>
      <c r="F227" s="276" t="s">
        <v>482</v>
      </c>
      <c r="G227" s="277" t="s">
        <v>94</v>
      </c>
      <c r="H227" s="278">
        <v>26.651</v>
      </c>
      <c r="I227" s="279"/>
      <c r="J227" s="280">
        <f>ROUND(I227*H227,2)</f>
        <v>0</v>
      </c>
      <c r="K227" s="276" t="s">
        <v>139</v>
      </c>
      <c r="L227" s="281"/>
      <c r="M227" s="282" t="s">
        <v>19</v>
      </c>
      <c r="N227" s="283" t="s">
        <v>43</v>
      </c>
      <c r="O227" s="87"/>
      <c r="P227" s="217">
        <f>O227*H227</f>
        <v>0</v>
      </c>
      <c r="Q227" s="217">
        <v>0.00029999999999999997</v>
      </c>
      <c r="R227" s="217">
        <f>Q227*H227</f>
        <v>0.0079952999999999986</v>
      </c>
      <c r="S227" s="217">
        <v>0</v>
      </c>
      <c r="T227" s="218">
        <f>S227*H227</f>
        <v>0</v>
      </c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R227" s="219" t="s">
        <v>173</v>
      </c>
      <c r="AT227" s="219" t="s">
        <v>418</v>
      </c>
      <c r="AU227" s="219" t="s">
        <v>82</v>
      </c>
      <c r="AY227" s="20" t="s">
        <v>133</v>
      </c>
      <c r="BE227" s="220">
        <f>IF(N227="základní",J227,0)</f>
        <v>0</v>
      </c>
      <c r="BF227" s="220">
        <f>IF(N227="snížená",J227,0)</f>
        <v>0</v>
      </c>
      <c r="BG227" s="220">
        <f>IF(N227="zákl. přenesená",J227,0)</f>
        <v>0</v>
      </c>
      <c r="BH227" s="220">
        <f>IF(N227="sníž. přenesená",J227,0)</f>
        <v>0</v>
      </c>
      <c r="BI227" s="220">
        <f>IF(N227="nulová",J227,0)</f>
        <v>0</v>
      </c>
      <c r="BJ227" s="20" t="s">
        <v>80</v>
      </c>
      <c r="BK227" s="220">
        <f>ROUND(I227*H227,2)</f>
        <v>0</v>
      </c>
      <c r="BL227" s="20" t="s">
        <v>140</v>
      </c>
      <c r="BM227" s="219" t="s">
        <v>483</v>
      </c>
    </row>
    <row r="228" s="13" customFormat="1">
      <c r="A228" s="13"/>
      <c r="B228" s="226"/>
      <c r="C228" s="227"/>
      <c r="D228" s="228" t="s">
        <v>144</v>
      </c>
      <c r="E228" s="227"/>
      <c r="F228" s="230" t="s">
        <v>484</v>
      </c>
      <c r="G228" s="227"/>
      <c r="H228" s="231">
        <v>26.651</v>
      </c>
      <c r="I228" s="232"/>
      <c r="J228" s="227"/>
      <c r="K228" s="227"/>
      <c r="L228" s="233"/>
      <c r="M228" s="234"/>
      <c r="N228" s="235"/>
      <c r="O228" s="235"/>
      <c r="P228" s="235"/>
      <c r="Q228" s="235"/>
      <c r="R228" s="235"/>
      <c r="S228" s="235"/>
      <c r="T228" s="236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7" t="s">
        <v>144</v>
      </c>
      <c r="AU228" s="237" t="s">
        <v>82</v>
      </c>
      <c r="AV228" s="13" t="s">
        <v>82</v>
      </c>
      <c r="AW228" s="13" t="s">
        <v>4</v>
      </c>
      <c r="AX228" s="13" t="s">
        <v>80</v>
      </c>
      <c r="AY228" s="237" t="s">
        <v>133</v>
      </c>
    </row>
    <row r="229" s="2" customFormat="1" ht="62.7" customHeight="1">
      <c r="A229" s="41"/>
      <c r="B229" s="42"/>
      <c r="C229" s="208" t="s">
        <v>266</v>
      </c>
      <c r="D229" s="208" t="s">
        <v>135</v>
      </c>
      <c r="E229" s="209" t="s">
        <v>485</v>
      </c>
      <c r="F229" s="210" t="s">
        <v>486</v>
      </c>
      <c r="G229" s="211" t="s">
        <v>216</v>
      </c>
      <c r="H229" s="212">
        <v>71.349999999999994</v>
      </c>
      <c r="I229" s="213"/>
      <c r="J229" s="214">
        <f>ROUND(I229*H229,2)</f>
        <v>0</v>
      </c>
      <c r="K229" s="210" t="s">
        <v>139</v>
      </c>
      <c r="L229" s="47"/>
      <c r="M229" s="215" t="s">
        <v>19</v>
      </c>
      <c r="N229" s="216" t="s">
        <v>43</v>
      </c>
      <c r="O229" s="87"/>
      <c r="P229" s="217">
        <f>O229*H229</f>
        <v>0</v>
      </c>
      <c r="Q229" s="217">
        <v>0.2044</v>
      </c>
      <c r="R229" s="217">
        <f>Q229*H229</f>
        <v>14.583939999999998</v>
      </c>
      <c r="S229" s="217">
        <v>0</v>
      </c>
      <c r="T229" s="218">
        <f>S229*H229</f>
        <v>0</v>
      </c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R229" s="219" t="s">
        <v>140</v>
      </c>
      <c r="AT229" s="219" t="s">
        <v>135</v>
      </c>
      <c r="AU229" s="219" t="s">
        <v>82</v>
      </c>
      <c r="AY229" s="20" t="s">
        <v>133</v>
      </c>
      <c r="BE229" s="220">
        <f>IF(N229="základní",J229,0)</f>
        <v>0</v>
      </c>
      <c r="BF229" s="220">
        <f>IF(N229="snížená",J229,0)</f>
        <v>0</v>
      </c>
      <c r="BG229" s="220">
        <f>IF(N229="zákl. přenesená",J229,0)</f>
        <v>0</v>
      </c>
      <c r="BH229" s="220">
        <f>IF(N229="sníž. přenesená",J229,0)</f>
        <v>0</v>
      </c>
      <c r="BI229" s="220">
        <f>IF(N229="nulová",J229,0)</f>
        <v>0</v>
      </c>
      <c r="BJ229" s="20" t="s">
        <v>80</v>
      </c>
      <c r="BK229" s="220">
        <f>ROUND(I229*H229,2)</f>
        <v>0</v>
      </c>
      <c r="BL229" s="20" t="s">
        <v>140</v>
      </c>
      <c r="BM229" s="219" t="s">
        <v>487</v>
      </c>
    </row>
    <row r="230" s="2" customFormat="1">
      <c r="A230" s="41"/>
      <c r="B230" s="42"/>
      <c r="C230" s="43"/>
      <c r="D230" s="221" t="s">
        <v>142</v>
      </c>
      <c r="E230" s="43"/>
      <c r="F230" s="222" t="s">
        <v>488</v>
      </c>
      <c r="G230" s="43"/>
      <c r="H230" s="43"/>
      <c r="I230" s="223"/>
      <c r="J230" s="43"/>
      <c r="K230" s="43"/>
      <c r="L230" s="47"/>
      <c r="M230" s="224"/>
      <c r="N230" s="225"/>
      <c r="O230" s="87"/>
      <c r="P230" s="87"/>
      <c r="Q230" s="87"/>
      <c r="R230" s="87"/>
      <c r="S230" s="87"/>
      <c r="T230" s="88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T230" s="20" t="s">
        <v>142</v>
      </c>
      <c r="AU230" s="20" t="s">
        <v>82</v>
      </c>
    </row>
    <row r="231" s="13" customFormat="1">
      <c r="A231" s="13"/>
      <c r="B231" s="226"/>
      <c r="C231" s="227"/>
      <c r="D231" s="228" t="s">
        <v>144</v>
      </c>
      <c r="E231" s="229" t="s">
        <v>19</v>
      </c>
      <c r="F231" s="230" t="s">
        <v>489</v>
      </c>
      <c r="G231" s="227"/>
      <c r="H231" s="231">
        <v>25</v>
      </c>
      <c r="I231" s="232"/>
      <c r="J231" s="227"/>
      <c r="K231" s="227"/>
      <c r="L231" s="233"/>
      <c r="M231" s="234"/>
      <c r="N231" s="235"/>
      <c r="O231" s="235"/>
      <c r="P231" s="235"/>
      <c r="Q231" s="235"/>
      <c r="R231" s="235"/>
      <c r="S231" s="235"/>
      <c r="T231" s="236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7" t="s">
        <v>144</v>
      </c>
      <c r="AU231" s="237" t="s">
        <v>82</v>
      </c>
      <c r="AV231" s="13" t="s">
        <v>82</v>
      </c>
      <c r="AW231" s="13" t="s">
        <v>33</v>
      </c>
      <c r="AX231" s="13" t="s">
        <v>72</v>
      </c>
      <c r="AY231" s="237" t="s">
        <v>133</v>
      </c>
    </row>
    <row r="232" s="13" customFormat="1">
      <c r="A232" s="13"/>
      <c r="B232" s="226"/>
      <c r="C232" s="227"/>
      <c r="D232" s="228" t="s">
        <v>144</v>
      </c>
      <c r="E232" s="229" t="s">
        <v>19</v>
      </c>
      <c r="F232" s="230" t="s">
        <v>490</v>
      </c>
      <c r="G232" s="227"/>
      <c r="H232" s="231">
        <v>10.75</v>
      </c>
      <c r="I232" s="232"/>
      <c r="J232" s="227"/>
      <c r="K232" s="227"/>
      <c r="L232" s="233"/>
      <c r="M232" s="234"/>
      <c r="N232" s="235"/>
      <c r="O232" s="235"/>
      <c r="P232" s="235"/>
      <c r="Q232" s="235"/>
      <c r="R232" s="235"/>
      <c r="S232" s="235"/>
      <c r="T232" s="236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37" t="s">
        <v>144</v>
      </c>
      <c r="AU232" s="237" t="s">
        <v>82</v>
      </c>
      <c r="AV232" s="13" t="s">
        <v>82</v>
      </c>
      <c r="AW232" s="13" t="s">
        <v>33</v>
      </c>
      <c r="AX232" s="13" t="s">
        <v>72</v>
      </c>
      <c r="AY232" s="237" t="s">
        <v>133</v>
      </c>
    </row>
    <row r="233" s="13" customFormat="1">
      <c r="A233" s="13"/>
      <c r="B233" s="226"/>
      <c r="C233" s="227"/>
      <c r="D233" s="228" t="s">
        <v>144</v>
      </c>
      <c r="E233" s="229" t="s">
        <v>19</v>
      </c>
      <c r="F233" s="230" t="s">
        <v>491</v>
      </c>
      <c r="G233" s="227"/>
      <c r="H233" s="231">
        <v>35.600000000000001</v>
      </c>
      <c r="I233" s="232"/>
      <c r="J233" s="227"/>
      <c r="K233" s="227"/>
      <c r="L233" s="233"/>
      <c r="M233" s="234"/>
      <c r="N233" s="235"/>
      <c r="O233" s="235"/>
      <c r="P233" s="235"/>
      <c r="Q233" s="235"/>
      <c r="R233" s="235"/>
      <c r="S233" s="235"/>
      <c r="T233" s="236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37" t="s">
        <v>144</v>
      </c>
      <c r="AU233" s="237" t="s">
        <v>82</v>
      </c>
      <c r="AV233" s="13" t="s">
        <v>82</v>
      </c>
      <c r="AW233" s="13" t="s">
        <v>33</v>
      </c>
      <c r="AX233" s="13" t="s">
        <v>72</v>
      </c>
      <c r="AY233" s="237" t="s">
        <v>133</v>
      </c>
    </row>
    <row r="234" s="14" customFormat="1">
      <c r="A234" s="14"/>
      <c r="B234" s="238"/>
      <c r="C234" s="239"/>
      <c r="D234" s="228" t="s">
        <v>144</v>
      </c>
      <c r="E234" s="240" t="s">
        <v>19</v>
      </c>
      <c r="F234" s="241" t="s">
        <v>205</v>
      </c>
      <c r="G234" s="239"/>
      <c r="H234" s="242">
        <v>71.349999999999994</v>
      </c>
      <c r="I234" s="243"/>
      <c r="J234" s="239"/>
      <c r="K234" s="239"/>
      <c r="L234" s="244"/>
      <c r="M234" s="245"/>
      <c r="N234" s="246"/>
      <c r="O234" s="246"/>
      <c r="P234" s="246"/>
      <c r="Q234" s="246"/>
      <c r="R234" s="246"/>
      <c r="S234" s="246"/>
      <c r="T234" s="247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48" t="s">
        <v>144</v>
      </c>
      <c r="AU234" s="248" t="s">
        <v>82</v>
      </c>
      <c r="AV234" s="14" t="s">
        <v>140</v>
      </c>
      <c r="AW234" s="14" t="s">
        <v>33</v>
      </c>
      <c r="AX234" s="14" t="s">
        <v>80</v>
      </c>
      <c r="AY234" s="248" t="s">
        <v>133</v>
      </c>
    </row>
    <row r="235" s="2" customFormat="1" ht="16.5" customHeight="1">
      <c r="A235" s="41"/>
      <c r="B235" s="42"/>
      <c r="C235" s="208" t="s">
        <v>272</v>
      </c>
      <c r="D235" s="208" t="s">
        <v>135</v>
      </c>
      <c r="E235" s="209" t="s">
        <v>492</v>
      </c>
      <c r="F235" s="210" t="s">
        <v>493</v>
      </c>
      <c r="G235" s="211" t="s">
        <v>216</v>
      </c>
      <c r="H235" s="212">
        <v>71.349999999999994</v>
      </c>
      <c r="I235" s="213"/>
      <c r="J235" s="214">
        <f>ROUND(I235*H235,2)</f>
        <v>0</v>
      </c>
      <c r="K235" s="210" t="s">
        <v>139</v>
      </c>
      <c r="L235" s="47"/>
      <c r="M235" s="215" t="s">
        <v>19</v>
      </c>
      <c r="N235" s="216" t="s">
        <v>43</v>
      </c>
      <c r="O235" s="87"/>
      <c r="P235" s="217">
        <f>O235*H235</f>
        <v>0</v>
      </c>
      <c r="Q235" s="217">
        <v>0.00010000000000000001</v>
      </c>
      <c r="R235" s="217">
        <f>Q235*H235</f>
        <v>0.0071349999999999998</v>
      </c>
      <c r="S235" s="217">
        <v>0</v>
      </c>
      <c r="T235" s="218">
        <f>S235*H235</f>
        <v>0</v>
      </c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R235" s="219" t="s">
        <v>140</v>
      </c>
      <c r="AT235" s="219" t="s">
        <v>135</v>
      </c>
      <c r="AU235" s="219" t="s">
        <v>82</v>
      </c>
      <c r="AY235" s="20" t="s">
        <v>133</v>
      </c>
      <c r="BE235" s="220">
        <f>IF(N235="základní",J235,0)</f>
        <v>0</v>
      </c>
      <c r="BF235" s="220">
        <f>IF(N235="snížená",J235,0)</f>
        <v>0</v>
      </c>
      <c r="BG235" s="220">
        <f>IF(N235="zákl. přenesená",J235,0)</f>
        <v>0</v>
      </c>
      <c r="BH235" s="220">
        <f>IF(N235="sníž. přenesená",J235,0)</f>
        <v>0</v>
      </c>
      <c r="BI235" s="220">
        <f>IF(N235="nulová",J235,0)</f>
        <v>0</v>
      </c>
      <c r="BJ235" s="20" t="s">
        <v>80</v>
      </c>
      <c r="BK235" s="220">
        <f>ROUND(I235*H235,2)</f>
        <v>0</v>
      </c>
      <c r="BL235" s="20" t="s">
        <v>140</v>
      </c>
      <c r="BM235" s="219" t="s">
        <v>494</v>
      </c>
    </row>
    <row r="236" s="2" customFormat="1">
      <c r="A236" s="41"/>
      <c r="B236" s="42"/>
      <c r="C236" s="43"/>
      <c r="D236" s="221" t="s">
        <v>142</v>
      </c>
      <c r="E236" s="43"/>
      <c r="F236" s="222" t="s">
        <v>495</v>
      </c>
      <c r="G236" s="43"/>
      <c r="H236" s="43"/>
      <c r="I236" s="223"/>
      <c r="J236" s="43"/>
      <c r="K236" s="43"/>
      <c r="L236" s="47"/>
      <c r="M236" s="224"/>
      <c r="N236" s="225"/>
      <c r="O236" s="87"/>
      <c r="P236" s="87"/>
      <c r="Q236" s="87"/>
      <c r="R236" s="87"/>
      <c r="S236" s="87"/>
      <c r="T236" s="88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T236" s="20" t="s">
        <v>142</v>
      </c>
      <c r="AU236" s="20" t="s">
        <v>82</v>
      </c>
    </row>
    <row r="237" s="13" customFormat="1">
      <c r="A237" s="13"/>
      <c r="B237" s="226"/>
      <c r="C237" s="227"/>
      <c r="D237" s="228" t="s">
        <v>144</v>
      </c>
      <c r="E237" s="229" t="s">
        <v>19</v>
      </c>
      <c r="F237" s="230" t="s">
        <v>489</v>
      </c>
      <c r="G237" s="227"/>
      <c r="H237" s="231">
        <v>25</v>
      </c>
      <c r="I237" s="232"/>
      <c r="J237" s="227"/>
      <c r="K237" s="227"/>
      <c r="L237" s="233"/>
      <c r="M237" s="234"/>
      <c r="N237" s="235"/>
      <c r="O237" s="235"/>
      <c r="P237" s="235"/>
      <c r="Q237" s="235"/>
      <c r="R237" s="235"/>
      <c r="S237" s="235"/>
      <c r="T237" s="236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7" t="s">
        <v>144</v>
      </c>
      <c r="AU237" s="237" t="s">
        <v>82</v>
      </c>
      <c r="AV237" s="13" t="s">
        <v>82</v>
      </c>
      <c r="AW237" s="13" t="s">
        <v>33</v>
      </c>
      <c r="AX237" s="13" t="s">
        <v>72</v>
      </c>
      <c r="AY237" s="237" t="s">
        <v>133</v>
      </c>
    </row>
    <row r="238" s="13" customFormat="1">
      <c r="A238" s="13"/>
      <c r="B238" s="226"/>
      <c r="C238" s="227"/>
      <c r="D238" s="228" t="s">
        <v>144</v>
      </c>
      <c r="E238" s="229" t="s">
        <v>19</v>
      </c>
      <c r="F238" s="230" t="s">
        <v>490</v>
      </c>
      <c r="G238" s="227"/>
      <c r="H238" s="231">
        <v>10.75</v>
      </c>
      <c r="I238" s="232"/>
      <c r="J238" s="227"/>
      <c r="K238" s="227"/>
      <c r="L238" s="233"/>
      <c r="M238" s="234"/>
      <c r="N238" s="235"/>
      <c r="O238" s="235"/>
      <c r="P238" s="235"/>
      <c r="Q238" s="235"/>
      <c r="R238" s="235"/>
      <c r="S238" s="235"/>
      <c r="T238" s="236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7" t="s">
        <v>144</v>
      </c>
      <c r="AU238" s="237" t="s">
        <v>82</v>
      </c>
      <c r="AV238" s="13" t="s">
        <v>82</v>
      </c>
      <c r="AW238" s="13" t="s">
        <v>33</v>
      </c>
      <c r="AX238" s="13" t="s">
        <v>72</v>
      </c>
      <c r="AY238" s="237" t="s">
        <v>133</v>
      </c>
    </row>
    <row r="239" s="13" customFormat="1">
      <c r="A239" s="13"/>
      <c r="B239" s="226"/>
      <c r="C239" s="227"/>
      <c r="D239" s="228" t="s">
        <v>144</v>
      </c>
      <c r="E239" s="229" t="s">
        <v>19</v>
      </c>
      <c r="F239" s="230" t="s">
        <v>491</v>
      </c>
      <c r="G239" s="227"/>
      <c r="H239" s="231">
        <v>35.600000000000001</v>
      </c>
      <c r="I239" s="232"/>
      <c r="J239" s="227"/>
      <c r="K239" s="227"/>
      <c r="L239" s="233"/>
      <c r="M239" s="234"/>
      <c r="N239" s="235"/>
      <c r="O239" s="235"/>
      <c r="P239" s="235"/>
      <c r="Q239" s="235"/>
      <c r="R239" s="235"/>
      <c r="S239" s="235"/>
      <c r="T239" s="23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7" t="s">
        <v>144</v>
      </c>
      <c r="AU239" s="237" t="s">
        <v>82</v>
      </c>
      <c r="AV239" s="13" t="s">
        <v>82</v>
      </c>
      <c r="AW239" s="13" t="s">
        <v>33</v>
      </c>
      <c r="AX239" s="13" t="s">
        <v>72</v>
      </c>
      <c r="AY239" s="237" t="s">
        <v>133</v>
      </c>
    </row>
    <row r="240" s="14" customFormat="1">
      <c r="A240" s="14"/>
      <c r="B240" s="238"/>
      <c r="C240" s="239"/>
      <c r="D240" s="228" t="s">
        <v>144</v>
      </c>
      <c r="E240" s="240" t="s">
        <v>19</v>
      </c>
      <c r="F240" s="241" t="s">
        <v>205</v>
      </c>
      <c r="G240" s="239"/>
      <c r="H240" s="242">
        <v>71.349999999999994</v>
      </c>
      <c r="I240" s="243"/>
      <c r="J240" s="239"/>
      <c r="K240" s="239"/>
      <c r="L240" s="244"/>
      <c r="M240" s="245"/>
      <c r="N240" s="246"/>
      <c r="O240" s="246"/>
      <c r="P240" s="246"/>
      <c r="Q240" s="246"/>
      <c r="R240" s="246"/>
      <c r="S240" s="246"/>
      <c r="T240" s="247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48" t="s">
        <v>144</v>
      </c>
      <c r="AU240" s="248" t="s">
        <v>82</v>
      </c>
      <c r="AV240" s="14" t="s">
        <v>140</v>
      </c>
      <c r="AW240" s="14" t="s">
        <v>33</v>
      </c>
      <c r="AX240" s="14" t="s">
        <v>80</v>
      </c>
      <c r="AY240" s="248" t="s">
        <v>133</v>
      </c>
    </row>
    <row r="241" s="2" customFormat="1" ht="24.15" customHeight="1">
      <c r="A241" s="41"/>
      <c r="B241" s="42"/>
      <c r="C241" s="208" t="s">
        <v>278</v>
      </c>
      <c r="D241" s="208" t="s">
        <v>135</v>
      </c>
      <c r="E241" s="209" t="s">
        <v>496</v>
      </c>
      <c r="F241" s="210" t="s">
        <v>497</v>
      </c>
      <c r="G241" s="211" t="s">
        <v>138</v>
      </c>
      <c r="H241" s="212">
        <v>12</v>
      </c>
      <c r="I241" s="213"/>
      <c r="J241" s="214">
        <f>ROUND(I241*H241,2)</f>
        <v>0</v>
      </c>
      <c r="K241" s="210" t="s">
        <v>139</v>
      </c>
      <c r="L241" s="47"/>
      <c r="M241" s="215" t="s">
        <v>19</v>
      </c>
      <c r="N241" s="216" t="s">
        <v>43</v>
      </c>
      <c r="O241" s="87"/>
      <c r="P241" s="217">
        <f>O241*H241</f>
        <v>0</v>
      </c>
      <c r="Q241" s="217">
        <v>0.0028</v>
      </c>
      <c r="R241" s="217">
        <f>Q241*H241</f>
        <v>0.033599999999999998</v>
      </c>
      <c r="S241" s="217">
        <v>0</v>
      </c>
      <c r="T241" s="218">
        <f>S241*H241</f>
        <v>0</v>
      </c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R241" s="219" t="s">
        <v>140</v>
      </c>
      <c r="AT241" s="219" t="s">
        <v>135</v>
      </c>
      <c r="AU241" s="219" t="s">
        <v>82</v>
      </c>
      <c r="AY241" s="20" t="s">
        <v>133</v>
      </c>
      <c r="BE241" s="220">
        <f>IF(N241="základní",J241,0)</f>
        <v>0</v>
      </c>
      <c r="BF241" s="220">
        <f>IF(N241="snížená",J241,0)</f>
        <v>0</v>
      </c>
      <c r="BG241" s="220">
        <f>IF(N241="zákl. přenesená",J241,0)</f>
        <v>0</v>
      </c>
      <c r="BH241" s="220">
        <f>IF(N241="sníž. přenesená",J241,0)</f>
        <v>0</v>
      </c>
      <c r="BI241" s="220">
        <f>IF(N241="nulová",J241,0)</f>
        <v>0</v>
      </c>
      <c r="BJ241" s="20" t="s">
        <v>80</v>
      </c>
      <c r="BK241" s="220">
        <f>ROUND(I241*H241,2)</f>
        <v>0</v>
      </c>
      <c r="BL241" s="20" t="s">
        <v>140</v>
      </c>
      <c r="BM241" s="219" t="s">
        <v>498</v>
      </c>
    </row>
    <row r="242" s="2" customFormat="1">
      <c r="A242" s="41"/>
      <c r="B242" s="42"/>
      <c r="C242" s="43"/>
      <c r="D242" s="221" t="s">
        <v>142</v>
      </c>
      <c r="E242" s="43"/>
      <c r="F242" s="222" t="s">
        <v>499</v>
      </c>
      <c r="G242" s="43"/>
      <c r="H242" s="43"/>
      <c r="I242" s="223"/>
      <c r="J242" s="43"/>
      <c r="K242" s="43"/>
      <c r="L242" s="47"/>
      <c r="M242" s="224"/>
      <c r="N242" s="225"/>
      <c r="O242" s="87"/>
      <c r="P242" s="87"/>
      <c r="Q242" s="87"/>
      <c r="R242" s="87"/>
      <c r="S242" s="87"/>
      <c r="T242" s="88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T242" s="20" t="s">
        <v>142</v>
      </c>
      <c r="AU242" s="20" t="s">
        <v>82</v>
      </c>
    </row>
    <row r="243" s="13" customFormat="1">
      <c r="A243" s="13"/>
      <c r="B243" s="226"/>
      <c r="C243" s="227"/>
      <c r="D243" s="228" t="s">
        <v>144</v>
      </c>
      <c r="E243" s="229" t="s">
        <v>19</v>
      </c>
      <c r="F243" s="230" t="s">
        <v>500</v>
      </c>
      <c r="G243" s="227"/>
      <c r="H243" s="231">
        <v>12</v>
      </c>
      <c r="I243" s="232"/>
      <c r="J243" s="227"/>
      <c r="K243" s="227"/>
      <c r="L243" s="233"/>
      <c r="M243" s="234"/>
      <c r="N243" s="235"/>
      <c r="O243" s="235"/>
      <c r="P243" s="235"/>
      <c r="Q243" s="235"/>
      <c r="R243" s="235"/>
      <c r="S243" s="235"/>
      <c r="T243" s="23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7" t="s">
        <v>144</v>
      </c>
      <c r="AU243" s="237" t="s">
        <v>82</v>
      </c>
      <c r="AV243" s="13" t="s">
        <v>82</v>
      </c>
      <c r="AW243" s="13" t="s">
        <v>33</v>
      </c>
      <c r="AX243" s="13" t="s">
        <v>80</v>
      </c>
      <c r="AY243" s="237" t="s">
        <v>133</v>
      </c>
    </row>
    <row r="244" s="2" customFormat="1" ht="44.25" customHeight="1">
      <c r="A244" s="41"/>
      <c r="B244" s="42"/>
      <c r="C244" s="208" t="s">
        <v>284</v>
      </c>
      <c r="D244" s="208" t="s">
        <v>135</v>
      </c>
      <c r="E244" s="209" t="s">
        <v>501</v>
      </c>
      <c r="F244" s="210" t="s">
        <v>502</v>
      </c>
      <c r="G244" s="211" t="s">
        <v>216</v>
      </c>
      <c r="H244" s="212">
        <v>0.25</v>
      </c>
      <c r="I244" s="213"/>
      <c r="J244" s="214">
        <f>ROUND(I244*H244,2)</f>
        <v>0</v>
      </c>
      <c r="K244" s="210" t="s">
        <v>139</v>
      </c>
      <c r="L244" s="47"/>
      <c r="M244" s="215" t="s">
        <v>19</v>
      </c>
      <c r="N244" s="216" t="s">
        <v>43</v>
      </c>
      <c r="O244" s="87"/>
      <c r="P244" s="217">
        <f>O244*H244</f>
        <v>0</v>
      </c>
      <c r="Q244" s="217">
        <v>0.01916</v>
      </c>
      <c r="R244" s="217">
        <f>Q244*H244</f>
        <v>0.00479</v>
      </c>
      <c r="S244" s="217">
        <v>0</v>
      </c>
      <c r="T244" s="218">
        <f>S244*H244</f>
        <v>0</v>
      </c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R244" s="219" t="s">
        <v>140</v>
      </c>
      <c r="AT244" s="219" t="s">
        <v>135</v>
      </c>
      <c r="AU244" s="219" t="s">
        <v>82</v>
      </c>
      <c r="AY244" s="20" t="s">
        <v>133</v>
      </c>
      <c r="BE244" s="220">
        <f>IF(N244="základní",J244,0)</f>
        <v>0</v>
      </c>
      <c r="BF244" s="220">
        <f>IF(N244="snížená",J244,0)</f>
        <v>0</v>
      </c>
      <c r="BG244" s="220">
        <f>IF(N244="zákl. přenesená",J244,0)</f>
        <v>0</v>
      </c>
      <c r="BH244" s="220">
        <f>IF(N244="sníž. přenesená",J244,0)</f>
        <v>0</v>
      </c>
      <c r="BI244" s="220">
        <f>IF(N244="nulová",J244,0)</f>
        <v>0</v>
      </c>
      <c r="BJ244" s="20" t="s">
        <v>80</v>
      </c>
      <c r="BK244" s="220">
        <f>ROUND(I244*H244,2)</f>
        <v>0</v>
      </c>
      <c r="BL244" s="20" t="s">
        <v>140</v>
      </c>
      <c r="BM244" s="219" t="s">
        <v>503</v>
      </c>
    </row>
    <row r="245" s="2" customFormat="1">
      <c r="A245" s="41"/>
      <c r="B245" s="42"/>
      <c r="C245" s="43"/>
      <c r="D245" s="221" t="s">
        <v>142</v>
      </c>
      <c r="E245" s="43"/>
      <c r="F245" s="222" t="s">
        <v>504</v>
      </c>
      <c r="G245" s="43"/>
      <c r="H245" s="43"/>
      <c r="I245" s="223"/>
      <c r="J245" s="43"/>
      <c r="K245" s="43"/>
      <c r="L245" s="47"/>
      <c r="M245" s="224"/>
      <c r="N245" s="225"/>
      <c r="O245" s="87"/>
      <c r="P245" s="87"/>
      <c r="Q245" s="87"/>
      <c r="R245" s="87"/>
      <c r="S245" s="87"/>
      <c r="T245" s="88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T245" s="20" t="s">
        <v>142</v>
      </c>
      <c r="AU245" s="20" t="s">
        <v>82</v>
      </c>
    </row>
    <row r="246" s="13" customFormat="1">
      <c r="A246" s="13"/>
      <c r="B246" s="226"/>
      <c r="C246" s="227"/>
      <c r="D246" s="228" t="s">
        <v>144</v>
      </c>
      <c r="E246" s="229" t="s">
        <v>19</v>
      </c>
      <c r="F246" s="230" t="s">
        <v>505</v>
      </c>
      <c r="G246" s="227"/>
      <c r="H246" s="231">
        <v>0.25</v>
      </c>
      <c r="I246" s="232"/>
      <c r="J246" s="227"/>
      <c r="K246" s="227"/>
      <c r="L246" s="233"/>
      <c r="M246" s="234"/>
      <c r="N246" s="235"/>
      <c r="O246" s="235"/>
      <c r="P246" s="235"/>
      <c r="Q246" s="235"/>
      <c r="R246" s="235"/>
      <c r="S246" s="235"/>
      <c r="T246" s="236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7" t="s">
        <v>144</v>
      </c>
      <c r="AU246" s="237" t="s">
        <v>82</v>
      </c>
      <c r="AV246" s="13" t="s">
        <v>82</v>
      </c>
      <c r="AW246" s="13" t="s">
        <v>33</v>
      </c>
      <c r="AX246" s="13" t="s">
        <v>80</v>
      </c>
      <c r="AY246" s="237" t="s">
        <v>133</v>
      </c>
    </row>
    <row r="247" s="2" customFormat="1" ht="16.5" customHeight="1">
      <c r="A247" s="41"/>
      <c r="B247" s="42"/>
      <c r="C247" s="274" t="s">
        <v>294</v>
      </c>
      <c r="D247" s="274" t="s">
        <v>418</v>
      </c>
      <c r="E247" s="275" t="s">
        <v>506</v>
      </c>
      <c r="F247" s="276" t="s">
        <v>507</v>
      </c>
      <c r="G247" s="277" t="s">
        <v>138</v>
      </c>
      <c r="H247" s="278">
        <v>1</v>
      </c>
      <c r="I247" s="279"/>
      <c r="J247" s="280">
        <f>ROUND(I247*H247,2)</f>
        <v>0</v>
      </c>
      <c r="K247" s="276" t="s">
        <v>139</v>
      </c>
      <c r="L247" s="281"/>
      <c r="M247" s="282" t="s">
        <v>19</v>
      </c>
      <c r="N247" s="283" t="s">
        <v>43</v>
      </c>
      <c r="O247" s="87"/>
      <c r="P247" s="217">
        <f>O247*H247</f>
        <v>0</v>
      </c>
      <c r="Q247" s="217">
        <v>0.14999999999999999</v>
      </c>
      <c r="R247" s="217">
        <f>Q247*H247</f>
        <v>0.14999999999999999</v>
      </c>
      <c r="S247" s="217">
        <v>0</v>
      </c>
      <c r="T247" s="218">
        <f>S247*H247</f>
        <v>0</v>
      </c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R247" s="219" t="s">
        <v>173</v>
      </c>
      <c r="AT247" s="219" t="s">
        <v>418</v>
      </c>
      <c r="AU247" s="219" t="s">
        <v>82</v>
      </c>
      <c r="AY247" s="20" t="s">
        <v>133</v>
      </c>
      <c r="BE247" s="220">
        <f>IF(N247="základní",J247,0)</f>
        <v>0</v>
      </c>
      <c r="BF247" s="220">
        <f>IF(N247="snížená",J247,0)</f>
        <v>0</v>
      </c>
      <c r="BG247" s="220">
        <f>IF(N247="zákl. přenesená",J247,0)</f>
        <v>0</v>
      </c>
      <c r="BH247" s="220">
        <f>IF(N247="sníž. přenesená",J247,0)</f>
        <v>0</v>
      </c>
      <c r="BI247" s="220">
        <f>IF(N247="nulová",J247,0)</f>
        <v>0</v>
      </c>
      <c r="BJ247" s="20" t="s">
        <v>80</v>
      </c>
      <c r="BK247" s="220">
        <f>ROUND(I247*H247,2)</f>
        <v>0</v>
      </c>
      <c r="BL247" s="20" t="s">
        <v>140</v>
      </c>
      <c r="BM247" s="219" t="s">
        <v>508</v>
      </c>
    </row>
    <row r="248" s="2" customFormat="1" ht="44.25" customHeight="1">
      <c r="A248" s="41"/>
      <c r="B248" s="42"/>
      <c r="C248" s="208" t="s">
        <v>304</v>
      </c>
      <c r="D248" s="208" t="s">
        <v>135</v>
      </c>
      <c r="E248" s="209" t="s">
        <v>509</v>
      </c>
      <c r="F248" s="210" t="s">
        <v>510</v>
      </c>
      <c r="G248" s="211" t="s">
        <v>216</v>
      </c>
      <c r="H248" s="212">
        <v>0.25</v>
      </c>
      <c r="I248" s="213"/>
      <c r="J248" s="214">
        <f>ROUND(I248*H248,2)</f>
        <v>0</v>
      </c>
      <c r="K248" s="210" t="s">
        <v>139</v>
      </c>
      <c r="L248" s="47"/>
      <c r="M248" s="215" t="s">
        <v>19</v>
      </c>
      <c r="N248" s="216" t="s">
        <v>43</v>
      </c>
      <c r="O248" s="87"/>
      <c r="P248" s="217">
        <f>O248*H248</f>
        <v>0</v>
      </c>
      <c r="Q248" s="217">
        <v>0.024639999999999999</v>
      </c>
      <c r="R248" s="217">
        <f>Q248*H248</f>
        <v>0.0061599999999999997</v>
      </c>
      <c r="S248" s="217">
        <v>0</v>
      </c>
      <c r="T248" s="218">
        <f>S248*H248</f>
        <v>0</v>
      </c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R248" s="219" t="s">
        <v>140</v>
      </c>
      <c r="AT248" s="219" t="s">
        <v>135</v>
      </c>
      <c r="AU248" s="219" t="s">
        <v>82</v>
      </c>
      <c r="AY248" s="20" t="s">
        <v>133</v>
      </c>
      <c r="BE248" s="220">
        <f>IF(N248="základní",J248,0)</f>
        <v>0</v>
      </c>
      <c r="BF248" s="220">
        <f>IF(N248="snížená",J248,0)</f>
        <v>0</v>
      </c>
      <c r="BG248" s="220">
        <f>IF(N248="zákl. přenesená",J248,0)</f>
        <v>0</v>
      </c>
      <c r="BH248" s="220">
        <f>IF(N248="sníž. přenesená",J248,0)</f>
        <v>0</v>
      </c>
      <c r="BI248" s="220">
        <f>IF(N248="nulová",J248,0)</f>
        <v>0</v>
      </c>
      <c r="BJ248" s="20" t="s">
        <v>80</v>
      </c>
      <c r="BK248" s="220">
        <f>ROUND(I248*H248,2)</f>
        <v>0</v>
      </c>
      <c r="BL248" s="20" t="s">
        <v>140</v>
      </c>
      <c r="BM248" s="219" t="s">
        <v>511</v>
      </c>
    </row>
    <row r="249" s="2" customFormat="1">
      <c r="A249" s="41"/>
      <c r="B249" s="42"/>
      <c r="C249" s="43"/>
      <c r="D249" s="221" t="s">
        <v>142</v>
      </c>
      <c r="E249" s="43"/>
      <c r="F249" s="222" t="s">
        <v>512</v>
      </c>
      <c r="G249" s="43"/>
      <c r="H249" s="43"/>
      <c r="I249" s="223"/>
      <c r="J249" s="43"/>
      <c r="K249" s="43"/>
      <c r="L249" s="47"/>
      <c r="M249" s="224"/>
      <c r="N249" s="225"/>
      <c r="O249" s="87"/>
      <c r="P249" s="87"/>
      <c r="Q249" s="87"/>
      <c r="R249" s="87"/>
      <c r="S249" s="87"/>
      <c r="T249" s="88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T249" s="20" t="s">
        <v>142</v>
      </c>
      <c r="AU249" s="20" t="s">
        <v>82</v>
      </c>
    </row>
    <row r="250" s="13" customFormat="1">
      <c r="A250" s="13"/>
      <c r="B250" s="226"/>
      <c r="C250" s="227"/>
      <c r="D250" s="228" t="s">
        <v>144</v>
      </c>
      <c r="E250" s="229" t="s">
        <v>19</v>
      </c>
      <c r="F250" s="230" t="s">
        <v>513</v>
      </c>
      <c r="G250" s="227"/>
      <c r="H250" s="231">
        <v>0.25</v>
      </c>
      <c r="I250" s="232"/>
      <c r="J250" s="227"/>
      <c r="K250" s="227"/>
      <c r="L250" s="233"/>
      <c r="M250" s="234"/>
      <c r="N250" s="235"/>
      <c r="O250" s="235"/>
      <c r="P250" s="235"/>
      <c r="Q250" s="235"/>
      <c r="R250" s="235"/>
      <c r="S250" s="235"/>
      <c r="T250" s="236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7" t="s">
        <v>144</v>
      </c>
      <c r="AU250" s="237" t="s">
        <v>82</v>
      </c>
      <c r="AV250" s="13" t="s">
        <v>82</v>
      </c>
      <c r="AW250" s="13" t="s">
        <v>33</v>
      </c>
      <c r="AX250" s="13" t="s">
        <v>80</v>
      </c>
      <c r="AY250" s="237" t="s">
        <v>133</v>
      </c>
    </row>
    <row r="251" s="2" customFormat="1" ht="16.5" customHeight="1">
      <c r="A251" s="41"/>
      <c r="B251" s="42"/>
      <c r="C251" s="274" t="s">
        <v>514</v>
      </c>
      <c r="D251" s="274" t="s">
        <v>418</v>
      </c>
      <c r="E251" s="275" t="s">
        <v>515</v>
      </c>
      <c r="F251" s="276" t="s">
        <v>516</v>
      </c>
      <c r="G251" s="277" t="s">
        <v>138</v>
      </c>
      <c r="H251" s="278">
        <v>1</v>
      </c>
      <c r="I251" s="279"/>
      <c r="J251" s="280">
        <f>ROUND(I251*H251,2)</f>
        <v>0</v>
      </c>
      <c r="K251" s="276" t="s">
        <v>139</v>
      </c>
      <c r="L251" s="281"/>
      <c r="M251" s="282" t="s">
        <v>19</v>
      </c>
      <c r="N251" s="283" t="s">
        <v>43</v>
      </c>
      <c r="O251" s="87"/>
      <c r="P251" s="217">
        <f>O251*H251</f>
        <v>0</v>
      </c>
      <c r="Q251" s="217">
        <v>0.185</v>
      </c>
      <c r="R251" s="217">
        <f>Q251*H251</f>
        <v>0.185</v>
      </c>
      <c r="S251" s="217">
        <v>0</v>
      </c>
      <c r="T251" s="218">
        <f>S251*H251</f>
        <v>0</v>
      </c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R251" s="219" t="s">
        <v>173</v>
      </c>
      <c r="AT251" s="219" t="s">
        <v>418</v>
      </c>
      <c r="AU251" s="219" t="s">
        <v>82</v>
      </c>
      <c r="AY251" s="20" t="s">
        <v>133</v>
      </c>
      <c r="BE251" s="220">
        <f>IF(N251="základní",J251,0)</f>
        <v>0</v>
      </c>
      <c r="BF251" s="220">
        <f>IF(N251="snížená",J251,0)</f>
        <v>0</v>
      </c>
      <c r="BG251" s="220">
        <f>IF(N251="zákl. přenesená",J251,0)</f>
        <v>0</v>
      </c>
      <c r="BH251" s="220">
        <f>IF(N251="sníž. přenesená",J251,0)</f>
        <v>0</v>
      </c>
      <c r="BI251" s="220">
        <f>IF(N251="nulová",J251,0)</f>
        <v>0</v>
      </c>
      <c r="BJ251" s="20" t="s">
        <v>80</v>
      </c>
      <c r="BK251" s="220">
        <f>ROUND(I251*H251,2)</f>
        <v>0</v>
      </c>
      <c r="BL251" s="20" t="s">
        <v>140</v>
      </c>
      <c r="BM251" s="219" t="s">
        <v>517</v>
      </c>
    </row>
    <row r="252" s="2" customFormat="1" ht="37.8" customHeight="1">
      <c r="A252" s="41"/>
      <c r="B252" s="42"/>
      <c r="C252" s="208" t="s">
        <v>518</v>
      </c>
      <c r="D252" s="208" t="s">
        <v>135</v>
      </c>
      <c r="E252" s="209" t="s">
        <v>519</v>
      </c>
      <c r="F252" s="210" t="s">
        <v>520</v>
      </c>
      <c r="G252" s="211" t="s">
        <v>196</v>
      </c>
      <c r="H252" s="212">
        <v>1.998</v>
      </c>
      <c r="I252" s="213"/>
      <c r="J252" s="214">
        <f>ROUND(I252*H252,2)</f>
        <v>0</v>
      </c>
      <c r="K252" s="210" t="s">
        <v>139</v>
      </c>
      <c r="L252" s="47"/>
      <c r="M252" s="215" t="s">
        <v>19</v>
      </c>
      <c r="N252" s="216" t="s">
        <v>43</v>
      </c>
      <c r="O252" s="87"/>
      <c r="P252" s="217">
        <f>O252*H252</f>
        <v>0</v>
      </c>
      <c r="Q252" s="217">
        <v>2.1600000000000001</v>
      </c>
      <c r="R252" s="217">
        <f>Q252*H252</f>
        <v>4.3156800000000004</v>
      </c>
      <c r="S252" s="217">
        <v>0</v>
      </c>
      <c r="T252" s="218">
        <f>S252*H252</f>
        <v>0</v>
      </c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R252" s="219" t="s">
        <v>140</v>
      </c>
      <c r="AT252" s="219" t="s">
        <v>135</v>
      </c>
      <c r="AU252" s="219" t="s">
        <v>82</v>
      </c>
      <c r="AY252" s="20" t="s">
        <v>133</v>
      </c>
      <c r="BE252" s="220">
        <f>IF(N252="základní",J252,0)</f>
        <v>0</v>
      </c>
      <c r="BF252" s="220">
        <f>IF(N252="snížená",J252,0)</f>
        <v>0</v>
      </c>
      <c r="BG252" s="220">
        <f>IF(N252="zákl. přenesená",J252,0)</f>
        <v>0</v>
      </c>
      <c r="BH252" s="220">
        <f>IF(N252="sníž. přenesená",J252,0)</f>
        <v>0</v>
      </c>
      <c r="BI252" s="220">
        <f>IF(N252="nulová",J252,0)</f>
        <v>0</v>
      </c>
      <c r="BJ252" s="20" t="s">
        <v>80</v>
      </c>
      <c r="BK252" s="220">
        <f>ROUND(I252*H252,2)</f>
        <v>0</v>
      </c>
      <c r="BL252" s="20" t="s">
        <v>140</v>
      </c>
      <c r="BM252" s="219" t="s">
        <v>521</v>
      </c>
    </row>
    <row r="253" s="2" customFormat="1">
      <c r="A253" s="41"/>
      <c r="B253" s="42"/>
      <c r="C253" s="43"/>
      <c r="D253" s="221" t="s">
        <v>142</v>
      </c>
      <c r="E253" s="43"/>
      <c r="F253" s="222" t="s">
        <v>522</v>
      </c>
      <c r="G253" s="43"/>
      <c r="H253" s="43"/>
      <c r="I253" s="223"/>
      <c r="J253" s="43"/>
      <c r="K253" s="43"/>
      <c r="L253" s="47"/>
      <c r="M253" s="224"/>
      <c r="N253" s="225"/>
      <c r="O253" s="87"/>
      <c r="P253" s="87"/>
      <c r="Q253" s="87"/>
      <c r="R253" s="87"/>
      <c r="S253" s="87"/>
      <c r="T253" s="88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T253" s="20" t="s">
        <v>142</v>
      </c>
      <c r="AU253" s="20" t="s">
        <v>82</v>
      </c>
    </row>
    <row r="254" s="13" customFormat="1">
      <c r="A254" s="13"/>
      <c r="B254" s="226"/>
      <c r="C254" s="227"/>
      <c r="D254" s="228" t="s">
        <v>144</v>
      </c>
      <c r="E254" s="229" t="s">
        <v>19</v>
      </c>
      <c r="F254" s="230" t="s">
        <v>523</v>
      </c>
      <c r="G254" s="227"/>
      <c r="H254" s="231">
        <v>1.998</v>
      </c>
      <c r="I254" s="232"/>
      <c r="J254" s="227"/>
      <c r="K254" s="227"/>
      <c r="L254" s="233"/>
      <c r="M254" s="234"/>
      <c r="N254" s="235"/>
      <c r="O254" s="235"/>
      <c r="P254" s="235"/>
      <c r="Q254" s="235"/>
      <c r="R254" s="235"/>
      <c r="S254" s="235"/>
      <c r="T254" s="236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37" t="s">
        <v>144</v>
      </c>
      <c r="AU254" s="237" t="s">
        <v>82</v>
      </c>
      <c r="AV254" s="13" t="s">
        <v>82</v>
      </c>
      <c r="AW254" s="13" t="s">
        <v>33</v>
      </c>
      <c r="AX254" s="13" t="s">
        <v>80</v>
      </c>
      <c r="AY254" s="237" t="s">
        <v>133</v>
      </c>
    </row>
    <row r="255" s="2" customFormat="1" ht="24.15" customHeight="1">
      <c r="A255" s="41"/>
      <c r="B255" s="42"/>
      <c r="C255" s="208" t="s">
        <v>524</v>
      </c>
      <c r="D255" s="208" t="s">
        <v>135</v>
      </c>
      <c r="E255" s="209" t="s">
        <v>525</v>
      </c>
      <c r="F255" s="210" t="s">
        <v>526</v>
      </c>
      <c r="G255" s="211" t="s">
        <v>196</v>
      </c>
      <c r="H255" s="212">
        <v>2.625</v>
      </c>
      <c r="I255" s="213"/>
      <c r="J255" s="214">
        <f>ROUND(I255*H255,2)</f>
        <v>0</v>
      </c>
      <c r="K255" s="210" t="s">
        <v>139</v>
      </c>
      <c r="L255" s="47"/>
      <c r="M255" s="215" t="s">
        <v>19</v>
      </c>
      <c r="N255" s="216" t="s">
        <v>43</v>
      </c>
      <c r="O255" s="87"/>
      <c r="P255" s="217">
        <f>O255*H255</f>
        <v>0</v>
      </c>
      <c r="Q255" s="217">
        <v>2.1600000000000001</v>
      </c>
      <c r="R255" s="217">
        <f>Q255*H255</f>
        <v>5.6699999999999999</v>
      </c>
      <c r="S255" s="217">
        <v>0</v>
      </c>
      <c r="T255" s="218">
        <f>S255*H255</f>
        <v>0</v>
      </c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R255" s="219" t="s">
        <v>140</v>
      </c>
      <c r="AT255" s="219" t="s">
        <v>135</v>
      </c>
      <c r="AU255" s="219" t="s">
        <v>82</v>
      </c>
      <c r="AY255" s="20" t="s">
        <v>133</v>
      </c>
      <c r="BE255" s="220">
        <f>IF(N255="základní",J255,0)</f>
        <v>0</v>
      </c>
      <c r="BF255" s="220">
        <f>IF(N255="snížená",J255,0)</f>
        <v>0</v>
      </c>
      <c r="BG255" s="220">
        <f>IF(N255="zákl. přenesená",J255,0)</f>
        <v>0</v>
      </c>
      <c r="BH255" s="220">
        <f>IF(N255="sníž. přenesená",J255,0)</f>
        <v>0</v>
      </c>
      <c r="BI255" s="220">
        <f>IF(N255="nulová",J255,0)</f>
        <v>0</v>
      </c>
      <c r="BJ255" s="20" t="s">
        <v>80</v>
      </c>
      <c r="BK255" s="220">
        <f>ROUND(I255*H255,2)</f>
        <v>0</v>
      </c>
      <c r="BL255" s="20" t="s">
        <v>140</v>
      </c>
      <c r="BM255" s="219" t="s">
        <v>527</v>
      </c>
    </row>
    <row r="256" s="2" customFormat="1">
      <c r="A256" s="41"/>
      <c r="B256" s="42"/>
      <c r="C256" s="43"/>
      <c r="D256" s="221" t="s">
        <v>142</v>
      </c>
      <c r="E256" s="43"/>
      <c r="F256" s="222" t="s">
        <v>528</v>
      </c>
      <c r="G256" s="43"/>
      <c r="H256" s="43"/>
      <c r="I256" s="223"/>
      <c r="J256" s="43"/>
      <c r="K256" s="43"/>
      <c r="L256" s="47"/>
      <c r="M256" s="224"/>
      <c r="N256" s="225"/>
      <c r="O256" s="87"/>
      <c r="P256" s="87"/>
      <c r="Q256" s="87"/>
      <c r="R256" s="87"/>
      <c r="S256" s="87"/>
      <c r="T256" s="88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T256" s="20" t="s">
        <v>142</v>
      </c>
      <c r="AU256" s="20" t="s">
        <v>82</v>
      </c>
    </row>
    <row r="257" s="13" customFormat="1">
      <c r="A257" s="13"/>
      <c r="B257" s="226"/>
      <c r="C257" s="227"/>
      <c r="D257" s="228" t="s">
        <v>144</v>
      </c>
      <c r="E257" s="229" t="s">
        <v>19</v>
      </c>
      <c r="F257" s="230" t="s">
        <v>529</v>
      </c>
      <c r="G257" s="227"/>
      <c r="H257" s="231">
        <v>0.14699999999999999</v>
      </c>
      <c r="I257" s="232"/>
      <c r="J257" s="227"/>
      <c r="K257" s="227"/>
      <c r="L257" s="233"/>
      <c r="M257" s="234"/>
      <c r="N257" s="235"/>
      <c r="O257" s="235"/>
      <c r="P257" s="235"/>
      <c r="Q257" s="235"/>
      <c r="R257" s="235"/>
      <c r="S257" s="235"/>
      <c r="T257" s="236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37" t="s">
        <v>144</v>
      </c>
      <c r="AU257" s="237" t="s">
        <v>82</v>
      </c>
      <c r="AV257" s="13" t="s">
        <v>82</v>
      </c>
      <c r="AW257" s="13" t="s">
        <v>33</v>
      </c>
      <c r="AX257" s="13" t="s">
        <v>72</v>
      </c>
      <c r="AY257" s="237" t="s">
        <v>133</v>
      </c>
    </row>
    <row r="258" s="13" customFormat="1">
      <c r="A258" s="13"/>
      <c r="B258" s="226"/>
      <c r="C258" s="227"/>
      <c r="D258" s="228" t="s">
        <v>144</v>
      </c>
      <c r="E258" s="229" t="s">
        <v>19</v>
      </c>
      <c r="F258" s="230" t="s">
        <v>530</v>
      </c>
      <c r="G258" s="227"/>
      <c r="H258" s="231">
        <v>0.123</v>
      </c>
      <c r="I258" s="232"/>
      <c r="J258" s="227"/>
      <c r="K258" s="227"/>
      <c r="L258" s="233"/>
      <c r="M258" s="234"/>
      <c r="N258" s="235"/>
      <c r="O258" s="235"/>
      <c r="P258" s="235"/>
      <c r="Q258" s="235"/>
      <c r="R258" s="235"/>
      <c r="S258" s="235"/>
      <c r="T258" s="236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37" t="s">
        <v>144</v>
      </c>
      <c r="AU258" s="237" t="s">
        <v>82</v>
      </c>
      <c r="AV258" s="13" t="s">
        <v>82</v>
      </c>
      <c r="AW258" s="13" t="s">
        <v>33</v>
      </c>
      <c r="AX258" s="13" t="s">
        <v>72</v>
      </c>
      <c r="AY258" s="237" t="s">
        <v>133</v>
      </c>
    </row>
    <row r="259" s="13" customFormat="1">
      <c r="A259" s="13"/>
      <c r="B259" s="226"/>
      <c r="C259" s="227"/>
      <c r="D259" s="228" t="s">
        <v>144</v>
      </c>
      <c r="E259" s="229" t="s">
        <v>19</v>
      </c>
      <c r="F259" s="230" t="s">
        <v>531</v>
      </c>
      <c r="G259" s="227"/>
      <c r="H259" s="231">
        <v>0.20200000000000001</v>
      </c>
      <c r="I259" s="232"/>
      <c r="J259" s="227"/>
      <c r="K259" s="227"/>
      <c r="L259" s="233"/>
      <c r="M259" s="234"/>
      <c r="N259" s="235"/>
      <c r="O259" s="235"/>
      <c r="P259" s="235"/>
      <c r="Q259" s="235"/>
      <c r="R259" s="235"/>
      <c r="S259" s="235"/>
      <c r="T259" s="23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7" t="s">
        <v>144</v>
      </c>
      <c r="AU259" s="237" t="s">
        <v>82</v>
      </c>
      <c r="AV259" s="13" t="s">
        <v>82</v>
      </c>
      <c r="AW259" s="13" t="s">
        <v>33</v>
      </c>
      <c r="AX259" s="13" t="s">
        <v>72</v>
      </c>
      <c r="AY259" s="237" t="s">
        <v>133</v>
      </c>
    </row>
    <row r="260" s="13" customFormat="1">
      <c r="A260" s="13"/>
      <c r="B260" s="226"/>
      <c r="C260" s="227"/>
      <c r="D260" s="228" t="s">
        <v>144</v>
      </c>
      <c r="E260" s="229" t="s">
        <v>19</v>
      </c>
      <c r="F260" s="230" t="s">
        <v>532</v>
      </c>
      <c r="G260" s="227"/>
      <c r="H260" s="231">
        <v>0.27300000000000002</v>
      </c>
      <c r="I260" s="232"/>
      <c r="J260" s="227"/>
      <c r="K260" s="227"/>
      <c r="L260" s="233"/>
      <c r="M260" s="234"/>
      <c r="N260" s="235"/>
      <c r="O260" s="235"/>
      <c r="P260" s="235"/>
      <c r="Q260" s="235"/>
      <c r="R260" s="235"/>
      <c r="S260" s="235"/>
      <c r="T260" s="236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7" t="s">
        <v>144</v>
      </c>
      <c r="AU260" s="237" t="s">
        <v>82</v>
      </c>
      <c r="AV260" s="13" t="s">
        <v>82</v>
      </c>
      <c r="AW260" s="13" t="s">
        <v>33</v>
      </c>
      <c r="AX260" s="13" t="s">
        <v>72</v>
      </c>
      <c r="AY260" s="237" t="s">
        <v>133</v>
      </c>
    </row>
    <row r="261" s="13" customFormat="1">
      <c r="A261" s="13"/>
      <c r="B261" s="226"/>
      <c r="C261" s="227"/>
      <c r="D261" s="228" t="s">
        <v>144</v>
      </c>
      <c r="E261" s="229" t="s">
        <v>19</v>
      </c>
      <c r="F261" s="230" t="s">
        <v>533</v>
      </c>
      <c r="G261" s="227"/>
      <c r="H261" s="231">
        <v>0.021000000000000001</v>
      </c>
      <c r="I261" s="232"/>
      <c r="J261" s="227"/>
      <c r="K261" s="227"/>
      <c r="L261" s="233"/>
      <c r="M261" s="234"/>
      <c r="N261" s="235"/>
      <c r="O261" s="235"/>
      <c r="P261" s="235"/>
      <c r="Q261" s="235"/>
      <c r="R261" s="235"/>
      <c r="S261" s="235"/>
      <c r="T261" s="236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7" t="s">
        <v>144</v>
      </c>
      <c r="AU261" s="237" t="s">
        <v>82</v>
      </c>
      <c r="AV261" s="13" t="s">
        <v>82</v>
      </c>
      <c r="AW261" s="13" t="s">
        <v>33</v>
      </c>
      <c r="AX261" s="13" t="s">
        <v>72</v>
      </c>
      <c r="AY261" s="237" t="s">
        <v>133</v>
      </c>
    </row>
    <row r="262" s="13" customFormat="1">
      <c r="A262" s="13"/>
      <c r="B262" s="226"/>
      <c r="C262" s="227"/>
      <c r="D262" s="228" t="s">
        <v>144</v>
      </c>
      <c r="E262" s="229" t="s">
        <v>19</v>
      </c>
      <c r="F262" s="230" t="s">
        <v>534</v>
      </c>
      <c r="G262" s="227"/>
      <c r="H262" s="231">
        <v>0.042000000000000003</v>
      </c>
      <c r="I262" s="232"/>
      <c r="J262" s="227"/>
      <c r="K262" s="227"/>
      <c r="L262" s="233"/>
      <c r="M262" s="234"/>
      <c r="N262" s="235"/>
      <c r="O262" s="235"/>
      <c r="P262" s="235"/>
      <c r="Q262" s="235"/>
      <c r="R262" s="235"/>
      <c r="S262" s="235"/>
      <c r="T262" s="236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7" t="s">
        <v>144</v>
      </c>
      <c r="AU262" s="237" t="s">
        <v>82</v>
      </c>
      <c r="AV262" s="13" t="s">
        <v>82</v>
      </c>
      <c r="AW262" s="13" t="s">
        <v>33</v>
      </c>
      <c r="AX262" s="13" t="s">
        <v>72</v>
      </c>
      <c r="AY262" s="237" t="s">
        <v>133</v>
      </c>
    </row>
    <row r="263" s="16" customFormat="1">
      <c r="A263" s="16"/>
      <c r="B263" s="263"/>
      <c r="C263" s="264"/>
      <c r="D263" s="228" t="s">
        <v>144</v>
      </c>
      <c r="E263" s="265" t="s">
        <v>19</v>
      </c>
      <c r="F263" s="266" t="s">
        <v>361</v>
      </c>
      <c r="G263" s="264"/>
      <c r="H263" s="267">
        <v>0.80800000000000005</v>
      </c>
      <c r="I263" s="268"/>
      <c r="J263" s="264"/>
      <c r="K263" s="264"/>
      <c r="L263" s="269"/>
      <c r="M263" s="270"/>
      <c r="N263" s="271"/>
      <c r="O263" s="271"/>
      <c r="P263" s="271"/>
      <c r="Q263" s="271"/>
      <c r="R263" s="271"/>
      <c r="S263" s="271"/>
      <c r="T263" s="272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T263" s="273" t="s">
        <v>144</v>
      </c>
      <c r="AU263" s="273" t="s">
        <v>82</v>
      </c>
      <c r="AV263" s="16" t="s">
        <v>96</v>
      </c>
      <c r="AW263" s="16" t="s">
        <v>33</v>
      </c>
      <c r="AX263" s="16" t="s">
        <v>72</v>
      </c>
      <c r="AY263" s="273" t="s">
        <v>133</v>
      </c>
    </row>
    <row r="264" s="13" customFormat="1">
      <c r="A264" s="13"/>
      <c r="B264" s="226"/>
      <c r="C264" s="227"/>
      <c r="D264" s="228" t="s">
        <v>144</v>
      </c>
      <c r="E264" s="229" t="s">
        <v>19</v>
      </c>
      <c r="F264" s="230" t="s">
        <v>535</v>
      </c>
      <c r="G264" s="227"/>
      <c r="H264" s="231">
        <v>0.127</v>
      </c>
      <c r="I264" s="232"/>
      <c r="J264" s="227"/>
      <c r="K264" s="227"/>
      <c r="L264" s="233"/>
      <c r="M264" s="234"/>
      <c r="N264" s="235"/>
      <c r="O264" s="235"/>
      <c r="P264" s="235"/>
      <c r="Q264" s="235"/>
      <c r="R264" s="235"/>
      <c r="S264" s="235"/>
      <c r="T264" s="236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7" t="s">
        <v>144</v>
      </c>
      <c r="AU264" s="237" t="s">
        <v>82</v>
      </c>
      <c r="AV264" s="13" t="s">
        <v>82</v>
      </c>
      <c r="AW264" s="13" t="s">
        <v>33</v>
      </c>
      <c r="AX264" s="13" t="s">
        <v>72</v>
      </c>
      <c r="AY264" s="237" t="s">
        <v>133</v>
      </c>
    </row>
    <row r="265" s="13" customFormat="1">
      <c r="A265" s="13"/>
      <c r="B265" s="226"/>
      <c r="C265" s="227"/>
      <c r="D265" s="228" t="s">
        <v>144</v>
      </c>
      <c r="E265" s="229" t="s">
        <v>19</v>
      </c>
      <c r="F265" s="230" t="s">
        <v>536</v>
      </c>
      <c r="G265" s="227"/>
      <c r="H265" s="231">
        <v>0.035999999999999997</v>
      </c>
      <c r="I265" s="232"/>
      <c r="J265" s="227"/>
      <c r="K265" s="227"/>
      <c r="L265" s="233"/>
      <c r="M265" s="234"/>
      <c r="N265" s="235"/>
      <c r="O265" s="235"/>
      <c r="P265" s="235"/>
      <c r="Q265" s="235"/>
      <c r="R265" s="235"/>
      <c r="S265" s="235"/>
      <c r="T265" s="236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7" t="s">
        <v>144</v>
      </c>
      <c r="AU265" s="237" t="s">
        <v>82</v>
      </c>
      <c r="AV265" s="13" t="s">
        <v>82</v>
      </c>
      <c r="AW265" s="13" t="s">
        <v>33</v>
      </c>
      <c r="AX265" s="13" t="s">
        <v>72</v>
      </c>
      <c r="AY265" s="237" t="s">
        <v>133</v>
      </c>
    </row>
    <row r="266" s="13" customFormat="1">
      <c r="A266" s="13"/>
      <c r="B266" s="226"/>
      <c r="C266" s="227"/>
      <c r="D266" s="228" t="s">
        <v>144</v>
      </c>
      <c r="E266" s="229" t="s">
        <v>19</v>
      </c>
      <c r="F266" s="230" t="s">
        <v>537</v>
      </c>
      <c r="G266" s="227"/>
      <c r="H266" s="231">
        <v>1.5900000000000001</v>
      </c>
      <c r="I266" s="232"/>
      <c r="J266" s="227"/>
      <c r="K266" s="227"/>
      <c r="L266" s="233"/>
      <c r="M266" s="234"/>
      <c r="N266" s="235"/>
      <c r="O266" s="235"/>
      <c r="P266" s="235"/>
      <c r="Q266" s="235"/>
      <c r="R266" s="235"/>
      <c r="S266" s="235"/>
      <c r="T266" s="236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7" t="s">
        <v>144</v>
      </c>
      <c r="AU266" s="237" t="s">
        <v>82</v>
      </c>
      <c r="AV266" s="13" t="s">
        <v>82</v>
      </c>
      <c r="AW266" s="13" t="s">
        <v>33</v>
      </c>
      <c r="AX266" s="13" t="s">
        <v>72</v>
      </c>
      <c r="AY266" s="237" t="s">
        <v>133</v>
      </c>
    </row>
    <row r="267" s="13" customFormat="1">
      <c r="A267" s="13"/>
      <c r="B267" s="226"/>
      <c r="C267" s="227"/>
      <c r="D267" s="228" t="s">
        <v>144</v>
      </c>
      <c r="E267" s="229" t="s">
        <v>19</v>
      </c>
      <c r="F267" s="230" t="s">
        <v>538</v>
      </c>
      <c r="G267" s="227"/>
      <c r="H267" s="231">
        <v>0.064000000000000001</v>
      </c>
      <c r="I267" s="232"/>
      <c r="J267" s="227"/>
      <c r="K267" s="227"/>
      <c r="L267" s="233"/>
      <c r="M267" s="234"/>
      <c r="N267" s="235"/>
      <c r="O267" s="235"/>
      <c r="P267" s="235"/>
      <c r="Q267" s="235"/>
      <c r="R267" s="235"/>
      <c r="S267" s="235"/>
      <c r="T267" s="236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7" t="s">
        <v>144</v>
      </c>
      <c r="AU267" s="237" t="s">
        <v>82</v>
      </c>
      <c r="AV267" s="13" t="s">
        <v>82</v>
      </c>
      <c r="AW267" s="13" t="s">
        <v>33</v>
      </c>
      <c r="AX267" s="13" t="s">
        <v>72</v>
      </c>
      <c r="AY267" s="237" t="s">
        <v>133</v>
      </c>
    </row>
    <row r="268" s="16" customFormat="1">
      <c r="A268" s="16"/>
      <c r="B268" s="263"/>
      <c r="C268" s="264"/>
      <c r="D268" s="228" t="s">
        <v>144</v>
      </c>
      <c r="E268" s="265" t="s">
        <v>19</v>
      </c>
      <c r="F268" s="266" t="s">
        <v>361</v>
      </c>
      <c r="G268" s="264"/>
      <c r="H268" s="267">
        <v>1.817</v>
      </c>
      <c r="I268" s="268"/>
      <c r="J268" s="264"/>
      <c r="K268" s="264"/>
      <c r="L268" s="269"/>
      <c r="M268" s="270"/>
      <c r="N268" s="271"/>
      <c r="O268" s="271"/>
      <c r="P268" s="271"/>
      <c r="Q268" s="271"/>
      <c r="R268" s="271"/>
      <c r="S268" s="271"/>
      <c r="T268" s="272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T268" s="273" t="s">
        <v>144</v>
      </c>
      <c r="AU268" s="273" t="s">
        <v>82</v>
      </c>
      <c r="AV268" s="16" t="s">
        <v>96</v>
      </c>
      <c r="AW268" s="16" t="s">
        <v>33</v>
      </c>
      <c r="AX268" s="16" t="s">
        <v>72</v>
      </c>
      <c r="AY268" s="273" t="s">
        <v>133</v>
      </c>
    </row>
    <row r="269" s="14" customFormat="1">
      <c r="A269" s="14"/>
      <c r="B269" s="238"/>
      <c r="C269" s="239"/>
      <c r="D269" s="228" t="s">
        <v>144</v>
      </c>
      <c r="E269" s="240" t="s">
        <v>19</v>
      </c>
      <c r="F269" s="241" t="s">
        <v>205</v>
      </c>
      <c r="G269" s="239"/>
      <c r="H269" s="242">
        <v>2.625</v>
      </c>
      <c r="I269" s="243"/>
      <c r="J269" s="239"/>
      <c r="K269" s="239"/>
      <c r="L269" s="244"/>
      <c r="M269" s="245"/>
      <c r="N269" s="246"/>
      <c r="O269" s="246"/>
      <c r="P269" s="246"/>
      <c r="Q269" s="246"/>
      <c r="R269" s="246"/>
      <c r="S269" s="246"/>
      <c r="T269" s="247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48" t="s">
        <v>144</v>
      </c>
      <c r="AU269" s="248" t="s">
        <v>82</v>
      </c>
      <c r="AV269" s="14" t="s">
        <v>140</v>
      </c>
      <c r="AW269" s="14" t="s">
        <v>33</v>
      </c>
      <c r="AX269" s="14" t="s">
        <v>80</v>
      </c>
      <c r="AY269" s="248" t="s">
        <v>133</v>
      </c>
    </row>
    <row r="270" s="2" customFormat="1" ht="33" customHeight="1">
      <c r="A270" s="41"/>
      <c r="B270" s="42"/>
      <c r="C270" s="208" t="s">
        <v>539</v>
      </c>
      <c r="D270" s="208" t="s">
        <v>135</v>
      </c>
      <c r="E270" s="209" t="s">
        <v>540</v>
      </c>
      <c r="F270" s="210" t="s">
        <v>541</v>
      </c>
      <c r="G270" s="211" t="s">
        <v>196</v>
      </c>
      <c r="H270" s="212">
        <v>2.0619999999999998</v>
      </c>
      <c r="I270" s="213"/>
      <c r="J270" s="214">
        <f>ROUND(I270*H270,2)</f>
        <v>0</v>
      </c>
      <c r="K270" s="210" t="s">
        <v>139</v>
      </c>
      <c r="L270" s="47"/>
      <c r="M270" s="215" t="s">
        <v>19</v>
      </c>
      <c r="N270" s="216" t="s">
        <v>43</v>
      </c>
      <c r="O270" s="87"/>
      <c r="P270" s="217">
        <f>O270*H270</f>
        <v>0</v>
      </c>
      <c r="Q270" s="217">
        <v>2.5018699999999998</v>
      </c>
      <c r="R270" s="217">
        <f>Q270*H270</f>
        <v>5.1588559399999996</v>
      </c>
      <c r="S270" s="217">
        <v>0</v>
      </c>
      <c r="T270" s="218">
        <f>S270*H270</f>
        <v>0</v>
      </c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R270" s="219" t="s">
        <v>140</v>
      </c>
      <c r="AT270" s="219" t="s">
        <v>135</v>
      </c>
      <c r="AU270" s="219" t="s">
        <v>82</v>
      </c>
      <c r="AY270" s="20" t="s">
        <v>133</v>
      </c>
      <c r="BE270" s="220">
        <f>IF(N270="základní",J270,0)</f>
        <v>0</v>
      </c>
      <c r="BF270" s="220">
        <f>IF(N270="snížená",J270,0)</f>
        <v>0</v>
      </c>
      <c r="BG270" s="220">
        <f>IF(N270="zákl. přenesená",J270,0)</f>
        <v>0</v>
      </c>
      <c r="BH270" s="220">
        <f>IF(N270="sníž. přenesená",J270,0)</f>
        <v>0</v>
      </c>
      <c r="BI270" s="220">
        <f>IF(N270="nulová",J270,0)</f>
        <v>0</v>
      </c>
      <c r="BJ270" s="20" t="s">
        <v>80</v>
      </c>
      <c r="BK270" s="220">
        <f>ROUND(I270*H270,2)</f>
        <v>0</v>
      </c>
      <c r="BL270" s="20" t="s">
        <v>140</v>
      </c>
      <c r="BM270" s="219" t="s">
        <v>542</v>
      </c>
    </row>
    <row r="271" s="2" customFormat="1">
      <c r="A271" s="41"/>
      <c r="B271" s="42"/>
      <c r="C271" s="43"/>
      <c r="D271" s="221" t="s">
        <v>142</v>
      </c>
      <c r="E271" s="43"/>
      <c r="F271" s="222" t="s">
        <v>543</v>
      </c>
      <c r="G271" s="43"/>
      <c r="H271" s="43"/>
      <c r="I271" s="223"/>
      <c r="J271" s="43"/>
      <c r="K271" s="43"/>
      <c r="L271" s="47"/>
      <c r="M271" s="224"/>
      <c r="N271" s="225"/>
      <c r="O271" s="87"/>
      <c r="P271" s="87"/>
      <c r="Q271" s="87"/>
      <c r="R271" s="87"/>
      <c r="S271" s="87"/>
      <c r="T271" s="88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T271" s="20" t="s">
        <v>142</v>
      </c>
      <c r="AU271" s="20" t="s">
        <v>82</v>
      </c>
    </row>
    <row r="272" s="15" customFormat="1">
      <c r="A272" s="15"/>
      <c r="B272" s="253"/>
      <c r="C272" s="254"/>
      <c r="D272" s="228" t="s">
        <v>144</v>
      </c>
      <c r="E272" s="255" t="s">
        <v>19</v>
      </c>
      <c r="F272" s="256" t="s">
        <v>358</v>
      </c>
      <c r="G272" s="254"/>
      <c r="H272" s="255" t="s">
        <v>19</v>
      </c>
      <c r="I272" s="257"/>
      <c r="J272" s="254"/>
      <c r="K272" s="254"/>
      <c r="L272" s="258"/>
      <c r="M272" s="259"/>
      <c r="N272" s="260"/>
      <c r="O272" s="260"/>
      <c r="P272" s="260"/>
      <c r="Q272" s="260"/>
      <c r="R272" s="260"/>
      <c r="S272" s="260"/>
      <c r="T272" s="261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62" t="s">
        <v>144</v>
      </c>
      <c r="AU272" s="262" t="s">
        <v>82</v>
      </c>
      <c r="AV272" s="15" t="s">
        <v>80</v>
      </c>
      <c r="AW272" s="15" t="s">
        <v>33</v>
      </c>
      <c r="AX272" s="15" t="s">
        <v>72</v>
      </c>
      <c r="AY272" s="262" t="s">
        <v>133</v>
      </c>
    </row>
    <row r="273" s="13" customFormat="1">
      <c r="A273" s="13"/>
      <c r="B273" s="226"/>
      <c r="C273" s="227"/>
      <c r="D273" s="228" t="s">
        <v>144</v>
      </c>
      <c r="E273" s="229" t="s">
        <v>19</v>
      </c>
      <c r="F273" s="230" t="s">
        <v>544</v>
      </c>
      <c r="G273" s="227"/>
      <c r="H273" s="231">
        <v>2.0619999999999998</v>
      </c>
      <c r="I273" s="232"/>
      <c r="J273" s="227"/>
      <c r="K273" s="227"/>
      <c r="L273" s="233"/>
      <c r="M273" s="234"/>
      <c r="N273" s="235"/>
      <c r="O273" s="235"/>
      <c r="P273" s="235"/>
      <c r="Q273" s="235"/>
      <c r="R273" s="235"/>
      <c r="S273" s="235"/>
      <c r="T273" s="236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7" t="s">
        <v>144</v>
      </c>
      <c r="AU273" s="237" t="s">
        <v>82</v>
      </c>
      <c r="AV273" s="13" t="s">
        <v>82</v>
      </c>
      <c r="AW273" s="13" t="s">
        <v>33</v>
      </c>
      <c r="AX273" s="13" t="s">
        <v>80</v>
      </c>
      <c r="AY273" s="237" t="s">
        <v>133</v>
      </c>
    </row>
    <row r="274" s="2" customFormat="1" ht="16.5" customHeight="1">
      <c r="A274" s="41"/>
      <c r="B274" s="42"/>
      <c r="C274" s="208" t="s">
        <v>545</v>
      </c>
      <c r="D274" s="208" t="s">
        <v>135</v>
      </c>
      <c r="E274" s="209" t="s">
        <v>546</v>
      </c>
      <c r="F274" s="210" t="s">
        <v>547</v>
      </c>
      <c r="G274" s="211" t="s">
        <v>94</v>
      </c>
      <c r="H274" s="212">
        <v>2.2669999999999999</v>
      </c>
      <c r="I274" s="213"/>
      <c r="J274" s="214">
        <f>ROUND(I274*H274,2)</f>
        <v>0</v>
      </c>
      <c r="K274" s="210" t="s">
        <v>139</v>
      </c>
      <c r="L274" s="47"/>
      <c r="M274" s="215" t="s">
        <v>19</v>
      </c>
      <c r="N274" s="216" t="s">
        <v>43</v>
      </c>
      <c r="O274" s="87"/>
      <c r="P274" s="217">
        <f>O274*H274</f>
        <v>0</v>
      </c>
      <c r="Q274" s="217">
        <v>0.0029399999999999999</v>
      </c>
      <c r="R274" s="217">
        <f>Q274*H274</f>
        <v>0.0066649799999999992</v>
      </c>
      <c r="S274" s="217">
        <v>0</v>
      </c>
      <c r="T274" s="218">
        <f>S274*H274</f>
        <v>0</v>
      </c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R274" s="219" t="s">
        <v>140</v>
      </c>
      <c r="AT274" s="219" t="s">
        <v>135</v>
      </c>
      <c r="AU274" s="219" t="s">
        <v>82</v>
      </c>
      <c r="AY274" s="20" t="s">
        <v>133</v>
      </c>
      <c r="BE274" s="220">
        <f>IF(N274="základní",J274,0)</f>
        <v>0</v>
      </c>
      <c r="BF274" s="220">
        <f>IF(N274="snížená",J274,0)</f>
        <v>0</v>
      </c>
      <c r="BG274" s="220">
        <f>IF(N274="zákl. přenesená",J274,0)</f>
        <v>0</v>
      </c>
      <c r="BH274" s="220">
        <f>IF(N274="sníž. přenesená",J274,0)</f>
        <v>0</v>
      </c>
      <c r="BI274" s="220">
        <f>IF(N274="nulová",J274,0)</f>
        <v>0</v>
      </c>
      <c r="BJ274" s="20" t="s">
        <v>80</v>
      </c>
      <c r="BK274" s="220">
        <f>ROUND(I274*H274,2)</f>
        <v>0</v>
      </c>
      <c r="BL274" s="20" t="s">
        <v>140</v>
      </c>
      <c r="BM274" s="219" t="s">
        <v>548</v>
      </c>
    </row>
    <row r="275" s="2" customFormat="1">
      <c r="A275" s="41"/>
      <c r="B275" s="42"/>
      <c r="C275" s="43"/>
      <c r="D275" s="221" t="s">
        <v>142</v>
      </c>
      <c r="E275" s="43"/>
      <c r="F275" s="222" t="s">
        <v>549</v>
      </c>
      <c r="G275" s="43"/>
      <c r="H275" s="43"/>
      <c r="I275" s="223"/>
      <c r="J275" s="43"/>
      <c r="K275" s="43"/>
      <c r="L275" s="47"/>
      <c r="M275" s="224"/>
      <c r="N275" s="225"/>
      <c r="O275" s="87"/>
      <c r="P275" s="87"/>
      <c r="Q275" s="87"/>
      <c r="R275" s="87"/>
      <c r="S275" s="87"/>
      <c r="T275" s="88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T275" s="20" t="s">
        <v>142</v>
      </c>
      <c r="AU275" s="20" t="s">
        <v>82</v>
      </c>
    </row>
    <row r="276" s="15" customFormat="1">
      <c r="A276" s="15"/>
      <c r="B276" s="253"/>
      <c r="C276" s="254"/>
      <c r="D276" s="228" t="s">
        <v>144</v>
      </c>
      <c r="E276" s="255" t="s">
        <v>19</v>
      </c>
      <c r="F276" s="256" t="s">
        <v>358</v>
      </c>
      <c r="G276" s="254"/>
      <c r="H276" s="255" t="s">
        <v>19</v>
      </c>
      <c r="I276" s="257"/>
      <c r="J276" s="254"/>
      <c r="K276" s="254"/>
      <c r="L276" s="258"/>
      <c r="M276" s="259"/>
      <c r="N276" s="260"/>
      <c r="O276" s="260"/>
      <c r="P276" s="260"/>
      <c r="Q276" s="260"/>
      <c r="R276" s="260"/>
      <c r="S276" s="260"/>
      <c r="T276" s="261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262" t="s">
        <v>144</v>
      </c>
      <c r="AU276" s="262" t="s">
        <v>82</v>
      </c>
      <c r="AV276" s="15" t="s">
        <v>80</v>
      </c>
      <c r="AW276" s="15" t="s">
        <v>33</v>
      </c>
      <c r="AX276" s="15" t="s">
        <v>72</v>
      </c>
      <c r="AY276" s="262" t="s">
        <v>133</v>
      </c>
    </row>
    <row r="277" s="13" customFormat="1">
      <c r="A277" s="13"/>
      <c r="B277" s="226"/>
      <c r="C277" s="227"/>
      <c r="D277" s="228" t="s">
        <v>144</v>
      </c>
      <c r="E277" s="229" t="s">
        <v>19</v>
      </c>
      <c r="F277" s="230" t="s">
        <v>550</v>
      </c>
      <c r="G277" s="227"/>
      <c r="H277" s="231">
        <v>2.2669999999999999</v>
      </c>
      <c r="I277" s="232"/>
      <c r="J277" s="227"/>
      <c r="K277" s="227"/>
      <c r="L277" s="233"/>
      <c r="M277" s="234"/>
      <c r="N277" s="235"/>
      <c r="O277" s="235"/>
      <c r="P277" s="235"/>
      <c r="Q277" s="235"/>
      <c r="R277" s="235"/>
      <c r="S277" s="235"/>
      <c r="T277" s="236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37" t="s">
        <v>144</v>
      </c>
      <c r="AU277" s="237" t="s">
        <v>82</v>
      </c>
      <c r="AV277" s="13" t="s">
        <v>82</v>
      </c>
      <c r="AW277" s="13" t="s">
        <v>33</v>
      </c>
      <c r="AX277" s="13" t="s">
        <v>80</v>
      </c>
      <c r="AY277" s="237" t="s">
        <v>133</v>
      </c>
    </row>
    <row r="278" s="2" customFormat="1" ht="16.5" customHeight="1">
      <c r="A278" s="41"/>
      <c r="B278" s="42"/>
      <c r="C278" s="208" t="s">
        <v>551</v>
      </c>
      <c r="D278" s="208" t="s">
        <v>135</v>
      </c>
      <c r="E278" s="209" t="s">
        <v>552</v>
      </c>
      <c r="F278" s="210" t="s">
        <v>553</v>
      </c>
      <c r="G278" s="211" t="s">
        <v>94</v>
      </c>
      <c r="H278" s="212">
        <v>2.2669999999999999</v>
      </c>
      <c r="I278" s="213"/>
      <c r="J278" s="214">
        <f>ROUND(I278*H278,2)</f>
        <v>0</v>
      </c>
      <c r="K278" s="210" t="s">
        <v>139</v>
      </c>
      <c r="L278" s="47"/>
      <c r="M278" s="215" t="s">
        <v>19</v>
      </c>
      <c r="N278" s="216" t="s">
        <v>43</v>
      </c>
      <c r="O278" s="87"/>
      <c r="P278" s="217">
        <f>O278*H278</f>
        <v>0</v>
      </c>
      <c r="Q278" s="217">
        <v>0</v>
      </c>
      <c r="R278" s="217">
        <f>Q278*H278</f>
        <v>0</v>
      </c>
      <c r="S278" s="217">
        <v>0</v>
      </c>
      <c r="T278" s="218">
        <f>S278*H278</f>
        <v>0</v>
      </c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R278" s="219" t="s">
        <v>140</v>
      </c>
      <c r="AT278" s="219" t="s">
        <v>135</v>
      </c>
      <c r="AU278" s="219" t="s">
        <v>82</v>
      </c>
      <c r="AY278" s="20" t="s">
        <v>133</v>
      </c>
      <c r="BE278" s="220">
        <f>IF(N278="základní",J278,0)</f>
        <v>0</v>
      </c>
      <c r="BF278" s="220">
        <f>IF(N278="snížená",J278,0)</f>
        <v>0</v>
      </c>
      <c r="BG278" s="220">
        <f>IF(N278="zákl. přenesená",J278,0)</f>
        <v>0</v>
      </c>
      <c r="BH278" s="220">
        <f>IF(N278="sníž. přenesená",J278,0)</f>
        <v>0</v>
      </c>
      <c r="BI278" s="220">
        <f>IF(N278="nulová",J278,0)</f>
        <v>0</v>
      </c>
      <c r="BJ278" s="20" t="s">
        <v>80</v>
      </c>
      <c r="BK278" s="220">
        <f>ROUND(I278*H278,2)</f>
        <v>0</v>
      </c>
      <c r="BL278" s="20" t="s">
        <v>140</v>
      </c>
      <c r="BM278" s="219" t="s">
        <v>554</v>
      </c>
    </row>
    <row r="279" s="2" customFormat="1">
      <c r="A279" s="41"/>
      <c r="B279" s="42"/>
      <c r="C279" s="43"/>
      <c r="D279" s="221" t="s">
        <v>142</v>
      </c>
      <c r="E279" s="43"/>
      <c r="F279" s="222" t="s">
        <v>555</v>
      </c>
      <c r="G279" s="43"/>
      <c r="H279" s="43"/>
      <c r="I279" s="223"/>
      <c r="J279" s="43"/>
      <c r="K279" s="43"/>
      <c r="L279" s="47"/>
      <c r="M279" s="224"/>
      <c r="N279" s="225"/>
      <c r="O279" s="87"/>
      <c r="P279" s="87"/>
      <c r="Q279" s="87"/>
      <c r="R279" s="87"/>
      <c r="S279" s="87"/>
      <c r="T279" s="88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T279" s="20" t="s">
        <v>142</v>
      </c>
      <c r="AU279" s="20" t="s">
        <v>82</v>
      </c>
    </row>
    <row r="280" s="2" customFormat="1" ht="24.15" customHeight="1">
      <c r="A280" s="41"/>
      <c r="B280" s="42"/>
      <c r="C280" s="208" t="s">
        <v>556</v>
      </c>
      <c r="D280" s="208" t="s">
        <v>135</v>
      </c>
      <c r="E280" s="209" t="s">
        <v>557</v>
      </c>
      <c r="F280" s="210" t="s">
        <v>558</v>
      </c>
      <c r="G280" s="211" t="s">
        <v>251</v>
      </c>
      <c r="H280" s="212">
        <v>0.033000000000000002</v>
      </c>
      <c r="I280" s="213"/>
      <c r="J280" s="214">
        <f>ROUND(I280*H280,2)</f>
        <v>0</v>
      </c>
      <c r="K280" s="210" t="s">
        <v>139</v>
      </c>
      <c r="L280" s="47"/>
      <c r="M280" s="215" t="s">
        <v>19</v>
      </c>
      <c r="N280" s="216" t="s">
        <v>43</v>
      </c>
      <c r="O280" s="87"/>
      <c r="P280" s="217">
        <f>O280*H280</f>
        <v>0</v>
      </c>
      <c r="Q280" s="217">
        <v>1.06277</v>
      </c>
      <c r="R280" s="217">
        <f>Q280*H280</f>
        <v>0.035071410000000004</v>
      </c>
      <c r="S280" s="217">
        <v>0</v>
      </c>
      <c r="T280" s="218">
        <f>S280*H280</f>
        <v>0</v>
      </c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R280" s="219" t="s">
        <v>140</v>
      </c>
      <c r="AT280" s="219" t="s">
        <v>135</v>
      </c>
      <c r="AU280" s="219" t="s">
        <v>82</v>
      </c>
      <c r="AY280" s="20" t="s">
        <v>133</v>
      </c>
      <c r="BE280" s="220">
        <f>IF(N280="základní",J280,0)</f>
        <v>0</v>
      </c>
      <c r="BF280" s="220">
        <f>IF(N280="snížená",J280,0)</f>
        <v>0</v>
      </c>
      <c r="BG280" s="220">
        <f>IF(N280="zákl. přenesená",J280,0)</f>
        <v>0</v>
      </c>
      <c r="BH280" s="220">
        <f>IF(N280="sníž. přenesená",J280,0)</f>
        <v>0</v>
      </c>
      <c r="BI280" s="220">
        <f>IF(N280="nulová",J280,0)</f>
        <v>0</v>
      </c>
      <c r="BJ280" s="20" t="s">
        <v>80</v>
      </c>
      <c r="BK280" s="220">
        <f>ROUND(I280*H280,2)</f>
        <v>0</v>
      </c>
      <c r="BL280" s="20" t="s">
        <v>140</v>
      </c>
      <c r="BM280" s="219" t="s">
        <v>559</v>
      </c>
    </row>
    <row r="281" s="2" customFormat="1">
      <c r="A281" s="41"/>
      <c r="B281" s="42"/>
      <c r="C281" s="43"/>
      <c r="D281" s="221" t="s">
        <v>142</v>
      </c>
      <c r="E281" s="43"/>
      <c r="F281" s="222" t="s">
        <v>560</v>
      </c>
      <c r="G281" s="43"/>
      <c r="H281" s="43"/>
      <c r="I281" s="223"/>
      <c r="J281" s="43"/>
      <c r="K281" s="43"/>
      <c r="L281" s="47"/>
      <c r="M281" s="224"/>
      <c r="N281" s="225"/>
      <c r="O281" s="87"/>
      <c r="P281" s="87"/>
      <c r="Q281" s="87"/>
      <c r="R281" s="87"/>
      <c r="S281" s="87"/>
      <c r="T281" s="88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T281" s="20" t="s">
        <v>142</v>
      </c>
      <c r="AU281" s="20" t="s">
        <v>82</v>
      </c>
    </row>
    <row r="282" s="15" customFormat="1">
      <c r="A282" s="15"/>
      <c r="B282" s="253"/>
      <c r="C282" s="254"/>
      <c r="D282" s="228" t="s">
        <v>144</v>
      </c>
      <c r="E282" s="255" t="s">
        <v>19</v>
      </c>
      <c r="F282" s="256" t="s">
        <v>561</v>
      </c>
      <c r="G282" s="254"/>
      <c r="H282" s="255" t="s">
        <v>19</v>
      </c>
      <c r="I282" s="257"/>
      <c r="J282" s="254"/>
      <c r="K282" s="254"/>
      <c r="L282" s="258"/>
      <c r="M282" s="259"/>
      <c r="N282" s="260"/>
      <c r="O282" s="260"/>
      <c r="P282" s="260"/>
      <c r="Q282" s="260"/>
      <c r="R282" s="260"/>
      <c r="S282" s="260"/>
      <c r="T282" s="261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62" t="s">
        <v>144</v>
      </c>
      <c r="AU282" s="262" t="s">
        <v>82</v>
      </c>
      <c r="AV282" s="15" t="s">
        <v>80</v>
      </c>
      <c r="AW282" s="15" t="s">
        <v>33</v>
      </c>
      <c r="AX282" s="15" t="s">
        <v>72</v>
      </c>
      <c r="AY282" s="262" t="s">
        <v>133</v>
      </c>
    </row>
    <row r="283" s="13" customFormat="1">
      <c r="A283" s="13"/>
      <c r="B283" s="226"/>
      <c r="C283" s="227"/>
      <c r="D283" s="228" t="s">
        <v>144</v>
      </c>
      <c r="E283" s="229" t="s">
        <v>19</v>
      </c>
      <c r="F283" s="230" t="s">
        <v>562</v>
      </c>
      <c r="G283" s="227"/>
      <c r="H283" s="231">
        <v>0.033000000000000002</v>
      </c>
      <c r="I283" s="232"/>
      <c r="J283" s="227"/>
      <c r="K283" s="227"/>
      <c r="L283" s="233"/>
      <c r="M283" s="234"/>
      <c r="N283" s="235"/>
      <c r="O283" s="235"/>
      <c r="P283" s="235"/>
      <c r="Q283" s="235"/>
      <c r="R283" s="235"/>
      <c r="S283" s="235"/>
      <c r="T283" s="236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37" t="s">
        <v>144</v>
      </c>
      <c r="AU283" s="237" t="s">
        <v>82</v>
      </c>
      <c r="AV283" s="13" t="s">
        <v>82</v>
      </c>
      <c r="AW283" s="13" t="s">
        <v>33</v>
      </c>
      <c r="AX283" s="13" t="s">
        <v>80</v>
      </c>
      <c r="AY283" s="237" t="s">
        <v>133</v>
      </c>
    </row>
    <row r="284" s="2" customFormat="1" ht="24.15" customHeight="1">
      <c r="A284" s="41"/>
      <c r="B284" s="42"/>
      <c r="C284" s="208" t="s">
        <v>563</v>
      </c>
      <c r="D284" s="208" t="s">
        <v>135</v>
      </c>
      <c r="E284" s="209" t="s">
        <v>564</v>
      </c>
      <c r="F284" s="210" t="s">
        <v>565</v>
      </c>
      <c r="G284" s="211" t="s">
        <v>196</v>
      </c>
      <c r="H284" s="212">
        <v>2.5150000000000001</v>
      </c>
      <c r="I284" s="213"/>
      <c r="J284" s="214">
        <f>ROUND(I284*H284,2)</f>
        <v>0</v>
      </c>
      <c r="K284" s="210" t="s">
        <v>139</v>
      </c>
      <c r="L284" s="47"/>
      <c r="M284" s="215" t="s">
        <v>19</v>
      </c>
      <c r="N284" s="216" t="s">
        <v>43</v>
      </c>
      <c r="O284" s="87"/>
      <c r="P284" s="217">
        <f>O284*H284</f>
        <v>0</v>
      </c>
      <c r="Q284" s="217">
        <v>2.5018699999999998</v>
      </c>
      <c r="R284" s="217">
        <f>Q284*H284</f>
        <v>6.2922030499999995</v>
      </c>
      <c r="S284" s="217">
        <v>0</v>
      </c>
      <c r="T284" s="218">
        <f>S284*H284</f>
        <v>0</v>
      </c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R284" s="219" t="s">
        <v>140</v>
      </c>
      <c r="AT284" s="219" t="s">
        <v>135</v>
      </c>
      <c r="AU284" s="219" t="s">
        <v>82</v>
      </c>
      <c r="AY284" s="20" t="s">
        <v>133</v>
      </c>
      <c r="BE284" s="220">
        <f>IF(N284="základní",J284,0)</f>
        <v>0</v>
      </c>
      <c r="BF284" s="220">
        <f>IF(N284="snížená",J284,0)</f>
        <v>0</v>
      </c>
      <c r="BG284" s="220">
        <f>IF(N284="zákl. přenesená",J284,0)</f>
        <v>0</v>
      </c>
      <c r="BH284" s="220">
        <f>IF(N284="sníž. přenesená",J284,0)</f>
        <v>0</v>
      </c>
      <c r="BI284" s="220">
        <f>IF(N284="nulová",J284,0)</f>
        <v>0</v>
      </c>
      <c r="BJ284" s="20" t="s">
        <v>80</v>
      </c>
      <c r="BK284" s="220">
        <f>ROUND(I284*H284,2)</f>
        <v>0</v>
      </c>
      <c r="BL284" s="20" t="s">
        <v>140</v>
      </c>
      <c r="BM284" s="219" t="s">
        <v>566</v>
      </c>
    </row>
    <row r="285" s="2" customFormat="1">
      <c r="A285" s="41"/>
      <c r="B285" s="42"/>
      <c r="C285" s="43"/>
      <c r="D285" s="221" t="s">
        <v>142</v>
      </c>
      <c r="E285" s="43"/>
      <c r="F285" s="222" t="s">
        <v>567</v>
      </c>
      <c r="G285" s="43"/>
      <c r="H285" s="43"/>
      <c r="I285" s="223"/>
      <c r="J285" s="43"/>
      <c r="K285" s="43"/>
      <c r="L285" s="47"/>
      <c r="M285" s="224"/>
      <c r="N285" s="225"/>
      <c r="O285" s="87"/>
      <c r="P285" s="87"/>
      <c r="Q285" s="87"/>
      <c r="R285" s="87"/>
      <c r="S285" s="87"/>
      <c r="T285" s="88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T285" s="20" t="s">
        <v>142</v>
      </c>
      <c r="AU285" s="20" t="s">
        <v>82</v>
      </c>
    </row>
    <row r="286" s="15" customFormat="1">
      <c r="A286" s="15"/>
      <c r="B286" s="253"/>
      <c r="C286" s="254"/>
      <c r="D286" s="228" t="s">
        <v>144</v>
      </c>
      <c r="E286" s="255" t="s">
        <v>19</v>
      </c>
      <c r="F286" s="256" t="s">
        <v>358</v>
      </c>
      <c r="G286" s="254"/>
      <c r="H286" s="255" t="s">
        <v>19</v>
      </c>
      <c r="I286" s="257"/>
      <c r="J286" s="254"/>
      <c r="K286" s="254"/>
      <c r="L286" s="258"/>
      <c r="M286" s="259"/>
      <c r="N286" s="260"/>
      <c r="O286" s="260"/>
      <c r="P286" s="260"/>
      <c r="Q286" s="260"/>
      <c r="R286" s="260"/>
      <c r="S286" s="260"/>
      <c r="T286" s="261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T286" s="262" t="s">
        <v>144</v>
      </c>
      <c r="AU286" s="262" t="s">
        <v>82</v>
      </c>
      <c r="AV286" s="15" t="s">
        <v>80</v>
      </c>
      <c r="AW286" s="15" t="s">
        <v>33</v>
      </c>
      <c r="AX286" s="15" t="s">
        <v>72</v>
      </c>
      <c r="AY286" s="262" t="s">
        <v>133</v>
      </c>
    </row>
    <row r="287" s="13" customFormat="1">
      <c r="A287" s="13"/>
      <c r="B287" s="226"/>
      <c r="C287" s="227"/>
      <c r="D287" s="228" t="s">
        <v>144</v>
      </c>
      <c r="E287" s="229" t="s">
        <v>19</v>
      </c>
      <c r="F287" s="230" t="s">
        <v>568</v>
      </c>
      <c r="G287" s="227"/>
      <c r="H287" s="231">
        <v>0.98999999999999999</v>
      </c>
      <c r="I287" s="232"/>
      <c r="J287" s="227"/>
      <c r="K287" s="227"/>
      <c r="L287" s="233"/>
      <c r="M287" s="234"/>
      <c r="N287" s="235"/>
      <c r="O287" s="235"/>
      <c r="P287" s="235"/>
      <c r="Q287" s="235"/>
      <c r="R287" s="235"/>
      <c r="S287" s="235"/>
      <c r="T287" s="236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7" t="s">
        <v>144</v>
      </c>
      <c r="AU287" s="237" t="s">
        <v>82</v>
      </c>
      <c r="AV287" s="13" t="s">
        <v>82</v>
      </c>
      <c r="AW287" s="13" t="s">
        <v>33</v>
      </c>
      <c r="AX287" s="13" t="s">
        <v>72</v>
      </c>
      <c r="AY287" s="237" t="s">
        <v>133</v>
      </c>
    </row>
    <row r="288" s="13" customFormat="1">
      <c r="A288" s="13"/>
      <c r="B288" s="226"/>
      <c r="C288" s="227"/>
      <c r="D288" s="228" t="s">
        <v>144</v>
      </c>
      <c r="E288" s="229" t="s">
        <v>19</v>
      </c>
      <c r="F288" s="230" t="s">
        <v>569</v>
      </c>
      <c r="G288" s="227"/>
      <c r="H288" s="231">
        <v>0.65800000000000003</v>
      </c>
      <c r="I288" s="232"/>
      <c r="J288" s="227"/>
      <c r="K288" s="227"/>
      <c r="L288" s="233"/>
      <c r="M288" s="234"/>
      <c r="N288" s="235"/>
      <c r="O288" s="235"/>
      <c r="P288" s="235"/>
      <c r="Q288" s="235"/>
      <c r="R288" s="235"/>
      <c r="S288" s="235"/>
      <c r="T288" s="23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7" t="s">
        <v>144</v>
      </c>
      <c r="AU288" s="237" t="s">
        <v>82</v>
      </c>
      <c r="AV288" s="13" t="s">
        <v>82</v>
      </c>
      <c r="AW288" s="13" t="s">
        <v>33</v>
      </c>
      <c r="AX288" s="13" t="s">
        <v>72</v>
      </c>
      <c r="AY288" s="237" t="s">
        <v>133</v>
      </c>
    </row>
    <row r="289" s="16" customFormat="1">
      <c r="A289" s="16"/>
      <c r="B289" s="263"/>
      <c r="C289" s="264"/>
      <c r="D289" s="228" t="s">
        <v>144</v>
      </c>
      <c r="E289" s="265" t="s">
        <v>19</v>
      </c>
      <c r="F289" s="266" t="s">
        <v>361</v>
      </c>
      <c r="G289" s="264"/>
      <c r="H289" s="267">
        <v>1.6479999999999999</v>
      </c>
      <c r="I289" s="268"/>
      <c r="J289" s="264"/>
      <c r="K289" s="264"/>
      <c r="L289" s="269"/>
      <c r="M289" s="270"/>
      <c r="N289" s="271"/>
      <c r="O289" s="271"/>
      <c r="P289" s="271"/>
      <c r="Q289" s="271"/>
      <c r="R289" s="271"/>
      <c r="S289" s="271"/>
      <c r="T289" s="272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T289" s="273" t="s">
        <v>144</v>
      </c>
      <c r="AU289" s="273" t="s">
        <v>82</v>
      </c>
      <c r="AV289" s="16" t="s">
        <v>96</v>
      </c>
      <c r="AW289" s="16" t="s">
        <v>33</v>
      </c>
      <c r="AX289" s="16" t="s">
        <v>72</v>
      </c>
      <c r="AY289" s="273" t="s">
        <v>133</v>
      </c>
    </row>
    <row r="290" s="13" customFormat="1">
      <c r="A290" s="13"/>
      <c r="B290" s="226"/>
      <c r="C290" s="227"/>
      <c r="D290" s="228" t="s">
        <v>144</v>
      </c>
      <c r="E290" s="229" t="s">
        <v>19</v>
      </c>
      <c r="F290" s="230" t="s">
        <v>570</v>
      </c>
      <c r="G290" s="227"/>
      <c r="H290" s="231">
        <v>0.86699999999999999</v>
      </c>
      <c r="I290" s="232"/>
      <c r="J290" s="227"/>
      <c r="K290" s="227"/>
      <c r="L290" s="233"/>
      <c r="M290" s="234"/>
      <c r="N290" s="235"/>
      <c r="O290" s="235"/>
      <c r="P290" s="235"/>
      <c r="Q290" s="235"/>
      <c r="R290" s="235"/>
      <c r="S290" s="235"/>
      <c r="T290" s="236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7" t="s">
        <v>144</v>
      </c>
      <c r="AU290" s="237" t="s">
        <v>82</v>
      </c>
      <c r="AV290" s="13" t="s">
        <v>82</v>
      </c>
      <c r="AW290" s="13" t="s">
        <v>33</v>
      </c>
      <c r="AX290" s="13" t="s">
        <v>72</v>
      </c>
      <c r="AY290" s="237" t="s">
        <v>133</v>
      </c>
    </row>
    <row r="291" s="14" customFormat="1">
      <c r="A291" s="14"/>
      <c r="B291" s="238"/>
      <c r="C291" s="239"/>
      <c r="D291" s="228" t="s">
        <v>144</v>
      </c>
      <c r="E291" s="240" t="s">
        <v>19</v>
      </c>
      <c r="F291" s="241" t="s">
        <v>205</v>
      </c>
      <c r="G291" s="239"/>
      <c r="H291" s="242">
        <v>2.5150000000000001</v>
      </c>
      <c r="I291" s="243"/>
      <c r="J291" s="239"/>
      <c r="K291" s="239"/>
      <c r="L291" s="244"/>
      <c r="M291" s="245"/>
      <c r="N291" s="246"/>
      <c r="O291" s="246"/>
      <c r="P291" s="246"/>
      <c r="Q291" s="246"/>
      <c r="R291" s="246"/>
      <c r="S291" s="246"/>
      <c r="T291" s="247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48" t="s">
        <v>144</v>
      </c>
      <c r="AU291" s="248" t="s">
        <v>82</v>
      </c>
      <c r="AV291" s="14" t="s">
        <v>140</v>
      </c>
      <c r="AW291" s="14" t="s">
        <v>33</v>
      </c>
      <c r="AX291" s="14" t="s">
        <v>80</v>
      </c>
      <c r="AY291" s="248" t="s">
        <v>133</v>
      </c>
    </row>
    <row r="292" s="2" customFormat="1" ht="16.5" customHeight="1">
      <c r="A292" s="41"/>
      <c r="B292" s="42"/>
      <c r="C292" s="208" t="s">
        <v>571</v>
      </c>
      <c r="D292" s="208" t="s">
        <v>135</v>
      </c>
      <c r="E292" s="209" t="s">
        <v>572</v>
      </c>
      <c r="F292" s="210" t="s">
        <v>573</v>
      </c>
      <c r="G292" s="211" t="s">
        <v>94</v>
      </c>
      <c r="H292" s="212">
        <v>2.1459999999999999</v>
      </c>
      <c r="I292" s="213"/>
      <c r="J292" s="214">
        <f>ROUND(I292*H292,2)</f>
        <v>0</v>
      </c>
      <c r="K292" s="210" t="s">
        <v>139</v>
      </c>
      <c r="L292" s="47"/>
      <c r="M292" s="215" t="s">
        <v>19</v>
      </c>
      <c r="N292" s="216" t="s">
        <v>43</v>
      </c>
      <c r="O292" s="87"/>
      <c r="P292" s="217">
        <f>O292*H292</f>
        <v>0</v>
      </c>
      <c r="Q292" s="217">
        <v>0.0026900000000000001</v>
      </c>
      <c r="R292" s="217">
        <f>Q292*H292</f>
        <v>0.0057727400000000002</v>
      </c>
      <c r="S292" s="217">
        <v>0</v>
      </c>
      <c r="T292" s="218">
        <f>S292*H292</f>
        <v>0</v>
      </c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R292" s="219" t="s">
        <v>140</v>
      </c>
      <c r="AT292" s="219" t="s">
        <v>135</v>
      </c>
      <c r="AU292" s="219" t="s">
        <v>82</v>
      </c>
      <c r="AY292" s="20" t="s">
        <v>133</v>
      </c>
      <c r="BE292" s="220">
        <f>IF(N292="základní",J292,0)</f>
        <v>0</v>
      </c>
      <c r="BF292" s="220">
        <f>IF(N292="snížená",J292,0)</f>
        <v>0</v>
      </c>
      <c r="BG292" s="220">
        <f>IF(N292="zákl. přenesená",J292,0)</f>
        <v>0</v>
      </c>
      <c r="BH292" s="220">
        <f>IF(N292="sníž. přenesená",J292,0)</f>
        <v>0</v>
      </c>
      <c r="BI292" s="220">
        <f>IF(N292="nulová",J292,0)</f>
        <v>0</v>
      </c>
      <c r="BJ292" s="20" t="s">
        <v>80</v>
      </c>
      <c r="BK292" s="220">
        <f>ROUND(I292*H292,2)</f>
        <v>0</v>
      </c>
      <c r="BL292" s="20" t="s">
        <v>140</v>
      </c>
      <c r="BM292" s="219" t="s">
        <v>574</v>
      </c>
    </row>
    <row r="293" s="2" customFormat="1">
      <c r="A293" s="41"/>
      <c r="B293" s="42"/>
      <c r="C293" s="43"/>
      <c r="D293" s="221" t="s">
        <v>142</v>
      </c>
      <c r="E293" s="43"/>
      <c r="F293" s="222" t="s">
        <v>575</v>
      </c>
      <c r="G293" s="43"/>
      <c r="H293" s="43"/>
      <c r="I293" s="223"/>
      <c r="J293" s="43"/>
      <c r="K293" s="43"/>
      <c r="L293" s="47"/>
      <c r="M293" s="224"/>
      <c r="N293" s="225"/>
      <c r="O293" s="87"/>
      <c r="P293" s="87"/>
      <c r="Q293" s="87"/>
      <c r="R293" s="87"/>
      <c r="S293" s="87"/>
      <c r="T293" s="88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T293" s="20" t="s">
        <v>142</v>
      </c>
      <c r="AU293" s="20" t="s">
        <v>82</v>
      </c>
    </row>
    <row r="294" s="15" customFormat="1">
      <c r="A294" s="15"/>
      <c r="B294" s="253"/>
      <c r="C294" s="254"/>
      <c r="D294" s="228" t="s">
        <v>144</v>
      </c>
      <c r="E294" s="255" t="s">
        <v>19</v>
      </c>
      <c r="F294" s="256" t="s">
        <v>358</v>
      </c>
      <c r="G294" s="254"/>
      <c r="H294" s="255" t="s">
        <v>19</v>
      </c>
      <c r="I294" s="257"/>
      <c r="J294" s="254"/>
      <c r="K294" s="254"/>
      <c r="L294" s="258"/>
      <c r="M294" s="259"/>
      <c r="N294" s="260"/>
      <c r="O294" s="260"/>
      <c r="P294" s="260"/>
      <c r="Q294" s="260"/>
      <c r="R294" s="260"/>
      <c r="S294" s="260"/>
      <c r="T294" s="261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62" t="s">
        <v>144</v>
      </c>
      <c r="AU294" s="262" t="s">
        <v>82</v>
      </c>
      <c r="AV294" s="15" t="s">
        <v>80</v>
      </c>
      <c r="AW294" s="15" t="s">
        <v>33</v>
      </c>
      <c r="AX294" s="15" t="s">
        <v>72</v>
      </c>
      <c r="AY294" s="262" t="s">
        <v>133</v>
      </c>
    </row>
    <row r="295" s="13" customFormat="1">
      <c r="A295" s="13"/>
      <c r="B295" s="226"/>
      <c r="C295" s="227"/>
      <c r="D295" s="228" t="s">
        <v>144</v>
      </c>
      <c r="E295" s="229" t="s">
        <v>19</v>
      </c>
      <c r="F295" s="230" t="s">
        <v>576</v>
      </c>
      <c r="G295" s="227"/>
      <c r="H295" s="231">
        <v>0.71999999999999997</v>
      </c>
      <c r="I295" s="232"/>
      <c r="J295" s="227"/>
      <c r="K295" s="227"/>
      <c r="L295" s="233"/>
      <c r="M295" s="234"/>
      <c r="N295" s="235"/>
      <c r="O295" s="235"/>
      <c r="P295" s="235"/>
      <c r="Q295" s="235"/>
      <c r="R295" s="235"/>
      <c r="S295" s="235"/>
      <c r="T295" s="236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37" t="s">
        <v>144</v>
      </c>
      <c r="AU295" s="237" t="s">
        <v>82</v>
      </c>
      <c r="AV295" s="13" t="s">
        <v>82</v>
      </c>
      <c r="AW295" s="13" t="s">
        <v>33</v>
      </c>
      <c r="AX295" s="13" t="s">
        <v>72</v>
      </c>
      <c r="AY295" s="237" t="s">
        <v>133</v>
      </c>
    </row>
    <row r="296" s="13" customFormat="1">
      <c r="A296" s="13"/>
      <c r="B296" s="226"/>
      <c r="C296" s="227"/>
      <c r="D296" s="228" t="s">
        <v>144</v>
      </c>
      <c r="E296" s="229" t="s">
        <v>19</v>
      </c>
      <c r="F296" s="230" t="s">
        <v>577</v>
      </c>
      <c r="G296" s="227"/>
      <c r="H296" s="231">
        <v>1.4259999999999999</v>
      </c>
      <c r="I296" s="232"/>
      <c r="J296" s="227"/>
      <c r="K296" s="227"/>
      <c r="L296" s="233"/>
      <c r="M296" s="234"/>
      <c r="N296" s="235"/>
      <c r="O296" s="235"/>
      <c r="P296" s="235"/>
      <c r="Q296" s="235"/>
      <c r="R296" s="235"/>
      <c r="S296" s="235"/>
      <c r="T296" s="236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37" t="s">
        <v>144</v>
      </c>
      <c r="AU296" s="237" t="s">
        <v>82</v>
      </c>
      <c r="AV296" s="13" t="s">
        <v>82</v>
      </c>
      <c r="AW296" s="13" t="s">
        <v>33</v>
      </c>
      <c r="AX296" s="13" t="s">
        <v>72</v>
      </c>
      <c r="AY296" s="237" t="s">
        <v>133</v>
      </c>
    </row>
    <row r="297" s="14" customFormat="1">
      <c r="A297" s="14"/>
      <c r="B297" s="238"/>
      <c r="C297" s="239"/>
      <c r="D297" s="228" t="s">
        <v>144</v>
      </c>
      <c r="E297" s="240" t="s">
        <v>19</v>
      </c>
      <c r="F297" s="241" t="s">
        <v>205</v>
      </c>
      <c r="G297" s="239"/>
      <c r="H297" s="242">
        <v>2.1459999999999999</v>
      </c>
      <c r="I297" s="243"/>
      <c r="J297" s="239"/>
      <c r="K297" s="239"/>
      <c r="L297" s="244"/>
      <c r="M297" s="245"/>
      <c r="N297" s="246"/>
      <c r="O297" s="246"/>
      <c r="P297" s="246"/>
      <c r="Q297" s="246"/>
      <c r="R297" s="246"/>
      <c r="S297" s="246"/>
      <c r="T297" s="247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48" t="s">
        <v>144</v>
      </c>
      <c r="AU297" s="248" t="s">
        <v>82</v>
      </c>
      <c r="AV297" s="14" t="s">
        <v>140</v>
      </c>
      <c r="AW297" s="14" t="s">
        <v>33</v>
      </c>
      <c r="AX297" s="14" t="s">
        <v>80</v>
      </c>
      <c r="AY297" s="248" t="s">
        <v>133</v>
      </c>
    </row>
    <row r="298" s="2" customFormat="1" ht="16.5" customHeight="1">
      <c r="A298" s="41"/>
      <c r="B298" s="42"/>
      <c r="C298" s="208" t="s">
        <v>578</v>
      </c>
      <c r="D298" s="208" t="s">
        <v>135</v>
      </c>
      <c r="E298" s="209" t="s">
        <v>579</v>
      </c>
      <c r="F298" s="210" t="s">
        <v>580</v>
      </c>
      <c r="G298" s="211" t="s">
        <v>94</v>
      </c>
      <c r="H298" s="212">
        <v>2.1459999999999999</v>
      </c>
      <c r="I298" s="213"/>
      <c r="J298" s="214">
        <f>ROUND(I298*H298,2)</f>
        <v>0</v>
      </c>
      <c r="K298" s="210" t="s">
        <v>139</v>
      </c>
      <c r="L298" s="47"/>
      <c r="M298" s="215" t="s">
        <v>19</v>
      </c>
      <c r="N298" s="216" t="s">
        <v>43</v>
      </c>
      <c r="O298" s="87"/>
      <c r="P298" s="217">
        <f>O298*H298</f>
        <v>0</v>
      </c>
      <c r="Q298" s="217">
        <v>0</v>
      </c>
      <c r="R298" s="217">
        <f>Q298*H298</f>
        <v>0</v>
      </c>
      <c r="S298" s="217">
        <v>0</v>
      </c>
      <c r="T298" s="218">
        <f>S298*H298</f>
        <v>0</v>
      </c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R298" s="219" t="s">
        <v>140</v>
      </c>
      <c r="AT298" s="219" t="s">
        <v>135</v>
      </c>
      <c r="AU298" s="219" t="s">
        <v>82</v>
      </c>
      <c r="AY298" s="20" t="s">
        <v>133</v>
      </c>
      <c r="BE298" s="220">
        <f>IF(N298="základní",J298,0)</f>
        <v>0</v>
      </c>
      <c r="BF298" s="220">
        <f>IF(N298="snížená",J298,0)</f>
        <v>0</v>
      </c>
      <c r="BG298" s="220">
        <f>IF(N298="zákl. přenesená",J298,0)</f>
        <v>0</v>
      </c>
      <c r="BH298" s="220">
        <f>IF(N298="sníž. přenesená",J298,0)</f>
        <v>0</v>
      </c>
      <c r="BI298" s="220">
        <f>IF(N298="nulová",J298,0)</f>
        <v>0</v>
      </c>
      <c r="BJ298" s="20" t="s">
        <v>80</v>
      </c>
      <c r="BK298" s="220">
        <f>ROUND(I298*H298,2)</f>
        <v>0</v>
      </c>
      <c r="BL298" s="20" t="s">
        <v>140</v>
      </c>
      <c r="BM298" s="219" t="s">
        <v>581</v>
      </c>
    </row>
    <row r="299" s="2" customFormat="1">
      <c r="A299" s="41"/>
      <c r="B299" s="42"/>
      <c r="C299" s="43"/>
      <c r="D299" s="221" t="s">
        <v>142</v>
      </c>
      <c r="E299" s="43"/>
      <c r="F299" s="222" t="s">
        <v>582</v>
      </c>
      <c r="G299" s="43"/>
      <c r="H299" s="43"/>
      <c r="I299" s="223"/>
      <c r="J299" s="43"/>
      <c r="K299" s="43"/>
      <c r="L299" s="47"/>
      <c r="M299" s="224"/>
      <c r="N299" s="225"/>
      <c r="O299" s="87"/>
      <c r="P299" s="87"/>
      <c r="Q299" s="87"/>
      <c r="R299" s="87"/>
      <c r="S299" s="87"/>
      <c r="T299" s="88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T299" s="20" t="s">
        <v>142</v>
      </c>
      <c r="AU299" s="20" t="s">
        <v>82</v>
      </c>
    </row>
    <row r="300" s="2" customFormat="1" ht="24.15" customHeight="1">
      <c r="A300" s="41"/>
      <c r="B300" s="42"/>
      <c r="C300" s="208" t="s">
        <v>583</v>
      </c>
      <c r="D300" s="208" t="s">
        <v>135</v>
      </c>
      <c r="E300" s="209" t="s">
        <v>584</v>
      </c>
      <c r="F300" s="210" t="s">
        <v>585</v>
      </c>
      <c r="G300" s="211" t="s">
        <v>196</v>
      </c>
      <c r="H300" s="212">
        <v>8.8640000000000008</v>
      </c>
      <c r="I300" s="213"/>
      <c r="J300" s="214">
        <f>ROUND(I300*H300,2)</f>
        <v>0</v>
      </c>
      <c r="K300" s="210" t="s">
        <v>139</v>
      </c>
      <c r="L300" s="47"/>
      <c r="M300" s="215" t="s">
        <v>19</v>
      </c>
      <c r="N300" s="216" t="s">
        <v>43</v>
      </c>
      <c r="O300" s="87"/>
      <c r="P300" s="217">
        <f>O300*H300</f>
        <v>0</v>
      </c>
      <c r="Q300" s="217">
        <v>2.5018699999999998</v>
      </c>
      <c r="R300" s="217">
        <f>Q300*H300</f>
        <v>22.176575679999999</v>
      </c>
      <c r="S300" s="217">
        <v>0</v>
      </c>
      <c r="T300" s="218">
        <f>S300*H300</f>
        <v>0</v>
      </c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R300" s="219" t="s">
        <v>140</v>
      </c>
      <c r="AT300" s="219" t="s">
        <v>135</v>
      </c>
      <c r="AU300" s="219" t="s">
        <v>82</v>
      </c>
      <c r="AY300" s="20" t="s">
        <v>133</v>
      </c>
      <c r="BE300" s="220">
        <f>IF(N300="základní",J300,0)</f>
        <v>0</v>
      </c>
      <c r="BF300" s="220">
        <f>IF(N300="snížená",J300,0)</f>
        <v>0</v>
      </c>
      <c r="BG300" s="220">
        <f>IF(N300="zákl. přenesená",J300,0)</f>
        <v>0</v>
      </c>
      <c r="BH300" s="220">
        <f>IF(N300="sníž. přenesená",J300,0)</f>
        <v>0</v>
      </c>
      <c r="BI300" s="220">
        <f>IF(N300="nulová",J300,0)</f>
        <v>0</v>
      </c>
      <c r="BJ300" s="20" t="s">
        <v>80</v>
      </c>
      <c r="BK300" s="220">
        <f>ROUND(I300*H300,2)</f>
        <v>0</v>
      </c>
      <c r="BL300" s="20" t="s">
        <v>140</v>
      </c>
      <c r="BM300" s="219" t="s">
        <v>586</v>
      </c>
    </row>
    <row r="301" s="2" customFormat="1">
      <c r="A301" s="41"/>
      <c r="B301" s="42"/>
      <c r="C301" s="43"/>
      <c r="D301" s="221" t="s">
        <v>142</v>
      </c>
      <c r="E301" s="43"/>
      <c r="F301" s="222" t="s">
        <v>587</v>
      </c>
      <c r="G301" s="43"/>
      <c r="H301" s="43"/>
      <c r="I301" s="223"/>
      <c r="J301" s="43"/>
      <c r="K301" s="43"/>
      <c r="L301" s="47"/>
      <c r="M301" s="224"/>
      <c r="N301" s="225"/>
      <c r="O301" s="87"/>
      <c r="P301" s="87"/>
      <c r="Q301" s="87"/>
      <c r="R301" s="87"/>
      <c r="S301" s="87"/>
      <c r="T301" s="88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T301" s="20" t="s">
        <v>142</v>
      </c>
      <c r="AU301" s="20" t="s">
        <v>82</v>
      </c>
    </row>
    <row r="302" s="13" customFormat="1">
      <c r="A302" s="13"/>
      <c r="B302" s="226"/>
      <c r="C302" s="227"/>
      <c r="D302" s="228" t="s">
        <v>144</v>
      </c>
      <c r="E302" s="229" t="s">
        <v>19</v>
      </c>
      <c r="F302" s="230" t="s">
        <v>588</v>
      </c>
      <c r="G302" s="227"/>
      <c r="H302" s="231">
        <v>0.52500000000000002</v>
      </c>
      <c r="I302" s="232"/>
      <c r="J302" s="227"/>
      <c r="K302" s="227"/>
      <c r="L302" s="233"/>
      <c r="M302" s="234"/>
      <c r="N302" s="235"/>
      <c r="O302" s="235"/>
      <c r="P302" s="235"/>
      <c r="Q302" s="235"/>
      <c r="R302" s="235"/>
      <c r="S302" s="235"/>
      <c r="T302" s="23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7" t="s">
        <v>144</v>
      </c>
      <c r="AU302" s="237" t="s">
        <v>82</v>
      </c>
      <c r="AV302" s="13" t="s">
        <v>82</v>
      </c>
      <c r="AW302" s="13" t="s">
        <v>33</v>
      </c>
      <c r="AX302" s="13" t="s">
        <v>72</v>
      </c>
      <c r="AY302" s="237" t="s">
        <v>133</v>
      </c>
    </row>
    <row r="303" s="13" customFormat="1">
      <c r="A303" s="13"/>
      <c r="B303" s="226"/>
      <c r="C303" s="227"/>
      <c r="D303" s="228" t="s">
        <v>144</v>
      </c>
      <c r="E303" s="229" t="s">
        <v>19</v>
      </c>
      <c r="F303" s="230" t="s">
        <v>589</v>
      </c>
      <c r="G303" s="227"/>
      <c r="H303" s="231">
        <v>0.438</v>
      </c>
      <c r="I303" s="232"/>
      <c r="J303" s="227"/>
      <c r="K303" s="227"/>
      <c r="L303" s="233"/>
      <c r="M303" s="234"/>
      <c r="N303" s="235"/>
      <c r="O303" s="235"/>
      <c r="P303" s="235"/>
      <c r="Q303" s="235"/>
      <c r="R303" s="235"/>
      <c r="S303" s="235"/>
      <c r="T303" s="236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7" t="s">
        <v>144</v>
      </c>
      <c r="AU303" s="237" t="s">
        <v>82</v>
      </c>
      <c r="AV303" s="13" t="s">
        <v>82</v>
      </c>
      <c r="AW303" s="13" t="s">
        <v>33</v>
      </c>
      <c r="AX303" s="13" t="s">
        <v>72</v>
      </c>
      <c r="AY303" s="237" t="s">
        <v>133</v>
      </c>
    </row>
    <row r="304" s="13" customFormat="1">
      <c r="A304" s="13"/>
      <c r="B304" s="226"/>
      <c r="C304" s="227"/>
      <c r="D304" s="228" t="s">
        <v>144</v>
      </c>
      <c r="E304" s="229" t="s">
        <v>19</v>
      </c>
      <c r="F304" s="230" t="s">
        <v>590</v>
      </c>
      <c r="G304" s="227"/>
      <c r="H304" s="231">
        <v>0.86399999999999999</v>
      </c>
      <c r="I304" s="232"/>
      <c r="J304" s="227"/>
      <c r="K304" s="227"/>
      <c r="L304" s="233"/>
      <c r="M304" s="234"/>
      <c r="N304" s="235"/>
      <c r="O304" s="235"/>
      <c r="P304" s="235"/>
      <c r="Q304" s="235"/>
      <c r="R304" s="235"/>
      <c r="S304" s="235"/>
      <c r="T304" s="236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37" t="s">
        <v>144</v>
      </c>
      <c r="AU304" s="237" t="s">
        <v>82</v>
      </c>
      <c r="AV304" s="13" t="s">
        <v>82</v>
      </c>
      <c r="AW304" s="13" t="s">
        <v>33</v>
      </c>
      <c r="AX304" s="13" t="s">
        <v>72</v>
      </c>
      <c r="AY304" s="237" t="s">
        <v>133</v>
      </c>
    </row>
    <row r="305" s="13" customFormat="1">
      <c r="A305" s="13"/>
      <c r="B305" s="226"/>
      <c r="C305" s="227"/>
      <c r="D305" s="228" t="s">
        <v>144</v>
      </c>
      <c r="E305" s="229" t="s">
        <v>19</v>
      </c>
      <c r="F305" s="230" t="s">
        <v>591</v>
      </c>
      <c r="G305" s="227"/>
      <c r="H305" s="231">
        <v>1.1699999999999999</v>
      </c>
      <c r="I305" s="232"/>
      <c r="J305" s="227"/>
      <c r="K305" s="227"/>
      <c r="L305" s="233"/>
      <c r="M305" s="234"/>
      <c r="N305" s="235"/>
      <c r="O305" s="235"/>
      <c r="P305" s="235"/>
      <c r="Q305" s="235"/>
      <c r="R305" s="235"/>
      <c r="S305" s="235"/>
      <c r="T305" s="236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37" t="s">
        <v>144</v>
      </c>
      <c r="AU305" s="237" t="s">
        <v>82</v>
      </c>
      <c r="AV305" s="13" t="s">
        <v>82</v>
      </c>
      <c r="AW305" s="13" t="s">
        <v>33</v>
      </c>
      <c r="AX305" s="13" t="s">
        <v>72</v>
      </c>
      <c r="AY305" s="237" t="s">
        <v>133</v>
      </c>
    </row>
    <row r="306" s="13" customFormat="1">
      <c r="A306" s="13"/>
      <c r="B306" s="226"/>
      <c r="C306" s="227"/>
      <c r="D306" s="228" t="s">
        <v>144</v>
      </c>
      <c r="E306" s="229" t="s">
        <v>19</v>
      </c>
      <c r="F306" s="230" t="s">
        <v>592</v>
      </c>
      <c r="G306" s="227"/>
      <c r="H306" s="231">
        <v>0.089999999999999997</v>
      </c>
      <c r="I306" s="232"/>
      <c r="J306" s="227"/>
      <c r="K306" s="227"/>
      <c r="L306" s="233"/>
      <c r="M306" s="234"/>
      <c r="N306" s="235"/>
      <c r="O306" s="235"/>
      <c r="P306" s="235"/>
      <c r="Q306" s="235"/>
      <c r="R306" s="235"/>
      <c r="S306" s="235"/>
      <c r="T306" s="236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7" t="s">
        <v>144</v>
      </c>
      <c r="AU306" s="237" t="s">
        <v>82</v>
      </c>
      <c r="AV306" s="13" t="s">
        <v>82</v>
      </c>
      <c r="AW306" s="13" t="s">
        <v>33</v>
      </c>
      <c r="AX306" s="13" t="s">
        <v>72</v>
      </c>
      <c r="AY306" s="237" t="s">
        <v>133</v>
      </c>
    </row>
    <row r="307" s="13" customFormat="1">
      <c r="A307" s="13"/>
      <c r="B307" s="226"/>
      <c r="C307" s="227"/>
      <c r="D307" s="228" t="s">
        <v>144</v>
      </c>
      <c r="E307" s="229" t="s">
        <v>19</v>
      </c>
      <c r="F307" s="230" t="s">
        <v>593</v>
      </c>
      <c r="G307" s="227"/>
      <c r="H307" s="231">
        <v>0.17999999999999999</v>
      </c>
      <c r="I307" s="232"/>
      <c r="J307" s="227"/>
      <c r="K307" s="227"/>
      <c r="L307" s="233"/>
      <c r="M307" s="234"/>
      <c r="N307" s="235"/>
      <c r="O307" s="235"/>
      <c r="P307" s="235"/>
      <c r="Q307" s="235"/>
      <c r="R307" s="235"/>
      <c r="S307" s="235"/>
      <c r="T307" s="236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7" t="s">
        <v>144</v>
      </c>
      <c r="AU307" s="237" t="s">
        <v>82</v>
      </c>
      <c r="AV307" s="13" t="s">
        <v>82</v>
      </c>
      <c r="AW307" s="13" t="s">
        <v>33</v>
      </c>
      <c r="AX307" s="13" t="s">
        <v>72</v>
      </c>
      <c r="AY307" s="237" t="s">
        <v>133</v>
      </c>
    </row>
    <row r="308" s="16" customFormat="1">
      <c r="A308" s="16"/>
      <c r="B308" s="263"/>
      <c r="C308" s="264"/>
      <c r="D308" s="228" t="s">
        <v>144</v>
      </c>
      <c r="E308" s="265" t="s">
        <v>19</v>
      </c>
      <c r="F308" s="266" t="s">
        <v>361</v>
      </c>
      <c r="G308" s="264"/>
      <c r="H308" s="267">
        <v>3.2669999999999999</v>
      </c>
      <c r="I308" s="268"/>
      <c r="J308" s="264"/>
      <c r="K308" s="264"/>
      <c r="L308" s="269"/>
      <c r="M308" s="270"/>
      <c r="N308" s="271"/>
      <c r="O308" s="271"/>
      <c r="P308" s="271"/>
      <c r="Q308" s="271"/>
      <c r="R308" s="271"/>
      <c r="S308" s="271"/>
      <c r="T308" s="272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T308" s="273" t="s">
        <v>144</v>
      </c>
      <c r="AU308" s="273" t="s">
        <v>82</v>
      </c>
      <c r="AV308" s="16" t="s">
        <v>96</v>
      </c>
      <c r="AW308" s="16" t="s">
        <v>33</v>
      </c>
      <c r="AX308" s="16" t="s">
        <v>72</v>
      </c>
      <c r="AY308" s="273" t="s">
        <v>133</v>
      </c>
    </row>
    <row r="309" s="13" customFormat="1">
      <c r="A309" s="13"/>
      <c r="B309" s="226"/>
      <c r="C309" s="227"/>
      <c r="D309" s="228" t="s">
        <v>144</v>
      </c>
      <c r="E309" s="229" t="s">
        <v>19</v>
      </c>
      <c r="F309" s="230" t="s">
        <v>594</v>
      </c>
      <c r="G309" s="227"/>
      <c r="H309" s="231">
        <v>0.67200000000000004</v>
      </c>
      <c r="I309" s="232"/>
      <c r="J309" s="227"/>
      <c r="K309" s="227"/>
      <c r="L309" s="233"/>
      <c r="M309" s="234"/>
      <c r="N309" s="235"/>
      <c r="O309" s="235"/>
      <c r="P309" s="235"/>
      <c r="Q309" s="235"/>
      <c r="R309" s="235"/>
      <c r="S309" s="235"/>
      <c r="T309" s="236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37" t="s">
        <v>144</v>
      </c>
      <c r="AU309" s="237" t="s">
        <v>82</v>
      </c>
      <c r="AV309" s="13" t="s">
        <v>82</v>
      </c>
      <c r="AW309" s="13" t="s">
        <v>33</v>
      </c>
      <c r="AX309" s="13" t="s">
        <v>72</v>
      </c>
      <c r="AY309" s="237" t="s">
        <v>133</v>
      </c>
    </row>
    <row r="310" s="13" customFormat="1">
      <c r="A310" s="13"/>
      <c r="B310" s="226"/>
      <c r="C310" s="227"/>
      <c r="D310" s="228" t="s">
        <v>144</v>
      </c>
      <c r="E310" s="229" t="s">
        <v>19</v>
      </c>
      <c r="F310" s="230" t="s">
        <v>376</v>
      </c>
      <c r="G310" s="227"/>
      <c r="H310" s="231">
        <v>0.097000000000000003</v>
      </c>
      <c r="I310" s="232"/>
      <c r="J310" s="227"/>
      <c r="K310" s="227"/>
      <c r="L310" s="233"/>
      <c r="M310" s="234"/>
      <c r="N310" s="235"/>
      <c r="O310" s="235"/>
      <c r="P310" s="235"/>
      <c r="Q310" s="235"/>
      <c r="R310" s="235"/>
      <c r="S310" s="235"/>
      <c r="T310" s="236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37" t="s">
        <v>144</v>
      </c>
      <c r="AU310" s="237" t="s">
        <v>82</v>
      </c>
      <c r="AV310" s="13" t="s">
        <v>82</v>
      </c>
      <c r="AW310" s="13" t="s">
        <v>33</v>
      </c>
      <c r="AX310" s="13" t="s">
        <v>72</v>
      </c>
      <c r="AY310" s="237" t="s">
        <v>133</v>
      </c>
    </row>
    <row r="311" s="13" customFormat="1">
      <c r="A311" s="13"/>
      <c r="B311" s="226"/>
      <c r="C311" s="227"/>
      <c r="D311" s="228" t="s">
        <v>144</v>
      </c>
      <c r="E311" s="229" t="s">
        <v>19</v>
      </c>
      <c r="F311" s="230" t="s">
        <v>595</v>
      </c>
      <c r="G311" s="227"/>
      <c r="H311" s="231">
        <v>0.128</v>
      </c>
      <c r="I311" s="232"/>
      <c r="J311" s="227"/>
      <c r="K311" s="227"/>
      <c r="L311" s="233"/>
      <c r="M311" s="234"/>
      <c r="N311" s="235"/>
      <c r="O311" s="235"/>
      <c r="P311" s="235"/>
      <c r="Q311" s="235"/>
      <c r="R311" s="235"/>
      <c r="S311" s="235"/>
      <c r="T311" s="236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37" t="s">
        <v>144</v>
      </c>
      <c r="AU311" s="237" t="s">
        <v>82</v>
      </c>
      <c r="AV311" s="13" t="s">
        <v>82</v>
      </c>
      <c r="AW311" s="13" t="s">
        <v>33</v>
      </c>
      <c r="AX311" s="13" t="s">
        <v>72</v>
      </c>
      <c r="AY311" s="237" t="s">
        <v>133</v>
      </c>
    </row>
    <row r="312" s="13" customFormat="1">
      <c r="A312" s="13"/>
      <c r="B312" s="226"/>
      <c r="C312" s="227"/>
      <c r="D312" s="228" t="s">
        <v>144</v>
      </c>
      <c r="E312" s="229" t="s">
        <v>19</v>
      </c>
      <c r="F312" s="230" t="s">
        <v>596</v>
      </c>
      <c r="G312" s="227"/>
      <c r="H312" s="231">
        <v>0.76800000000000002</v>
      </c>
      <c r="I312" s="232"/>
      <c r="J312" s="227"/>
      <c r="K312" s="227"/>
      <c r="L312" s="233"/>
      <c r="M312" s="234"/>
      <c r="N312" s="235"/>
      <c r="O312" s="235"/>
      <c r="P312" s="235"/>
      <c r="Q312" s="235"/>
      <c r="R312" s="235"/>
      <c r="S312" s="235"/>
      <c r="T312" s="236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7" t="s">
        <v>144</v>
      </c>
      <c r="AU312" s="237" t="s">
        <v>82</v>
      </c>
      <c r="AV312" s="13" t="s">
        <v>82</v>
      </c>
      <c r="AW312" s="13" t="s">
        <v>33</v>
      </c>
      <c r="AX312" s="13" t="s">
        <v>72</v>
      </c>
      <c r="AY312" s="237" t="s">
        <v>133</v>
      </c>
    </row>
    <row r="313" s="13" customFormat="1">
      <c r="A313" s="13"/>
      <c r="B313" s="226"/>
      <c r="C313" s="227"/>
      <c r="D313" s="228" t="s">
        <v>144</v>
      </c>
      <c r="E313" s="229" t="s">
        <v>19</v>
      </c>
      <c r="F313" s="230" t="s">
        <v>597</v>
      </c>
      <c r="G313" s="227"/>
      <c r="H313" s="231">
        <v>1.2250000000000001</v>
      </c>
      <c r="I313" s="232"/>
      <c r="J313" s="227"/>
      <c r="K313" s="227"/>
      <c r="L313" s="233"/>
      <c r="M313" s="234"/>
      <c r="N313" s="235"/>
      <c r="O313" s="235"/>
      <c r="P313" s="235"/>
      <c r="Q313" s="235"/>
      <c r="R313" s="235"/>
      <c r="S313" s="235"/>
      <c r="T313" s="236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37" t="s">
        <v>144</v>
      </c>
      <c r="AU313" s="237" t="s">
        <v>82</v>
      </c>
      <c r="AV313" s="13" t="s">
        <v>82</v>
      </c>
      <c r="AW313" s="13" t="s">
        <v>33</v>
      </c>
      <c r="AX313" s="13" t="s">
        <v>72</v>
      </c>
      <c r="AY313" s="237" t="s">
        <v>133</v>
      </c>
    </row>
    <row r="314" s="13" customFormat="1">
      <c r="A314" s="13"/>
      <c r="B314" s="226"/>
      <c r="C314" s="227"/>
      <c r="D314" s="228" t="s">
        <v>144</v>
      </c>
      <c r="E314" s="229" t="s">
        <v>19</v>
      </c>
      <c r="F314" s="230" t="s">
        <v>598</v>
      </c>
      <c r="G314" s="227"/>
      <c r="H314" s="231">
        <v>1.925</v>
      </c>
      <c r="I314" s="232"/>
      <c r="J314" s="227"/>
      <c r="K314" s="227"/>
      <c r="L314" s="233"/>
      <c r="M314" s="234"/>
      <c r="N314" s="235"/>
      <c r="O314" s="235"/>
      <c r="P314" s="235"/>
      <c r="Q314" s="235"/>
      <c r="R314" s="235"/>
      <c r="S314" s="235"/>
      <c r="T314" s="236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7" t="s">
        <v>144</v>
      </c>
      <c r="AU314" s="237" t="s">
        <v>82</v>
      </c>
      <c r="AV314" s="13" t="s">
        <v>82</v>
      </c>
      <c r="AW314" s="13" t="s">
        <v>33</v>
      </c>
      <c r="AX314" s="13" t="s">
        <v>72</v>
      </c>
      <c r="AY314" s="237" t="s">
        <v>133</v>
      </c>
    </row>
    <row r="315" s="13" customFormat="1">
      <c r="A315" s="13"/>
      <c r="B315" s="226"/>
      <c r="C315" s="227"/>
      <c r="D315" s="228" t="s">
        <v>144</v>
      </c>
      <c r="E315" s="229" t="s">
        <v>19</v>
      </c>
      <c r="F315" s="230" t="s">
        <v>599</v>
      </c>
      <c r="G315" s="227"/>
      <c r="H315" s="231">
        <v>0.17999999999999999</v>
      </c>
      <c r="I315" s="232"/>
      <c r="J315" s="227"/>
      <c r="K315" s="227"/>
      <c r="L315" s="233"/>
      <c r="M315" s="234"/>
      <c r="N315" s="235"/>
      <c r="O315" s="235"/>
      <c r="P315" s="235"/>
      <c r="Q315" s="235"/>
      <c r="R315" s="235"/>
      <c r="S315" s="235"/>
      <c r="T315" s="236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7" t="s">
        <v>144</v>
      </c>
      <c r="AU315" s="237" t="s">
        <v>82</v>
      </c>
      <c r="AV315" s="13" t="s">
        <v>82</v>
      </c>
      <c r="AW315" s="13" t="s">
        <v>33</v>
      </c>
      <c r="AX315" s="13" t="s">
        <v>72</v>
      </c>
      <c r="AY315" s="237" t="s">
        <v>133</v>
      </c>
    </row>
    <row r="316" s="13" customFormat="1">
      <c r="A316" s="13"/>
      <c r="B316" s="226"/>
      <c r="C316" s="227"/>
      <c r="D316" s="228" t="s">
        <v>144</v>
      </c>
      <c r="E316" s="229" t="s">
        <v>19</v>
      </c>
      <c r="F316" s="230" t="s">
        <v>600</v>
      </c>
      <c r="G316" s="227"/>
      <c r="H316" s="231">
        <v>0.32000000000000001</v>
      </c>
      <c r="I316" s="232"/>
      <c r="J316" s="227"/>
      <c r="K316" s="227"/>
      <c r="L316" s="233"/>
      <c r="M316" s="234"/>
      <c r="N316" s="235"/>
      <c r="O316" s="235"/>
      <c r="P316" s="235"/>
      <c r="Q316" s="235"/>
      <c r="R316" s="235"/>
      <c r="S316" s="235"/>
      <c r="T316" s="236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37" t="s">
        <v>144</v>
      </c>
      <c r="AU316" s="237" t="s">
        <v>82</v>
      </c>
      <c r="AV316" s="13" t="s">
        <v>82</v>
      </c>
      <c r="AW316" s="13" t="s">
        <v>33</v>
      </c>
      <c r="AX316" s="13" t="s">
        <v>72</v>
      </c>
      <c r="AY316" s="237" t="s">
        <v>133</v>
      </c>
    </row>
    <row r="317" s="13" customFormat="1">
      <c r="A317" s="13"/>
      <c r="B317" s="226"/>
      <c r="C317" s="227"/>
      <c r="D317" s="228" t="s">
        <v>144</v>
      </c>
      <c r="E317" s="229" t="s">
        <v>19</v>
      </c>
      <c r="F317" s="230" t="s">
        <v>601</v>
      </c>
      <c r="G317" s="227"/>
      <c r="H317" s="231">
        <v>0.28199999999999997</v>
      </c>
      <c r="I317" s="232"/>
      <c r="J317" s="227"/>
      <c r="K317" s="227"/>
      <c r="L317" s="233"/>
      <c r="M317" s="234"/>
      <c r="N317" s="235"/>
      <c r="O317" s="235"/>
      <c r="P317" s="235"/>
      <c r="Q317" s="235"/>
      <c r="R317" s="235"/>
      <c r="S317" s="235"/>
      <c r="T317" s="236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37" t="s">
        <v>144</v>
      </c>
      <c r="AU317" s="237" t="s">
        <v>82</v>
      </c>
      <c r="AV317" s="13" t="s">
        <v>82</v>
      </c>
      <c r="AW317" s="13" t="s">
        <v>33</v>
      </c>
      <c r="AX317" s="13" t="s">
        <v>72</v>
      </c>
      <c r="AY317" s="237" t="s">
        <v>133</v>
      </c>
    </row>
    <row r="318" s="16" customFormat="1">
      <c r="A318" s="16"/>
      <c r="B318" s="263"/>
      <c r="C318" s="264"/>
      <c r="D318" s="228" t="s">
        <v>144</v>
      </c>
      <c r="E318" s="265" t="s">
        <v>19</v>
      </c>
      <c r="F318" s="266" t="s">
        <v>361</v>
      </c>
      <c r="G318" s="264"/>
      <c r="H318" s="267">
        <v>5.5970000000000004</v>
      </c>
      <c r="I318" s="268"/>
      <c r="J318" s="264"/>
      <c r="K318" s="264"/>
      <c r="L318" s="269"/>
      <c r="M318" s="270"/>
      <c r="N318" s="271"/>
      <c r="O318" s="271"/>
      <c r="P318" s="271"/>
      <c r="Q318" s="271"/>
      <c r="R318" s="271"/>
      <c r="S318" s="271"/>
      <c r="T318" s="272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T318" s="273" t="s">
        <v>144</v>
      </c>
      <c r="AU318" s="273" t="s">
        <v>82</v>
      </c>
      <c r="AV318" s="16" t="s">
        <v>96</v>
      </c>
      <c r="AW318" s="16" t="s">
        <v>33</v>
      </c>
      <c r="AX318" s="16" t="s">
        <v>72</v>
      </c>
      <c r="AY318" s="273" t="s">
        <v>133</v>
      </c>
    </row>
    <row r="319" s="14" customFormat="1">
      <c r="A319" s="14"/>
      <c r="B319" s="238"/>
      <c r="C319" s="239"/>
      <c r="D319" s="228" t="s">
        <v>144</v>
      </c>
      <c r="E319" s="240" t="s">
        <v>19</v>
      </c>
      <c r="F319" s="241" t="s">
        <v>205</v>
      </c>
      <c r="G319" s="239"/>
      <c r="H319" s="242">
        <v>8.8640000000000008</v>
      </c>
      <c r="I319" s="243"/>
      <c r="J319" s="239"/>
      <c r="K319" s="239"/>
      <c r="L319" s="244"/>
      <c r="M319" s="245"/>
      <c r="N319" s="246"/>
      <c r="O319" s="246"/>
      <c r="P319" s="246"/>
      <c r="Q319" s="246"/>
      <c r="R319" s="246"/>
      <c r="S319" s="246"/>
      <c r="T319" s="247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48" t="s">
        <v>144</v>
      </c>
      <c r="AU319" s="248" t="s">
        <v>82</v>
      </c>
      <c r="AV319" s="14" t="s">
        <v>140</v>
      </c>
      <c r="AW319" s="14" t="s">
        <v>33</v>
      </c>
      <c r="AX319" s="14" t="s">
        <v>80</v>
      </c>
      <c r="AY319" s="248" t="s">
        <v>133</v>
      </c>
    </row>
    <row r="320" s="2" customFormat="1" ht="16.5" customHeight="1">
      <c r="A320" s="41"/>
      <c r="B320" s="42"/>
      <c r="C320" s="208" t="s">
        <v>602</v>
      </c>
      <c r="D320" s="208" t="s">
        <v>135</v>
      </c>
      <c r="E320" s="209" t="s">
        <v>603</v>
      </c>
      <c r="F320" s="210" t="s">
        <v>604</v>
      </c>
      <c r="G320" s="211" t="s">
        <v>94</v>
      </c>
      <c r="H320" s="212">
        <v>80.242000000000004</v>
      </c>
      <c r="I320" s="213"/>
      <c r="J320" s="214">
        <f>ROUND(I320*H320,2)</f>
        <v>0</v>
      </c>
      <c r="K320" s="210" t="s">
        <v>139</v>
      </c>
      <c r="L320" s="47"/>
      <c r="M320" s="215" t="s">
        <v>19</v>
      </c>
      <c r="N320" s="216" t="s">
        <v>43</v>
      </c>
      <c r="O320" s="87"/>
      <c r="P320" s="217">
        <f>O320*H320</f>
        <v>0</v>
      </c>
      <c r="Q320" s="217">
        <v>0.00264</v>
      </c>
      <c r="R320" s="217">
        <f>Q320*H320</f>
        <v>0.21183888000000001</v>
      </c>
      <c r="S320" s="217">
        <v>0</v>
      </c>
      <c r="T320" s="218">
        <f>S320*H320</f>
        <v>0</v>
      </c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R320" s="219" t="s">
        <v>140</v>
      </c>
      <c r="AT320" s="219" t="s">
        <v>135</v>
      </c>
      <c r="AU320" s="219" t="s">
        <v>82</v>
      </c>
      <c r="AY320" s="20" t="s">
        <v>133</v>
      </c>
      <c r="BE320" s="220">
        <f>IF(N320="základní",J320,0)</f>
        <v>0</v>
      </c>
      <c r="BF320" s="220">
        <f>IF(N320="snížená",J320,0)</f>
        <v>0</v>
      </c>
      <c r="BG320" s="220">
        <f>IF(N320="zákl. přenesená",J320,0)</f>
        <v>0</v>
      </c>
      <c r="BH320" s="220">
        <f>IF(N320="sníž. přenesená",J320,0)</f>
        <v>0</v>
      </c>
      <c r="BI320" s="220">
        <f>IF(N320="nulová",J320,0)</f>
        <v>0</v>
      </c>
      <c r="BJ320" s="20" t="s">
        <v>80</v>
      </c>
      <c r="BK320" s="220">
        <f>ROUND(I320*H320,2)</f>
        <v>0</v>
      </c>
      <c r="BL320" s="20" t="s">
        <v>140</v>
      </c>
      <c r="BM320" s="219" t="s">
        <v>605</v>
      </c>
    </row>
    <row r="321" s="2" customFormat="1">
      <c r="A321" s="41"/>
      <c r="B321" s="42"/>
      <c r="C321" s="43"/>
      <c r="D321" s="221" t="s">
        <v>142</v>
      </c>
      <c r="E321" s="43"/>
      <c r="F321" s="222" t="s">
        <v>606</v>
      </c>
      <c r="G321" s="43"/>
      <c r="H321" s="43"/>
      <c r="I321" s="223"/>
      <c r="J321" s="43"/>
      <c r="K321" s="43"/>
      <c r="L321" s="47"/>
      <c r="M321" s="224"/>
      <c r="N321" s="225"/>
      <c r="O321" s="87"/>
      <c r="P321" s="87"/>
      <c r="Q321" s="87"/>
      <c r="R321" s="87"/>
      <c r="S321" s="87"/>
      <c r="T321" s="88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T321" s="20" t="s">
        <v>142</v>
      </c>
      <c r="AU321" s="20" t="s">
        <v>82</v>
      </c>
    </row>
    <row r="322" s="13" customFormat="1">
      <c r="A322" s="13"/>
      <c r="B322" s="226"/>
      <c r="C322" s="227"/>
      <c r="D322" s="228" t="s">
        <v>144</v>
      </c>
      <c r="E322" s="229" t="s">
        <v>19</v>
      </c>
      <c r="F322" s="230" t="s">
        <v>607</v>
      </c>
      <c r="G322" s="227"/>
      <c r="H322" s="231">
        <v>5.7000000000000002</v>
      </c>
      <c r="I322" s="232"/>
      <c r="J322" s="227"/>
      <c r="K322" s="227"/>
      <c r="L322" s="233"/>
      <c r="M322" s="234"/>
      <c r="N322" s="235"/>
      <c r="O322" s="235"/>
      <c r="P322" s="235"/>
      <c r="Q322" s="235"/>
      <c r="R322" s="235"/>
      <c r="S322" s="235"/>
      <c r="T322" s="23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7" t="s">
        <v>144</v>
      </c>
      <c r="AU322" s="237" t="s">
        <v>82</v>
      </c>
      <c r="AV322" s="13" t="s">
        <v>82</v>
      </c>
      <c r="AW322" s="13" t="s">
        <v>33</v>
      </c>
      <c r="AX322" s="13" t="s">
        <v>72</v>
      </c>
      <c r="AY322" s="237" t="s">
        <v>133</v>
      </c>
    </row>
    <row r="323" s="13" customFormat="1">
      <c r="A323" s="13"/>
      <c r="B323" s="226"/>
      <c r="C323" s="227"/>
      <c r="D323" s="228" t="s">
        <v>144</v>
      </c>
      <c r="E323" s="229" t="s">
        <v>19</v>
      </c>
      <c r="F323" s="230" t="s">
        <v>608</v>
      </c>
      <c r="G323" s="227"/>
      <c r="H323" s="231">
        <v>4.75</v>
      </c>
      <c r="I323" s="232"/>
      <c r="J323" s="227"/>
      <c r="K323" s="227"/>
      <c r="L323" s="233"/>
      <c r="M323" s="234"/>
      <c r="N323" s="235"/>
      <c r="O323" s="235"/>
      <c r="P323" s="235"/>
      <c r="Q323" s="235"/>
      <c r="R323" s="235"/>
      <c r="S323" s="235"/>
      <c r="T323" s="236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37" t="s">
        <v>144</v>
      </c>
      <c r="AU323" s="237" t="s">
        <v>82</v>
      </c>
      <c r="AV323" s="13" t="s">
        <v>82</v>
      </c>
      <c r="AW323" s="13" t="s">
        <v>33</v>
      </c>
      <c r="AX323" s="13" t="s">
        <v>72</v>
      </c>
      <c r="AY323" s="237" t="s">
        <v>133</v>
      </c>
    </row>
    <row r="324" s="13" customFormat="1">
      <c r="A324" s="13"/>
      <c r="B324" s="226"/>
      <c r="C324" s="227"/>
      <c r="D324" s="228" t="s">
        <v>144</v>
      </c>
      <c r="E324" s="229" t="s">
        <v>19</v>
      </c>
      <c r="F324" s="230" t="s">
        <v>609</v>
      </c>
      <c r="G324" s="227"/>
      <c r="H324" s="231">
        <v>8.6400000000000006</v>
      </c>
      <c r="I324" s="232"/>
      <c r="J324" s="227"/>
      <c r="K324" s="227"/>
      <c r="L324" s="233"/>
      <c r="M324" s="234"/>
      <c r="N324" s="235"/>
      <c r="O324" s="235"/>
      <c r="P324" s="235"/>
      <c r="Q324" s="235"/>
      <c r="R324" s="235"/>
      <c r="S324" s="235"/>
      <c r="T324" s="236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37" t="s">
        <v>144</v>
      </c>
      <c r="AU324" s="237" t="s">
        <v>82</v>
      </c>
      <c r="AV324" s="13" t="s">
        <v>82</v>
      </c>
      <c r="AW324" s="13" t="s">
        <v>33</v>
      </c>
      <c r="AX324" s="13" t="s">
        <v>72</v>
      </c>
      <c r="AY324" s="237" t="s">
        <v>133</v>
      </c>
    </row>
    <row r="325" s="13" customFormat="1">
      <c r="A325" s="13"/>
      <c r="B325" s="226"/>
      <c r="C325" s="227"/>
      <c r="D325" s="228" t="s">
        <v>144</v>
      </c>
      <c r="E325" s="229" t="s">
        <v>19</v>
      </c>
      <c r="F325" s="230" t="s">
        <v>610</v>
      </c>
      <c r="G325" s="227"/>
      <c r="H325" s="231">
        <v>8.5800000000000001</v>
      </c>
      <c r="I325" s="232"/>
      <c r="J325" s="227"/>
      <c r="K325" s="227"/>
      <c r="L325" s="233"/>
      <c r="M325" s="234"/>
      <c r="N325" s="235"/>
      <c r="O325" s="235"/>
      <c r="P325" s="235"/>
      <c r="Q325" s="235"/>
      <c r="R325" s="235"/>
      <c r="S325" s="235"/>
      <c r="T325" s="236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37" t="s">
        <v>144</v>
      </c>
      <c r="AU325" s="237" t="s">
        <v>82</v>
      </c>
      <c r="AV325" s="13" t="s">
        <v>82</v>
      </c>
      <c r="AW325" s="13" t="s">
        <v>33</v>
      </c>
      <c r="AX325" s="13" t="s">
        <v>72</v>
      </c>
      <c r="AY325" s="237" t="s">
        <v>133</v>
      </c>
    </row>
    <row r="326" s="13" customFormat="1">
      <c r="A326" s="13"/>
      <c r="B326" s="226"/>
      <c r="C326" s="227"/>
      <c r="D326" s="228" t="s">
        <v>144</v>
      </c>
      <c r="E326" s="229" t="s">
        <v>19</v>
      </c>
      <c r="F326" s="230" t="s">
        <v>611</v>
      </c>
      <c r="G326" s="227"/>
      <c r="H326" s="231">
        <v>0.66000000000000003</v>
      </c>
      <c r="I326" s="232"/>
      <c r="J326" s="227"/>
      <c r="K326" s="227"/>
      <c r="L326" s="233"/>
      <c r="M326" s="234"/>
      <c r="N326" s="235"/>
      <c r="O326" s="235"/>
      <c r="P326" s="235"/>
      <c r="Q326" s="235"/>
      <c r="R326" s="235"/>
      <c r="S326" s="235"/>
      <c r="T326" s="236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7" t="s">
        <v>144</v>
      </c>
      <c r="AU326" s="237" t="s">
        <v>82</v>
      </c>
      <c r="AV326" s="13" t="s">
        <v>82</v>
      </c>
      <c r="AW326" s="13" t="s">
        <v>33</v>
      </c>
      <c r="AX326" s="13" t="s">
        <v>72</v>
      </c>
      <c r="AY326" s="237" t="s">
        <v>133</v>
      </c>
    </row>
    <row r="327" s="13" customFormat="1">
      <c r="A327" s="13"/>
      <c r="B327" s="226"/>
      <c r="C327" s="227"/>
      <c r="D327" s="228" t="s">
        <v>144</v>
      </c>
      <c r="E327" s="229" t="s">
        <v>19</v>
      </c>
      <c r="F327" s="230" t="s">
        <v>612</v>
      </c>
      <c r="G327" s="227"/>
      <c r="H327" s="231">
        <v>1.3200000000000001</v>
      </c>
      <c r="I327" s="232"/>
      <c r="J327" s="227"/>
      <c r="K327" s="227"/>
      <c r="L327" s="233"/>
      <c r="M327" s="234"/>
      <c r="N327" s="235"/>
      <c r="O327" s="235"/>
      <c r="P327" s="235"/>
      <c r="Q327" s="235"/>
      <c r="R327" s="235"/>
      <c r="S327" s="235"/>
      <c r="T327" s="236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37" t="s">
        <v>144</v>
      </c>
      <c r="AU327" s="237" t="s">
        <v>82</v>
      </c>
      <c r="AV327" s="13" t="s">
        <v>82</v>
      </c>
      <c r="AW327" s="13" t="s">
        <v>33</v>
      </c>
      <c r="AX327" s="13" t="s">
        <v>72</v>
      </c>
      <c r="AY327" s="237" t="s">
        <v>133</v>
      </c>
    </row>
    <row r="328" s="16" customFormat="1">
      <c r="A328" s="16"/>
      <c r="B328" s="263"/>
      <c r="C328" s="264"/>
      <c r="D328" s="228" t="s">
        <v>144</v>
      </c>
      <c r="E328" s="265" t="s">
        <v>19</v>
      </c>
      <c r="F328" s="266" t="s">
        <v>361</v>
      </c>
      <c r="G328" s="264"/>
      <c r="H328" s="267">
        <v>29.649999999999999</v>
      </c>
      <c r="I328" s="268"/>
      <c r="J328" s="264"/>
      <c r="K328" s="264"/>
      <c r="L328" s="269"/>
      <c r="M328" s="270"/>
      <c r="N328" s="271"/>
      <c r="O328" s="271"/>
      <c r="P328" s="271"/>
      <c r="Q328" s="271"/>
      <c r="R328" s="271"/>
      <c r="S328" s="271"/>
      <c r="T328" s="272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T328" s="273" t="s">
        <v>144</v>
      </c>
      <c r="AU328" s="273" t="s">
        <v>82</v>
      </c>
      <c r="AV328" s="16" t="s">
        <v>96</v>
      </c>
      <c r="AW328" s="16" t="s">
        <v>33</v>
      </c>
      <c r="AX328" s="16" t="s">
        <v>72</v>
      </c>
      <c r="AY328" s="273" t="s">
        <v>133</v>
      </c>
    </row>
    <row r="329" s="13" customFormat="1">
      <c r="A329" s="13"/>
      <c r="B329" s="226"/>
      <c r="C329" s="227"/>
      <c r="D329" s="228" t="s">
        <v>144</v>
      </c>
      <c r="E329" s="229" t="s">
        <v>19</v>
      </c>
      <c r="F329" s="230" t="s">
        <v>613</v>
      </c>
      <c r="G329" s="227"/>
      <c r="H329" s="231">
        <v>6.7199999999999998</v>
      </c>
      <c r="I329" s="232"/>
      <c r="J329" s="227"/>
      <c r="K329" s="227"/>
      <c r="L329" s="233"/>
      <c r="M329" s="234"/>
      <c r="N329" s="235"/>
      <c r="O329" s="235"/>
      <c r="P329" s="235"/>
      <c r="Q329" s="235"/>
      <c r="R329" s="235"/>
      <c r="S329" s="235"/>
      <c r="T329" s="236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T329" s="237" t="s">
        <v>144</v>
      </c>
      <c r="AU329" s="237" t="s">
        <v>82</v>
      </c>
      <c r="AV329" s="13" t="s">
        <v>82</v>
      </c>
      <c r="AW329" s="13" t="s">
        <v>33</v>
      </c>
      <c r="AX329" s="13" t="s">
        <v>72</v>
      </c>
      <c r="AY329" s="237" t="s">
        <v>133</v>
      </c>
    </row>
    <row r="330" s="13" customFormat="1">
      <c r="A330" s="13"/>
      <c r="B330" s="226"/>
      <c r="C330" s="227"/>
      <c r="D330" s="228" t="s">
        <v>144</v>
      </c>
      <c r="E330" s="229" t="s">
        <v>19</v>
      </c>
      <c r="F330" s="230" t="s">
        <v>614</v>
      </c>
      <c r="G330" s="227"/>
      <c r="H330" s="231">
        <v>1.296</v>
      </c>
      <c r="I330" s="232"/>
      <c r="J330" s="227"/>
      <c r="K330" s="227"/>
      <c r="L330" s="233"/>
      <c r="M330" s="234"/>
      <c r="N330" s="235"/>
      <c r="O330" s="235"/>
      <c r="P330" s="235"/>
      <c r="Q330" s="235"/>
      <c r="R330" s="235"/>
      <c r="S330" s="235"/>
      <c r="T330" s="236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7" t="s">
        <v>144</v>
      </c>
      <c r="AU330" s="237" t="s">
        <v>82</v>
      </c>
      <c r="AV330" s="13" t="s">
        <v>82</v>
      </c>
      <c r="AW330" s="13" t="s">
        <v>33</v>
      </c>
      <c r="AX330" s="13" t="s">
        <v>72</v>
      </c>
      <c r="AY330" s="237" t="s">
        <v>133</v>
      </c>
    </row>
    <row r="331" s="13" customFormat="1">
      <c r="A331" s="13"/>
      <c r="B331" s="226"/>
      <c r="C331" s="227"/>
      <c r="D331" s="228" t="s">
        <v>144</v>
      </c>
      <c r="E331" s="229" t="s">
        <v>19</v>
      </c>
      <c r="F331" s="230" t="s">
        <v>615</v>
      </c>
      <c r="G331" s="227"/>
      <c r="H331" s="231">
        <v>1.28</v>
      </c>
      <c r="I331" s="232"/>
      <c r="J331" s="227"/>
      <c r="K331" s="227"/>
      <c r="L331" s="233"/>
      <c r="M331" s="234"/>
      <c r="N331" s="235"/>
      <c r="O331" s="235"/>
      <c r="P331" s="235"/>
      <c r="Q331" s="235"/>
      <c r="R331" s="235"/>
      <c r="S331" s="235"/>
      <c r="T331" s="236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7" t="s">
        <v>144</v>
      </c>
      <c r="AU331" s="237" t="s">
        <v>82</v>
      </c>
      <c r="AV331" s="13" t="s">
        <v>82</v>
      </c>
      <c r="AW331" s="13" t="s">
        <v>33</v>
      </c>
      <c r="AX331" s="13" t="s">
        <v>72</v>
      </c>
      <c r="AY331" s="237" t="s">
        <v>133</v>
      </c>
    </row>
    <row r="332" s="13" customFormat="1">
      <c r="A332" s="13"/>
      <c r="B332" s="226"/>
      <c r="C332" s="227"/>
      <c r="D332" s="228" t="s">
        <v>144</v>
      </c>
      <c r="E332" s="229" t="s">
        <v>19</v>
      </c>
      <c r="F332" s="230" t="s">
        <v>616</v>
      </c>
      <c r="G332" s="227"/>
      <c r="H332" s="231">
        <v>7.6799999999999997</v>
      </c>
      <c r="I332" s="232"/>
      <c r="J332" s="227"/>
      <c r="K332" s="227"/>
      <c r="L332" s="233"/>
      <c r="M332" s="234"/>
      <c r="N332" s="235"/>
      <c r="O332" s="235"/>
      <c r="P332" s="235"/>
      <c r="Q332" s="235"/>
      <c r="R332" s="235"/>
      <c r="S332" s="235"/>
      <c r="T332" s="236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7" t="s">
        <v>144</v>
      </c>
      <c r="AU332" s="237" t="s">
        <v>82</v>
      </c>
      <c r="AV332" s="13" t="s">
        <v>82</v>
      </c>
      <c r="AW332" s="13" t="s">
        <v>33</v>
      </c>
      <c r="AX332" s="13" t="s">
        <v>72</v>
      </c>
      <c r="AY332" s="237" t="s">
        <v>133</v>
      </c>
    </row>
    <row r="333" s="13" customFormat="1">
      <c r="A333" s="13"/>
      <c r="B333" s="226"/>
      <c r="C333" s="227"/>
      <c r="D333" s="228" t="s">
        <v>144</v>
      </c>
      <c r="E333" s="229" t="s">
        <v>19</v>
      </c>
      <c r="F333" s="230" t="s">
        <v>617</v>
      </c>
      <c r="G333" s="227"/>
      <c r="H333" s="231">
        <v>9.8000000000000007</v>
      </c>
      <c r="I333" s="232"/>
      <c r="J333" s="227"/>
      <c r="K333" s="227"/>
      <c r="L333" s="233"/>
      <c r="M333" s="234"/>
      <c r="N333" s="235"/>
      <c r="O333" s="235"/>
      <c r="P333" s="235"/>
      <c r="Q333" s="235"/>
      <c r="R333" s="235"/>
      <c r="S333" s="235"/>
      <c r="T333" s="236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37" t="s">
        <v>144</v>
      </c>
      <c r="AU333" s="237" t="s">
        <v>82</v>
      </c>
      <c r="AV333" s="13" t="s">
        <v>82</v>
      </c>
      <c r="AW333" s="13" t="s">
        <v>33</v>
      </c>
      <c r="AX333" s="13" t="s">
        <v>72</v>
      </c>
      <c r="AY333" s="237" t="s">
        <v>133</v>
      </c>
    </row>
    <row r="334" s="13" customFormat="1">
      <c r="A334" s="13"/>
      <c r="B334" s="226"/>
      <c r="C334" s="227"/>
      <c r="D334" s="228" t="s">
        <v>144</v>
      </c>
      <c r="E334" s="229" t="s">
        <v>19</v>
      </c>
      <c r="F334" s="230" t="s">
        <v>618</v>
      </c>
      <c r="G334" s="227"/>
      <c r="H334" s="231">
        <v>15.4</v>
      </c>
      <c r="I334" s="232"/>
      <c r="J334" s="227"/>
      <c r="K334" s="227"/>
      <c r="L334" s="233"/>
      <c r="M334" s="234"/>
      <c r="N334" s="235"/>
      <c r="O334" s="235"/>
      <c r="P334" s="235"/>
      <c r="Q334" s="235"/>
      <c r="R334" s="235"/>
      <c r="S334" s="235"/>
      <c r="T334" s="236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37" t="s">
        <v>144</v>
      </c>
      <c r="AU334" s="237" t="s">
        <v>82</v>
      </c>
      <c r="AV334" s="13" t="s">
        <v>82</v>
      </c>
      <c r="AW334" s="13" t="s">
        <v>33</v>
      </c>
      <c r="AX334" s="13" t="s">
        <v>72</v>
      </c>
      <c r="AY334" s="237" t="s">
        <v>133</v>
      </c>
    </row>
    <row r="335" s="13" customFormat="1">
      <c r="A335" s="13"/>
      <c r="B335" s="226"/>
      <c r="C335" s="227"/>
      <c r="D335" s="228" t="s">
        <v>144</v>
      </c>
      <c r="E335" s="229" t="s">
        <v>19</v>
      </c>
      <c r="F335" s="230" t="s">
        <v>619</v>
      </c>
      <c r="G335" s="227"/>
      <c r="H335" s="231">
        <v>2.3999999999999999</v>
      </c>
      <c r="I335" s="232"/>
      <c r="J335" s="227"/>
      <c r="K335" s="227"/>
      <c r="L335" s="233"/>
      <c r="M335" s="234"/>
      <c r="N335" s="235"/>
      <c r="O335" s="235"/>
      <c r="P335" s="235"/>
      <c r="Q335" s="235"/>
      <c r="R335" s="235"/>
      <c r="S335" s="235"/>
      <c r="T335" s="236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7" t="s">
        <v>144</v>
      </c>
      <c r="AU335" s="237" t="s">
        <v>82</v>
      </c>
      <c r="AV335" s="13" t="s">
        <v>82</v>
      </c>
      <c r="AW335" s="13" t="s">
        <v>33</v>
      </c>
      <c r="AX335" s="13" t="s">
        <v>72</v>
      </c>
      <c r="AY335" s="237" t="s">
        <v>133</v>
      </c>
    </row>
    <row r="336" s="13" customFormat="1">
      <c r="A336" s="13"/>
      <c r="B336" s="226"/>
      <c r="C336" s="227"/>
      <c r="D336" s="228" t="s">
        <v>144</v>
      </c>
      <c r="E336" s="229" t="s">
        <v>19</v>
      </c>
      <c r="F336" s="230" t="s">
        <v>620</v>
      </c>
      <c r="G336" s="227"/>
      <c r="H336" s="231">
        <v>3.2000000000000002</v>
      </c>
      <c r="I336" s="232"/>
      <c r="J336" s="227"/>
      <c r="K336" s="227"/>
      <c r="L336" s="233"/>
      <c r="M336" s="234"/>
      <c r="N336" s="235"/>
      <c r="O336" s="235"/>
      <c r="P336" s="235"/>
      <c r="Q336" s="235"/>
      <c r="R336" s="235"/>
      <c r="S336" s="235"/>
      <c r="T336" s="236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7" t="s">
        <v>144</v>
      </c>
      <c r="AU336" s="237" t="s">
        <v>82</v>
      </c>
      <c r="AV336" s="13" t="s">
        <v>82</v>
      </c>
      <c r="AW336" s="13" t="s">
        <v>33</v>
      </c>
      <c r="AX336" s="13" t="s">
        <v>72</v>
      </c>
      <c r="AY336" s="237" t="s">
        <v>133</v>
      </c>
    </row>
    <row r="337" s="13" customFormat="1">
      <c r="A337" s="13"/>
      <c r="B337" s="226"/>
      <c r="C337" s="227"/>
      <c r="D337" s="228" t="s">
        <v>144</v>
      </c>
      <c r="E337" s="229" t="s">
        <v>19</v>
      </c>
      <c r="F337" s="230" t="s">
        <v>621</v>
      </c>
      <c r="G337" s="227"/>
      <c r="H337" s="231">
        <v>2.8159999999999998</v>
      </c>
      <c r="I337" s="232"/>
      <c r="J337" s="227"/>
      <c r="K337" s="227"/>
      <c r="L337" s="233"/>
      <c r="M337" s="234"/>
      <c r="N337" s="235"/>
      <c r="O337" s="235"/>
      <c r="P337" s="235"/>
      <c r="Q337" s="235"/>
      <c r="R337" s="235"/>
      <c r="S337" s="235"/>
      <c r="T337" s="236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37" t="s">
        <v>144</v>
      </c>
      <c r="AU337" s="237" t="s">
        <v>82</v>
      </c>
      <c r="AV337" s="13" t="s">
        <v>82</v>
      </c>
      <c r="AW337" s="13" t="s">
        <v>33</v>
      </c>
      <c r="AX337" s="13" t="s">
        <v>72</v>
      </c>
      <c r="AY337" s="237" t="s">
        <v>133</v>
      </c>
    </row>
    <row r="338" s="16" customFormat="1">
      <c r="A338" s="16"/>
      <c r="B338" s="263"/>
      <c r="C338" s="264"/>
      <c r="D338" s="228" t="s">
        <v>144</v>
      </c>
      <c r="E338" s="265" t="s">
        <v>19</v>
      </c>
      <c r="F338" s="266" t="s">
        <v>361</v>
      </c>
      <c r="G338" s="264"/>
      <c r="H338" s="267">
        <v>50.591999999999999</v>
      </c>
      <c r="I338" s="268"/>
      <c r="J338" s="264"/>
      <c r="K338" s="264"/>
      <c r="L338" s="269"/>
      <c r="M338" s="270"/>
      <c r="N338" s="271"/>
      <c r="O338" s="271"/>
      <c r="P338" s="271"/>
      <c r="Q338" s="271"/>
      <c r="R338" s="271"/>
      <c r="S338" s="271"/>
      <c r="T338" s="272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T338" s="273" t="s">
        <v>144</v>
      </c>
      <c r="AU338" s="273" t="s">
        <v>82</v>
      </c>
      <c r="AV338" s="16" t="s">
        <v>96</v>
      </c>
      <c r="AW338" s="16" t="s">
        <v>33</v>
      </c>
      <c r="AX338" s="16" t="s">
        <v>72</v>
      </c>
      <c r="AY338" s="273" t="s">
        <v>133</v>
      </c>
    </row>
    <row r="339" s="14" customFormat="1">
      <c r="A339" s="14"/>
      <c r="B339" s="238"/>
      <c r="C339" s="239"/>
      <c r="D339" s="228" t="s">
        <v>144</v>
      </c>
      <c r="E339" s="240" t="s">
        <v>19</v>
      </c>
      <c r="F339" s="241" t="s">
        <v>205</v>
      </c>
      <c r="G339" s="239"/>
      <c r="H339" s="242">
        <v>80.242000000000004</v>
      </c>
      <c r="I339" s="243"/>
      <c r="J339" s="239"/>
      <c r="K339" s="239"/>
      <c r="L339" s="244"/>
      <c r="M339" s="245"/>
      <c r="N339" s="246"/>
      <c r="O339" s="246"/>
      <c r="P339" s="246"/>
      <c r="Q339" s="246"/>
      <c r="R339" s="246"/>
      <c r="S339" s="246"/>
      <c r="T339" s="247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48" t="s">
        <v>144</v>
      </c>
      <c r="AU339" s="248" t="s">
        <v>82</v>
      </c>
      <c r="AV339" s="14" t="s">
        <v>140</v>
      </c>
      <c r="AW339" s="14" t="s">
        <v>33</v>
      </c>
      <c r="AX339" s="14" t="s">
        <v>80</v>
      </c>
      <c r="AY339" s="248" t="s">
        <v>133</v>
      </c>
    </row>
    <row r="340" s="2" customFormat="1" ht="16.5" customHeight="1">
      <c r="A340" s="41"/>
      <c r="B340" s="42"/>
      <c r="C340" s="208" t="s">
        <v>622</v>
      </c>
      <c r="D340" s="208" t="s">
        <v>135</v>
      </c>
      <c r="E340" s="209" t="s">
        <v>623</v>
      </c>
      <c r="F340" s="210" t="s">
        <v>624</v>
      </c>
      <c r="G340" s="211" t="s">
        <v>94</v>
      </c>
      <c r="H340" s="212">
        <v>80.242000000000004</v>
      </c>
      <c r="I340" s="213"/>
      <c r="J340" s="214">
        <f>ROUND(I340*H340,2)</f>
        <v>0</v>
      </c>
      <c r="K340" s="210" t="s">
        <v>139</v>
      </c>
      <c r="L340" s="47"/>
      <c r="M340" s="215" t="s">
        <v>19</v>
      </c>
      <c r="N340" s="216" t="s">
        <v>43</v>
      </c>
      <c r="O340" s="87"/>
      <c r="P340" s="217">
        <f>O340*H340</f>
        <v>0</v>
      </c>
      <c r="Q340" s="217">
        <v>0</v>
      </c>
      <c r="R340" s="217">
        <f>Q340*H340</f>
        <v>0</v>
      </c>
      <c r="S340" s="217">
        <v>0</v>
      </c>
      <c r="T340" s="218">
        <f>S340*H340</f>
        <v>0</v>
      </c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R340" s="219" t="s">
        <v>140</v>
      </c>
      <c r="AT340" s="219" t="s">
        <v>135</v>
      </c>
      <c r="AU340" s="219" t="s">
        <v>82</v>
      </c>
      <c r="AY340" s="20" t="s">
        <v>133</v>
      </c>
      <c r="BE340" s="220">
        <f>IF(N340="základní",J340,0)</f>
        <v>0</v>
      </c>
      <c r="BF340" s="220">
        <f>IF(N340="snížená",J340,0)</f>
        <v>0</v>
      </c>
      <c r="BG340" s="220">
        <f>IF(N340="zákl. přenesená",J340,0)</f>
        <v>0</v>
      </c>
      <c r="BH340" s="220">
        <f>IF(N340="sníž. přenesená",J340,0)</f>
        <v>0</v>
      </c>
      <c r="BI340" s="220">
        <f>IF(N340="nulová",J340,0)</f>
        <v>0</v>
      </c>
      <c r="BJ340" s="20" t="s">
        <v>80</v>
      </c>
      <c r="BK340" s="220">
        <f>ROUND(I340*H340,2)</f>
        <v>0</v>
      </c>
      <c r="BL340" s="20" t="s">
        <v>140</v>
      </c>
      <c r="BM340" s="219" t="s">
        <v>625</v>
      </c>
    </row>
    <row r="341" s="2" customFormat="1">
      <c r="A341" s="41"/>
      <c r="B341" s="42"/>
      <c r="C341" s="43"/>
      <c r="D341" s="221" t="s">
        <v>142</v>
      </c>
      <c r="E341" s="43"/>
      <c r="F341" s="222" t="s">
        <v>626</v>
      </c>
      <c r="G341" s="43"/>
      <c r="H341" s="43"/>
      <c r="I341" s="223"/>
      <c r="J341" s="43"/>
      <c r="K341" s="43"/>
      <c r="L341" s="47"/>
      <c r="M341" s="224"/>
      <c r="N341" s="225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T341" s="20" t="s">
        <v>142</v>
      </c>
      <c r="AU341" s="20" t="s">
        <v>82</v>
      </c>
    </row>
    <row r="342" s="12" customFormat="1" ht="22.8" customHeight="1">
      <c r="A342" s="12"/>
      <c r="B342" s="192"/>
      <c r="C342" s="193"/>
      <c r="D342" s="194" t="s">
        <v>71</v>
      </c>
      <c r="E342" s="206" t="s">
        <v>96</v>
      </c>
      <c r="F342" s="206" t="s">
        <v>627</v>
      </c>
      <c r="G342" s="193"/>
      <c r="H342" s="193"/>
      <c r="I342" s="196"/>
      <c r="J342" s="207">
        <f>BK342</f>
        <v>0</v>
      </c>
      <c r="K342" s="193"/>
      <c r="L342" s="198"/>
      <c r="M342" s="199"/>
      <c r="N342" s="200"/>
      <c r="O342" s="200"/>
      <c r="P342" s="201">
        <f>SUM(P343:P378)</f>
        <v>0</v>
      </c>
      <c r="Q342" s="200"/>
      <c r="R342" s="201">
        <f>SUM(R343:R378)</f>
        <v>4.3319921200000007</v>
      </c>
      <c r="S342" s="200"/>
      <c r="T342" s="202">
        <f>SUM(T343:T378)</f>
        <v>0</v>
      </c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R342" s="203" t="s">
        <v>80</v>
      </c>
      <c r="AT342" s="204" t="s">
        <v>71</v>
      </c>
      <c r="AU342" s="204" t="s">
        <v>80</v>
      </c>
      <c r="AY342" s="203" t="s">
        <v>133</v>
      </c>
      <c r="BK342" s="205">
        <f>SUM(BK343:BK378)</f>
        <v>0</v>
      </c>
    </row>
    <row r="343" s="2" customFormat="1" ht="37.8" customHeight="1">
      <c r="A343" s="41"/>
      <c r="B343" s="42"/>
      <c r="C343" s="208" t="s">
        <v>628</v>
      </c>
      <c r="D343" s="208" t="s">
        <v>135</v>
      </c>
      <c r="E343" s="209" t="s">
        <v>629</v>
      </c>
      <c r="F343" s="210" t="s">
        <v>630</v>
      </c>
      <c r="G343" s="211" t="s">
        <v>94</v>
      </c>
      <c r="H343" s="212">
        <v>3.6499999999999999</v>
      </c>
      <c r="I343" s="213"/>
      <c r="J343" s="214">
        <f>ROUND(I343*H343,2)</f>
        <v>0</v>
      </c>
      <c r="K343" s="210" t="s">
        <v>139</v>
      </c>
      <c r="L343" s="47"/>
      <c r="M343" s="215" t="s">
        <v>19</v>
      </c>
      <c r="N343" s="216" t="s">
        <v>43</v>
      </c>
      <c r="O343" s="87"/>
      <c r="P343" s="217">
        <f>O343*H343</f>
        <v>0</v>
      </c>
      <c r="Q343" s="217">
        <v>0.73558000000000001</v>
      </c>
      <c r="R343" s="217">
        <f>Q343*H343</f>
        <v>2.6848670000000001</v>
      </c>
      <c r="S343" s="217">
        <v>0</v>
      </c>
      <c r="T343" s="218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19" t="s">
        <v>140</v>
      </c>
      <c r="AT343" s="219" t="s">
        <v>135</v>
      </c>
      <c r="AU343" s="219" t="s">
        <v>82</v>
      </c>
      <c r="AY343" s="20" t="s">
        <v>133</v>
      </c>
      <c r="BE343" s="220">
        <f>IF(N343="základní",J343,0)</f>
        <v>0</v>
      </c>
      <c r="BF343" s="220">
        <f>IF(N343="snížená",J343,0)</f>
        <v>0</v>
      </c>
      <c r="BG343" s="220">
        <f>IF(N343="zákl. přenesená",J343,0)</f>
        <v>0</v>
      </c>
      <c r="BH343" s="220">
        <f>IF(N343="sníž. přenesená",J343,0)</f>
        <v>0</v>
      </c>
      <c r="BI343" s="220">
        <f>IF(N343="nulová",J343,0)</f>
        <v>0</v>
      </c>
      <c r="BJ343" s="20" t="s">
        <v>80</v>
      </c>
      <c r="BK343" s="220">
        <f>ROUND(I343*H343,2)</f>
        <v>0</v>
      </c>
      <c r="BL343" s="20" t="s">
        <v>140</v>
      </c>
      <c r="BM343" s="219" t="s">
        <v>631</v>
      </c>
    </row>
    <row r="344" s="2" customFormat="1">
      <c r="A344" s="41"/>
      <c r="B344" s="42"/>
      <c r="C344" s="43"/>
      <c r="D344" s="221" t="s">
        <v>142</v>
      </c>
      <c r="E344" s="43"/>
      <c r="F344" s="222" t="s">
        <v>632</v>
      </c>
      <c r="G344" s="43"/>
      <c r="H344" s="43"/>
      <c r="I344" s="223"/>
      <c r="J344" s="43"/>
      <c r="K344" s="43"/>
      <c r="L344" s="47"/>
      <c r="M344" s="224"/>
      <c r="N344" s="225"/>
      <c r="O344" s="87"/>
      <c r="P344" s="87"/>
      <c r="Q344" s="87"/>
      <c r="R344" s="87"/>
      <c r="S344" s="87"/>
      <c r="T344" s="88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T344" s="20" t="s">
        <v>142</v>
      </c>
      <c r="AU344" s="20" t="s">
        <v>82</v>
      </c>
    </row>
    <row r="345" s="15" customFormat="1">
      <c r="A345" s="15"/>
      <c r="B345" s="253"/>
      <c r="C345" s="254"/>
      <c r="D345" s="228" t="s">
        <v>144</v>
      </c>
      <c r="E345" s="255" t="s">
        <v>19</v>
      </c>
      <c r="F345" s="256" t="s">
        <v>362</v>
      </c>
      <c r="G345" s="254"/>
      <c r="H345" s="255" t="s">
        <v>19</v>
      </c>
      <c r="I345" s="257"/>
      <c r="J345" s="254"/>
      <c r="K345" s="254"/>
      <c r="L345" s="258"/>
      <c r="M345" s="259"/>
      <c r="N345" s="260"/>
      <c r="O345" s="260"/>
      <c r="P345" s="260"/>
      <c r="Q345" s="260"/>
      <c r="R345" s="260"/>
      <c r="S345" s="260"/>
      <c r="T345" s="261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T345" s="262" t="s">
        <v>144</v>
      </c>
      <c r="AU345" s="262" t="s">
        <v>82</v>
      </c>
      <c r="AV345" s="15" t="s">
        <v>80</v>
      </c>
      <c r="AW345" s="15" t="s">
        <v>33</v>
      </c>
      <c r="AX345" s="15" t="s">
        <v>72</v>
      </c>
      <c r="AY345" s="262" t="s">
        <v>133</v>
      </c>
    </row>
    <row r="346" s="13" customFormat="1">
      <c r="A346" s="13"/>
      <c r="B346" s="226"/>
      <c r="C346" s="227"/>
      <c r="D346" s="228" t="s">
        <v>144</v>
      </c>
      <c r="E346" s="229" t="s">
        <v>19</v>
      </c>
      <c r="F346" s="230" t="s">
        <v>633</v>
      </c>
      <c r="G346" s="227"/>
      <c r="H346" s="231">
        <v>3.6499999999999999</v>
      </c>
      <c r="I346" s="232"/>
      <c r="J346" s="227"/>
      <c r="K346" s="227"/>
      <c r="L346" s="233"/>
      <c r="M346" s="234"/>
      <c r="N346" s="235"/>
      <c r="O346" s="235"/>
      <c r="P346" s="235"/>
      <c r="Q346" s="235"/>
      <c r="R346" s="235"/>
      <c r="S346" s="235"/>
      <c r="T346" s="236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37" t="s">
        <v>144</v>
      </c>
      <c r="AU346" s="237" t="s">
        <v>82</v>
      </c>
      <c r="AV346" s="13" t="s">
        <v>82</v>
      </c>
      <c r="AW346" s="13" t="s">
        <v>33</v>
      </c>
      <c r="AX346" s="13" t="s">
        <v>80</v>
      </c>
      <c r="AY346" s="237" t="s">
        <v>133</v>
      </c>
    </row>
    <row r="347" s="2" customFormat="1" ht="37.8" customHeight="1">
      <c r="A347" s="41"/>
      <c r="B347" s="42"/>
      <c r="C347" s="208" t="s">
        <v>634</v>
      </c>
      <c r="D347" s="208" t="s">
        <v>135</v>
      </c>
      <c r="E347" s="209" t="s">
        <v>635</v>
      </c>
      <c r="F347" s="210" t="s">
        <v>636</v>
      </c>
      <c r="G347" s="211" t="s">
        <v>251</v>
      </c>
      <c r="H347" s="212">
        <v>0.045999999999999999</v>
      </c>
      <c r="I347" s="213"/>
      <c r="J347" s="214">
        <f>ROUND(I347*H347,2)</f>
        <v>0</v>
      </c>
      <c r="K347" s="210" t="s">
        <v>139</v>
      </c>
      <c r="L347" s="47"/>
      <c r="M347" s="215" t="s">
        <v>19</v>
      </c>
      <c r="N347" s="216" t="s">
        <v>43</v>
      </c>
      <c r="O347" s="87"/>
      <c r="P347" s="217">
        <f>O347*H347</f>
        <v>0</v>
      </c>
      <c r="Q347" s="217">
        <v>1.04922</v>
      </c>
      <c r="R347" s="217">
        <f>Q347*H347</f>
        <v>0.048264120000000001</v>
      </c>
      <c r="S347" s="217">
        <v>0</v>
      </c>
      <c r="T347" s="218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19" t="s">
        <v>140</v>
      </c>
      <c r="AT347" s="219" t="s">
        <v>135</v>
      </c>
      <c r="AU347" s="219" t="s">
        <v>82</v>
      </c>
      <c r="AY347" s="20" t="s">
        <v>133</v>
      </c>
      <c r="BE347" s="220">
        <f>IF(N347="základní",J347,0)</f>
        <v>0</v>
      </c>
      <c r="BF347" s="220">
        <f>IF(N347="snížená",J347,0)</f>
        <v>0</v>
      </c>
      <c r="BG347" s="220">
        <f>IF(N347="zákl. přenesená",J347,0)</f>
        <v>0</v>
      </c>
      <c r="BH347" s="220">
        <f>IF(N347="sníž. přenesená",J347,0)</f>
        <v>0</v>
      </c>
      <c r="BI347" s="220">
        <f>IF(N347="nulová",J347,0)</f>
        <v>0</v>
      </c>
      <c r="BJ347" s="20" t="s">
        <v>80</v>
      </c>
      <c r="BK347" s="220">
        <f>ROUND(I347*H347,2)</f>
        <v>0</v>
      </c>
      <c r="BL347" s="20" t="s">
        <v>140</v>
      </c>
      <c r="BM347" s="219" t="s">
        <v>637</v>
      </c>
    </row>
    <row r="348" s="2" customFormat="1">
      <c r="A348" s="41"/>
      <c r="B348" s="42"/>
      <c r="C348" s="43"/>
      <c r="D348" s="221" t="s">
        <v>142</v>
      </c>
      <c r="E348" s="43"/>
      <c r="F348" s="222" t="s">
        <v>638</v>
      </c>
      <c r="G348" s="43"/>
      <c r="H348" s="43"/>
      <c r="I348" s="223"/>
      <c r="J348" s="43"/>
      <c r="K348" s="43"/>
      <c r="L348" s="47"/>
      <c r="M348" s="224"/>
      <c r="N348" s="225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20" t="s">
        <v>142</v>
      </c>
      <c r="AU348" s="20" t="s">
        <v>82</v>
      </c>
    </row>
    <row r="349" s="15" customFormat="1">
      <c r="A349" s="15"/>
      <c r="B349" s="253"/>
      <c r="C349" s="254"/>
      <c r="D349" s="228" t="s">
        <v>144</v>
      </c>
      <c r="E349" s="255" t="s">
        <v>19</v>
      </c>
      <c r="F349" s="256" t="s">
        <v>639</v>
      </c>
      <c r="G349" s="254"/>
      <c r="H349" s="255" t="s">
        <v>19</v>
      </c>
      <c r="I349" s="257"/>
      <c r="J349" s="254"/>
      <c r="K349" s="254"/>
      <c r="L349" s="258"/>
      <c r="M349" s="259"/>
      <c r="N349" s="260"/>
      <c r="O349" s="260"/>
      <c r="P349" s="260"/>
      <c r="Q349" s="260"/>
      <c r="R349" s="260"/>
      <c r="S349" s="260"/>
      <c r="T349" s="261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62" t="s">
        <v>144</v>
      </c>
      <c r="AU349" s="262" t="s">
        <v>82</v>
      </c>
      <c r="AV349" s="15" t="s">
        <v>80</v>
      </c>
      <c r="AW349" s="15" t="s">
        <v>33</v>
      </c>
      <c r="AX349" s="15" t="s">
        <v>72</v>
      </c>
      <c r="AY349" s="262" t="s">
        <v>133</v>
      </c>
    </row>
    <row r="350" s="13" customFormat="1">
      <c r="A350" s="13"/>
      <c r="B350" s="226"/>
      <c r="C350" s="227"/>
      <c r="D350" s="228" t="s">
        <v>144</v>
      </c>
      <c r="E350" s="229" t="s">
        <v>19</v>
      </c>
      <c r="F350" s="230" t="s">
        <v>640</v>
      </c>
      <c r="G350" s="227"/>
      <c r="H350" s="231">
        <v>0.045999999999999999</v>
      </c>
      <c r="I350" s="232"/>
      <c r="J350" s="227"/>
      <c r="K350" s="227"/>
      <c r="L350" s="233"/>
      <c r="M350" s="234"/>
      <c r="N350" s="235"/>
      <c r="O350" s="235"/>
      <c r="P350" s="235"/>
      <c r="Q350" s="235"/>
      <c r="R350" s="235"/>
      <c r="S350" s="235"/>
      <c r="T350" s="236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7" t="s">
        <v>144</v>
      </c>
      <c r="AU350" s="237" t="s">
        <v>82</v>
      </c>
      <c r="AV350" s="13" t="s">
        <v>82</v>
      </c>
      <c r="AW350" s="13" t="s">
        <v>33</v>
      </c>
      <c r="AX350" s="13" t="s">
        <v>80</v>
      </c>
      <c r="AY350" s="237" t="s">
        <v>133</v>
      </c>
    </row>
    <row r="351" s="2" customFormat="1" ht="44.25" customHeight="1">
      <c r="A351" s="41"/>
      <c r="B351" s="42"/>
      <c r="C351" s="208" t="s">
        <v>641</v>
      </c>
      <c r="D351" s="208" t="s">
        <v>135</v>
      </c>
      <c r="E351" s="209" t="s">
        <v>642</v>
      </c>
      <c r="F351" s="210" t="s">
        <v>643</v>
      </c>
      <c r="G351" s="211" t="s">
        <v>138</v>
      </c>
      <c r="H351" s="212">
        <v>0</v>
      </c>
      <c r="I351" s="213"/>
      <c r="J351" s="214">
        <f>ROUND(I351*H351,2)</f>
        <v>0</v>
      </c>
      <c r="K351" s="210" t="s">
        <v>139</v>
      </c>
      <c r="L351" s="47"/>
      <c r="M351" s="215" t="s">
        <v>19</v>
      </c>
      <c r="N351" s="216" t="s">
        <v>43</v>
      </c>
      <c r="O351" s="87"/>
      <c r="P351" s="217">
        <f>O351*H351</f>
        <v>0</v>
      </c>
      <c r="Q351" s="217">
        <v>0.060130000000000003</v>
      </c>
      <c r="R351" s="217">
        <f>Q351*H351</f>
        <v>0</v>
      </c>
      <c r="S351" s="217">
        <v>0</v>
      </c>
      <c r="T351" s="218">
        <f>S351*H351</f>
        <v>0</v>
      </c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R351" s="219" t="s">
        <v>140</v>
      </c>
      <c r="AT351" s="219" t="s">
        <v>135</v>
      </c>
      <c r="AU351" s="219" t="s">
        <v>82</v>
      </c>
      <c r="AY351" s="20" t="s">
        <v>133</v>
      </c>
      <c r="BE351" s="220">
        <f>IF(N351="základní",J351,0)</f>
        <v>0</v>
      </c>
      <c r="BF351" s="220">
        <f>IF(N351="snížená",J351,0)</f>
        <v>0</v>
      </c>
      <c r="BG351" s="220">
        <f>IF(N351="zákl. přenesená",J351,0)</f>
        <v>0</v>
      </c>
      <c r="BH351" s="220">
        <f>IF(N351="sníž. přenesená",J351,0)</f>
        <v>0</v>
      </c>
      <c r="BI351" s="220">
        <f>IF(N351="nulová",J351,0)</f>
        <v>0</v>
      </c>
      <c r="BJ351" s="20" t="s">
        <v>80</v>
      </c>
      <c r="BK351" s="220">
        <f>ROUND(I351*H351,2)</f>
        <v>0</v>
      </c>
      <c r="BL351" s="20" t="s">
        <v>140</v>
      </c>
      <c r="BM351" s="219" t="s">
        <v>644</v>
      </c>
    </row>
    <row r="352" s="2" customFormat="1">
      <c r="A352" s="41"/>
      <c r="B352" s="42"/>
      <c r="C352" s="43"/>
      <c r="D352" s="221" t="s">
        <v>142</v>
      </c>
      <c r="E352" s="43"/>
      <c r="F352" s="222" t="s">
        <v>645</v>
      </c>
      <c r="G352" s="43"/>
      <c r="H352" s="43"/>
      <c r="I352" s="223"/>
      <c r="J352" s="43"/>
      <c r="K352" s="43"/>
      <c r="L352" s="47"/>
      <c r="M352" s="224"/>
      <c r="N352" s="225"/>
      <c r="O352" s="87"/>
      <c r="P352" s="87"/>
      <c r="Q352" s="87"/>
      <c r="R352" s="87"/>
      <c r="S352" s="87"/>
      <c r="T352" s="88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T352" s="20" t="s">
        <v>142</v>
      </c>
      <c r="AU352" s="20" t="s">
        <v>82</v>
      </c>
    </row>
    <row r="353" s="2" customFormat="1" ht="24.15" customHeight="1">
      <c r="A353" s="41"/>
      <c r="B353" s="42"/>
      <c r="C353" s="208" t="s">
        <v>646</v>
      </c>
      <c r="D353" s="208" t="s">
        <v>135</v>
      </c>
      <c r="E353" s="209" t="s">
        <v>647</v>
      </c>
      <c r="F353" s="210" t="s">
        <v>648</v>
      </c>
      <c r="G353" s="211" t="s">
        <v>138</v>
      </c>
      <c r="H353" s="212">
        <v>1</v>
      </c>
      <c r="I353" s="213"/>
      <c r="J353" s="214">
        <f>ROUND(I353*H353,2)</f>
        <v>0</v>
      </c>
      <c r="K353" s="210" t="s">
        <v>139</v>
      </c>
      <c r="L353" s="47"/>
      <c r="M353" s="215" t="s">
        <v>19</v>
      </c>
      <c r="N353" s="216" t="s">
        <v>43</v>
      </c>
      <c r="O353" s="87"/>
      <c r="P353" s="217">
        <f>O353*H353</f>
        <v>0</v>
      </c>
      <c r="Q353" s="217">
        <v>0</v>
      </c>
      <c r="R353" s="217">
        <f>Q353*H353</f>
        <v>0</v>
      </c>
      <c r="S353" s="217">
        <v>0</v>
      </c>
      <c r="T353" s="218">
        <f>S353*H353</f>
        <v>0</v>
      </c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R353" s="219" t="s">
        <v>140</v>
      </c>
      <c r="AT353" s="219" t="s">
        <v>135</v>
      </c>
      <c r="AU353" s="219" t="s">
        <v>82</v>
      </c>
      <c r="AY353" s="20" t="s">
        <v>133</v>
      </c>
      <c r="BE353" s="220">
        <f>IF(N353="základní",J353,0)</f>
        <v>0</v>
      </c>
      <c r="BF353" s="220">
        <f>IF(N353="snížená",J353,0)</f>
        <v>0</v>
      </c>
      <c r="BG353" s="220">
        <f>IF(N353="zákl. přenesená",J353,0)</f>
        <v>0</v>
      </c>
      <c r="BH353" s="220">
        <f>IF(N353="sníž. přenesená",J353,0)</f>
        <v>0</v>
      </c>
      <c r="BI353" s="220">
        <f>IF(N353="nulová",J353,0)</f>
        <v>0</v>
      </c>
      <c r="BJ353" s="20" t="s">
        <v>80</v>
      </c>
      <c r="BK353" s="220">
        <f>ROUND(I353*H353,2)</f>
        <v>0</v>
      </c>
      <c r="BL353" s="20" t="s">
        <v>140</v>
      </c>
      <c r="BM353" s="219" t="s">
        <v>649</v>
      </c>
    </row>
    <row r="354" s="2" customFormat="1">
      <c r="A354" s="41"/>
      <c r="B354" s="42"/>
      <c r="C354" s="43"/>
      <c r="D354" s="221" t="s">
        <v>142</v>
      </c>
      <c r="E354" s="43"/>
      <c r="F354" s="222" t="s">
        <v>650</v>
      </c>
      <c r="G354" s="43"/>
      <c r="H354" s="43"/>
      <c r="I354" s="223"/>
      <c r="J354" s="43"/>
      <c r="K354" s="43"/>
      <c r="L354" s="47"/>
      <c r="M354" s="224"/>
      <c r="N354" s="225"/>
      <c r="O354" s="87"/>
      <c r="P354" s="87"/>
      <c r="Q354" s="87"/>
      <c r="R354" s="87"/>
      <c r="S354" s="87"/>
      <c r="T354" s="88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T354" s="20" t="s">
        <v>142</v>
      </c>
      <c r="AU354" s="20" t="s">
        <v>82</v>
      </c>
    </row>
    <row r="355" s="13" customFormat="1">
      <c r="A355" s="13"/>
      <c r="B355" s="226"/>
      <c r="C355" s="227"/>
      <c r="D355" s="228" t="s">
        <v>144</v>
      </c>
      <c r="E355" s="229" t="s">
        <v>19</v>
      </c>
      <c r="F355" s="230" t="s">
        <v>651</v>
      </c>
      <c r="G355" s="227"/>
      <c r="H355" s="231">
        <v>1</v>
      </c>
      <c r="I355" s="232"/>
      <c r="J355" s="227"/>
      <c r="K355" s="227"/>
      <c r="L355" s="233"/>
      <c r="M355" s="234"/>
      <c r="N355" s="235"/>
      <c r="O355" s="235"/>
      <c r="P355" s="235"/>
      <c r="Q355" s="235"/>
      <c r="R355" s="235"/>
      <c r="S355" s="235"/>
      <c r="T355" s="236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37" t="s">
        <v>144</v>
      </c>
      <c r="AU355" s="237" t="s">
        <v>82</v>
      </c>
      <c r="AV355" s="13" t="s">
        <v>82</v>
      </c>
      <c r="AW355" s="13" t="s">
        <v>33</v>
      </c>
      <c r="AX355" s="13" t="s">
        <v>80</v>
      </c>
      <c r="AY355" s="237" t="s">
        <v>133</v>
      </c>
    </row>
    <row r="356" s="2" customFormat="1" ht="33" customHeight="1">
      <c r="A356" s="41"/>
      <c r="B356" s="42"/>
      <c r="C356" s="274" t="s">
        <v>652</v>
      </c>
      <c r="D356" s="274" t="s">
        <v>418</v>
      </c>
      <c r="E356" s="275" t="s">
        <v>653</v>
      </c>
      <c r="F356" s="276" t="s">
        <v>654</v>
      </c>
      <c r="G356" s="277" t="s">
        <v>138</v>
      </c>
      <c r="H356" s="278">
        <v>1</v>
      </c>
      <c r="I356" s="279"/>
      <c r="J356" s="280">
        <f>ROUND(I356*H356,2)</f>
        <v>0</v>
      </c>
      <c r="K356" s="276" t="s">
        <v>19</v>
      </c>
      <c r="L356" s="281"/>
      <c r="M356" s="282" t="s">
        <v>19</v>
      </c>
      <c r="N356" s="283" t="s">
        <v>43</v>
      </c>
      <c r="O356" s="87"/>
      <c r="P356" s="217">
        <f>O356*H356</f>
        <v>0</v>
      </c>
      <c r="Q356" s="217">
        <v>0.098500000000000004</v>
      </c>
      <c r="R356" s="217">
        <f>Q356*H356</f>
        <v>0.098500000000000004</v>
      </c>
      <c r="S356" s="217">
        <v>0</v>
      </c>
      <c r="T356" s="218">
        <f>S356*H356</f>
        <v>0</v>
      </c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R356" s="219" t="s">
        <v>173</v>
      </c>
      <c r="AT356" s="219" t="s">
        <v>418</v>
      </c>
      <c r="AU356" s="219" t="s">
        <v>82</v>
      </c>
      <c r="AY356" s="20" t="s">
        <v>133</v>
      </c>
      <c r="BE356" s="220">
        <f>IF(N356="základní",J356,0)</f>
        <v>0</v>
      </c>
      <c r="BF356" s="220">
        <f>IF(N356="snížená",J356,0)</f>
        <v>0</v>
      </c>
      <c r="BG356" s="220">
        <f>IF(N356="zákl. přenesená",J356,0)</f>
        <v>0</v>
      </c>
      <c r="BH356" s="220">
        <f>IF(N356="sníž. přenesená",J356,0)</f>
        <v>0</v>
      </c>
      <c r="BI356" s="220">
        <f>IF(N356="nulová",J356,0)</f>
        <v>0</v>
      </c>
      <c r="BJ356" s="20" t="s">
        <v>80</v>
      </c>
      <c r="BK356" s="220">
        <f>ROUND(I356*H356,2)</f>
        <v>0</v>
      </c>
      <c r="BL356" s="20" t="s">
        <v>140</v>
      </c>
      <c r="BM356" s="219" t="s">
        <v>655</v>
      </c>
    </row>
    <row r="357" s="2" customFormat="1">
      <c r="A357" s="41"/>
      <c r="B357" s="42"/>
      <c r="C357" s="43"/>
      <c r="D357" s="228" t="s">
        <v>301</v>
      </c>
      <c r="E357" s="43"/>
      <c r="F357" s="249" t="s">
        <v>656</v>
      </c>
      <c r="G357" s="43"/>
      <c r="H357" s="43"/>
      <c r="I357" s="223"/>
      <c r="J357" s="43"/>
      <c r="K357" s="43"/>
      <c r="L357" s="47"/>
      <c r="M357" s="224"/>
      <c r="N357" s="225"/>
      <c r="O357" s="87"/>
      <c r="P357" s="87"/>
      <c r="Q357" s="87"/>
      <c r="R357" s="87"/>
      <c r="S357" s="87"/>
      <c r="T357" s="88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T357" s="20" t="s">
        <v>301</v>
      </c>
      <c r="AU357" s="20" t="s">
        <v>82</v>
      </c>
    </row>
    <row r="358" s="2" customFormat="1" ht="24.15" customHeight="1">
      <c r="A358" s="41"/>
      <c r="B358" s="42"/>
      <c r="C358" s="208" t="s">
        <v>657</v>
      </c>
      <c r="D358" s="208" t="s">
        <v>135</v>
      </c>
      <c r="E358" s="209" t="s">
        <v>647</v>
      </c>
      <c r="F358" s="210" t="s">
        <v>648</v>
      </c>
      <c r="G358" s="211" t="s">
        <v>138</v>
      </c>
      <c r="H358" s="212">
        <v>2</v>
      </c>
      <c r="I358" s="213"/>
      <c r="J358" s="214">
        <f>ROUND(I358*H358,2)</f>
        <v>0</v>
      </c>
      <c r="K358" s="210" t="s">
        <v>139</v>
      </c>
      <c r="L358" s="47"/>
      <c r="M358" s="215" t="s">
        <v>19</v>
      </c>
      <c r="N358" s="216" t="s">
        <v>43</v>
      </c>
      <c r="O358" s="87"/>
      <c r="P358" s="217">
        <f>O358*H358</f>
        <v>0</v>
      </c>
      <c r="Q358" s="217">
        <v>0</v>
      </c>
      <c r="R358" s="217">
        <f>Q358*H358</f>
        <v>0</v>
      </c>
      <c r="S358" s="217">
        <v>0</v>
      </c>
      <c r="T358" s="218">
        <f>S358*H358</f>
        <v>0</v>
      </c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R358" s="219" t="s">
        <v>140</v>
      </c>
      <c r="AT358" s="219" t="s">
        <v>135</v>
      </c>
      <c r="AU358" s="219" t="s">
        <v>82</v>
      </c>
      <c r="AY358" s="20" t="s">
        <v>133</v>
      </c>
      <c r="BE358" s="220">
        <f>IF(N358="základní",J358,0)</f>
        <v>0</v>
      </c>
      <c r="BF358" s="220">
        <f>IF(N358="snížená",J358,0)</f>
        <v>0</v>
      </c>
      <c r="BG358" s="220">
        <f>IF(N358="zákl. přenesená",J358,0)</f>
        <v>0</v>
      </c>
      <c r="BH358" s="220">
        <f>IF(N358="sníž. přenesená",J358,0)</f>
        <v>0</v>
      </c>
      <c r="BI358" s="220">
        <f>IF(N358="nulová",J358,0)</f>
        <v>0</v>
      </c>
      <c r="BJ358" s="20" t="s">
        <v>80</v>
      </c>
      <c r="BK358" s="220">
        <f>ROUND(I358*H358,2)</f>
        <v>0</v>
      </c>
      <c r="BL358" s="20" t="s">
        <v>140</v>
      </c>
      <c r="BM358" s="219" t="s">
        <v>658</v>
      </c>
    </row>
    <row r="359" s="2" customFormat="1">
      <c r="A359" s="41"/>
      <c r="B359" s="42"/>
      <c r="C359" s="43"/>
      <c r="D359" s="221" t="s">
        <v>142</v>
      </c>
      <c r="E359" s="43"/>
      <c r="F359" s="222" t="s">
        <v>650</v>
      </c>
      <c r="G359" s="43"/>
      <c r="H359" s="43"/>
      <c r="I359" s="223"/>
      <c r="J359" s="43"/>
      <c r="K359" s="43"/>
      <c r="L359" s="47"/>
      <c r="M359" s="224"/>
      <c r="N359" s="225"/>
      <c r="O359" s="87"/>
      <c r="P359" s="87"/>
      <c r="Q359" s="87"/>
      <c r="R359" s="87"/>
      <c r="S359" s="87"/>
      <c r="T359" s="88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T359" s="20" t="s">
        <v>142</v>
      </c>
      <c r="AU359" s="20" t="s">
        <v>82</v>
      </c>
    </row>
    <row r="360" s="13" customFormat="1">
      <c r="A360" s="13"/>
      <c r="B360" s="226"/>
      <c r="C360" s="227"/>
      <c r="D360" s="228" t="s">
        <v>144</v>
      </c>
      <c r="E360" s="229" t="s">
        <v>19</v>
      </c>
      <c r="F360" s="230" t="s">
        <v>659</v>
      </c>
      <c r="G360" s="227"/>
      <c r="H360" s="231">
        <v>2</v>
      </c>
      <c r="I360" s="232"/>
      <c r="J360" s="227"/>
      <c r="K360" s="227"/>
      <c r="L360" s="233"/>
      <c r="M360" s="234"/>
      <c r="N360" s="235"/>
      <c r="O360" s="235"/>
      <c r="P360" s="235"/>
      <c r="Q360" s="235"/>
      <c r="R360" s="235"/>
      <c r="S360" s="235"/>
      <c r="T360" s="236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37" t="s">
        <v>144</v>
      </c>
      <c r="AU360" s="237" t="s">
        <v>82</v>
      </c>
      <c r="AV360" s="13" t="s">
        <v>82</v>
      </c>
      <c r="AW360" s="13" t="s">
        <v>33</v>
      </c>
      <c r="AX360" s="13" t="s">
        <v>80</v>
      </c>
      <c r="AY360" s="237" t="s">
        <v>133</v>
      </c>
    </row>
    <row r="361" s="2" customFormat="1" ht="37.8" customHeight="1">
      <c r="A361" s="41"/>
      <c r="B361" s="42"/>
      <c r="C361" s="274" t="s">
        <v>660</v>
      </c>
      <c r="D361" s="274" t="s">
        <v>418</v>
      </c>
      <c r="E361" s="275" t="s">
        <v>661</v>
      </c>
      <c r="F361" s="276" t="s">
        <v>662</v>
      </c>
      <c r="G361" s="277" t="s">
        <v>138</v>
      </c>
      <c r="H361" s="278">
        <v>1</v>
      </c>
      <c r="I361" s="279"/>
      <c r="J361" s="280">
        <f>ROUND(I361*H361,2)</f>
        <v>0</v>
      </c>
      <c r="K361" s="276" t="s">
        <v>19</v>
      </c>
      <c r="L361" s="281"/>
      <c r="M361" s="282" t="s">
        <v>19</v>
      </c>
      <c r="N361" s="283" t="s">
        <v>43</v>
      </c>
      <c r="O361" s="87"/>
      <c r="P361" s="217">
        <f>O361*H361</f>
        <v>0</v>
      </c>
      <c r="Q361" s="217">
        <v>0.055030000000000003</v>
      </c>
      <c r="R361" s="217">
        <f>Q361*H361</f>
        <v>0.055030000000000003</v>
      </c>
      <c r="S361" s="217">
        <v>0</v>
      </c>
      <c r="T361" s="218">
        <f>S361*H361</f>
        <v>0</v>
      </c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R361" s="219" t="s">
        <v>173</v>
      </c>
      <c r="AT361" s="219" t="s">
        <v>418</v>
      </c>
      <c r="AU361" s="219" t="s">
        <v>82</v>
      </c>
      <c r="AY361" s="20" t="s">
        <v>133</v>
      </c>
      <c r="BE361" s="220">
        <f>IF(N361="základní",J361,0)</f>
        <v>0</v>
      </c>
      <c r="BF361" s="220">
        <f>IF(N361="snížená",J361,0)</f>
        <v>0</v>
      </c>
      <c r="BG361" s="220">
        <f>IF(N361="zákl. přenesená",J361,0)</f>
        <v>0</v>
      </c>
      <c r="BH361" s="220">
        <f>IF(N361="sníž. přenesená",J361,0)</f>
        <v>0</v>
      </c>
      <c r="BI361" s="220">
        <f>IF(N361="nulová",J361,0)</f>
        <v>0</v>
      </c>
      <c r="BJ361" s="20" t="s">
        <v>80</v>
      </c>
      <c r="BK361" s="220">
        <f>ROUND(I361*H361,2)</f>
        <v>0</v>
      </c>
      <c r="BL361" s="20" t="s">
        <v>140</v>
      </c>
      <c r="BM361" s="219" t="s">
        <v>663</v>
      </c>
    </row>
    <row r="362" s="2" customFormat="1">
      <c r="A362" s="41"/>
      <c r="B362" s="42"/>
      <c r="C362" s="43"/>
      <c r="D362" s="228" t="s">
        <v>301</v>
      </c>
      <c r="E362" s="43"/>
      <c r="F362" s="249" t="s">
        <v>664</v>
      </c>
      <c r="G362" s="43"/>
      <c r="H362" s="43"/>
      <c r="I362" s="223"/>
      <c r="J362" s="43"/>
      <c r="K362" s="43"/>
      <c r="L362" s="47"/>
      <c r="M362" s="224"/>
      <c r="N362" s="225"/>
      <c r="O362" s="87"/>
      <c r="P362" s="87"/>
      <c r="Q362" s="87"/>
      <c r="R362" s="87"/>
      <c r="S362" s="87"/>
      <c r="T362" s="88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T362" s="20" t="s">
        <v>301</v>
      </c>
      <c r="AU362" s="20" t="s">
        <v>82</v>
      </c>
    </row>
    <row r="363" s="2" customFormat="1" ht="16.5" customHeight="1">
      <c r="A363" s="41"/>
      <c r="B363" s="42"/>
      <c r="C363" s="208" t="s">
        <v>665</v>
      </c>
      <c r="D363" s="208" t="s">
        <v>135</v>
      </c>
      <c r="E363" s="209" t="s">
        <v>666</v>
      </c>
      <c r="F363" s="210" t="s">
        <v>667</v>
      </c>
      <c r="G363" s="211" t="s">
        <v>216</v>
      </c>
      <c r="H363" s="212">
        <v>24.802</v>
      </c>
      <c r="I363" s="213"/>
      <c r="J363" s="214">
        <f>ROUND(I363*H363,2)</f>
        <v>0</v>
      </c>
      <c r="K363" s="210" t="s">
        <v>139</v>
      </c>
      <c r="L363" s="47"/>
      <c r="M363" s="215" t="s">
        <v>19</v>
      </c>
      <c r="N363" s="216" t="s">
        <v>43</v>
      </c>
      <c r="O363" s="87"/>
      <c r="P363" s="217">
        <f>O363*H363</f>
        <v>0</v>
      </c>
      <c r="Q363" s="217">
        <v>0</v>
      </c>
      <c r="R363" s="217">
        <f>Q363*H363</f>
        <v>0</v>
      </c>
      <c r="S363" s="217">
        <v>0</v>
      </c>
      <c r="T363" s="218">
        <f>S363*H363</f>
        <v>0</v>
      </c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R363" s="219" t="s">
        <v>140</v>
      </c>
      <c r="AT363" s="219" t="s">
        <v>135</v>
      </c>
      <c r="AU363" s="219" t="s">
        <v>82</v>
      </c>
      <c r="AY363" s="20" t="s">
        <v>133</v>
      </c>
      <c r="BE363" s="220">
        <f>IF(N363="základní",J363,0)</f>
        <v>0</v>
      </c>
      <c r="BF363" s="220">
        <f>IF(N363="snížená",J363,0)</f>
        <v>0</v>
      </c>
      <c r="BG363" s="220">
        <f>IF(N363="zákl. přenesená",J363,0)</f>
        <v>0</v>
      </c>
      <c r="BH363" s="220">
        <f>IF(N363="sníž. přenesená",J363,0)</f>
        <v>0</v>
      </c>
      <c r="BI363" s="220">
        <f>IF(N363="nulová",J363,0)</f>
        <v>0</v>
      </c>
      <c r="BJ363" s="20" t="s">
        <v>80</v>
      </c>
      <c r="BK363" s="220">
        <f>ROUND(I363*H363,2)</f>
        <v>0</v>
      </c>
      <c r="BL363" s="20" t="s">
        <v>140</v>
      </c>
      <c r="BM363" s="219" t="s">
        <v>668</v>
      </c>
    </row>
    <row r="364" s="2" customFormat="1">
      <c r="A364" s="41"/>
      <c r="B364" s="42"/>
      <c r="C364" s="43"/>
      <c r="D364" s="221" t="s">
        <v>142</v>
      </c>
      <c r="E364" s="43"/>
      <c r="F364" s="222" t="s">
        <v>669</v>
      </c>
      <c r="G364" s="43"/>
      <c r="H364" s="43"/>
      <c r="I364" s="223"/>
      <c r="J364" s="43"/>
      <c r="K364" s="43"/>
      <c r="L364" s="47"/>
      <c r="M364" s="224"/>
      <c r="N364" s="225"/>
      <c r="O364" s="87"/>
      <c r="P364" s="87"/>
      <c r="Q364" s="87"/>
      <c r="R364" s="87"/>
      <c r="S364" s="87"/>
      <c r="T364" s="88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T364" s="20" t="s">
        <v>142</v>
      </c>
      <c r="AU364" s="20" t="s">
        <v>82</v>
      </c>
    </row>
    <row r="365" s="13" customFormat="1">
      <c r="A365" s="13"/>
      <c r="B365" s="226"/>
      <c r="C365" s="227"/>
      <c r="D365" s="228" t="s">
        <v>144</v>
      </c>
      <c r="E365" s="229" t="s">
        <v>19</v>
      </c>
      <c r="F365" s="230" t="s">
        <v>670</v>
      </c>
      <c r="G365" s="227"/>
      <c r="H365" s="231">
        <v>10.52</v>
      </c>
      <c r="I365" s="232"/>
      <c r="J365" s="227"/>
      <c r="K365" s="227"/>
      <c r="L365" s="233"/>
      <c r="M365" s="234"/>
      <c r="N365" s="235"/>
      <c r="O365" s="235"/>
      <c r="P365" s="235"/>
      <c r="Q365" s="235"/>
      <c r="R365" s="235"/>
      <c r="S365" s="235"/>
      <c r="T365" s="236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37" t="s">
        <v>144</v>
      </c>
      <c r="AU365" s="237" t="s">
        <v>82</v>
      </c>
      <c r="AV365" s="13" t="s">
        <v>82</v>
      </c>
      <c r="AW365" s="13" t="s">
        <v>33</v>
      </c>
      <c r="AX365" s="13" t="s">
        <v>72</v>
      </c>
      <c r="AY365" s="237" t="s">
        <v>133</v>
      </c>
    </row>
    <row r="366" s="13" customFormat="1">
      <c r="A366" s="13"/>
      <c r="B366" s="226"/>
      <c r="C366" s="227"/>
      <c r="D366" s="228" t="s">
        <v>144</v>
      </c>
      <c r="E366" s="229" t="s">
        <v>19</v>
      </c>
      <c r="F366" s="230" t="s">
        <v>671</v>
      </c>
      <c r="G366" s="227"/>
      <c r="H366" s="231">
        <v>14.282</v>
      </c>
      <c r="I366" s="232"/>
      <c r="J366" s="227"/>
      <c r="K366" s="227"/>
      <c r="L366" s="233"/>
      <c r="M366" s="234"/>
      <c r="N366" s="235"/>
      <c r="O366" s="235"/>
      <c r="P366" s="235"/>
      <c r="Q366" s="235"/>
      <c r="R366" s="235"/>
      <c r="S366" s="235"/>
      <c r="T366" s="236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7" t="s">
        <v>144</v>
      </c>
      <c r="AU366" s="237" t="s">
        <v>82</v>
      </c>
      <c r="AV366" s="13" t="s">
        <v>82</v>
      </c>
      <c r="AW366" s="13" t="s">
        <v>33</v>
      </c>
      <c r="AX366" s="13" t="s">
        <v>72</v>
      </c>
      <c r="AY366" s="237" t="s">
        <v>133</v>
      </c>
    </row>
    <row r="367" s="14" customFormat="1">
      <c r="A367" s="14"/>
      <c r="B367" s="238"/>
      <c r="C367" s="239"/>
      <c r="D367" s="228" t="s">
        <v>144</v>
      </c>
      <c r="E367" s="240" t="s">
        <v>19</v>
      </c>
      <c r="F367" s="241" t="s">
        <v>205</v>
      </c>
      <c r="G367" s="239"/>
      <c r="H367" s="242">
        <v>24.802</v>
      </c>
      <c r="I367" s="243"/>
      <c r="J367" s="239"/>
      <c r="K367" s="239"/>
      <c r="L367" s="244"/>
      <c r="M367" s="245"/>
      <c r="N367" s="246"/>
      <c r="O367" s="246"/>
      <c r="P367" s="246"/>
      <c r="Q367" s="246"/>
      <c r="R367" s="246"/>
      <c r="S367" s="246"/>
      <c r="T367" s="247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8" t="s">
        <v>144</v>
      </c>
      <c r="AU367" s="248" t="s">
        <v>82</v>
      </c>
      <c r="AV367" s="14" t="s">
        <v>140</v>
      </c>
      <c r="AW367" s="14" t="s">
        <v>33</v>
      </c>
      <c r="AX367" s="14" t="s">
        <v>80</v>
      </c>
      <c r="AY367" s="248" t="s">
        <v>133</v>
      </c>
    </row>
    <row r="368" s="2" customFormat="1" ht="55.5" customHeight="1">
      <c r="A368" s="41"/>
      <c r="B368" s="42"/>
      <c r="C368" s="274" t="s">
        <v>672</v>
      </c>
      <c r="D368" s="274" t="s">
        <v>418</v>
      </c>
      <c r="E368" s="275" t="s">
        <v>673</v>
      </c>
      <c r="F368" s="276" t="s">
        <v>674</v>
      </c>
      <c r="G368" s="277" t="s">
        <v>216</v>
      </c>
      <c r="H368" s="278">
        <v>26.042000000000002</v>
      </c>
      <c r="I368" s="279"/>
      <c r="J368" s="280">
        <f>ROUND(I368*H368,2)</f>
        <v>0</v>
      </c>
      <c r="K368" s="276" t="s">
        <v>19</v>
      </c>
      <c r="L368" s="281"/>
      <c r="M368" s="282" t="s">
        <v>19</v>
      </c>
      <c r="N368" s="283" t="s">
        <v>43</v>
      </c>
      <c r="O368" s="87"/>
      <c r="P368" s="217">
        <f>O368*H368</f>
        <v>0</v>
      </c>
      <c r="Q368" s="217">
        <v>0.014</v>
      </c>
      <c r="R368" s="217">
        <f>Q368*H368</f>
        <v>0.36458800000000002</v>
      </c>
      <c r="S368" s="217">
        <v>0</v>
      </c>
      <c r="T368" s="218">
        <f>S368*H368</f>
        <v>0</v>
      </c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R368" s="219" t="s">
        <v>173</v>
      </c>
      <c r="AT368" s="219" t="s">
        <v>418</v>
      </c>
      <c r="AU368" s="219" t="s">
        <v>82</v>
      </c>
      <c r="AY368" s="20" t="s">
        <v>133</v>
      </c>
      <c r="BE368" s="220">
        <f>IF(N368="základní",J368,0)</f>
        <v>0</v>
      </c>
      <c r="BF368" s="220">
        <f>IF(N368="snížená",J368,0)</f>
        <v>0</v>
      </c>
      <c r="BG368" s="220">
        <f>IF(N368="zákl. přenesená",J368,0)</f>
        <v>0</v>
      </c>
      <c r="BH368" s="220">
        <f>IF(N368="sníž. přenesená",J368,0)</f>
        <v>0</v>
      </c>
      <c r="BI368" s="220">
        <f>IF(N368="nulová",J368,0)</f>
        <v>0</v>
      </c>
      <c r="BJ368" s="20" t="s">
        <v>80</v>
      </c>
      <c r="BK368" s="220">
        <f>ROUND(I368*H368,2)</f>
        <v>0</v>
      </c>
      <c r="BL368" s="20" t="s">
        <v>140</v>
      </c>
      <c r="BM368" s="219" t="s">
        <v>675</v>
      </c>
    </row>
    <row r="369" s="2" customFormat="1">
      <c r="A369" s="41"/>
      <c r="B369" s="42"/>
      <c r="C369" s="43"/>
      <c r="D369" s="228" t="s">
        <v>301</v>
      </c>
      <c r="E369" s="43"/>
      <c r="F369" s="249" t="s">
        <v>676</v>
      </c>
      <c r="G369" s="43"/>
      <c r="H369" s="43"/>
      <c r="I369" s="223"/>
      <c r="J369" s="43"/>
      <c r="K369" s="43"/>
      <c r="L369" s="47"/>
      <c r="M369" s="224"/>
      <c r="N369" s="225"/>
      <c r="O369" s="87"/>
      <c r="P369" s="87"/>
      <c r="Q369" s="87"/>
      <c r="R369" s="87"/>
      <c r="S369" s="87"/>
      <c r="T369" s="88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T369" s="20" t="s">
        <v>301</v>
      </c>
      <c r="AU369" s="20" t="s">
        <v>82</v>
      </c>
    </row>
    <row r="370" s="13" customFormat="1">
      <c r="A370" s="13"/>
      <c r="B370" s="226"/>
      <c r="C370" s="227"/>
      <c r="D370" s="228" t="s">
        <v>144</v>
      </c>
      <c r="E370" s="227"/>
      <c r="F370" s="230" t="s">
        <v>677</v>
      </c>
      <c r="G370" s="227"/>
      <c r="H370" s="231">
        <v>26.042000000000002</v>
      </c>
      <c r="I370" s="232"/>
      <c r="J370" s="227"/>
      <c r="K370" s="227"/>
      <c r="L370" s="233"/>
      <c r="M370" s="234"/>
      <c r="N370" s="235"/>
      <c r="O370" s="235"/>
      <c r="P370" s="235"/>
      <c r="Q370" s="235"/>
      <c r="R370" s="235"/>
      <c r="S370" s="235"/>
      <c r="T370" s="236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37" t="s">
        <v>144</v>
      </c>
      <c r="AU370" s="237" t="s">
        <v>82</v>
      </c>
      <c r="AV370" s="13" t="s">
        <v>82</v>
      </c>
      <c r="AW370" s="13" t="s">
        <v>4</v>
      </c>
      <c r="AX370" s="13" t="s">
        <v>80</v>
      </c>
      <c r="AY370" s="237" t="s">
        <v>133</v>
      </c>
    </row>
    <row r="371" s="2" customFormat="1" ht="24.15" customHeight="1">
      <c r="A371" s="41"/>
      <c r="B371" s="42"/>
      <c r="C371" s="208" t="s">
        <v>678</v>
      </c>
      <c r="D371" s="208" t="s">
        <v>135</v>
      </c>
      <c r="E371" s="209" t="s">
        <v>679</v>
      </c>
      <c r="F371" s="210" t="s">
        <v>680</v>
      </c>
      <c r="G371" s="211" t="s">
        <v>216</v>
      </c>
      <c r="H371" s="212">
        <v>24.802</v>
      </c>
      <c r="I371" s="213"/>
      <c r="J371" s="214">
        <f>ROUND(I371*H371,2)</f>
        <v>0</v>
      </c>
      <c r="K371" s="210" t="s">
        <v>139</v>
      </c>
      <c r="L371" s="47"/>
      <c r="M371" s="215" t="s">
        <v>19</v>
      </c>
      <c r="N371" s="216" t="s">
        <v>43</v>
      </c>
      <c r="O371" s="87"/>
      <c r="P371" s="217">
        <f>O371*H371</f>
        <v>0</v>
      </c>
      <c r="Q371" s="217">
        <v>0</v>
      </c>
      <c r="R371" s="217">
        <f>Q371*H371</f>
        <v>0</v>
      </c>
      <c r="S371" s="217">
        <v>0</v>
      </c>
      <c r="T371" s="218">
        <f>S371*H371</f>
        <v>0</v>
      </c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R371" s="219" t="s">
        <v>140</v>
      </c>
      <c r="AT371" s="219" t="s">
        <v>135</v>
      </c>
      <c r="AU371" s="219" t="s">
        <v>82</v>
      </c>
      <c r="AY371" s="20" t="s">
        <v>133</v>
      </c>
      <c r="BE371" s="220">
        <f>IF(N371="základní",J371,0)</f>
        <v>0</v>
      </c>
      <c r="BF371" s="220">
        <f>IF(N371="snížená",J371,0)</f>
        <v>0</v>
      </c>
      <c r="BG371" s="220">
        <f>IF(N371="zákl. přenesená",J371,0)</f>
        <v>0</v>
      </c>
      <c r="BH371" s="220">
        <f>IF(N371="sníž. přenesená",J371,0)</f>
        <v>0</v>
      </c>
      <c r="BI371" s="220">
        <f>IF(N371="nulová",J371,0)</f>
        <v>0</v>
      </c>
      <c r="BJ371" s="20" t="s">
        <v>80</v>
      </c>
      <c r="BK371" s="220">
        <f>ROUND(I371*H371,2)</f>
        <v>0</v>
      </c>
      <c r="BL371" s="20" t="s">
        <v>140</v>
      </c>
      <c r="BM371" s="219" t="s">
        <v>681</v>
      </c>
    </row>
    <row r="372" s="2" customFormat="1">
      <c r="A372" s="41"/>
      <c r="B372" s="42"/>
      <c r="C372" s="43"/>
      <c r="D372" s="221" t="s">
        <v>142</v>
      </c>
      <c r="E372" s="43"/>
      <c r="F372" s="222" t="s">
        <v>682</v>
      </c>
      <c r="G372" s="43"/>
      <c r="H372" s="43"/>
      <c r="I372" s="223"/>
      <c r="J372" s="43"/>
      <c r="K372" s="43"/>
      <c r="L372" s="47"/>
      <c r="M372" s="224"/>
      <c r="N372" s="225"/>
      <c r="O372" s="87"/>
      <c r="P372" s="87"/>
      <c r="Q372" s="87"/>
      <c r="R372" s="87"/>
      <c r="S372" s="87"/>
      <c r="T372" s="88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T372" s="20" t="s">
        <v>142</v>
      </c>
      <c r="AU372" s="20" t="s">
        <v>82</v>
      </c>
    </row>
    <row r="373" s="13" customFormat="1">
      <c r="A373" s="13"/>
      <c r="B373" s="226"/>
      <c r="C373" s="227"/>
      <c r="D373" s="228" t="s">
        <v>144</v>
      </c>
      <c r="E373" s="229" t="s">
        <v>19</v>
      </c>
      <c r="F373" s="230" t="s">
        <v>670</v>
      </c>
      <c r="G373" s="227"/>
      <c r="H373" s="231">
        <v>10.52</v>
      </c>
      <c r="I373" s="232"/>
      <c r="J373" s="227"/>
      <c r="K373" s="227"/>
      <c r="L373" s="233"/>
      <c r="M373" s="234"/>
      <c r="N373" s="235"/>
      <c r="O373" s="235"/>
      <c r="P373" s="235"/>
      <c r="Q373" s="235"/>
      <c r="R373" s="235"/>
      <c r="S373" s="235"/>
      <c r="T373" s="236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T373" s="237" t="s">
        <v>144</v>
      </c>
      <c r="AU373" s="237" t="s">
        <v>82</v>
      </c>
      <c r="AV373" s="13" t="s">
        <v>82</v>
      </c>
      <c r="AW373" s="13" t="s">
        <v>33</v>
      </c>
      <c r="AX373" s="13" t="s">
        <v>72</v>
      </c>
      <c r="AY373" s="237" t="s">
        <v>133</v>
      </c>
    </row>
    <row r="374" s="13" customFormat="1">
      <c r="A374" s="13"/>
      <c r="B374" s="226"/>
      <c r="C374" s="227"/>
      <c r="D374" s="228" t="s">
        <v>144</v>
      </c>
      <c r="E374" s="229" t="s">
        <v>19</v>
      </c>
      <c r="F374" s="230" t="s">
        <v>671</v>
      </c>
      <c r="G374" s="227"/>
      <c r="H374" s="231">
        <v>14.282</v>
      </c>
      <c r="I374" s="232"/>
      <c r="J374" s="227"/>
      <c r="K374" s="227"/>
      <c r="L374" s="233"/>
      <c r="M374" s="234"/>
      <c r="N374" s="235"/>
      <c r="O374" s="235"/>
      <c r="P374" s="235"/>
      <c r="Q374" s="235"/>
      <c r="R374" s="235"/>
      <c r="S374" s="235"/>
      <c r="T374" s="236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7" t="s">
        <v>144</v>
      </c>
      <c r="AU374" s="237" t="s">
        <v>82</v>
      </c>
      <c r="AV374" s="13" t="s">
        <v>82</v>
      </c>
      <c r="AW374" s="13" t="s">
        <v>33</v>
      </c>
      <c r="AX374" s="13" t="s">
        <v>72</v>
      </c>
      <c r="AY374" s="237" t="s">
        <v>133</v>
      </c>
    </row>
    <row r="375" s="14" customFormat="1">
      <c r="A375" s="14"/>
      <c r="B375" s="238"/>
      <c r="C375" s="239"/>
      <c r="D375" s="228" t="s">
        <v>144</v>
      </c>
      <c r="E375" s="240" t="s">
        <v>19</v>
      </c>
      <c r="F375" s="241" t="s">
        <v>205</v>
      </c>
      <c r="G375" s="239"/>
      <c r="H375" s="242">
        <v>24.802</v>
      </c>
      <c r="I375" s="243"/>
      <c r="J375" s="239"/>
      <c r="K375" s="239"/>
      <c r="L375" s="244"/>
      <c r="M375" s="245"/>
      <c r="N375" s="246"/>
      <c r="O375" s="246"/>
      <c r="P375" s="246"/>
      <c r="Q375" s="246"/>
      <c r="R375" s="246"/>
      <c r="S375" s="246"/>
      <c r="T375" s="247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48" t="s">
        <v>144</v>
      </c>
      <c r="AU375" s="248" t="s">
        <v>82</v>
      </c>
      <c r="AV375" s="14" t="s">
        <v>140</v>
      </c>
      <c r="AW375" s="14" t="s">
        <v>33</v>
      </c>
      <c r="AX375" s="14" t="s">
        <v>80</v>
      </c>
      <c r="AY375" s="248" t="s">
        <v>133</v>
      </c>
    </row>
    <row r="376" s="2" customFormat="1" ht="66.75" customHeight="1">
      <c r="A376" s="41"/>
      <c r="B376" s="42"/>
      <c r="C376" s="274" t="s">
        <v>683</v>
      </c>
      <c r="D376" s="274" t="s">
        <v>418</v>
      </c>
      <c r="E376" s="275" t="s">
        <v>684</v>
      </c>
      <c r="F376" s="276" t="s">
        <v>685</v>
      </c>
      <c r="G376" s="277" t="s">
        <v>216</v>
      </c>
      <c r="H376" s="278">
        <v>26.042000000000002</v>
      </c>
      <c r="I376" s="279"/>
      <c r="J376" s="280">
        <f>ROUND(I376*H376,2)</f>
        <v>0</v>
      </c>
      <c r="K376" s="276" t="s">
        <v>19</v>
      </c>
      <c r="L376" s="281"/>
      <c r="M376" s="282" t="s">
        <v>19</v>
      </c>
      <c r="N376" s="283" t="s">
        <v>43</v>
      </c>
      <c r="O376" s="87"/>
      <c r="P376" s="217">
        <f>O376*H376</f>
        <v>0</v>
      </c>
      <c r="Q376" s="217">
        <v>0.041500000000000002</v>
      </c>
      <c r="R376" s="217">
        <f>Q376*H376</f>
        <v>1.0807430000000002</v>
      </c>
      <c r="S376" s="217">
        <v>0</v>
      </c>
      <c r="T376" s="218">
        <f>S376*H376</f>
        <v>0</v>
      </c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R376" s="219" t="s">
        <v>173</v>
      </c>
      <c r="AT376" s="219" t="s">
        <v>418</v>
      </c>
      <c r="AU376" s="219" t="s">
        <v>82</v>
      </c>
      <c r="AY376" s="20" t="s">
        <v>133</v>
      </c>
      <c r="BE376" s="220">
        <f>IF(N376="základní",J376,0)</f>
        <v>0</v>
      </c>
      <c r="BF376" s="220">
        <f>IF(N376="snížená",J376,0)</f>
        <v>0</v>
      </c>
      <c r="BG376" s="220">
        <f>IF(N376="zákl. přenesená",J376,0)</f>
        <v>0</v>
      </c>
      <c r="BH376" s="220">
        <f>IF(N376="sníž. přenesená",J376,0)</f>
        <v>0</v>
      </c>
      <c r="BI376" s="220">
        <f>IF(N376="nulová",J376,0)</f>
        <v>0</v>
      </c>
      <c r="BJ376" s="20" t="s">
        <v>80</v>
      </c>
      <c r="BK376" s="220">
        <f>ROUND(I376*H376,2)</f>
        <v>0</v>
      </c>
      <c r="BL376" s="20" t="s">
        <v>140</v>
      </c>
      <c r="BM376" s="219" t="s">
        <v>686</v>
      </c>
    </row>
    <row r="377" s="2" customFormat="1">
      <c r="A377" s="41"/>
      <c r="B377" s="42"/>
      <c r="C377" s="43"/>
      <c r="D377" s="228" t="s">
        <v>301</v>
      </c>
      <c r="E377" s="43"/>
      <c r="F377" s="249" t="s">
        <v>687</v>
      </c>
      <c r="G377" s="43"/>
      <c r="H377" s="43"/>
      <c r="I377" s="223"/>
      <c r="J377" s="43"/>
      <c r="K377" s="43"/>
      <c r="L377" s="47"/>
      <c r="M377" s="224"/>
      <c r="N377" s="225"/>
      <c r="O377" s="87"/>
      <c r="P377" s="87"/>
      <c r="Q377" s="87"/>
      <c r="R377" s="87"/>
      <c r="S377" s="87"/>
      <c r="T377" s="88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T377" s="20" t="s">
        <v>301</v>
      </c>
      <c r="AU377" s="20" t="s">
        <v>82</v>
      </c>
    </row>
    <row r="378" s="13" customFormat="1">
      <c r="A378" s="13"/>
      <c r="B378" s="226"/>
      <c r="C378" s="227"/>
      <c r="D378" s="228" t="s">
        <v>144</v>
      </c>
      <c r="E378" s="227"/>
      <c r="F378" s="230" t="s">
        <v>677</v>
      </c>
      <c r="G378" s="227"/>
      <c r="H378" s="231">
        <v>26.042000000000002</v>
      </c>
      <c r="I378" s="232"/>
      <c r="J378" s="227"/>
      <c r="K378" s="227"/>
      <c r="L378" s="233"/>
      <c r="M378" s="234"/>
      <c r="N378" s="235"/>
      <c r="O378" s="235"/>
      <c r="P378" s="235"/>
      <c r="Q378" s="235"/>
      <c r="R378" s="235"/>
      <c r="S378" s="235"/>
      <c r="T378" s="23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7" t="s">
        <v>144</v>
      </c>
      <c r="AU378" s="237" t="s">
        <v>82</v>
      </c>
      <c r="AV378" s="13" t="s">
        <v>82</v>
      </c>
      <c r="AW378" s="13" t="s">
        <v>4</v>
      </c>
      <c r="AX378" s="13" t="s">
        <v>80</v>
      </c>
      <c r="AY378" s="237" t="s">
        <v>133</v>
      </c>
    </row>
    <row r="379" s="12" customFormat="1" ht="22.8" customHeight="1">
      <c r="A379" s="12"/>
      <c r="B379" s="192"/>
      <c r="C379" s="193"/>
      <c r="D379" s="194" t="s">
        <v>71</v>
      </c>
      <c r="E379" s="206" t="s">
        <v>140</v>
      </c>
      <c r="F379" s="206" t="s">
        <v>688</v>
      </c>
      <c r="G379" s="193"/>
      <c r="H379" s="193"/>
      <c r="I379" s="196"/>
      <c r="J379" s="207">
        <f>BK379</f>
        <v>0</v>
      </c>
      <c r="K379" s="193"/>
      <c r="L379" s="198"/>
      <c r="M379" s="199"/>
      <c r="N379" s="200"/>
      <c r="O379" s="200"/>
      <c r="P379" s="201">
        <f>SUM(P380:P393)</f>
        <v>0</v>
      </c>
      <c r="Q379" s="200"/>
      <c r="R379" s="201">
        <f>SUM(R380:R393)</f>
        <v>9.8073316800000008</v>
      </c>
      <c r="S379" s="200"/>
      <c r="T379" s="202">
        <f>SUM(T380:T393)</f>
        <v>0</v>
      </c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R379" s="203" t="s">
        <v>80</v>
      </c>
      <c r="AT379" s="204" t="s">
        <v>71</v>
      </c>
      <c r="AU379" s="204" t="s">
        <v>80</v>
      </c>
      <c r="AY379" s="203" t="s">
        <v>133</v>
      </c>
      <c r="BK379" s="205">
        <f>SUM(BK380:BK393)</f>
        <v>0</v>
      </c>
    </row>
    <row r="380" s="2" customFormat="1" ht="49.05" customHeight="1">
      <c r="A380" s="41"/>
      <c r="B380" s="42"/>
      <c r="C380" s="208" t="s">
        <v>689</v>
      </c>
      <c r="D380" s="208" t="s">
        <v>135</v>
      </c>
      <c r="E380" s="209" t="s">
        <v>690</v>
      </c>
      <c r="F380" s="210" t="s">
        <v>691</v>
      </c>
      <c r="G380" s="211" t="s">
        <v>216</v>
      </c>
      <c r="H380" s="212">
        <v>36</v>
      </c>
      <c r="I380" s="213"/>
      <c r="J380" s="214">
        <f>ROUND(I380*H380,2)</f>
        <v>0</v>
      </c>
      <c r="K380" s="210" t="s">
        <v>139</v>
      </c>
      <c r="L380" s="47"/>
      <c r="M380" s="215" t="s">
        <v>19</v>
      </c>
      <c r="N380" s="216" t="s">
        <v>43</v>
      </c>
      <c r="O380" s="87"/>
      <c r="P380" s="217">
        <f>O380*H380</f>
        <v>0</v>
      </c>
      <c r="Q380" s="217">
        <v>0.03465</v>
      </c>
      <c r="R380" s="217">
        <f>Q380*H380</f>
        <v>1.2474000000000001</v>
      </c>
      <c r="S380" s="217">
        <v>0</v>
      </c>
      <c r="T380" s="218">
        <f>S380*H380</f>
        <v>0</v>
      </c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R380" s="219" t="s">
        <v>140</v>
      </c>
      <c r="AT380" s="219" t="s">
        <v>135</v>
      </c>
      <c r="AU380" s="219" t="s">
        <v>82</v>
      </c>
      <c r="AY380" s="20" t="s">
        <v>133</v>
      </c>
      <c r="BE380" s="220">
        <f>IF(N380="základní",J380,0)</f>
        <v>0</v>
      </c>
      <c r="BF380" s="220">
        <f>IF(N380="snížená",J380,0)</f>
        <v>0</v>
      </c>
      <c r="BG380" s="220">
        <f>IF(N380="zákl. přenesená",J380,0)</f>
        <v>0</v>
      </c>
      <c r="BH380" s="220">
        <f>IF(N380="sníž. přenesená",J380,0)</f>
        <v>0</v>
      </c>
      <c r="BI380" s="220">
        <f>IF(N380="nulová",J380,0)</f>
        <v>0</v>
      </c>
      <c r="BJ380" s="20" t="s">
        <v>80</v>
      </c>
      <c r="BK380" s="220">
        <f>ROUND(I380*H380,2)</f>
        <v>0</v>
      </c>
      <c r="BL380" s="20" t="s">
        <v>140</v>
      </c>
      <c r="BM380" s="219" t="s">
        <v>692</v>
      </c>
    </row>
    <row r="381" s="2" customFormat="1">
      <c r="A381" s="41"/>
      <c r="B381" s="42"/>
      <c r="C381" s="43"/>
      <c r="D381" s="221" t="s">
        <v>142</v>
      </c>
      <c r="E381" s="43"/>
      <c r="F381" s="222" t="s">
        <v>693</v>
      </c>
      <c r="G381" s="43"/>
      <c r="H381" s="43"/>
      <c r="I381" s="223"/>
      <c r="J381" s="43"/>
      <c r="K381" s="43"/>
      <c r="L381" s="47"/>
      <c r="M381" s="224"/>
      <c r="N381" s="225"/>
      <c r="O381" s="87"/>
      <c r="P381" s="87"/>
      <c r="Q381" s="87"/>
      <c r="R381" s="87"/>
      <c r="S381" s="87"/>
      <c r="T381" s="88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T381" s="20" t="s">
        <v>142</v>
      </c>
      <c r="AU381" s="20" t="s">
        <v>82</v>
      </c>
    </row>
    <row r="382" s="13" customFormat="1">
      <c r="A382" s="13"/>
      <c r="B382" s="226"/>
      <c r="C382" s="227"/>
      <c r="D382" s="228" t="s">
        <v>144</v>
      </c>
      <c r="E382" s="229" t="s">
        <v>19</v>
      </c>
      <c r="F382" s="230" t="s">
        <v>694</v>
      </c>
      <c r="G382" s="227"/>
      <c r="H382" s="231">
        <v>36</v>
      </c>
      <c r="I382" s="232"/>
      <c r="J382" s="227"/>
      <c r="K382" s="227"/>
      <c r="L382" s="233"/>
      <c r="M382" s="234"/>
      <c r="N382" s="235"/>
      <c r="O382" s="235"/>
      <c r="P382" s="235"/>
      <c r="Q382" s="235"/>
      <c r="R382" s="235"/>
      <c r="S382" s="235"/>
      <c r="T382" s="23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7" t="s">
        <v>144</v>
      </c>
      <c r="AU382" s="237" t="s">
        <v>82</v>
      </c>
      <c r="AV382" s="13" t="s">
        <v>82</v>
      </c>
      <c r="AW382" s="13" t="s">
        <v>33</v>
      </c>
      <c r="AX382" s="13" t="s">
        <v>80</v>
      </c>
      <c r="AY382" s="237" t="s">
        <v>133</v>
      </c>
    </row>
    <row r="383" s="2" customFormat="1" ht="33" customHeight="1">
      <c r="A383" s="41"/>
      <c r="B383" s="42"/>
      <c r="C383" s="274" t="s">
        <v>695</v>
      </c>
      <c r="D383" s="274" t="s">
        <v>418</v>
      </c>
      <c r="E383" s="275" t="s">
        <v>696</v>
      </c>
      <c r="F383" s="276" t="s">
        <v>697</v>
      </c>
      <c r="G383" s="277" t="s">
        <v>216</v>
      </c>
      <c r="H383" s="278">
        <v>36</v>
      </c>
      <c r="I383" s="279"/>
      <c r="J383" s="280">
        <f>ROUND(I383*H383,2)</f>
        <v>0</v>
      </c>
      <c r="K383" s="276" t="s">
        <v>19</v>
      </c>
      <c r="L383" s="281"/>
      <c r="M383" s="282" t="s">
        <v>19</v>
      </c>
      <c r="N383" s="283" t="s">
        <v>43</v>
      </c>
      <c r="O383" s="87"/>
      <c r="P383" s="217">
        <f>O383*H383</f>
        <v>0</v>
      </c>
      <c r="Q383" s="217">
        <v>0.12583</v>
      </c>
      <c r="R383" s="217">
        <f>Q383*H383</f>
        <v>4.5298800000000004</v>
      </c>
      <c r="S383" s="217">
        <v>0</v>
      </c>
      <c r="T383" s="218">
        <f>S383*H383</f>
        <v>0</v>
      </c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R383" s="219" t="s">
        <v>173</v>
      </c>
      <c r="AT383" s="219" t="s">
        <v>418</v>
      </c>
      <c r="AU383" s="219" t="s">
        <v>82</v>
      </c>
      <c r="AY383" s="20" t="s">
        <v>133</v>
      </c>
      <c r="BE383" s="220">
        <f>IF(N383="základní",J383,0)</f>
        <v>0</v>
      </c>
      <c r="BF383" s="220">
        <f>IF(N383="snížená",J383,0)</f>
        <v>0</v>
      </c>
      <c r="BG383" s="220">
        <f>IF(N383="zákl. přenesená",J383,0)</f>
        <v>0</v>
      </c>
      <c r="BH383" s="220">
        <f>IF(N383="sníž. přenesená",J383,0)</f>
        <v>0</v>
      </c>
      <c r="BI383" s="220">
        <f>IF(N383="nulová",J383,0)</f>
        <v>0</v>
      </c>
      <c r="BJ383" s="20" t="s">
        <v>80</v>
      </c>
      <c r="BK383" s="220">
        <f>ROUND(I383*H383,2)</f>
        <v>0</v>
      </c>
      <c r="BL383" s="20" t="s">
        <v>140</v>
      </c>
      <c r="BM383" s="219" t="s">
        <v>698</v>
      </c>
    </row>
    <row r="384" s="2" customFormat="1" ht="44.25" customHeight="1">
      <c r="A384" s="41"/>
      <c r="B384" s="42"/>
      <c r="C384" s="208" t="s">
        <v>699</v>
      </c>
      <c r="D384" s="208" t="s">
        <v>135</v>
      </c>
      <c r="E384" s="209" t="s">
        <v>700</v>
      </c>
      <c r="F384" s="210" t="s">
        <v>701</v>
      </c>
      <c r="G384" s="211" t="s">
        <v>216</v>
      </c>
      <c r="H384" s="212">
        <v>36</v>
      </c>
      <c r="I384" s="213"/>
      <c r="J384" s="214">
        <f>ROUND(I384*H384,2)</f>
        <v>0</v>
      </c>
      <c r="K384" s="210" t="s">
        <v>139</v>
      </c>
      <c r="L384" s="47"/>
      <c r="M384" s="215" t="s">
        <v>19</v>
      </c>
      <c r="N384" s="216" t="s">
        <v>43</v>
      </c>
      <c r="O384" s="87"/>
      <c r="P384" s="217">
        <f>O384*H384</f>
        <v>0</v>
      </c>
      <c r="Q384" s="217">
        <v>0.11046</v>
      </c>
      <c r="R384" s="217">
        <f>Q384*H384</f>
        <v>3.9765600000000001</v>
      </c>
      <c r="S384" s="217">
        <v>0</v>
      </c>
      <c r="T384" s="218">
        <f>S384*H384</f>
        <v>0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19" t="s">
        <v>140</v>
      </c>
      <c r="AT384" s="219" t="s">
        <v>135</v>
      </c>
      <c r="AU384" s="219" t="s">
        <v>82</v>
      </c>
      <c r="AY384" s="20" t="s">
        <v>133</v>
      </c>
      <c r="BE384" s="220">
        <f>IF(N384="základní",J384,0)</f>
        <v>0</v>
      </c>
      <c r="BF384" s="220">
        <f>IF(N384="snížená",J384,0)</f>
        <v>0</v>
      </c>
      <c r="BG384" s="220">
        <f>IF(N384="zákl. přenesená",J384,0)</f>
        <v>0</v>
      </c>
      <c r="BH384" s="220">
        <f>IF(N384="sníž. přenesená",J384,0)</f>
        <v>0</v>
      </c>
      <c r="BI384" s="220">
        <f>IF(N384="nulová",J384,0)</f>
        <v>0</v>
      </c>
      <c r="BJ384" s="20" t="s">
        <v>80</v>
      </c>
      <c r="BK384" s="220">
        <f>ROUND(I384*H384,2)</f>
        <v>0</v>
      </c>
      <c r="BL384" s="20" t="s">
        <v>140</v>
      </c>
      <c r="BM384" s="219" t="s">
        <v>702</v>
      </c>
    </row>
    <row r="385" s="2" customFormat="1">
      <c r="A385" s="41"/>
      <c r="B385" s="42"/>
      <c r="C385" s="43"/>
      <c r="D385" s="221" t="s">
        <v>142</v>
      </c>
      <c r="E385" s="43"/>
      <c r="F385" s="222" t="s">
        <v>703</v>
      </c>
      <c r="G385" s="43"/>
      <c r="H385" s="43"/>
      <c r="I385" s="223"/>
      <c r="J385" s="43"/>
      <c r="K385" s="43"/>
      <c r="L385" s="47"/>
      <c r="M385" s="224"/>
      <c r="N385" s="225"/>
      <c r="O385" s="87"/>
      <c r="P385" s="87"/>
      <c r="Q385" s="87"/>
      <c r="R385" s="87"/>
      <c r="S385" s="87"/>
      <c r="T385" s="88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T385" s="20" t="s">
        <v>142</v>
      </c>
      <c r="AU385" s="20" t="s">
        <v>82</v>
      </c>
    </row>
    <row r="386" s="13" customFormat="1">
      <c r="A386" s="13"/>
      <c r="B386" s="226"/>
      <c r="C386" s="227"/>
      <c r="D386" s="228" t="s">
        <v>144</v>
      </c>
      <c r="E386" s="229" t="s">
        <v>19</v>
      </c>
      <c r="F386" s="230" t="s">
        <v>694</v>
      </c>
      <c r="G386" s="227"/>
      <c r="H386" s="231">
        <v>36</v>
      </c>
      <c r="I386" s="232"/>
      <c r="J386" s="227"/>
      <c r="K386" s="227"/>
      <c r="L386" s="233"/>
      <c r="M386" s="234"/>
      <c r="N386" s="235"/>
      <c r="O386" s="235"/>
      <c r="P386" s="235"/>
      <c r="Q386" s="235"/>
      <c r="R386" s="235"/>
      <c r="S386" s="235"/>
      <c r="T386" s="236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37" t="s">
        <v>144</v>
      </c>
      <c r="AU386" s="237" t="s">
        <v>82</v>
      </c>
      <c r="AV386" s="13" t="s">
        <v>82</v>
      </c>
      <c r="AW386" s="13" t="s">
        <v>33</v>
      </c>
      <c r="AX386" s="13" t="s">
        <v>80</v>
      </c>
      <c r="AY386" s="237" t="s">
        <v>133</v>
      </c>
    </row>
    <row r="387" s="2" customFormat="1" ht="33" customHeight="1">
      <c r="A387" s="41"/>
      <c r="B387" s="42"/>
      <c r="C387" s="208" t="s">
        <v>704</v>
      </c>
      <c r="D387" s="208" t="s">
        <v>135</v>
      </c>
      <c r="E387" s="209" t="s">
        <v>705</v>
      </c>
      <c r="F387" s="210" t="s">
        <v>706</v>
      </c>
      <c r="G387" s="211" t="s">
        <v>94</v>
      </c>
      <c r="H387" s="212">
        <v>6.7539999999999996</v>
      </c>
      <c r="I387" s="213"/>
      <c r="J387" s="214">
        <f>ROUND(I387*H387,2)</f>
        <v>0</v>
      </c>
      <c r="K387" s="210" t="s">
        <v>139</v>
      </c>
      <c r="L387" s="47"/>
      <c r="M387" s="215" t="s">
        <v>19</v>
      </c>
      <c r="N387" s="216" t="s">
        <v>43</v>
      </c>
      <c r="O387" s="87"/>
      <c r="P387" s="217">
        <f>O387*H387</f>
        <v>0</v>
      </c>
      <c r="Q387" s="217">
        <v>0.00792</v>
      </c>
      <c r="R387" s="217">
        <f>Q387*H387</f>
        <v>0.053491679999999993</v>
      </c>
      <c r="S387" s="217">
        <v>0</v>
      </c>
      <c r="T387" s="218">
        <f>S387*H387</f>
        <v>0</v>
      </c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R387" s="219" t="s">
        <v>140</v>
      </c>
      <c r="AT387" s="219" t="s">
        <v>135</v>
      </c>
      <c r="AU387" s="219" t="s">
        <v>82</v>
      </c>
      <c r="AY387" s="20" t="s">
        <v>133</v>
      </c>
      <c r="BE387" s="220">
        <f>IF(N387="základní",J387,0)</f>
        <v>0</v>
      </c>
      <c r="BF387" s="220">
        <f>IF(N387="snížená",J387,0)</f>
        <v>0</v>
      </c>
      <c r="BG387" s="220">
        <f>IF(N387="zákl. přenesená",J387,0)</f>
        <v>0</v>
      </c>
      <c r="BH387" s="220">
        <f>IF(N387="sníž. přenesená",J387,0)</f>
        <v>0</v>
      </c>
      <c r="BI387" s="220">
        <f>IF(N387="nulová",J387,0)</f>
        <v>0</v>
      </c>
      <c r="BJ387" s="20" t="s">
        <v>80</v>
      </c>
      <c r="BK387" s="220">
        <f>ROUND(I387*H387,2)</f>
        <v>0</v>
      </c>
      <c r="BL387" s="20" t="s">
        <v>140</v>
      </c>
      <c r="BM387" s="219" t="s">
        <v>707</v>
      </c>
    </row>
    <row r="388" s="2" customFormat="1">
      <c r="A388" s="41"/>
      <c r="B388" s="42"/>
      <c r="C388" s="43"/>
      <c r="D388" s="221" t="s">
        <v>142</v>
      </c>
      <c r="E388" s="43"/>
      <c r="F388" s="222" t="s">
        <v>708</v>
      </c>
      <c r="G388" s="43"/>
      <c r="H388" s="43"/>
      <c r="I388" s="223"/>
      <c r="J388" s="43"/>
      <c r="K388" s="43"/>
      <c r="L388" s="47"/>
      <c r="M388" s="224"/>
      <c r="N388" s="225"/>
      <c r="O388" s="87"/>
      <c r="P388" s="87"/>
      <c r="Q388" s="87"/>
      <c r="R388" s="87"/>
      <c r="S388" s="87"/>
      <c r="T388" s="88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T388" s="20" t="s">
        <v>142</v>
      </c>
      <c r="AU388" s="20" t="s">
        <v>82</v>
      </c>
    </row>
    <row r="389" s="13" customFormat="1">
      <c r="A389" s="13"/>
      <c r="B389" s="226"/>
      <c r="C389" s="227"/>
      <c r="D389" s="228" t="s">
        <v>144</v>
      </c>
      <c r="E389" s="229" t="s">
        <v>19</v>
      </c>
      <c r="F389" s="230" t="s">
        <v>709</v>
      </c>
      <c r="G389" s="227"/>
      <c r="H389" s="231">
        <v>5.4000000000000004</v>
      </c>
      <c r="I389" s="232"/>
      <c r="J389" s="227"/>
      <c r="K389" s="227"/>
      <c r="L389" s="233"/>
      <c r="M389" s="234"/>
      <c r="N389" s="235"/>
      <c r="O389" s="235"/>
      <c r="P389" s="235"/>
      <c r="Q389" s="235"/>
      <c r="R389" s="235"/>
      <c r="S389" s="235"/>
      <c r="T389" s="236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37" t="s">
        <v>144</v>
      </c>
      <c r="AU389" s="237" t="s">
        <v>82</v>
      </c>
      <c r="AV389" s="13" t="s">
        <v>82</v>
      </c>
      <c r="AW389" s="13" t="s">
        <v>33</v>
      </c>
      <c r="AX389" s="13" t="s">
        <v>72</v>
      </c>
      <c r="AY389" s="237" t="s">
        <v>133</v>
      </c>
    </row>
    <row r="390" s="13" customFormat="1">
      <c r="A390" s="13"/>
      <c r="B390" s="226"/>
      <c r="C390" s="227"/>
      <c r="D390" s="228" t="s">
        <v>144</v>
      </c>
      <c r="E390" s="229" t="s">
        <v>19</v>
      </c>
      <c r="F390" s="230" t="s">
        <v>710</v>
      </c>
      <c r="G390" s="227"/>
      <c r="H390" s="231">
        <v>1.3540000000000001</v>
      </c>
      <c r="I390" s="232"/>
      <c r="J390" s="227"/>
      <c r="K390" s="227"/>
      <c r="L390" s="233"/>
      <c r="M390" s="234"/>
      <c r="N390" s="235"/>
      <c r="O390" s="235"/>
      <c r="P390" s="235"/>
      <c r="Q390" s="235"/>
      <c r="R390" s="235"/>
      <c r="S390" s="235"/>
      <c r="T390" s="236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37" t="s">
        <v>144</v>
      </c>
      <c r="AU390" s="237" t="s">
        <v>82</v>
      </c>
      <c r="AV390" s="13" t="s">
        <v>82</v>
      </c>
      <c r="AW390" s="13" t="s">
        <v>33</v>
      </c>
      <c r="AX390" s="13" t="s">
        <v>72</v>
      </c>
      <c r="AY390" s="237" t="s">
        <v>133</v>
      </c>
    </row>
    <row r="391" s="14" customFormat="1">
      <c r="A391" s="14"/>
      <c r="B391" s="238"/>
      <c r="C391" s="239"/>
      <c r="D391" s="228" t="s">
        <v>144</v>
      </c>
      <c r="E391" s="240" t="s">
        <v>19</v>
      </c>
      <c r="F391" s="241" t="s">
        <v>205</v>
      </c>
      <c r="G391" s="239"/>
      <c r="H391" s="242">
        <v>6.7539999999999996</v>
      </c>
      <c r="I391" s="243"/>
      <c r="J391" s="239"/>
      <c r="K391" s="239"/>
      <c r="L391" s="244"/>
      <c r="M391" s="245"/>
      <c r="N391" s="246"/>
      <c r="O391" s="246"/>
      <c r="P391" s="246"/>
      <c r="Q391" s="246"/>
      <c r="R391" s="246"/>
      <c r="S391" s="246"/>
      <c r="T391" s="247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48" t="s">
        <v>144</v>
      </c>
      <c r="AU391" s="248" t="s">
        <v>82</v>
      </c>
      <c r="AV391" s="14" t="s">
        <v>140</v>
      </c>
      <c r="AW391" s="14" t="s">
        <v>33</v>
      </c>
      <c r="AX391" s="14" t="s">
        <v>80</v>
      </c>
      <c r="AY391" s="248" t="s">
        <v>133</v>
      </c>
    </row>
    <row r="392" s="2" customFormat="1" ht="33" customHeight="1">
      <c r="A392" s="41"/>
      <c r="B392" s="42"/>
      <c r="C392" s="208" t="s">
        <v>106</v>
      </c>
      <c r="D392" s="208" t="s">
        <v>135</v>
      </c>
      <c r="E392" s="209" t="s">
        <v>711</v>
      </c>
      <c r="F392" s="210" t="s">
        <v>712</v>
      </c>
      <c r="G392" s="211" t="s">
        <v>94</v>
      </c>
      <c r="H392" s="212">
        <v>6.7539999999999996</v>
      </c>
      <c r="I392" s="213"/>
      <c r="J392" s="214">
        <f>ROUND(I392*H392,2)</f>
        <v>0</v>
      </c>
      <c r="K392" s="210" t="s">
        <v>139</v>
      </c>
      <c r="L392" s="47"/>
      <c r="M392" s="215" t="s">
        <v>19</v>
      </c>
      <c r="N392" s="216" t="s">
        <v>43</v>
      </c>
      <c r="O392" s="87"/>
      <c r="P392" s="217">
        <f>O392*H392</f>
        <v>0</v>
      </c>
      <c r="Q392" s="217">
        <v>0</v>
      </c>
      <c r="R392" s="217">
        <f>Q392*H392</f>
        <v>0</v>
      </c>
      <c r="S392" s="217">
        <v>0</v>
      </c>
      <c r="T392" s="218">
        <f>S392*H392</f>
        <v>0</v>
      </c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R392" s="219" t="s">
        <v>140</v>
      </c>
      <c r="AT392" s="219" t="s">
        <v>135</v>
      </c>
      <c r="AU392" s="219" t="s">
        <v>82</v>
      </c>
      <c r="AY392" s="20" t="s">
        <v>133</v>
      </c>
      <c r="BE392" s="220">
        <f>IF(N392="základní",J392,0)</f>
        <v>0</v>
      </c>
      <c r="BF392" s="220">
        <f>IF(N392="snížená",J392,0)</f>
        <v>0</v>
      </c>
      <c r="BG392" s="220">
        <f>IF(N392="zákl. přenesená",J392,0)</f>
        <v>0</v>
      </c>
      <c r="BH392" s="220">
        <f>IF(N392="sníž. přenesená",J392,0)</f>
        <v>0</v>
      </c>
      <c r="BI392" s="220">
        <f>IF(N392="nulová",J392,0)</f>
        <v>0</v>
      </c>
      <c r="BJ392" s="20" t="s">
        <v>80</v>
      </c>
      <c r="BK392" s="220">
        <f>ROUND(I392*H392,2)</f>
        <v>0</v>
      </c>
      <c r="BL392" s="20" t="s">
        <v>140</v>
      </c>
      <c r="BM392" s="219" t="s">
        <v>713</v>
      </c>
    </row>
    <row r="393" s="2" customFormat="1">
      <c r="A393" s="41"/>
      <c r="B393" s="42"/>
      <c r="C393" s="43"/>
      <c r="D393" s="221" t="s">
        <v>142</v>
      </c>
      <c r="E393" s="43"/>
      <c r="F393" s="222" t="s">
        <v>714</v>
      </c>
      <c r="G393" s="43"/>
      <c r="H393" s="43"/>
      <c r="I393" s="223"/>
      <c r="J393" s="43"/>
      <c r="K393" s="43"/>
      <c r="L393" s="47"/>
      <c r="M393" s="224"/>
      <c r="N393" s="225"/>
      <c r="O393" s="87"/>
      <c r="P393" s="87"/>
      <c r="Q393" s="87"/>
      <c r="R393" s="87"/>
      <c r="S393" s="87"/>
      <c r="T393" s="88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T393" s="20" t="s">
        <v>142</v>
      </c>
      <c r="AU393" s="20" t="s">
        <v>82</v>
      </c>
    </row>
    <row r="394" s="12" customFormat="1" ht="22.8" customHeight="1">
      <c r="A394" s="12"/>
      <c r="B394" s="192"/>
      <c r="C394" s="193"/>
      <c r="D394" s="194" t="s">
        <v>71</v>
      </c>
      <c r="E394" s="206" t="s">
        <v>158</v>
      </c>
      <c r="F394" s="206" t="s">
        <v>715</v>
      </c>
      <c r="G394" s="193"/>
      <c r="H394" s="193"/>
      <c r="I394" s="196"/>
      <c r="J394" s="207">
        <f>BK394</f>
        <v>0</v>
      </c>
      <c r="K394" s="193"/>
      <c r="L394" s="198"/>
      <c r="M394" s="199"/>
      <c r="N394" s="200"/>
      <c r="O394" s="200"/>
      <c r="P394" s="201">
        <f>SUM(P395:P441)</f>
        <v>0</v>
      </c>
      <c r="Q394" s="200"/>
      <c r="R394" s="201">
        <f>SUM(R395:R441)</f>
        <v>53.019293999999995</v>
      </c>
      <c r="S394" s="200"/>
      <c r="T394" s="202">
        <f>SUM(T395:T441)</f>
        <v>0</v>
      </c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R394" s="203" t="s">
        <v>80</v>
      </c>
      <c r="AT394" s="204" t="s">
        <v>71</v>
      </c>
      <c r="AU394" s="204" t="s">
        <v>80</v>
      </c>
      <c r="AY394" s="203" t="s">
        <v>133</v>
      </c>
      <c r="BK394" s="205">
        <f>SUM(BK395:BK441)</f>
        <v>0</v>
      </c>
    </row>
    <row r="395" s="2" customFormat="1" ht="37.8" customHeight="1">
      <c r="A395" s="41"/>
      <c r="B395" s="42"/>
      <c r="C395" s="208" t="s">
        <v>716</v>
      </c>
      <c r="D395" s="208" t="s">
        <v>135</v>
      </c>
      <c r="E395" s="209" t="s">
        <v>717</v>
      </c>
      <c r="F395" s="210" t="s">
        <v>718</v>
      </c>
      <c r="G395" s="211" t="s">
        <v>94</v>
      </c>
      <c r="H395" s="212">
        <v>65.900000000000006</v>
      </c>
      <c r="I395" s="213"/>
      <c r="J395" s="214">
        <f>ROUND(I395*H395,2)</f>
        <v>0</v>
      </c>
      <c r="K395" s="210" t="s">
        <v>139</v>
      </c>
      <c r="L395" s="47"/>
      <c r="M395" s="215" t="s">
        <v>19</v>
      </c>
      <c r="N395" s="216" t="s">
        <v>43</v>
      </c>
      <c r="O395" s="87"/>
      <c r="P395" s="217">
        <f>O395*H395</f>
        <v>0</v>
      </c>
      <c r="Q395" s="217">
        <v>0</v>
      </c>
      <c r="R395" s="217">
        <f>Q395*H395</f>
        <v>0</v>
      </c>
      <c r="S395" s="217">
        <v>0</v>
      </c>
      <c r="T395" s="218">
        <f>S395*H395</f>
        <v>0</v>
      </c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R395" s="219" t="s">
        <v>140</v>
      </c>
      <c r="AT395" s="219" t="s">
        <v>135</v>
      </c>
      <c r="AU395" s="219" t="s">
        <v>82</v>
      </c>
      <c r="AY395" s="20" t="s">
        <v>133</v>
      </c>
      <c r="BE395" s="220">
        <f>IF(N395="základní",J395,0)</f>
        <v>0</v>
      </c>
      <c r="BF395" s="220">
        <f>IF(N395="snížená",J395,0)</f>
        <v>0</v>
      </c>
      <c r="BG395" s="220">
        <f>IF(N395="zákl. přenesená",J395,0)</f>
        <v>0</v>
      </c>
      <c r="BH395" s="220">
        <f>IF(N395="sníž. přenesená",J395,0)</f>
        <v>0</v>
      </c>
      <c r="BI395" s="220">
        <f>IF(N395="nulová",J395,0)</f>
        <v>0</v>
      </c>
      <c r="BJ395" s="20" t="s">
        <v>80</v>
      </c>
      <c r="BK395" s="220">
        <f>ROUND(I395*H395,2)</f>
        <v>0</v>
      </c>
      <c r="BL395" s="20" t="s">
        <v>140</v>
      </c>
      <c r="BM395" s="219" t="s">
        <v>719</v>
      </c>
    </row>
    <row r="396" s="2" customFormat="1">
      <c r="A396" s="41"/>
      <c r="B396" s="42"/>
      <c r="C396" s="43"/>
      <c r="D396" s="221" t="s">
        <v>142</v>
      </c>
      <c r="E396" s="43"/>
      <c r="F396" s="222" t="s">
        <v>720</v>
      </c>
      <c r="G396" s="43"/>
      <c r="H396" s="43"/>
      <c r="I396" s="223"/>
      <c r="J396" s="43"/>
      <c r="K396" s="43"/>
      <c r="L396" s="47"/>
      <c r="M396" s="224"/>
      <c r="N396" s="225"/>
      <c r="O396" s="87"/>
      <c r="P396" s="87"/>
      <c r="Q396" s="87"/>
      <c r="R396" s="87"/>
      <c r="S396" s="87"/>
      <c r="T396" s="88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T396" s="20" t="s">
        <v>142</v>
      </c>
      <c r="AU396" s="20" t="s">
        <v>82</v>
      </c>
    </row>
    <row r="397" s="2" customFormat="1">
      <c r="A397" s="41"/>
      <c r="B397" s="42"/>
      <c r="C397" s="43"/>
      <c r="D397" s="228" t="s">
        <v>301</v>
      </c>
      <c r="E397" s="43"/>
      <c r="F397" s="249" t="s">
        <v>721</v>
      </c>
      <c r="G397" s="43"/>
      <c r="H397" s="43"/>
      <c r="I397" s="223"/>
      <c r="J397" s="43"/>
      <c r="K397" s="43"/>
      <c r="L397" s="47"/>
      <c r="M397" s="224"/>
      <c r="N397" s="225"/>
      <c r="O397" s="87"/>
      <c r="P397" s="87"/>
      <c r="Q397" s="87"/>
      <c r="R397" s="87"/>
      <c r="S397" s="87"/>
      <c r="T397" s="88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T397" s="20" t="s">
        <v>301</v>
      </c>
      <c r="AU397" s="20" t="s">
        <v>82</v>
      </c>
    </row>
    <row r="398" s="13" customFormat="1">
      <c r="A398" s="13"/>
      <c r="B398" s="226"/>
      <c r="C398" s="227"/>
      <c r="D398" s="228" t="s">
        <v>144</v>
      </c>
      <c r="E398" s="229" t="s">
        <v>19</v>
      </c>
      <c r="F398" s="230" t="s">
        <v>314</v>
      </c>
      <c r="G398" s="227"/>
      <c r="H398" s="231">
        <v>65.900000000000006</v>
      </c>
      <c r="I398" s="232"/>
      <c r="J398" s="227"/>
      <c r="K398" s="227"/>
      <c r="L398" s="233"/>
      <c r="M398" s="234"/>
      <c r="N398" s="235"/>
      <c r="O398" s="235"/>
      <c r="P398" s="235"/>
      <c r="Q398" s="235"/>
      <c r="R398" s="235"/>
      <c r="S398" s="235"/>
      <c r="T398" s="236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37" t="s">
        <v>144</v>
      </c>
      <c r="AU398" s="237" t="s">
        <v>82</v>
      </c>
      <c r="AV398" s="13" t="s">
        <v>82</v>
      </c>
      <c r="AW398" s="13" t="s">
        <v>33</v>
      </c>
      <c r="AX398" s="13" t="s">
        <v>80</v>
      </c>
      <c r="AY398" s="237" t="s">
        <v>133</v>
      </c>
    </row>
    <row r="399" s="2" customFormat="1" ht="44.25" customHeight="1">
      <c r="A399" s="41"/>
      <c r="B399" s="42"/>
      <c r="C399" s="208" t="s">
        <v>722</v>
      </c>
      <c r="D399" s="208" t="s">
        <v>135</v>
      </c>
      <c r="E399" s="209" t="s">
        <v>723</v>
      </c>
      <c r="F399" s="210" t="s">
        <v>724</v>
      </c>
      <c r="G399" s="211" t="s">
        <v>94</v>
      </c>
      <c r="H399" s="212">
        <v>65.900000000000006</v>
      </c>
      <c r="I399" s="213"/>
      <c r="J399" s="214">
        <f>ROUND(I399*H399,2)</f>
        <v>0</v>
      </c>
      <c r="K399" s="210" t="s">
        <v>139</v>
      </c>
      <c r="L399" s="47"/>
      <c r="M399" s="215" t="s">
        <v>19</v>
      </c>
      <c r="N399" s="216" t="s">
        <v>43</v>
      </c>
      <c r="O399" s="87"/>
      <c r="P399" s="217">
        <f>O399*H399</f>
        <v>0</v>
      </c>
      <c r="Q399" s="217">
        <v>0</v>
      </c>
      <c r="R399" s="217">
        <f>Q399*H399</f>
        <v>0</v>
      </c>
      <c r="S399" s="217">
        <v>0</v>
      </c>
      <c r="T399" s="218">
        <f>S399*H399</f>
        <v>0</v>
      </c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R399" s="219" t="s">
        <v>140</v>
      </c>
      <c r="AT399" s="219" t="s">
        <v>135</v>
      </c>
      <c r="AU399" s="219" t="s">
        <v>82</v>
      </c>
      <c r="AY399" s="20" t="s">
        <v>133</v>
      </c>
      <c r="BE399" s="220">
        <f>IF(N399="základní",J399,0)</f>
        <v>0</v>
      </c>
      <c r="BF399" s="220">
        <f>IF(N399="snížená",J399,0)</f>
        <v>0</v>
      </c>
      <c r="BG399" s="220">
        <f>IF(N399="zákl. přenesená",J399,0)</f>
        <v>0</v>
      </c>
      <c r="BH399" s="220">
        <f>IF(N399="sníž. přenesená",J399,0)</f>
        <v>0</v>
      </c>
      <c r="BI399" s="220">
        <f>IF(N399="nulová",J399,0)</f>
        <v>0</v>
      </c>
      <c r="BJ399" s="20" t="s">
        <v>80</v>
      </c>
      <c r="BK399" s="220">
        <f>ROUND(I399*H399,2)</f>
        <v>0</v>
      </c>
      <c r="BL399" s="20" t="s">
        <v>140</v>
      </c>
      <c r="BM399" s="219" t="s">
        <v>725</v>
      </c>
    </row>
    <row r="400" s="2" customFormat="1">
      <c r="A400" s="41"/>
      <c r="B400" s="42"/>
      <c r="C400" s="43"/>
      <c r="D400" s="221" t="s">
        <v>142</v>
      </c>
      <c r="E400" s="43"/>
      <c r="F400" s="222" t="s">
        <v>726</v>
      </c>
      <c r="G400" s="43"/>
      <c r="H400" s="43"/>
      <c r="I400" s="223"/>
      <c r="J400" s="43"/>
      <c r="K400" s="43"/>
      <c r="L400" s="47"/>
      <c r="M400" s="224"/>
      <c r="N400" s="225"/>
      <c r="O400" s="87"/>
      <c r="P400" s="87"/>
      <c r="Q400" s="87"/>
      <c r="R400" s="87"/>
      <c r="S400" s="87"/>
      <c r="T400" s="88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T400" s="20" t="s">
        <v>142</v>
      </c>
      <c r="AU400" s="20" t="s">
        <v>82</v>
      </c>
    </row>
    <row r="401" s="13" customFormat="1">
      <c r="A401" s="13"/>
      <c r="B401" s="226"/>
      <c r="C401" s="227"/>
      <c r="D401" s="228" t="s">
        <v>144</v>
      </c>
      <c r="E401" s="229" t="s">
        <v>19</v>
      </c>
      <c r="F401" s="230" t="s">
        <v>314</v>
      </c>
      <c r="G401" s="227"/>
      <c r="H401" s="231">
        <v>65.900000000000006</v>
      </c>
      <c r="I401" s="232"/>
      <c r="J401" s="227"/>
      <c r="K401" s="227"/>
      <c r="L401" s="233"/>
      <c r="M401" s="234"/>
      <c r="N401" s="235"/>
      <c r="O401" s="235"/>
      <c r="P401" s="235"/>
      <c r="Q401" s="235"/>
      <c r="R401" s="235"/>
      <c r="S401" s="235"/>
      <c r="T401" s="236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37" t="s">
        <v>144</v>
      </c>
      <c r="AU401" s="237" t="s">
        <v>82</v>
      </c>
      <c r="AV401" s="13" t="s">
        <v>82</v>
      </c>
      <c r="AW401" s="13" t="s">
        <v>33</v>
      </c>
      <c r="AX401" s="13" t="s">
        <v>80</v>
      </c>
      <c r="AY401" s="237" t="s">
        <v>133</v>
      </c>
    </row>
    <row r="402" s="2" customFormat="1" ht="44.25" customHeight="1">
      <c r="A402" s="41"/>
      <c r="B402" s="42"/>
      <c r="C402" s="208" t="s">
        <v>727</v>
      </c>
      <c r="D402" s="208" t="s">
        <v>135</v>
      </c>
      <c r="E402" s="209" t="s">
        <v>728</v>
      </c>
      <c r="F402" s="210" t="s">
        <v>729</v>
      </c>
      <c r="G402" s="211" t="s">
        <v>94</v>
      </c>
      <c r="H402" s="212">
        <v>65.900000000000006</v>
      </c>
      <c r="I402" s="213"/>
      <c r="J402" s="214">
        <f>ROUND(I402*H402,2)</f>
        <v>0</v>
      </c>
      <c r="K402" s="210" t="s">
        <v>139</v>
      </c>
      <c r="L402" s="47"/>
      <c r="M402" s="215" t="s">
        <v>19</v>
      </c>
      <c r="N402" s="216" t="s">
        <v>43</v>
      </c>
      <c r="O402" s="87"/>
      <c r="P402" s="217">
        <f>O402*H402</f>
        <v>0</v>
      </c>
      <c r="Q402" s="217">
        <v>0</v>
      </c>
      <c r="R402" s="217">
        <f>Q402*H402</f>
        <v>0</v>
      </c>
      <c r="S402" s="217">
        <v>0</v>
      </c>
      <c r="T402" s="218">
        <f>S402*H402</f>
        <v>0</v>
      </c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R402" s="219" t="s">
        <v>140</v>
      </c>
      <c r="AT402" s="219" t="s">
        <v>135</v>
      </c>
      <c r="AU402" s="219" t="s">
        <v>82</v>
      </c>
      <c r="AY402" s="20" t="s">
        <v>133</v>
      </c>
      <c r="BE402" s="220">
        <f>IF(N402="základní",J402,0)</f>
        <v>0</v>
      </c>
      <c r="BF402" s="220">
        <f>IF(N402="snížená",J402,0)</f>
        <v>0</v>
      </c>
      <c r="BG402" s="220">
        <f>IF(N402="zákl. přenesená",J402,0)</f>
        <v>0</v>
      </c>
      <c r="BH402" s="220">
        <f>IF(N402="sníž. přenesená",J402,0)</f>
        <v>0</v>
      </c>
      <c r="BI402" s="220">
        <f>IF(N402="nulová",J402,0)</f>
        <v>0</v>
      </c>
      <c r="BJ402" s="20" t="s">
        <v>80</v>
      </c>
      <c r="BK402" s="220">
        <f>ROUND(I402*H402,2)</f>
        <v>0</v>
      </c>
      <c r="BL402" s="20" t="s">
        <v>140</v>
      </c>
      <c r="BM402" s="219" t="s">
        <v>730</v>
      </c>
    </row>
    <row r="403" s="2" customFormat="1">
      <c r="A403" s="41"/>
      <c r="B403" s="42"/>
      <c r="C403" s="43"/>
      <c r="D403" s="221" t="s">
        <v>142</v>
      </c>
      <c r="E403" s="43"/>
      <c r="F403" s="222" t="s">
        <v>731</v>
      </c>
      <c r="G403" s="43"/>
      <c r="H403" s="43"/>
      <c r="I403" s="223"/>
      <c r="J403" s="43"/>
      <c r="K403" s="43"/>
      <c r="L403" s="47"/>
      <c r="M403" s="224"/>
      <c r="N403" s="225"/>
      <c r="O403" s="87"/>
      <c r="P403" s="87"/>
      <c r="Q403" s="87"/>
      <c r="R403" s="87"/>
      <c r="S403" s="87"/>
      <c r="T403" s="88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T403" s="20" t="s">
        <v>142</v>
      </c>
      <c r="AU403" s="20" t="s">
        <v>82</v>
      </c>
    </row>
    <row r="404" s="13" customFormat="1">
      <c r="A404" s="13"/>
      <c r="B404" s="226"/>
      <c r="C404" s="227"/>
      <c r="D404" s="228" t="s">
        <v>144</v>
      </c>
      <c r="E404" s="229" t="s">
        <v>19</v>
      </c>
      <c r="F404" s="230" t="s">
        <v>314</v>
      </c>
      <c r="G404" s="227"/>
      <c r="H404" s="231">
        <v>65.900000000000006</v>
      </c>
      <c r="I404" s="232"/>
      <c r="J404" s="227"/>
      <c r="K404" s="227"/>
      <c r="L404" s="233"/>
      <c r="M404" s="234"/>
      <c r="N404" s="235"/>
      <c r="O404" s="235"/>
      <c r="P404" s="235"/>
      <c r="Q404" s="235"/>
      <c r="R404" s="235"/>
      <c r="S404" s="235"/>
      <c r="T404" s="236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37" t="s">
        <v>144</v>
      </c>
      <c r="AU404" s="237" t="s">
        <v>82</v>
      </c>
      <c r="AV404" s="13" t="s">
        <v>82</v>
      </c>
      <c r="AW404" s="13" t="s">
        <v>33</v>
      </c>
      <c r="AX404" s="13" t="s">
        <v>80</v>
      </c>
      <c r="AY404" s="237" t="s">
        <v>133</v>
      </c>
    </row>
    <row r="405" s="2" customFormat="1" ht="44.25" customHeight="1">
      <c r="A405" s="41"/>
      <c r="B405" s="42"/>
      <c r="C405" s="208" t="s">
        <v>732</v>
      </c>
      <c r="D405" s="208" t="s">
        <v>135</v>
      </c>
      <c r="E405" s="209" t="s">
        <v>733</v>
      </c>
      <c r="F405" s="210" t="s">
        <v>734</v>
      </c>
      <c r="G405" s="211" t="s">
        <v>94</v>
      </c>
      <c r="H405" s="212">
        <v>144.5</v>
      </c>
      <c r="I405" s="213"/>
      <c r="J405" s="214">
        <f>ROUND(I405*H405,2)</f>
        <v>0</v>
      </c>
      <c r="K405" s="210" t="s">
        <v>139</v>
      </c>
      <c r="L405" s="47"/>
      <c r="M405" s="215" t="s">
        <v>19</v>
      </c>
      <c r="N405" s="216" t="s">
        <v>43</v>
      </c>
      <c r="O405" s="87"/>
      <c r="P405" s="217">
        <f>O405*H405</f>
        <v>0</v>
      </c>
      <c r="Q405" s="217">
        <v>0</v>
      </c>
      <c r="R405" s="217">
        <f>Q405*H405</f>
        <v>0</v>
      </c>
      <c r="S405" s="217">
        <v>0</v>
      </c>
      <c r="T405" s="218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19" t="s">
        <v>140</v>
      </c>
      <c r="AT405" s="219" t="s">
        <v>135</v>
      </c>
      <c r="AU405" s="219" t="s">
        <v>82</v>
      </c>
      <c r="AY405" s="20" t="s">
        <v>133</v>
      </c>
      <c r="BE405" s="220">
        <f>IF(N405="základní",J405,0)</f>
        <v>0</v>
      </c>
      <c r="BF405" s="220">
        <f>IF(N405="snížená",J405,0)</f>
        <v>0</v>
      </c>
      <c r="BG405" s="220">
        <f>IF(N405="zákl. přenesená",J405,0)</f>
        <v>0</v>
      </c>
      <c r="BH405" s="220">
        <f>IF(N405="sníž. přenesená",J405,0)</f>
        <v>0</v>
      </c>
      <c r="BI405" s="220">
        <f>IF(N405="nulová",J405,0)</f>
        <v>0</v>
      </c>
      <c r="BJ405" s="20" t="s">
        <v>80</v>
      </c>
      <c r="BK405" s="220">
        <f>ROUND(I405*H405,2)</f>
        <v>0</v>
      </c>
      <c r="BL405" s="20" t="s">
        <v>140</v>
      </c>
      <c r="BM405" s="219" t="s">
        <v>735</v>
      </c>
    </row>
    <row r="406" s="2" customFormat="1">
      <c r="A406" s="41"/>
      <c r="B406" s="42"/>
      <c r="C406" s="43"/>
      <c r="D406" s="221" t="s">
        <v>142</v>
      </c>
      <c r="E406" s="43"/>
      <c r="F406" s="222" t="s">
        <v>736</v>
      </c>
      <c r="G406" s="43"/>
      <c r="H406" s="43"/>
      <c r="I406" s="223"/>
      <c r="J406" s="43"/>
      <c r="K406" s="43"/>
      <c r="L406" s="47"/>
      <c r="M406" s="224"/>
      <c r="N406" s="225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T406" s="20" t="s">
        <v>142</v>
      </c>
      <c r="AU406" s="20" t="s">
        <v>82</v>
      </c>
    </row>
    <row r="407" s="13" customFormat="1">
      <c r="A407" s="13"/>
      <c r="B407" s="226"/>
      <c r="C407" s="227"/>
      <c r="D407" s="228" t="s">
        <v>144</v>
      </c>
      <c r="E407" s="229" t="s">
        <v>19</v>
      </c>
      <c r="F407" s="230" t="s">
        <v>308</v>
      </c>
      <c r="G407" s="227"/>
      <c r="H407" s="231">
        <v>144.5</v>
      </c>
      <c r="I407" s="232"/>
      <c r="J407" s="227"/>
      <c r="K407" s="227"/>
      <c r="L407" s="233"/>
      <c r="M407" s="234"/>
      <c r="N407" s="235"/>
      <c r="O407" s="235"/>
      <c r="P407" s="235"/>
      <c r="Q407" s="235"/>
      <c r="R407" s="235"/>
      <c r="S407" s="235"/>
      <c r="T407" s="236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37" t="s">
        <v>144</v>
      </c>
      <c r="AU407" s="237" t="s">
        <v>82</v>
      </c>
      <c r="AV407" s="13" t="s">
        <v>82</v>
      </c>
      <c r="AW407" s="13" t="s">
        <v>33</v>
      </c>
      <c r="AX407" s="13" t="s">
        <v>80</v>
      </c>
      <c r="AY407" s="237" t="s">
        <v>133</v>
      </c>
    </row>
    <row r="408" s="2" customFormat="1" ht="33" customHeight="1">
      <c r="A408" s="41"/>
      <c r="B408" s="42"/>
      <c r="C408" s="208" t="s">
        <v>737</v>
      </c>
      <c r="D408" s="208" t="s">
        <v>135</v>
      </c>
      <c r="E408" s="209" t="s">
        <v>738</v>
      </c>
      <c r="F408" s="210" t="s">
        <v>739</v>
      </c>
      <c r="G408" s="211" t="s">
        <v>94</v>
      </c>
      <c r="H408" s="212">
        <v>244</v>
      </c>
      <c r="I408" s="213"/>
      <c r="J408" s="214">
        <f>ROUND(I408*H408,2)</f>
        <v>0</v>
      </c>
      <c r="K408" s="210" t="s">
        <v>139</v>
      </c>
      <c r="L408" s="47"/>
      <c r="M408" s="215" t="s">
        <v>19</v>
      </c>
      <c r="N408" s="216" t="s">
        <v>43</v>
      </c>
      <c r="O408" s="87"/>
      <c r="P408" s="217">
        <f>O408*H408</f>
        <v>0</v>
      </c>
      <c r="Q408" s="217">
        <v>0</v>
      </c>
      <c r="R408" s="217">
        <f>Q408*H408</f>
        <v>0</v>
      </c>
      <c r="S408" s="217">
        <v>0</v>
      </c>
      <c r="T408" s="218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9" t="s">
        <v>140</v>
      </c>
      <c r="AT408" s="219" t="s">
        <v>135</v>
      </c>
      <c r="AU408" s="219" t="s">
        <v>82</v>
      </c>
      <c r="AY408" s="20" t="s">
        <v>133</v>
      </c>
      <c r="BE408" s="220">
        <f>IF(N408="základní",J408,0)</f>
        <v>0</v>
      </c>
      <c r="BF408" s="220">
        <f>IF(N408="snížená",J408,0)</f>
        <v>0</v>
      </c>
      <c r="BG408" s="220">
        <f>IF(N408="zákl. přenesená",J408,0)</f>
        <v>0</v>
      </c>
      <c r="BH408" s="220">
        <f>IF(N408="sníž. přenesená",J408,0)</f>
        <v>0</v>
      </c>
      <c r="BI408" s="220">
        <f>IF(N408="nulová",J408,0)</f>
        <v>0</v>
      </c>
      <c r="BJ408" s="20" t="s">
        <v>80</v>
      </c>
      <c r="BK408" s="220">
        <f>ROUND(I408*H408,2)</f>
        <v>0</v>
      </c>
      <c r="BL408" s="20" t="s">
        <v>140</v>
      </c>
      <c r="BM408" s="219" t="s">
        <v>740</v>
      </c>
    </row>
    <row r="409" s="2" customFormat="1">
      <c r="A409" s="41"/>
      <c r="B409" s="42"/>
      <c r="C409" s="43"/>
      <c r="D409" s="221" t="s">
        <v>142</v>
      </c>
      <c r="E409" s="43"/>
      <c r="F409" s="222" t="s">
        <v>741</v>
      </c>
      <c r="G409" s="43"/>
      <c r="H409" s="43"/>
      <c r="I409" s="223"/>
      <c r="J409" s="43"/>
      <c r="K409" s="43"/>
      <c r="L409" s="47"/>
      <c r="M409" s="224"/>
      <c r="N409" s="225"/>
      <c r="O409" s="87"/>
      <c r="P409" s="87"/>
      <c r="Q409" s="87"/>
      <c r="R409" s="87"/>
      <c r="S409" s="87"/>
      <c r="T409" s="88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T409" s="20" t="s">
        <v>142</v>
      </c>
      <c r="AU409" s="20" t="s">
        <v>82</v>
      </c>
    </row>
    <row r="410" s="13" customFormat="1">
      <c r="A410" s="13"/>
      <c r="B410" s="226"/>
      <c r="C410" s="227"/>
      <c r="D410" s="228" t="s">
        <v>144</v>
      </c>
      <c r="E410" s="229" t="s">
        <v>19</v>
      </c>
      <c r="F410" s="230" t="s">
        <v>320</v>
      </c>
      <c r="G410" s="227"/>
      <c r="H410" s="231">
        <v>244</v>
      </c>
      <c r="I410" s="232"/>
      <c r="J410" s="227"/>
      <c r="K410" s="227"/>
      <c r="L410" s="233"/>
      <c r="M410" s="234"/>
      <c r="N410" s="235"/>
      <c r="O410" s="235"/>
      <c r="P410" s="235"/>
      <c r="Q410" s="235"/>
      <c r="R410" s="235"/>
      <c r="S410" s="235"/>
      <c r="T410" s="236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37" t="s">
        <v>144</v>
      </c>
      <c r="AU410" s="237" t="s">
        <v>82</v>
      </c>
      <c r="AV410" s="13" t="s">
        <v>82</v>
      </c>
      <c r="AW410" s="13" t="s">
        <v>33</v>
      </c>
      <c r="AX410" s="13" t="s">
        <v>80</v>
      </c>
      <c r="AY410" s="237" t="s">
        <v>133</v>
      </c>
    </row>
    <row r="411" s="2" customFormat="1" ht="33" customHeight="1">
      <c r="A411" s="41"/>
      <c r="B411" s="42"/>
      <c r="C411" s="208" t="s">
        <v>742</v>
      </c>
      <c r="D411" s="208" t="s">
        <v>135</v>
      </c>
      <c r="E411" s="209" t="s">
        <v>743</v>
      </c>
      <c r="F411" s="210" t="s">
        <v>744</v>
      </c>
      <c r="G411" s="211" t="s">
        <v>94</v>
      </c>
      <c r="H411" s="212">
        <v>187</v>
      </c>
      <c r="I411" s="213"/>
      <c r="J411" s="214">
        <f>ROUND(I411*H411,2)</f>
        <v>0</v>
      </c>
      <c r="K411" s="210" t="s">
        <v>139</v>
      </c>
      <c r="L411" s="47"/>
      <c r="M411" s="215" t="s">
        <v>19</v>
      </c>
      <c r="N411" s="216" t="s">
        <v>43</v>
      </c>
      <c r="O411" s="87"/>
      <c r="P411" s="217">
        <f>O411*H411</f>
        <v>0</v>
      </c>
      <c r="Q411" s="217">
        <v>0</v>
      </c>
      <c r="R411" s="217">
        <f>Q411*H411</f>
        <v>0</v>
      </c>
      <c r="S411" s="217">
        <v>0</v>
      </c>
      <c r="T411" s="218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19" t="s">
        <v>140</v>
      </c>
      <c r="AT411" s="219" t="s">
        <v>135</v>
      </c>
      <c r="AU411" s="219" t="s">
        <v>82</v>
      </c>
      <c r="AY411" s="20" t="s">
        <v>133</v>
      </c>
      <c r="BE411" s="220">
        <f>IF(N411="základní",J411,0)</f>
        <v>0</v>
      </c>
      <c r="BF411" s="220">
        <f>IF(N411="snížená",J411,0)</f>
        <v>0</v>
      </c>
      <c r="BG411" s="220">
        <f>IF(N411="zákl. přenesená",J411,0)</f>
        <v>0</v>
      </c>
      <c r="BH411" s="220">
        <f>IF(N411="sníž. přenesená",J411,0)</f>
        <v>0</v>
      </c>
      <c r="BI411" s="220">
        <f>IF(N411="nulová",J411,0)</f>
        <v>0</v>
      </c>
      <c r="BJ411" s="20" t="s">
        <v>80</v>
      </c>
      <c r="BK411" s="220">
        <f>ROUND(I411*H411,2)</f>
        <v>0</v>
      </c>
      <c r="BL411" s="20" t="s">
        <v>140</v>
      </c>
      <c r="BM411" s="219" t="s">
        <v>745</v>
      </c>
    </row>
    <row r="412" s="2" customFormat="1">
      <c r="A412" s="41"/>
      <c r="B412" s="42"/>
      <c r="C412" s="43"/>
      <c r="D412" s="221" t="s">
        <v>142</v>
      </c>
      <c r="E412" s="43"/>
      <c r="F412" s="222" t="s">
        <v>746</v>
      </c>
      <c r="G412" s="43"/>
      <c r="H412" s="43"/>
      <c r="I412" s="223"/>
      <c r="J412" s="43"/>
      <c r="K412" s="43"/>
      <c r="L412" s="47"/>
      <c r="M412" s="224"/>
      <c r="N412" s="225"/>
      <c r="O412" s="87"/>
      <c r="P412" s="87"/>
      <c r="Q412" s="87"/>
      <c r="R412" s="87"/>
      <c r="S412" s="87"/>
      <c r="T412" s="88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T412" s="20" t="s">
        <v>142</v>
      </c>
      <c r="AU412" s="20" t="s">
        <v>82</v>
      </c>
    </row>
    <row r="413" s="13" customFormat="1">
      <c r="A413" s="13"/>
      <c r="B413" s="226"/>
      <c r="C413" s="227"/>
      <c r="D413" s="228" t="s">
        <v>144</v>
      </c>
      <c r="E413" s="229" t="s">
        <v>19</v>
      </c>
      <c r="F413" s="230" t="s">
        <v>317</v>
      </c>
      <c r="G413" s="227"/>
      <c r="H413" s="231">
        <v>187</v>
      </c>
      <c r="I413" s="232"/>
      <c r="J413" s="227"/>
      <c r="K413" s="227"/>
      <c r="L413" s="233"/>
      <c r="M413" s="234"/>
      <c r="N413" s="235"/>
      <c r="O413" s="235"/>
      <c r="P413" s="235"/>
      <c r="Q413" s="235"/>
      <c r="R413" s="235"/>
      <c r="S413" s="235"/>
      <c r="T413" s="236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37" t="s">
        <v>144</v>
      </c>
      <c r="AU413" s="237" t="s">
        <v>82</v>
      </c>
      <c r="AV413" s="13" t="s">
        <v>82</v>
      </c>
      <c r="AW413" s="13" t="s">
        <v>33</v>
      </c>
      <c r="AX413" s="13" t="s">
        <v>80</v>
      </c>
      <c r="AY413" s="237" t="s">
        <v>133</v>
      </c>
    </row>
    <row r="414" s="2" customFormat="1" ht="37.8" customHeight="1">
      <c r="A414" s="41"/>
      <c r="B414" s="42"/>
      <c r="C414" s="208" t="s">
        <v>747</v>
      </c>
      <c r="D414" s="208" t="s">
        <v>135</v>
      </c>
      <c r="E414" s="209" t="s">
        <v>748</v>
      </c>
      <c r="F414" s="210" t="s">
        <v>749</v>
      </c>
      <c r="G414" s="211" t="s">
        <v>94</v>
      </c>
      <c r="H414" s="212">
        <v>91.799999999999997</v>
      </c>
      <c r="I414" s="213"/>
      <c r="J414" s="214">
        <f>ROUND(I414*H414,2)</f>
        <v>0</v>
      </c>
      <c r="K414" s="210" t="s">
        <v>139</v>
      </c>
      <c r="L414" s="47"/>
      <c r="M414" s="215" t="s">
        <v>19</v>
      </c>
      <c r="N414" s="216" t="s">
        <v>43</v>
      </c>
      <c r="O414" s="87"/>
      <c r="P414" s="217">
        <f>O414*H414</f>
        <v>0</v>
      </c>
      <c r="Q414" s="217">
        <v>0</v>
      </c>
      <c r="R414" s="217">
        <f>Q414*H414</f>
        <v>0</v>
      </c>
      <c r="S414" s="217">
        <v>0</v>
      </c>
      <c r="T414" s="218">
        <f>S414*H414</f>
        <v>0</v>
      </c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R414" s="219" t="s">
        <v>140</v>
      </c>
      <c r="AT414" s="219" t="s">
        <v>135</v>
      </c>
      <c r="AU414" s="219" t="s">
        <v>82</v>
      </c>
      <c r="AY414" s="20" t="s">
        <v>133</v>
      </c>
      <c r="BE414" s="220">
        <f>IF(N414="základní",J414,0)</f>
        <v>0</v>
      </c>
      <c r="BF414" s="220">
        <f>IF(N414="snížená",J414,0)</f>
        <v>0</v>
      </c>
      <c r="BG414" s="220">
        <f>IF(N414="zákl. přenesená",J414,0)</f>
        <v>0</v>
      </c>
      <c r="BH414" s="220">
        <f>IF(N414="sníž. přenesená",J414,0)</f>
        <v>0</v>
      </c>
      <c r="BI414" s="220">
        <f>IF(N414="nulová",J414,0)</f>
        <v>0</v>
      </c>
      <c r="BJ414" s="20" t="s">
        <v>80</v>
      </c>
      <c r="BK414" s="220">
        <f>ROUND(I414*H414,2)</f>
        <v>0</v>
      </c>
      <c r="BL414" s="20" t="s">
        <v>140</v>
      </c>
      <c r="BM414" s="219" t="s">
        <v>750</v>
      </c>
    </row>
    <row r="415" s="2" customFormat="1">
      <c r="A415" s="41"/>
      <c r="B415" s="42"/>
      <c r="C415" s="43"/>
      <c r="D415" s="221" t="s">
        <v>142</v>
      </c>
      <c r="E415" s="43"/>
      <c r="F415" s="222" t="s">
        <v>751</v>
      </c>
      <c r="G415" s="43"/>
      <c r="H415" s="43"/>
      <c r="I415" s="223"/>
      <c r="J415" s="43"/>
      <c r="K415" s="43"/>
      <c r="L415" s="47"/>
      <c r="M415" s="224"/>
      <c r="N415" s="225"/>
      <c r="O415" s="87"/>
      <c r="P415" s="87"/>
      <c r="Q415" s="87"/>
      <c r="R415" s="87"/>
      <c r="S415" s="87"/>
      <c r="T415" s="88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T415" s="20" t="s">
        <v>142</v>
      </c>
      <c r="AU415" s="20" t="s">
        <v>82</v>
      </c>
    </row>
    <row r="416" s="13" customFormat="1">
      <c r="A416" s="13"/>
      <c r="B416" s="226"/>
      <c r="C416" s="227"/>
      <c r="D416" s="228" t="s">
        <v>144</v>
      </c>
      <c r="E416" s="229" t="s">
        <v>19</v>
      </c>
      <c r="F416" s="230" t="s">
        <v>311</v>
      </c>
      <c r="G416" s="227"/>
      <c r="H416" s="231">
        <v>91.799999999999997</v>
      </c>
      <c r="I416" s="232"/>
      <c r="J416" s="227"/>
      <c r="K416" s="227"/>
      <c r="L416" s="233"/>
      <c r="M416" s="234"/>
      <c r="N416" s="235"/>
      <c r="O416" s="235"/>
      <c r="P416" s="235"/>
      <c r="Q416" s="235"/>
      <c r="R416" s="235"/>
      <c r="S416" s="235"/>
      <c r="T416" s="236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37" t="s">
        <v>144</v>
      </c>
      <c r="AU416" s="237" t="s">
        <v>82</v>
      </c>
      <c r="AV416" s="13" t="s">
        <v>82</v>
      </c>
      <c r="AW416" s="13" t="s">
        <v>33</v>
      </c>
      <c r="AX416" s="13" t="s">
        <v>80</v>
      </c>
      <c r="AY416" s="237" t="s">
        <v>133</v>
      </c>
    </row>
    <row r="417" s="2" customFormat="1" ht="33" customHeight="1">
      <c r="A417" s="41"/>
      <c r="B417" s="42"/>
      <c r="C417" s="208" t="s">
        <v>752</v>
      </c>
      <c r="D417" s="208" t="s">
        <v>135</v>
      </c>
      <c r="E417" s="209" t="s">
        <v>753</v>
      </c>
      <c r="F417" s="210" t="s">
        <v>754</v>
      </c>
      <c r="G417" s="211" t="s">
        <v>94</v>
      </c>
      <c r="H417" s="212">
        <v>144.5</v>
      </c>
      <c r="I417" s="213"/>
      <c r="J417" s="214">
        <f>ROUND(I417*H417,2)</f>
        <v>0</v>
      </c>
      <c r="K417" s="210" t="s">
        <v>139</v>
      </c>
      <c r="L417" s="47"/>
      <c r="M417" s="215" t="s">
        <v>19</v>
      </c>
      <c r="N417" s="216" t="s">
        <v>43</v>
      </c>
      <c r="O417" s="87"/>
      <c r="P417" s="217">
        <f>O417*H417</f>
        <v>0</v>
      </c>
      <c r="Q417" s="217">
        <v>0</v>
      </c>
      <c r="R417" s="217">
        <f>Q417*H417</f>
        <v>0</v>
      </c>
      <c r="S417" s="217">
        <v>0</v>
      </c>
      <c r="T417" s="218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19" t="s">
        <v>140</v>
      </c>
      <c r="AT417" s="219" t="s">
        <v>135</v>
      </c>
      <c r="AU417" s="219" t="s">
        <v>82</v>
      </c>
      <c r="AY417" s="20" t="s">
        <v>133</v>
      </c>
      <c r="BE417" s="220">
        <f>IF(N417="základní",J417,0)</f>
        <v>0</v>
      </c>
      <c r="BF417" s="220">
        <f>IF(N417="snížená",J417,0)</f>
        <v>0</v>
      </c>
      <c r="BG417" s="220">
        <f>IF(N417="zákl. přenesená",J417,0)</f>
        <v>0</v>
      </c>
      <c r="BH417" s="220">
        <f>IF(N417="sníž. přenesená",J417,0)</f>
        <v>0</v>
      </c>
      <c r="BI417" s="220">
        <f>IF(N417="nulová",J417,0)</f>
        <v>0</v>
      </c>
      <c r="BJ417" s="20" t="s">
        <v>80</v>
      </c>
      <c r="BK417" s="220">
        <f>ROUND(I417*H417,2)</f>
        <v>0</v>
      </c>
      <c r="BL417" s="20" t="s">
        <v>140</v>
      </c>
      <c r="BM417" s="219" t="s">
        <v>755</v>
      </c>
    </row>
    <row r="418" s="2" customFormat="1">
      <c r="A418" s="41"/>
      <c r="B418" s="42"/>
      <c r="C418" s="43"/>
      <c r="D418" s="221" t="s">
        <v>142</v>
      </c>
      <c r="E418" s="43"/>
      <c r="F418" s="222" t="s">
        <v>756</v>
      </c>
      <c r="G418" s="43"/>
      <c r="H418" s="43"/>
      <c r="I418" s="223"/>
      <c r="J418" s="43"/>
      <c r="K418" s="43"/>
      <c r="L418" s="47"/>
      <c r="M418" s="224"/>
      <c r="N418" s="225"/>
      <c r="O418" s="87"/>
      <c r="P418" s="87"/>
      <c r="Q418" s="87"/>
      <c r="R418" s="87"/>
      <c r="S418" s="87"/>
      <c r="T418" s="88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T418" s="20" t="s">
        <v>142</v>
      </c>
      <c r="AU418" s="20" t="s">
        <v>82</v>
      </c>
    </row>
    <row r="419" s="13" customFormat="1">
      <c r="A419" s="13"/>
      <c r="B419" s="226"/>
      <c r="C419" s="227"/>
      <c r="D419" s="228" t="s">
        <v>144</v>
      </c>
      <c r="E419" s="229" t="s">
        <v>19</v>
      </c>
      <c r="F419" s="230" t="s">
        <v>308</v>
      </c>
      <c r="G419" s="227"/>
      <c r="H419" s="231">
        <v>144.5</v>
      </c>
      <c r="I419" s="232"/>
      <c r="J419" s="227"/>
      <c r="K419" s="227"/>
      <c r="L419" s="233"/>
      <c r="M419" s="234"/>
      <c r="N419" s="235"/>
      <c r="O419" s="235"/>
      <c r="P419" s="235"/>
      <c r="Q419" s="235"/>
      <c r="R419" s="235"/>
      <c r="S419" s="235"/>
      <c r="T419" s="236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37" t="s">
        <v>144</v>
      </c>
      <c r="AU419" s="237" t="s">
        <v>82</v>
      </c>
      <c r="AV419" s="13" t="s">
        <v>82</v>
      </c>
      <c r="AW419" s="13" t="s">
        <v>33</v>
      </c>
      <c r="AX419" s="13" t="s">
        <v>80</v>
      </c>
      <c r="AY419" s="237" t="s">
        <v>133</v>
      </c>
    </row>
    <row r="420" s="2" customFormat="1" ht="33" customHeight="1">
      <c r="A420" s="41"/>
      <c r="B420" s="42"/>
      <c r="C420" s="208" t="s">
        <v>757</v>
      </c>
      <c r="D420" s="208" t="s">
        <v>135</v>
      </c>
      <c r="E420" s="209" t="s">
        <v>758</v>
      </c>
      <c r="F420" s="210" t="s">
        <v>759</v>
      </c>
      <c r="G420" s="211" t="s">
        <v>94</v>
      </c>
      <c r="H420" s="212">
        <v>431</v>
      </c>
      <c r="I420" s="213"/>
      <c r="J420" s="214">
        <f>ROUND(I420*H420,2)</f>
        <v>0</v>
      </c>
      <c r="K420" s="210" t="s">
        <v>139</v>
      </c>
      <c r="L420" s="47"/>
      <c r="M420" s="215" t="s">
        <v>19</v>
      </c>
      <c r="N420" s="216" t="s">
        <v>43</v>
      </c>
      <c r="O420" s="87"/>
      <c r="P420" s="217">
        <f>O420*H420</f>
        <v>0</v>
      </c>
      <c r="Q420" s="217">
        <v>0</v>
      </c>
      <c r="R420" s="217">
        <f>Q420*H420</f>
        <v>0</v>
      </c>
      <c r="S420" s="217">
        <v>0</v>
      </c>
      <c r="T420" s="218">
        <f>S420*H420</f>
        <v>0</v>
      </c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R420" s="219" t="s">
        <v>140</v>
      </c>
      <c r="AT420" s="219" t="s">
        <v>135</v>
      </c>
      <c r="AU420" s="219" t="s">
        <v>82</v>
      </c>
      <c r="AY420" s="20" t="s">
        <v>133</v>
      </c>
      <c r="BE420" s="220">
        <f>IF(N420="základní",J420,0)</f>
        <v>0</v>
      </c>
      <c r="BF420" s="220">
        <f>IF(N420="snížená",J420,0)</f>
        <v>0</v>
      </c>
      <c r="BG420" s="220">
        <f>IF(N420="zákl. přenesená",J420,0)</f>
        <v>0</v>
      </c>
      <c r="BH420" s="220">
        <f>IF(N420="sníž. přenesená",J420,0)</f>
        <v>0</v>
      </c>
      <c r="BI420" s="220">
        <f>IF(N420="nulová",J420,0)</f>
        <v>0</v>
      </c>
      <c r="BJ420" s="20" t="s">
        <v>80</v>
      </c>
      <c r="BK420" s="220">
        <f>ROUND(I420*H420,2)</f>
        <v>0</v>
      </c>
      <c r="BL420" s="20" t="s">
        <v>140</v>
      </c>
      <c r="BM420" s="219" t="s">
        <v>760</v>
      </c>
    </row>
    <row r="421" s="2" customFormat="1">
      <c r="A421" s="41"/>
      <c r="B421" s="42"/>
      <c r="C421" s="43"/>
      <c r="D421" s="221" t="s">
        <v>142</v>
      </c>
      <c r="E421" s="43"/>
      <c r="F421" s="222" t="s">
        <v>761</v>
      </c>
      <c r="G421" s="43"/>
      <c r="H421" s="43"/>
      <c r="I421" s="223"/>
      <c r="J421" s="43"/>
      <c r="K421" s="43"/>
      <c r="L421" s="47"/>
      <c r="M421" s="224"/>
      <c r="N421" s="225"/>
      <c r="O421" s="87"/>
      <c r="P421" s="87"/>
      <c r="Q421" s="87"/>
      <c r="R421" s="87"/>
      <c r="S421" s="87"/>
      <c r="T421" s="88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T421" s="20" t="s">
        <v>142</v>
      </c>
      <c r="AU421" s="20" t="s">
        <v>82</v>
      </c>
    </row>
    <row r="422" s="13" customFormat="1">
      <c r="A422" s="13"/>
      <c r="B422" s="226"/>
      <c r="C422" s="227"/>
      <c r="D422" s="228" t="s">
        <v>144</v>
      </c>
      <c r="E422" s="229" t="s">
        <v>19</v>
      </c>
      <c r="F422" s="230" t="s">
        <v>762</v>
      </c>
      <c r="G422" s="227"/>
      <c r="H422" s="231">
        <v>431</v>
      </c>
      <c r="I422" s="232"/>
      <c r="J422" s="227"/>
      <c r="K422" s="227"/>
      <c r="L422" s="233"/>
      <c r="M422" s="234"/>
      <c r="N422" s="235"/>
      <c r="O422" s="235"/>
      <c r="P422" s="235"/>
      <c r="Q422" s="235"/>
      <c r="R422" s="235"/>
      <c r="S422" s="235"/>
      <c r="T422" s="236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37" t="s">
        <v>144</v>
      </c>
      <c r="AU422" s="237" t="s">
        <v>82</v>
      </c>
      <c r="AV422" s="13" t="s">
        <v>82</v>
      </c>
      <c r="AW422" s="13" t="s">
        <v>33</v>
      </c>
      <c r="AX422" s="13" t="s">
        <v>80</v>
      </c>
      <c r="AY422" s="237" t="s">
        <v>133</v>
      </c>
    </row>
    <row r="423" s="2" customFormat="1" ht="24.15" customHeight="1">
      <c r="A423" s="41"/>
      <c r="B423" s="42"/>
      <c r="C423" s="208" t="s">
        <v>763</v>
      </c>
      <c r="D423" s="208" t="s">
        <v>135</v>
      </c>
      <c r="E423" s="209" t="s">
        <v>764</v>
      </c>
      <c r="F423" s="210" t="s">
        <v>765</v>
      </c>
      <c r="G423" s="211" t="s">
        <v>94</v>
      </c>
      <c r="H423" s="212">
        <v>187</v>
      </c>
      <c r="I423" s="213"/>
      <c r="J423" s="214">
        <f>ROUND(I423*H423,2)</f>
        <v>0</v>
      </c>
      <c r="K423" s="210" t="s">
        <v>139</v>
      </c>
      <c r="L423" s="47"/>
      <c r="M423" s="215" t="s">
        <v>19</v>
      </c>
      <c r="N423" s="216" t="s">
        <v>43</v>
      </c>
      <c r="O423" s="87"/>
      <c r="P423" s="217">
        <f>O423*H423</f>
        <v>0</v>
      </c>
      <c r="Q423" s="217">
        <v>0</v>
      </c>
      <c r="R423" s="217">
        <f>Q423*H423</f>
        <v>0</v>
      </c>
      <c r="S423" s="217">
        <v>0</v>
      </c>
      <c r="T423" s="218">
        <f>S423*H423</f>
        <v>0</v>
      </c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R423" s="219" t="s">
        <v>140</v>
      </c>
      <c r="AT423" s="219" t="s">
        <v>135</v>
      </c>
      <c r="AU423" s="219" t="s">
        <v>82</v>
      </c>
      <c r="AY423" s="20" t="s">
        <v>133</v>
      </c>
      <c r="BE423" s="220">
        <f>IF(N423="základní",J423,0)</f>
        <v>0</v>
      </c>
      <c r="BF423" s="220">
        <f>IF(N423="snížená",J423,0)</f>
        <v>0</v>
      </c>
      <c r="BG423" s="220">
        <f>IF(N423="zákl. přenesená",J423,0)</f>
        <v>0</v>
      </c>
      <c r="BH423" s="220">
        <f>IF(N423="sníž. přenesená",J423,0)</f>
        <v>0</v>
      </c>
      <c r="BI423" s="220">
        <f>IF(N423="nulová",J423,0)</f>
        <v>0</v>
      </c>
      <c r="BJ423" s="20" t="s">
        <v>80</v>
      </c>
      <c r="BK423" s="220">
        <f>ROUND(I423*H423,2)</f>
        <v>0</v>
      </c>
      <c r="BL423" s="20" t="s">
        <v>140</v>
      </c>
      <c r="BM423" s="219" t="s">
        <v>766</v>
      </c>
    </row>
    <row r="424" s="2" customFormat="1">
      <c r="A424" s="41"/>
      <c r="B424" s="42"/>
      <c r="C424" s="43"/>
      <c r="D424" s="221" t="s">
        <v>142</v>
      </c>
      <c r="E424" s="43"/>
      <c r="F424" s="222" t="s">
        <v>767</v>
      </c>
      <c r="G424" s="43"/>
      <c r="H424" s="43"/>
      <c r="I424" s="223"/>
      <c r="J424" s="43"/>
      <c r="K424" s="43"/>
      <c r="L424" s="47"/>
      <c r="M424" s="224"/>
      <c r="N424" s="225"/>
      <c r="O424" s="87"/>
      <c r="P424" s="87"/>
      <c r="Q424" s="87"/>
      <c r="R424" s="87"/>
      <c r="S424" s="87"/>
      <c r="T424" s="88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T424" s="20" t="s">
        <v>142</v>
      </c>
      <c r="AU424" s="20" t="s">
        <v>82</v>
      </c>
    </row>
    <row r="425" s="13" customFormat="1">
      <c r="A425" s="13"/>
      <c r="B425" s="226"/>
      <c r="C425" s="227"/>
      <c r="D425" s="228" t="s">
        <v>144</v>
      </c>
      <c r="E425" s="229" t="s">
        <v>19</v>
      </c>
      <c r="F425" s="230" t="s">
        <v>317</v>
      </c>
      <c r="G425" s="227"/>
      <c r="H425" s="231">
        <v>187</v>
      </c>
      <c r="I425" s="232"/>
      <c r="J425" s="227"/>
      <c r="K425" s="227"/>
      <c r="L425" s="233"/>
      <c r="M425" s="234"/>
      <c r="N425" s="235"/>
      <c r="O425" s="235"/>
      <c r="P425" s="235"/>
      <c r="Q425" s="235"/>
      <c r="R425" s="235"/>
      <c r="S425" s="235"/>
      <c r="T425" s="236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T425" s="237" t="s">
        <v>144</v>
      </c>
      <c r="AU425" s="237" t="s">
        <v>82</v>
      </c>
      <c r="AV425" s="13" t="s">
        <v>82</v>
      </c>
      <c r="AW425" s="13" t="s">
        <v>33</v>
      </c>
      <c r="AX425" s="13" t="s">
        <v>80</v>
      </c>
      <c r="AY425" s="237" t="s">
        <v>133</v>
      </c>
    </row>
    <row r="426" s="2" customFormat="1" ht="49.05" customHeight="1">
      <c r="A426" s="41"/>
      <c r="B426" s="42"/>
      <c r="C426" s="208" t="s">
        <v>768</v>
      </c>
      <c r="D426" s="208" t="s">
        <v>135</v>
      </c>
      <c r="E426" s="209" t="s">
        <v>769</v>
      </c>
      <c r="F426" s="210" t="s">
        <v>770</v>
      </c>
      <c r="G426" s="211" t="s">
        <v>94</v>
      </c>
      <c r="H426" s="212">
        <v>187</v>
      </c>
      <c r="I426" s="213"/>
      <c r="J426" s="214">
        <f>ROUND(I426*H426,2)</f>
        <v>0</v>
      </c>
      <c r="K426" s="210" t="s">
        <v>139</v>
      </c>
      <c r="L426" s="47"/>
      <c r="M426" s="215" t="s">
        <v>19</v>
      </c>
      <c r="N426" s="216" t="s">
        <v>43</v>
      </c>
      <c r="O426" s="87"/>
      <c r="P426" s="217">
        <f>O426*H426</f>
        <v>0</v>
      </c>
      <c r="Q426" s="217">
        <v>0</v>
      </c>
      <c r="R426" s="217">
        <f>Q426*H426</f>
        <v>0</v>
      </c>
      <c r="S426" s="217">
        <v>0</v>
      </c>
      <c r="T426" s="218">
        <f>S426*H426</f>
        <v>0</v>
      </c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R426" s="219" t="s">
        <v>140</v>
      </c>
      <c r="AT426" s="219" t="s">
        <v>135</v>
      </c>
      <c r="AU426" s="219" t="s">
        <v>82</v>
      </c>
      <c r="AY426" s="20" t="s">
        <v>133</v>
      </c>
      <c r="BE426" s="220">
        <f>IF(N426="základní",J426,0)</f>
        <v>0</v>
      </c>
      <c r="BF426" s="220">
        <f>IF(N426="snížená",J426,0)</f>
        <v>0</v>
      </c>
      <c r="BG426" s="220">
        <f>IF(N426="zákl. přenesená",J426,0)</f>
        <v>0</v>
      </c>
      <c r="BH426" s="220">
        <f>IF(N426="sníž. přenesená",J426,0)</f>
        <v>0</v>
      </c>
      <c r="BI426" s="220">
        <f>IF(N426="nulová",J426,0)</f>
        <v>0</v>
      </c>
      <c r="BJ426" s="20" t="s">
        <v>80</v>
      </c>
      <c r="BK426" s="220">
        <f>ROUND(I426*H426,2)</f>
        <v>0</v>
      </c>
      <c r="BL426" s="20" t="s">
        <v>140</v>
      </c>
      <c r="BM426" s="219" t="s">
        <v>771</v>
      </c>
    </row>
    <row r="427" s="2" customFormat="1">
      <c r="A427" s="41"/>
      <c r="B427" s="42"/>
      <c r="C427" s="43"/>
      <c r="D427" s="221" t="s">
        <v>142</v>
      </c>
      <c r="E427" s="43"/>
      <c r="F427" s="222" t="s">
        <v>772</v>
      </c>
      <c r="G427" s="43"/>
      <c r="H427" s="43"/>
      <c r="I427" s="223"/>
      <c r="J427" s="43"/>
      <c r="K427" s="43"/>
      <c r="L427" s="47"/>
      <c r="M427" s="224"/>
      <c r="N427" s="225"/>
      <c r="O427" s="87"/>
      <c r="P427" s="87"/>
      <c r="Q427" s="87"/>
      <c r="R427" s="87"/>
      <c r="S427" s="87"/>
      <c r="T427" s="88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T427" s="20" t="s">
        <v>142</v>
      </c>
      <c r="AU427" s="20" t="s">
        <v>82</v>
      </c>
    </row>
    <row r="428" s="13" customFormat="1">
      <c r="A428" s="13"/>
      <c r="B428" s="226"/>
      <c r="C428" s="227"/>
      <c r="D428" s="228" t="s">
        <v>144</v>
      </c>
      <c r="E428" s="229" t="s">
        <v>19</v>
      </c>
      <c r="F428" s="230" t="s">
        <v>317</v>
      </c>
      <c r="G428" s="227"/>
      <c r="H428" s="231">
        <v>187</v>
      </c>
      <c r="I428" s="232"/>
      <c r="J428" s="227"/>
      <c r="K428" s="227"/>
      <c r="L428" s="233"/>
      <c r="M428" s="234"/>
      <c r="N428" s="235"/>
      <c r="O428" s="235"/>
      <c r="P428" s="235"/>
      <c r="Q428" s="235"/>
      <c r="R428" s="235"/>
      <c r="S428" s="235"/>
      <c r="T428" s="236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37" t="s">
        <v>144</v>
      </c>
      <c r="AU428" s="237" t="s">
        <v>82</v>
      </c>
      <c r="AV428" s="13" t="s">
        <v>82</v>
      </c>
      <c r="AW428" s="13" t="s">
        <v>33</v>
      </c>
      <c r="AX428" s="13" t="s">
        <v>80</v>
      </c>
      <c r="AY428" s="237" t="s">
        <v>133</v>
      </c>
    </row>
    <row r="429" s="2" customFormat="1" ht="44.25" customHeight="1">
      <c r="A429" s="41"/>
      <c r="B429" s="42"/>
      <c r="C429" s="208" t="s">
        <v>773</v>
      </c>
      <c r="D429" s="208" t="s">
        <v>135</v>
      </c>
      <c r="E429" s="209" t="s">
        <v>774</v>
      </c>
      <c r="F429" s="210" t="s">
        <v>775</v>
      </c>
      <c r="G429" s="211" t="s">
        <v>94</v>
      </c>
      <c r="H429" s="212">
        <v>187</v>
      </c>
      <c r="I429" s="213"/>
      <c r="J429" s="214">
        <f>ROUND(I429*H429,2)</f>
        <v>0</v>
      </c>
      <c r="K429" s="210" t="s">
        <v>139</v>
      </c>
      <c r="L429" s="47"/>
      <c r="M429" s="215" t="s">
        <v>19</v>
      </c>
      <c r="N429" s="216" t="s">
        <v>43</v>
      </c>
      <c r="O429" s="87"/>
      <c r="P429" s="217">
        <f>O429*H429</f>
        <v>0</v>
      </c>
      <c r="Q429" s="217">
        <v>0</v>
      </c>
      <c r="R429" s="217">
        <f>Q429*H429</f>
        <v>0</v>
      </c>
      <c r="S429" s="217">
        <v>0</v>
      </c>
      <c r="T429" s="218">
        <f>S429*H429</f>
        <v>0</v>
      </c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R429" s="219" t="s">
        <v>140</v>
      </c>
      <c r="AT429" s="219" t="s">
        <v>135</v>
      </c>
      <c r="AU429" s="219" t="s">
        <v>82</v>
      </c>
      <c r="AY429" s="20" t="s">
        <v>133</v>
      </c>
      <c r="BE429" s="220">
        <f>IF(N429="základní",J429,0)</f>
        <v>0</v>
      </c>
      <c r="BF429" s="220">
        <f>IF(N429="snížená",J429,0)</f>
        <v>0</v>
      </c>
      <c r="BG429" s="220">
        <f>IF(N429="zákl. přenesená",J429,0)</f>
        <v>0</v>
      </c>
      <c r="BH429" s="220">
        <f>IF(N429="sníž. přenesená",J429,0)</f>
        <v>0</v>
      </c>
      <c r="BI429" s="220">
        <f>IF(N429="nulová",J429,0)</f>
        <v>0</v>
      </c>
      <c r="BJ429" s="20" t="s">
        <v>80</v>
      </c>
      <c r="BK429" s="220">
        <f>ROUND(I429*H429,2)</f>
        <v>0</v>
      </c>
      <c r="BL429" s="20" t="s">
        <v>140</v>
      </c>
      <c r="BM429" s="219" t="s">
        <v>776</v>
      </c>
    </row>
    <row r="430" s="2" customFormat="1">
      <c r="A430" s="41"/>
      <c r="B430" s="42"/>
      <c r="C430" s="43"/>
      <c r="D430" s="221" t="s">
        <v>142</v>
      </c>
      <c r="E430" s="43"/>
      <c r="F430" s="222" t="s">
        <v>777</v>
      </c>
      <c r="G430" s="43"/>
      <c r="H430" s="43"/>
      <c r="I430" s="223"/>
      <c r="J430" s="43"/>
      <c r="K430" s="43"/>
      <c r="L430" s="47"/>
      <c r="M430" s="224"/>
      <c r="N430" s="225"/>
      <c r="O430" s="87"/>
      <c r="P430" s="87"/>
      <c r="Q430" s="87"/>
      <c r="R430" s="87"/>
      <c r="S430" s="87"/>
      <c r="T430" s="88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T430" s="20" t="s">
        <v>142</v>
      </c>
      <c r="AU430" s="20" t="s">
        <v>82</v>
      </c>
    </row>
    <row r="431" s="13" customFormat="1">
      <c r="A431" s="13"/>
      <c r="B431" s="226"/>
      <c r="C431" s="227"/>
      <c r="D431" s="228" t="s">
        <v>144</v>
      </c>
      <c r="E431" s="229" t="s">
        <v>19</v>
      </c>
      <c r="F431" s="230" t="s">
        <v>317</v>
      </c>
      <c r="G431" s="227"/>
      <c r="H431" s="231">
        <v>187</v>
      </c>
      <c r="I431" s="232"/>
      <c r="J431" s="227"/>
      <c r="K431" s="227"/>
      <c r="L431" s="233"/>
      <c r="M431" s="234"/>
      <c r="N431" s="235"/>
      <c r="O431" s="235"/>
      <c r="P431" s="235"/>
      <c r="Q431" s="235"/>
      <c r="R431" s="235"/>
      <c r="S431" s="235"/>
      <c r="T431" s="236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37" t="s">
        <v>144</v>
      </c>
      <c r="AU431" s="237" t="s">
        <v>82</v>
      </c>
      <c r="AV431" s="13" t="s">
        <v>82</v>
      </c>
      <c r="AW431" s="13" t="s">
        <v>33</v>
      </c>
      <c r="AX431" s="13" t="s">
        <v>80</v>
      </c>
      <c r="AY431" s="237" t="s">
        <v>133</v>
      </c>
    </row>
    <row r="432" s="2" customFormat="1" ht="78" customHeight="1">
      <c r="A432" s="41"/>
      <c r="B432" s="42"/>
      <c r="C432" s="208" t="s">
        <v>778</v>
      </c>
      <c r="D432" s="208" t="s">
        <v>135</v>
      </c>
      <c r="E432" s="209" t="s">
        <v>779</v>
      </c>
      <c r="F432" s="210" t="s">
        <v>780</v>
      </c>
      <c r="G432" s="211" t="s">
        <v>94</v>
      </c>
      <c r="H432" s="212">
        <v>91.799999999999997</v>
      </c>
      <c r="I432" s="213"/>
      <c r="J432" s="214">
        <f>ROUND(I432*H432,2)</f>
        <v>0</v>
      </c>
      <c r="K432" s="210" t="s">
        <v>139</v>
      </c>
      <c r="L432" s="47"/>
      <c r="M432" s="215" t="s">
        <v>19</v>
      </c>
      <c r="N432" s="216" t="s">
        <v>43</v>
      </c>
      <c r="O432" s="87"/>
      <c r="P432" s="217">
        <f>O432*H432</f>
        <v>0</v>
      </c>
      <c r="Q432" s="217">
        <v>0.089219999999999994</v>
      </c>
      <c r="R432" s="217">
        <f>Q432*H432</f>
        <v>8.1903959999999998</v>
      </c>
      <c r="S432" s="217">
        <v>0</v>
      </c>
      <c r="T432" s="218">
        <f>S432*H432</f>
        <v>0</v>
      </c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R432" s="219" t="s">
        <v>140</v>
      </c>
      <c r="AT432" s="219" t="s">
        <v>135</v>
      </c>
      <c r="AU432" s="219" t="s">
        <v>82</v>
      </c>
      <c r="AY432" s="20" t="s">
        <v>133</v>
      </c>
      <c r="BE432" s="220">
        <f>IF(N432="základní",J432,0)</f>
        <v>0</v>
      </c>
      <c r="BF432" s="220">
        <f>IF(N432="snížená",J432,0)</f>
        <v>0</v>
      </c>
      <c r="BG432" s="220">
        <f>IF(N432="zákl. přenesená",J432,0)</f>
        <v>0</v>
      </c>
      <c r="BH432" s="220">
        <f>IF(N432="sníž. přenesená",J432,0)</f>
        <v>0</v>
      </c>
      <c r="BI432" s="220">
        <f>IF(N432="nulová",J432,0)</f>
        <v>0</v>
      </c>
      <c r="BJ432" s="20" t="s">
        <v>80</v>
      </c>
      <c r="BK432" s="220">
        <f>ROUND(I432*H432,2)</f>
        <v>0</v>
      </c>
      <c r="BL432" s="20" t="s">
        <v>140</v>
      </c>
      <c r="BM432" s="219" t="s">
        <v>781</v>
      </c>
    </row>
    <row r="433" s="2" customFormat="1">
      <c r="A433" s="41"/>
      <c r="B433" s="42"/>
      <c r="C433" s="43"/>
      <c r="D433" s="221" t="s">
        <v>142</v>
      </c>
      <c r="E433" s="43"/>
      <c r="F433" s="222" t="s">
        <v>782</v>
      </c>
      <c r="G433" s="43"/>
      <c r="H433" s="43"/>
      <c r="I433" s="223"/>
      <c r="J433" s="43"/>
      <c r="K433" s="43"/>
      <c r="L433" s="47"/>
      <c r="M433" s="224"/>
      <c r="N433" s="225"/>
      <c r="O433" s="87"/>
      <c r="P433" s="87"/>
      <c r="Q433" s="87"/>
      <c r="R433" s="87"/>
      <c r="S433" s="87"/>
      <c r="T433" s="88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T433" s="20" t="s">
        <v>142</v>
      </c>
      <c r="AU433" s="20" t="s">
        <v>82</v>
      </c>
    </row>
    <row r="434" s="13" customFormat="1">
      <c r="A434" s="13"/>
      <c r="B434" s="226"/>
      <c r="C434" s="227"/>
      <c r="D434" s="228" t="s">
        <v>144</v>
      </c>
      <c r="E434" s="229" t="s">
        <v>19</v>
      </c>
      <c r="F434" s="230" t="s">
        <v>311</v>
      </c>
      <c r="G434" s="227"/>
      <c r="H434" s="231">
        <v>91.799999999999997</v>
      </c>
      <c r="I434" s="232"/>
      <c r="J434" s="227"/>
      <c r="K434" s="227"/>
      <c r="L434" s="233"/>
      <c r="M434" s="234"/>
      <c r="N434" s="235"/>
      <c r="O434" s="235"/>
      <c r="P434" s="235"/>
      <c r="Q434" s="235"/>
      <c r="R434" s="235"/>
      <c r="S434" s="235"/>
      <c r="T434" s="236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37" t="s">
        <v>144</v>
      </c>
      <c r="AU434" s="237" t="s">
        <v>82</v>
      </c>
      <c r="AV434" s="13" t="s">
        <v>82</v>
      </c>
      <c r="AW434" s="13" t="s">
        <v>33</v>
      </c>
      <c r="AX434" s="13" t="s">
        <v>80</v>
      </c>
      <c r="AY434" s="237" t="s">
        <v>133</v>
      </c>
    </row>
    <row r="435" s="2" customFormat="1" ht="24.15" customHeight="1">
      <c r="A435" s="41"/>
      <c r="B435" s="42"/>
      <c r="C435" s="274" t="s">
        <v>783</v>
      </c>
      <c r="D435" s="274" t="s">
        <v>418</v>
      </c>
      <c r="E435" s="275" t="s">
        <v>784</v>
      </c>
      <c r="F435" s="276" t="s">
        <v>785</v>
      </c>
      <c r="G435" s="277" t="s">
        <v>94</v>
      </c>
      <c r="H435" s="278">
        <v>94.554000000000002</v>
      </c>
      <c r="I435" s="279"/>
      <c r="J435" s="280">
        <f>ROUND(I435*H435,2)</f>
        <v>0</v>
      </c>
      <c r="K435" s="276" t="s">
        <v>139</v>
      </c>
      <c r="L435" s="281"/>
      <c r="M435" s="282" t="s">
        <v>19</v>
      </c>
      <c r="N435" s="283" t="s">
        <v>43</v>
      </c>
      <c r="O435" s="87"/>
      <c r="P435" s="217">
        <f>O435*H435</f>
        <v>0</v>
      </c>
      <c r="Q435" s="217">
        <v>0.13200000000000001</v>
      </c>
      <c r="R435" s="217">
        <f>Q435*H435</f>
        <v>12.481128</v>
      </c>
      <c r="S435" s="217">
        <v>0</v>
      </c>
      <c r="T435" s="218">
        <f>S435*H435</f>
        <v>0</v>
      </c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R435" s="219" t="s">
        <v>173</v>
      </c>
      <c r="AT435" s="219" t="s">
        <v>418</v>
      </c>
      <c r="AU435" s="219" t="s">
        <v>82</v>
      </c>
      <c r="AY435" s="20" t="s">
        <v>133</v>
      </c>
      <c r="BE435" s="220">
        <f>IF(N435="základní",J435,0)</f>
        <v>0</v>
      </c>
      <c r="BF435" s="220">
        <f>IF(N435="snížená",J435,0)</f>
        <v>0</v>
      </c>
      <c r="BG435" s="220">
        <f>IF(N435="zákl. přenesená",J435,0)</f>
        <v>0</v>
      </c>
      <c r="BH435" s="220">
        <f>IF(N435="sníž. přenesená",J435,0)</f>
        <v>0</v>
      </c>
      <c r="BI435" s="220">
        <f>IF(N435="nulová",J435,0)</f>
        <v>0</v>
      </c>
      <c r="BJ435" s="20" t="s">
        <v>80</v>
      </c>
      <c r="BK435" s="220">
        <f>ROUND(I435*H435,2)</f>
        <v>0</v>
      </c>
      <c r="BL435" s="20" t="s">
        <v>140</v>
      </c>
      <c r="BM435" s="219" t="s">
        <v>786</v>
      </c>
    </row>
    <row r="436" s="13" customFormat="1">
      <c r="A436" s="13"/>
      <c r="B436" s="226"/>
      <c r="C436" s="227"/>
      <c r="D436" s="228" t="s">
        <v>144</v>
      </c>
      <c r="E436" s="227"/>
      <c r="F436" s="230" t="s">
        <v>787</v>
      </c>
      <c r="G436" s="227"/>
      <c r="H436" s="231">
        <v>94.554000000000002</v>
      </c>
      <c r="I436" s="232"/>
      <c r="J436" s="227"/>
      <c r="K436" s="227"/>
      <c r="L436" s="233"/>
      <c r="M436" s="234"/>
      <c r="N436" s="235"/>
      <c r="O436" s="235"/>
      <c r="P436" s="235"/>
      <c r="Q436" s="235"/>
      <c r="R436" s="235"/>
      <c r="S436" s="235"/>
      <c r="T436" s="236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37" t="s">
        <v>144</v>
      </c>
      <c r="AU436" s="237" t="s">
        <v>82</v>
      </c>
      <c r="AV436" s="13" t="s">
        <v>82</v>
      </c>
      <c r="AW436" s="13" t="s">
        <v>4</v>
      </c>
      <c r="AX436" s="13" t="s">
        <v>80</v>
      </c>
      <c r="AY436" s="237" t="s">
        <v>133</v>
      </c>
    </row>
    <row r="437" s="2" customFormat="1" ht="78" customHeight="1">
      <c r="A437" s="41"/>
      <c r="B437" s="42"/>
      <c r="C437" s="208" t="s">
        <v>788</v>
      </c>
      <c r="D437" s="208" t="s">
        <v>135</v>
      </c>
      <c r="E437" s="209" t="s">
        <v>789</v>
      </c>
      <c r="F437" s="210" t="s">
        <v>790</v>
      </c>
      <c r="G437" s="211" t="s">
        <v>94</v>
      </c>
      <c r="H437" s="212">
        <v>144.5</v>
      </c>
      <c r="I437" s="213"/>
      <c r="J437" s="214">
        <f>ROUND(I437*H437,2)</f>
        <v>0</v>
      </c>
      <c r="K437" s="210" t="s">
        <v>139</v>
      </c>
      <c r="L437" s="47"/>
      <c r="M437" s="215" t="s">
        <v>19</v>
      </c>
      <c r="N437" s="216" t="s">
        <v>43</v>
      </c>
      <c r="O437" s="87"/>
      <c r="P437" s="217">
        <f>O437*H437</f>
        <v>0</v>
      </c>
      <c r="Q437" s="217">
        <v>0.089219999999999994</v>
      </c>
      <c r="R437" s="217">
        <f>Q437*H437</f>
        <v>12.892289999999999</v>
      </c>
      <c r="S437" s="217">
        <v>0</v>
      </c>
      <c r="T437" s="218">
        <f>S437*H437</f>
        <v>0</v>
      </c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R437" s="219" t="s">
        <v>140</v>
      </c>
      <c r="AT437" s="219" t="s">
        <v>135</v>
      </c>
      <c r="AU437" s="219" t="s">
        <v>82</v>
      </c>
      <c r="AY437" s="20" t="s">
        <v>133</v>
      </c>
      <c r="BE437" s="220">
        <f>IF(N437="základní",J437,0)</f>
        <v>0</v>
      </c>
      <c r="BF437" s="220">
        <f>IF(N437="snížená",J437,0)</f>
        <v>0</v>
      </c>
      <c r="BG437" s="220">
        <f>IF(N437="zákl. přenesená",J437,0)</f>
        <v>0</v>
      </c>
      <c r="BH437" s="220">
        <f>IF(N437="sníž. přenesená",J437,0)</f>
        <v>0</v>
      </c>
      <c r="BI437" s="220">
        <f>IF(N437="nulová",J437,0)</f>
        <v>0</v>
      </c>
      <c r="BJ437" s="20" t="s">
        <v>80</v>
      </c>
      <c r="BK437" s="220">
        <f>ROUND(I437*H437,2)</f>
        <v>0</v>
      </c>
      <c r="BL437" s="20" t="s">
        <v>140</v>
      </c>
      <c r="BM437" s="219" t="s">
        <v>791</v>
      </c>
    </row>
    <row r="438" s="2" customFormat="1">
      <c r="A438" s="41"/>
      <c r="B438" s="42"/>
      <c r="C438" s="43"/>
      <c r="D438" s="221" t="s">
        <v>142</v>
      </c>
      <c r="E438" s="43"/>
      <c r="F438" s="222" t="s">
        <v>792</v>
      </c>
      <c r="G438" s="43"/>
      <c r="H438" s="43"/>
      <c r="I438" s="223"/>
      <c r="J438" s="43"/>
      <c r="K438" s="43"/>
      <c r="L438" s="47"/>
      <c r="M438" s="224"/>
      <c r="N438" s="225"/>
      <c r="O438" s="87"/>
      <c r="P438" s="87"/>
      <c r="Q438" s="87"/>
      <c r="R438" s="87"/>
      <c r="S438" s="87"/>
      <c r="T438" s="88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T438" s="20" t="s">
        <v>142</v>
      </c>
      <c r="AU438" s="20" t="s">
        <v>82</v>
      </c>
    </row>
    <row r="439" s="13" customFormat="1">
      <c r="A439" s="13"/>
      <c r="B439" s="226"/>
      <c r="C439" s="227"/>
      <c r="D439" s="228" t="s">
        <v>144</v>
      </c>
      <c r="E439" s="229" t="s">
        <v>19</v>
      </c>
      <c r="F439" s="230" t="s">
        <v>308</v>
      </c>
      <c r="G439" s="227"/>
      <c r="H439" s="231">
        <v>144.5</v>
      </c>
      <c r="I439" s="232"/>
      <c r="J439" s="227"/>
      <c r="K439" s="227"/>
      <c r="L439" s="233"/>
      <c r="M439" s="234"/>
      <c r="N439" s="235"/>
      <c r="O439" s="235"/>
      <c r="P439" s="235"/>
      <c r="Q439" s="235"/>
      <c r="R439" s="235"/>
      <c r="S439" s="235"/>
      <c r="T439" s="236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37" t="s">
        <v>144</v>
      </c>
      <c r="AU439" s="237" t="s">
        <v>82</v>
      </c>
      <c r="AV439" s="13" t="s">
        <v>82</v>
      </c>
      <c r="AW439" s="13" t="s">
        <v>33</v>
      </c>
      <c r="AX439" s="13" t="s">
        <v>80</v>
      </c>
      <c r="AY439" s="237" t="s">
        <v>133</v>
      </c>
    </row>
    <row r="440" s="2" customFormat="1" ht="24.15" customHeight="1">
      <c r="A440" s="41"/>
      <c r="B440" s="42"/>
      <c r="C440" s="274" t="s">
        <v>793</v>
      </c>
      <c r="D440" s="274" t="s">
        <v>418</v>
      </c>
      <c r="E440" s="275" t="s">
        <v>784</v>
      </c>
      <c r="F440" s="276" t="s">
        <v>785</v>
      </c>
      <c r="G440" s="277" t="s">
        <v>94</v>
      </c>
      <c r="H440" s="278">
        <v>147.38999999999999</v>
      </c>
      <c r="I440" s="279"/>
      <c r="J440" s="280">
        <f>ROUND(I440*H440,2)</f>
        <v>0</v>
      </c>
      <c r="K440" s="276" t="s">
        <v>139</v>
      </c>
      <c r="L440" s="281"/>
      <c r="M440" s="282" t="s">
        <v>19</v>
      </c>
      <c r="N440" s="283" t="s">
        <v>43</v>
      </c>
      <c r="O440" s="87"/>
      <c r="P440" s="217">
        <f>O440*H440</f>
        <v>0</v>
      </c>
      <c r="Q440" s="217">
        <v>0.13200000000000001</v>
      </c>
      <c r="R440" s="217">
        <f>Q440*H440</f>
        <v>19.455479999999998</v>
      </c>
      <c r="S440" s="217">
        <v>0</v>
      </c>
      <c r="T440" s="218">
        <f>S440*H440</f>
        <v>0</v>
      </c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R440" s="219" t="s">
        <v>173</v>
      </c>
      <c r="AT440" s="219" t="s">
        <v>418</v>
      </c>
      <c r="AU440" s="219" t="s">
        <v>82</v>
      </c>
      <c r="AY440" s="20" t="s">
        <v>133</v>
      </c>
      <c r="BE440" s="220">
        <f>IF(N440="základní",J440,0)</f>
        <v>0</v>
      </c>
      <c r="BF440" s="220">
        <f>IF(N440="snížená",J440,0)</f>
        <v>0</v>
      </c>
      <c r="BG440" s="220">
        <f>IF(N440="zákl. přenesená",J440,0)</f>
        <v>0</v>
      </c>
      <c r="BH440" s="220">
        <f>IF(N440="sníž. přenesená",J440,0)</f>
        <v>0</v>
      </c>
      <c r="BI440" s="220">
        <f>IF(N440="nulová",J440,0)</f>
        <v>0</v>
      </c>
      <c r="BJ440" s="20" t="s">
        <v>80</v>
      </c>
      <c r="BK440" s="220">
        <f>ROUND(I440*H440,2)</f>
        <v>0</v>
      </c>
      <c r="BL440" s="20" t="s">
        <v>140</v>
      </c>
      <c r="BM440" s="219" t="s">
        <v>794</v>
      </c>
    </row>
    <row r="441" s="13" customFormat="1">
      <c r="A441" s="13"/>
      <c r="B441" s="226"/>
      <c r="C441" s="227"/>
      <c r="D441" s="228" t="s">
        <v>144</v>
      </c>
      <c r="E441" s="227"/>
      <c r="F441" s="230" t="s">
        <v>795</v>
      </c>
      <c r="G441" s="227"/>
      <c r="H441" s="231">
        <v>147.38999999999999</v>
      </c>
      <c r="I441" s="232"/>
      <c r="J441" s="227"/>
      <c r="K441" s="227"/>
      <c r="L441" s="233"/>
      <c r="M441" s="234"/>
      <c r="N441" s="235"/>
      <c r="O441" s="235"/>
      <c r="P441" s="235"/>
      <c r="Q441" s="235"/>
      <c r="R441" s="235"/>
      <c r="S441" s="235"/>
      <c r="T441" s="236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37" t="s">
        <v>144</v>
      </c>
      <c r="AU441" s="237" t="s">
        <v>82</v>
      </c>
      <c r="AV441" s="13" t="s">
        <v>82</v>
      </c>
      <c r="AW441" s="13" t="s">
        <v>4</v>
      </c>
      <c r="AX441" s="13" t="s">
        <v>80</v>
      </c>
      <c r="AY441" s="237" t="s">
        <v>133</v>
      </c>
    </row>
    <row r="442" s="12" customFormat="1" ht="22.8" customHeight="1">
      <c r="A442" s="12"/>
      <c r="B442" s="192"/>
      <c r="C442" s="193"/>
      <c r="D442" s="194" t="s">
        <v>71</v>
      </c>
      <c r="E442" s="206" t="s">
        <v>747</v>
      </c>
      <c r="F442" s="206" t="s">
        <v>796</v>
      </c>
      <c r="G442" s="193"/>
      <c r="H442" s="193"/>
      <c r="I442" s="196"/>
      <c r="J442" s="207">
        <f>BK442</f>
        <v>0</v>
      </c>
      <c r="K442" s="193"/>
      <c r="L442" s="198"/>
      <c r="M442" s="199"/>
      <c r="N442" s="200"/>
      <c r="O442" s="200"/>
      <c r="P442" s="201">
        <f>SUM(P443:P454)</f>
        <v>0</v>
      </c>
      <c r="Q442" s="200"/>
      <c r="R442" s="201">
        <f>SUM(R443:R454)</f>
        <v>0.11572000000000002</v>
      </c>
      <c r="S442" s="200"/>
      <c r="T442" s="202">
        <f>SUM(T443:T454)</f>
        <v>0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203" t="s">
        <v>80</v>
      </c>
      <c r="AT442" s="204" t="s">
        <v>71</v>
      </c>
      <c r="AU442" s="204" t="s">
        <v>80</v>
      </c>
      <c r="AY442" s="203" t="s">
        <v>133</v>
      </c>
      <c r="BK442" s="205">
        <f>SUM(BK443:BK454)</f>
        <v>0</v>
      </c>
    </row>
    <row r="443" s="2" customFormat="1" ht="24.15" customHeight="1">
      <c r="A443" s="41"/>
      <c r="B443" s="42"/>
      <c r="C443" s="208" t="s">
        <v>797</v>
      </c>
      <c r="D443" s="208" t="s">
        <v>135</v>
      </c>
      <c r="E443" s="209" t="s">
        <v>798</v>
      </c>
      <c r="F443" s="210" t="s">
        <v>799</v>
      </c>
      <c r="G443" s="211" t="s">
        <v>94</v>
      </c>
      <c r="H443" s="212">
        <v>11</v>
      </c>
      <c r="I443" s="213"/>
      <c r="J443" s="214">
        <f>ROUND(I443*H443,2)</f>
        <v>0</v>
      </c>
      <c r="K443" s="210" t="s">
        <v>139</v>
      </c>
      <c r="L443" s="47"/>
      <c r="M443" s="215" t="s">
        <v>19</v>
      </c>
      <c r="N443" s="216" t="s">
        <v>43</v>
      </c>
      <c r="O443" s="87"/>
      <c r="P443" s="217">
        <f>O443*H443</f>
        <v>0</v>
      </c>
      <c r="Q443" s="217">
        <v>0.00025999999999999998</v>
      </c>
      <c r="R443" s="217">
        <f>Q443*H443</f>
        <v>0.0028599999999999997</v>
      </c>
      <c r="S443" s="217">
        <v>0</v>
      </c>
      <c r="T443" s="218">
        <f>S443*H443</f>
        <v>0</v>
      </c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R443" s="219" t="s">
        <v>140</v>
      </c>
      <c r="AT443" s="219" t="s">
        <v>135</v>
      </c>
      <c r="AU443" s="219" t="s">
        <v>82</v>
      </c>
      <c r="AY443" s="20" t="s">
        <v>133</v>
      </c>
      <c r="BE443" s="220">
        <f>IF(N443="základní",J443,0)</f>
        <v>0</v>
      </c>
      <c r="BF443" s="220">
        <f>IF(N443="snížená",J443,0)</f>
        <v>0</v>
      </c>
      <c r="BG443" s="220">
        <f>IF(N443="zákl. přenesená",J443,0)</f>
        <v>0</v>
      </c>
      <c r="BH443" s="220">
        <f>IF(N443="sníž. přenesená",J443,0)</f>
        <v>0</v>
      </c>
      <c r="BI443" s="220">
        <f>IF(N443="nulová",J443,0)</f>
        <v>0</v>
      </c>
      <c r="BJ443" s="20" t="s">
        <v>80</v>
      </c>
      <c r="BK443" s="220">
        <f>ROUND(I443*H443,2)</f>
        <v>0</v>
      </c>
      <c r="BL443" s="20" t="s">
        <v>140</v>
      </c>
      <c r="BM443" s="219" t="s">
        <v>800</v>
      </c>
    </row>
    <row r="444" s="2" customFormat="1">
      <c r="A444" s="41"/>
      <c r="B444" s="42"/>
      <c r="C444" s="43"/>
      <c r="D444" s="221" t="s">
        <v>142</v>
      </c>
      <c r="E444" s="43"/>
      <c r="F444" s="222" t="s">
        <v>801</v>
      </c>
      <c r="G444" s="43"/>
      <c r="H444" s="43"/>
      <c r="I444" s="223"/>
      <c r="J444" s="43"/>
      <c r="K444" s="43"/>
      <c r="L444" s="47"/>
      <c r="M444" s="224"/>
      <c r="N444" s="225"/>
      <c r="O444" s="87"/>
      <c r="P444" s="87"/>
      <c r="Q444" s="87"/>
      <c r="R444" s="87"/>
      <c r="S444" s="87"/>
      <c r="T444" s="88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T444" s="20" t="s">
        <v>142</v>
      </c>
      <c r="AU444" s="20" t="s">
        <v>82</v>
      </c>
    </row>
    <row r="445" s="13" customFormat="1">
      <c r="A445" s="13"/>
      <c r="B445" s="226"/>
      <c r="C445" s="227"/>
      <c r="D445" s="228" t="s">
        <v>144</v>
      </c>
      <c r="E445" s="229" t="s">
        <v>19</v>
      </c>
      <c r="F445" s="230" t="s">
        <v>802</v>
      </c>
      <c r="G445" s="227"/>
      <c r="H445" s="231">
        <v>11</v>
      </c>
      <c r="I445" s="232"/>
      <c r="J445" s="227"/>
      <c r="K445" s="227"/>
      <c r="L445" s="233"/>
      <c r="M445" s="234"/>
      <c r="N445" s="235"/>
      <c r="O445" s="235"/>
      <c r="P445" s="235"/>
      <c r="Q445" s="235"/>
      <c r="R445" s="235"/>
      <c r="S445" s="235"/>
      <c r="T445" s="236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37" t="s">
        <v>144</v>
      </c>
      <c r="AU445" s="237" t="s">
        <v>82</v>
      </c>
      <c r="AV445" s="13" t="s">
        <v>82</v>
      </c>
      <c r="AW445" s="13" t="s">
        <v>33</v>
      </c>
      <c r="AX445" s="13" t="s">
        <v>80</v>
      </c>
      <c r="AY445" s="237" t="s">
        <v>133</v>
      </c>
    </row>
    <row r="446" s="2" customFormat="1" ht="33" customHeight="1">
      <c r="A446" s="41"/>
      <c r="B446" s="42"/>
      <c r="C446" s="208" t="s">
        <v>803</v>
      </c>
      <c r="D446" s="208" t="s">
        <v>135</v>
      </c>
      <c r="E446" s="209" t="s">
        <v>804</v>
      </c>
      <c r="F446" s="210" t="s">
        <v>805</v>
      </c>
      <c r="G446" s="211" t="s">
        <v>94</v>
      </c>
      <c r="H446" s="212">
        <v>11</v>
      </c>
      <c r="I446" s="213"/>
      <c r="J446" s="214">
        <f>ROUND(I446*H446,2)</f>
        <v>0</v>
      </c>
      <c r="K446" s="210" t="s">
        <v>139</v>
      </c>
      <c r="L446" s="47"/>
      <c r="M446" s="215" t="s">
        <v>19</v>
      </c>
      <c r="N446" s="216" t="s">
        <v>43</v>
      </c>
      <c r="O446" s="87"/>
      <c r="P446" s="217">
        <f>O446*H446</f>
        <v>0</v>
      </c>
      <c r="Q446" s="217">
        <v>0.0043800000000000002</v>
      </c>
      <c r="R446" s="217">
        <f>Q446*H446</f>
        <v>0.048180000000000001</v>
      </c>
      <c r="S446" s="217">
        <v>0</v>
      </c>
      <c r="T446" s="218">
        <f>S446*H446</f>
        <v>0</v>
      </c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R446" s="219" t="s">
        <v>140</v>
      </c>
      <c r="AT446" s="219" t="s">
        <v>135</v>
      </c>
      <c r="AU446" s="219" t="s">
        <v>82</v>
      </c>
      <c r="AY446" s="20" t="s">
        <v>133</v>
      </c>
      <c r="BE446" s="220">
        <f>IF(N446="základní",J446,0)</f>
        <v>0</v>
      </c>
      <c r="BF446" s="220">
        <f>IF(N446="snížená",J446,0)</f>
        <v>0</v>
      </c>
      <c r="BG446" s="220">
        <f>IF(N446="zákl. přenesená",J446,0)</f>
        <v>0</v>
      </c>
      <c r="BH446" s="220">
        <f>IF(N446="sníž. přenesená",J446,0)</f>
        <v>0</v>
      </c>
      <c r="BI446" s="220">
        <f>IF(N446="nulová",J446,0)</f>
        <v>0</v>
      </c>
      <c r="BJ446" s="20" t="s">
        <v>80</v>
      </c>
      <c r="BK446" s="220">
        <f>ROUND(I446*H446,2)</f>
        <v>0</v>
      </c>
      <c r="BL446" s="20" t="s">
        <v>140</v>
      </c>
      <c r="BM446" s="219" t="s">
        <v>806</v>
      </c>
    </row>
    <row r="447" s="2" customFormat="1">
      <c r="A447" s="41"/>
      <c r="B447" s="42"/>
      <c r="C447" s="43"/>
      <c r="D447" s="221" t="s">
        <v>142</v>
      </c>
      <c r="E447" s="43"/>
      <c r="F447" s="222" t="s">
        <v>807</v>
      </c>
      <c r="G447" s="43"/>
      <c r="H447" s="43"/>
      <c r="I447" s="223"/>
      <c r="J447" s="43"/>
      <c r="K447" s="43"/>
      <c r="L447" s="47"/>
      <c r="M447" s="224"/>
      <c r="N447" s="225"/>
      <c r="O447" s="87"/>
      <c r="P447" s="87"/>
      <c r="Q447" s="87"/>
      <c r="R447" s="87"/>
      <c r="S447" s="87"/>
      <c r="T447" s="88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T447" s="20" t="s">
        <v>142</v>
      </c>
      <c r="AU447" s="20" t="s">
        <v>82</v>
      </c>
    </row>
    <row r="448" s="13" customFormat="1">
      <c r="A448" s="13"/>
      <c r="B448" s="226"/>
      <c r="C448" s="227"/>
      <c r="D448" s="228" t="s">
        <v>144</v>
      </c>
      <c r="E448" s="229" t="s">
        <v>19</v>
      </c>
      <c r="F448" s="230" t="s">
        <v>802</v>
      </c>
      <c r="G448" s="227"/>
      <c r="H448" s="231">
        <v>11</v>
      </c>
      <c r="I448" s="232"/>
      <c r="J448" s="227"/>
      <c r="K448" s="227"/>
      <c r="L448" s="233"/>
      <c r="M448" s="234"/>
      <c r="N448" s="235"/>
      <c r="O448" s="235"/>
      <c r="P448" s="235"/>
      <c r="Q448" s="235"/>
      <c r="R448" s="235"/>
      <c r="S448" s="235"/>
      <c r="T448" s="236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7" t="s">
        <v>144</v>
      </c>
      <c r="AU448" s="237" t="s">
        <v>82</v>
      </c>
      <c r="AV448" s="13" t="s">
        <v>82</v>
      </c>
      <c r="AW448" s="13" t="s">
        <v>33</v>
      </c>
      <c r="AX448" s="13" t="s">
        <v>80</v>
      </c>
      <c r="AY448" s="237" t="s">
        <v>133</v>
      </c>
    </row>
    <row r="449" s="2" customFormat="1" ht="24.15" customHeight="1">
      <c r="A449" s="41"/>
      <c r="B449" s="42"/>
      <c r="C449" s="208" t="s">
        <v>808</v>
      </c>
      <c r="D449" s="208" t="s">
        <v>135</v>
      </c>
      <c r="E449" s="209" t="s">
        <v>809</v>
      </c>
      <c r="F449" s="210" t="s">
        <v>810</v>
      </c>
      <c r="G449" s="211" t="s">
        <v>94</v>
      </c>
      <c r="H449" s="212">
        <v>11</v>
      </c>
      <c r="I449" s="213"/>
      <c r="J449" s="214">
        <f>ROUND(I449*H449,2)</f>
        <v>0</v>
      </c>
      <c r="K449" s="210" t="s">
        <v>139</v>
      </c>
      <c r="L449" s="47"/>
      <c r="M449" s="215" t="s">
        <v>19</v>
      </c>
      <c r="N449" s="216" t="s">
        <v>43</v>
      </c>
      <c r="O449" s="87"/>
      <c r="P449" s="217">
        <f>O449*H449</f>
        <v>0</v>
      </c>
      <c r="Q449" s="217">
        <v>0.00018000000000000001</v>
      </c>
      <c r="R449" s="217">
        <f>Q449*H449</f>
        <v>0.00198</v>
      </c>
      <c r="S449" s="217">
        <v>0</v>
      </c>
      <c r="T449" s="218">
        <f>S449*H449</f>
        <v>0</v>
      </c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R449" s="219" t="s">
        <v>140</v>
      </c>
      <c r="AT449" s="219" t="s">
        <v>135</v>
      </c>
      <c r="AU449" s="219" t="s">
        <v>82</v>
      </c>
      <c r="AY449" s="20" t="s">
        <v>133</v>
      </c>
      <c r="BE449" s="220">
        <f>IF(N449="základní",J449,0)</f>
        <v>0</v>
      </c>
      <c r="BF449" s="220">
        <f>IF(N449="snížená",J449,0)</f>
        <v>0</v>
      </c>
      <c r="BG449" s="220">
        <f>IF(N449="zákl. přenesená",J449,0)</f>
        <v>0</v>
      </c>
      <c r="BH449" s="220">
        <f>IF(N449="sníž. přenesená",J449,0)</f>
        <v>0</v>
      </c>
      <c r="BI449" s="220">
        <f>IF(N449="nulová",J449,0)</f>
        <v>0</v>
      </c>
      <c r="BJ449" s="20" t="s">
        <v>80</v>
      </c>
      <c r="BK449" s="220">
        <f>ROUND(I449*H449,2)</f>
        <v>0</v>
      </c>
      <c r="BL449" s="20" t="s">
        <v>140</v>
      </c>
      <c r="BM449" s="219" t="s">
        <v>811</v>
      </c>
    </row>
    <row r="450" s="2" customFormat="1">
      <c r="A450" s="41"/>
      <c r="B450" s="42"/>
      <c r="C450" s="43"/>
      <c r="D450" s="221" t="s">
        <v>142</v>
      </c>
      <c r="E450" s="43"/>
      <c r="F450" s="222" t="s">
        <v>812</v>
      </c>
      <c r="G450" s="43"/>
      <c r="H450" s="43"/>
      <c r="I450" s="223"/>
      <c r="J450" s="43"/>
      <c r="K450" s="43"/>
      <c r="L450" s="47"/>
      <c r="M450" s="224"/>
      <c r="N450" s="225"/>
      <c r="O450" s="87"/>
      <c r="P450" s="87"/>
      <c r="Q450" s="87"/>
      <c r="R450" s="87"/>
      <c r="S450" s="87"/>
      <c r="T450" s="88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T450" s="20" t="s">
        <v>142</v>
      </c>
      <c r="AU450" s="20" t="s">
        <v>82</v>
      </c>
    </row>
    <row r="451" s="13" customFormat="1">
      <c r="A451" s="13"/>
      <c r="B451" s="226"/>
      <c r="C451" s="227"/>
      <c r="D451" s="228" t="s">
        <v>144</v>
      </c>
      <c r="E451" s="229" t="s">
        <v>19</v>
      </c>
      <c r="F451" s="230" t="s">
        <v>802</v>
      </c>
      <c r="G451" s="227"/>
      <c r="H451" s="231">
        <v>11</v>
      </c>
      <c r="I451" s="232"/>
      <c r="J451" s="227"/>
      <c r="K451" s="227"/>
      <c r="L451" s="233"/>
      <c r="M451" s="234"/>
      <c r="N451" s="235"/>
      <c r="O451" s="235"/>
      <c r="P451" s="235"/>
      <c r="Q451" s="235"/>
      <c r="R451" s="235"/>
      <c r="S451" s="235"/>
      <c r="T451" s="236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37" t="s">
        <v>144</v>
      </c>
      <c r="AU451" s="237" t="s">
        <v>82</v>
      </c>
      <c r="AV451" s="13" t="s">
        <v>82</v>
      </c>
      <c r="AW451" s="13" t="s">
        <v>33</v>
      </c>
      <c r="AX451" s="13" t="s">
        <v>80</v>
      </c>
      <c r="AY451" s="237" t="s">
        <v>133</v>
      </c>
    </row>
    <row r="452" s="2" customFormat="1" ht="37.8" customHeight="1">
      <c r="A452" s="41"/>
      <c r="B452" s="42"/>
      <c r="C452" s="208" t="s">
        <v>813</v>
      </c>
      <c r="D452" s="208" t="s">
        <v>135</v>
      </c>
      <c r="E452" s="209" t="s">
        <v>814</v>
      </c>
      <c r="F452" s="210" t="s">
        <v>815</v>
      </c>
      <c r="G452" s="211" t="s">
        <v>94</v>
      </c>
      <c r="H452" s="212">
        <v>11</v>
      </c>
      <c r="I452" s="213"/>
      <c r="J452" s="214">
        <f>ROUND(I452*H452,2)</f>
        <v>0</v>
      </c>
      <c r="K452" s="210" t="s">
        <v>139</v>
      </c>
      <c r="L452" s="47"/>
      <c r="M452" s="215" t="s">
        <v>19</v>
      </c>
      <c r="N452" s="216" t="s">
        <v>43</v>
      </c>
      <c r="O452" s="87"/>
      <c r="P452" s="217">
        <f>O452*H452</f>
        <v>0</v>
      </c>
      <c r="Q452" s="217">
        <v>0.0057000000000000002</v>
      </c>
      <c r="R452" s="217">
        <f>Q452*H452</f>
        <v>0.062700000000000006</v>
      </c>
      <c r="S452" s="217">
        <v>0</v>
      </c>
      <c r="T452" s="218">
        <f>S452*H452</f>
        <v>0</v>
      </c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R452" s="219" t="s">
        <v>140</v>
      </c>
      <c r="AT452" s="219" t="s">
        <v>135</v>
      </c>
      <c r="AU452" s="219" t="s">
        <v>82</v>
      </c>
      <c r="AY452" s="20" t="s">
        <v>133</v>
      </c>
      <c r="BE452" s="220">
        <f>IF(N452="základní",J452,0)</f>
        <v>0</v>
      </c>
      <c r="BF452" s="220">
        <f>IF(N452="snížená",J452,0)</f>
        <v>0</v>
      </c>
      <c r="BG452" s="220">
        <f>IF(N452="zákl. přenesená",J452,0)</f>
        <v>0</v>
      </c>
      <c r="BH452" s="220">
        <f>IF(N452="sníž. přenesená",J452,0)</f>
        <v>0</v>
      </c>
      <c r="BI452" s="220">
        <f>IF(N452="nulová",J452,0)</f>
        <v>0</v>
      </c>
      <c r="BJ452" s="20" t="s">
        <v>80</v>
      </c>
      <c r="BK452" s="220">
        <f>ROUND(I452*H452,2)</f>
        <v>0</v>
      </c>
      <c r="BL452" s="20" t="s">
        <v>140</v>
      </c>
      <c r="BM452" s="219" t="s">
        <v>816</v>
      </c>
    </row>
    <row r="453" s="2" customFormat="1">
      <c r="A453" s="41"/>
      <c r="B453" s="42"/>
      <c r="C453" s="43"/>
      <c r="D453" s="221" t="s">
        <v>142</v>
      </c>
      <c r="E453" s="43"/>
      <c r="F453" s="222" t="s">
        <v>817</v>
      </c>
      <c r="G453" s="43"/>
      <c r="H453" s="43"/>
      <c r="I453" s="223"/>
      <c r="J453" s="43"/>
      <c r="K453" s="43"/>
      <c r="L453" s="47"/>
      <c r="M453" s="224"/>
      <c r="N453" s="225"/>
      <c r="O453" s="87"/>
      <c r="P453" s="87"/>
      <c r="Q453" s="87"/>
      <c r="R453" s="87"/>
      <c r="S453" s="87"/>
      <c r="T453" s="88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T453" s="20" t="s">
        <v>142</v>
      </c>
      <c r="AU453" s="20" t="s">
        <v>82</v>
      </c>
    </row>
    <row r="454" s="13" customFormat="1">
      <c r="A454" s="13"/>
      <c r="B454" s="226"/>
      <c r="C454" s="227"/>
      <c r="D454" s="228" t="s">
        <v>144</v>
      </c>
      <c r="E454" s="229" t="s">
        <v>19</v>
      </c>
      <c r="F454" s="230" t="s">
        <v>802</v>
      </c>
      <c r="G454" s="227"/>
      <c r="H454" s="231">
        <v>11</v>
      </c>
      <c r="I454" s="232"/>
      <c r="J454" s="227"/>
      <c r="K454" s="227"/>
      <c r="L454" s="233"/>
      <c r="M454" s="234"/>
      <c r="N454" s="235"/>
      <c r="O454" s="235"/>
      <c r="P454" s="235"/>
      <c r="Q454" s="235"/>
      <c r="R454" s="235"/>
      <c r="S454" s="235"/>
      <c r="T454" s="236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37" t="s">
        <v>144</v>
      </c>
      <c r="AU454" s="237" t="s">
        <v>82</v>
      </c>
      <c r="AV454" s="13" t="s">
        <v>82</v>
      </c>
      <c r="AW454" s="13" t="s">
        <v>33</v>
      </c>
      <c r="AX454" s="13" t="s">
        <v>80</v>
      </c>
      <c r="AY454" s="237" t="s">
        <v>133</v>
      </c>
    </row>
    <row r="455" s="12" customFormat="1" ht="22.8" customHeight="1">
      <c r="A455" s="12"/>
      <c r="B455" s="192"/>
      <c r="C455" s="193"/>
      <c r="D455" s="194" t="s">
        <v>71</v>
      </c>
      <c r="E455" s="206" t="s">
        <v>752</v>
      </c>
      <c r="F455" s="206" t="s">
        <v>818</v>
      </c>
      <c r="G455" s="193"/>
      <c r="H455" s="193"/>
      <c r="I455" s="196"/>
      <c r="J455" s="207">
        <f>BK455</f>
        <v>0</v>
      </c>
      <c r="K455" s="193"/>
      <c r="L455" s="198"/>
      <c r="M455" s="199"/>
      <c r="N455" s="200"/>
      <c r="O455" s="200"/>
      <c r="P455" s="201">
        <f>SUM(P456:P492)</f>
        <v>0</v>
      </c>
      <c r="Q455" s="200"/>
      <c r="R455" s="201">
        <f>SUM(R456:R492)</f>
        <v>23.421438139999999</v>
      </c>
      <c r="S455" s="200"/>
      <c r="T455" s="202">
        <f>SUM(T456:T492)</f>
        <v>0</v>
      </c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R455" s="203" t="s">
        <v>80</v>
      </c>
      <c r="AT455" s="204" t="s">
        <v>71</v>
      </c>
      <c r="AU455" s="204" t="s">
        <v>80</v>
      </c>
      <c r="AY455" s="203" t="s">
        <v>133</v>
      </c>
      <c r="BK455" s="205">
        <f>SUM(BK456:BK492)</f>
        <v>0</v>
      </c>
    </row>
    <row r="456" s="2" customFormat="1" ht="33" customHeight="1">
      <c r="A456" s="41"/>
      <c r="B456" s="42"/>
      <c r="C456" s="208" t="s">
        <v>819</v>
      </c>
      <c r="D456" s="208" t="s">
        <v>135</v>
      </c>
      <c r="E456" s="209" t="s">
        <v>820</v>
      </c>
      <c r="F456" s="210" t="s">
        <v>821</v>
      </c>
      <c r="G456" s="211" t="s">
        <v>196</v>
      </c>
      <c r="H456" s="212">
        <v>7.4130000000000003</v>
      </c>
      <c r="I456" s="213"/>
      <c r="J456" s="214">
        <f>ROUND(I456*H456,2)</f>
        <v>0</v>
      </c>
      <c r="K456" s="210" t="s">
        <v>139</v>
      </c>
      <c r="L456" s="47"/>
      <c r="M456" s="215" t="s">
        <v>19</v>
      </c>
      <c r="N456" s="216" t="s">
        <v>43</v>
      </c>
      <c r="O456" s="87"/>
      <c r="P456" s="217">
        <f>O456*H456</f>
        <v>0</v>
      </c>
      <c r="Q456" s="217">
        <v>2.5018699999999998</v>
      </c>
      <c r="R456" s="217">
        <f>Q456*H456</f>
        <v>18.546362309999999</v>
      </c>
      <c r="S456" s="217">
        <v>0</v>
      </c>
      <c r="T456" s="218">
        <f>S456*H456</f>
        <v>0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19" t="s">
        <v>140</v>
      </c>
      <c r="AT456" s="219" t="s">
        <v>135</v>
      </c>
      <c r="AU456" s="219" t="s">
        <v>82</v>
      </c>
      <c r="AY456" s="20" t="s">
        <v>133</v>
      </c>
      <c r="BE456" s="220">
        <f>IF(N456="základní",J456,0)</f>
        <v>0</v>
      </c>
      <c r="BF456" s="220">
        <f>IF(N456="snížená",J456,0)</f>
        <v>0</v>
      </c>
      <c r="BG456" s="220">
        <f>IF(N456="zákl. přenesená",J456,0)</f>
        <v>0</v>
      </c>
      <c r="BH456" s="220">
        <f>IF(N456="sníž. přenesená",J456,0)</f>
        <v>0</v>
      </c>
      <c r="BI456" s="220">
        <f>IF(N456="nulová",J456,0)</f>
        <v>0</v>
      </c>
      <c r="BJ456" s="20" t="s">
        <v>80</v>
      </c>
      <c r="BK456" s="220">
        <f>ROUND(I456*H456,2)</f>
        <v>0</v>
      </c>
      <c r="BL456" s="20" t="s">
        <v>140</v>
      </c>
      <c r="BM456" s="219" t="s">
        <v>822</v>
      </c>
    </row>
    <row r="457" s="2" customFormat="1">
      <c r="A457" s="41"/>
      <c r="B457" s="42"/>
      <c r="C457" s="43"/>
      <c r="D457" s="221" t="s">
        <v>142</v>
      </c>
      <c r="E457" s="43"/>
      <c r="F457" s="222" t="s">
        <v>823</v>
      </c>
      <c r="G457" s="43"/>
      <c r="H457" s="43"/>
      <c r="I457" s="223"/>
      <c r="J457" s="43"/>
      <c r="K457" s="43"/>
      <c r="L457" s="47"/>
      <c r="M457" s="224"/>
      <c r="N457" s="225"/>
      <c r="O457" s="87"/>
      <c r="P457" s="87"/>
      <c r="Q457" s="87"/>
      <c r="R457" s="87"/>
      <c r="S457" s="87"/>
      <c r="T457" s="88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T457" s="20" t="s">
        <v>142</v>
      </c>
      <c r="AU457" s="20" t="s">
        <v>82</v>
      </c>
    </row>
    <row r="458" s="13" customFormat="1">
      <c r="A458" s="13"/>
      <c r="B458" s="226"/>
      <c r="C458" s="227"/>
      <c r="D458" s="228" t="s">
        <v>144</v>
      </c>
      <c r="E458" s="229" t="s">
        <v>19</v>
      </c>
      <c r="F458" s="230" t="s">
        <v>428</v>
      </c>
      <c r="G458" s="227"/>
      <c r="H458" s="231">
        <v>20.640000000000001</v>
      </c>
      <c r="I458" s="232"/>
      <c r="J458" s="227"/>
      <c r="K458" s="227"/>
      <c r="L458" s="233"/>
      <c r="M458" s="234"/>
      <c r="N458" s="235"/>
      <c r="O458" s="235"/>
      <c r="P458" s="235"/>
      <c r="Q458" s="235"/>
      <c r="R458" s="235"/>
      <c r="S458" s="235"/>
      <c r="T458" s="236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37" t="s">
        <v>144</v>
      </c>
      <c r="AU458" s="237" t="s">
        <v>82</v>
      </c>
      <c r="AV458" s="13" t="s">
        <v>82</v>
      </c>
      <c r="AW458" s="13" t="s">
        <v>33</v>
      </c>
      <c r="AX458" s="13" t="s">
        <v>72</v>
      </c>
      <c r="AY458" s="237" t="s">
        <v>133</v>
      </c>
    </row>
    <row r="459" s="13" customFormat="1">
      <c r="A459" s="13"/>
      <c r="B459" s="226"/>
      <c r="C459" s="227"/>
      <c r="D459" s="228" t="s">
        <v>144</v>
      </c>
      <c r="E459" s="229" t="s">
        <v>19</v>
      </c>
      <c r="F459" s="230" t="s">
        <v>429</v>
      </c>
      <c r="G459" s="227"/>
      <c r="H459" s="231">
        <v>25.800000000000001</v>
      </c>
      <c r="I459" s="232"/>
      <c r="J459" s="227"/>
      <c r="K459" s="227"/>
      <c r="L459" s="233"/>
      <c r="M459" s="234"/>
      <c r="N459" s="235"/>
      <c r="O459" s="235"/>
      <c r="P459" s="235"/>
      <c r="Q459" s="235"/>
      <c r="R459" s="235"/>
      <c r="S459" s="235"/>
      <c r="T459" s="236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37" t="s">
        <v>144</v>
      </c>
      <c r="AU459" s="237" t="s">
        <v>82</v>
      </c>
      <c r="AV459" s="13" t="s">
        <v>82</v>
      </c>
      <c r="AW459" s="13" t="s">
        <v>33</v>
      </c>
      <c r="AX459" s="13" t="s">
        <v>72</v>
      </c>
      <c r="AY459" s="237" t="s">
        <v>133</v>
      </c>
    </row>
    <row r="460" s="13" customFormat="1">
      <c r="A460" s="13"/>
      <c r="B460" s="226"/>
      <c r="C460" s="227"/>
      <c r="D460" s="228" t="s">
        <v>144</v>
      </c>
      <c r="E460" s="229" t="s">
        <v>19</v>
      </c>
      <c r="F460" s="230" t="s">
        <v>430</v>
      </c>
      <c r="G460" s="227"/>
      <c r="H460" s="231">
        <v>10.380000000000001</v>
      </c>
      <c r="I460" s="232"/>
      <c r="J460" s="227"/>
      <c r="K460" s="227"/>
      <c r="L460" s="233"/>
      <c r="M460" s="234"/>
      <c r="N460" s="235"/>
      <c r="O460" s="235"/>
      <c r="P460" s="235"/>
      <c r="Q460" s="235"/>
      <c r="R460" s="235"/>
      <c r="S460" s="235"/>
      <c r="T460" s="236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37" t="s">
        <v>144</v>
      </c>
      <c r="AU460" s="237" t="s">
        <v>82</v>
      </c>
      <c r="AV460" s="13" t="s">
        <v>82</v>
      </c>
      <c r="AW460" s="13" t="s">
        <v>33</v>
      </c>
      <c r="AX460" s="13" t="s">
        <v>72</v>
      </c>
      <c r="AY460" s="237" t="s">
        <v>133</v>
      </c>
    </row>
    <row r="461" s="13" customFormat="1">
      <c r="A461" s="13"/>
      <c r="B461" s="226"/>
      <c r="C461" s="227"/>
      <c r="D461" s="228" t="s">
        <v>144</v>
      </c>
      <c r="E461" s="229" t="s">
        <v>19</v>
      </c>
      <c r="F461" s="230" t="s">
        <v>431</v>
      </c>
      <c r="G461" s="227"/>
      <c r="H461" s="231">
        <v>9.4100000000000001</v>
      </c>
      <c r="I461" s="232"/>
      <c r="J461" s="227"/>
      <c r="K461" s="227"/>
      <c r="L461" s="233"/>
      <c r="M461" s="234"/>
      <c r="N461" s="235"/>
      <c r="O461" s="235"/>
      <c r="P461" s="235"/>
      <c r="Q461" s="235"/>
      <c r="R461" s="235"/>
      <c r="S461" s="235"/>
      <c r="T461" s="236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37" t="s">
        <v>144</v>
      </c>
      <c r="AU461" s="237" t="s">
        <v>82</v>
      </c>
      <c r="AV461" s="13" t="s">
        <v>82</v>
      </c>
      <c r="AW461" s="13" t="s">
        <v>33</v>
      </c>
      <c r="AX461" s="13" t="s">
        <v>72</v>
      </c>
      <c r="AY461" s="237" t="s">
        <v>133</v>
      </c>
    </row>
    <row r="462" s="13" customFormat="1">
      <c r="A462" s="13"/>
      <c r="B462" s="226"/>
      <c r="C462" s="227"/>
      <c r="D462" s="228" t="s">
        <v>144</v>
      </c>
      <c r="E462" s="229" t="s">
        <v>19</v>
      </c>
      <c r="F462" s="230" t="s">
        <v>432</v>
      </c>
      <c r="G462" s="227"/>
      <c r="H462" s="231">
        <v>2.4500000000000002</v>
      </c>
      <c r="I462" s="232"/>
      <c r="J462" s="227"/>
      <c r="K462" s="227"/>
      <c r="L462" s="233"/>
      <c r="M462" s="234"/>
      <c r="N462" s="235"/>
      <c r="O462" s="235"/>
      <c r="P462" s="235"/>
      <c r="Q462" s="235"/>
      <c r="R462" s="235"/>
      <c r="S462" s="235"/>
      <c r="T462" s="236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37" t="s">
        <v>144</v>
      </c>
      <c r="AU462" s="237" t="s">
        <v>82</v>
      </c>
      <c r="AV462" s="13" t="s">
        <v>82</v>
      </c>
      <c r="AW462" s="13" t="s">
        <v>33</v>
      </c>
      <c r="AX462" s="13" t="s">
        <v>72</v>
      </c>
      <c r="AY462" s="237" t="s">
        <v>133</v>
      </c>
    </row>
    <row r="463" s="13" customFormat="1">
      <c r="A463" s="13"/>
      <c r="B463" s="226"/>
      <c r="C463" s="227"/>
      <c r="D463" s="228" t="s">
        <v>144</v>
      </c>
      <c r="E463" s="229" t="s">
        <v>19</v>
      </c>
      <c r="F463" s="230" t="s">
        <v>433</v>
      </c>
      <c r="G463" s="227"/>
      <c r="H463" s="231">
        <v>5.4500000000000002</v>
      </c>
      <c r="I463" s="232"/>
      <c r="J463" s="227"/>
      <c r="K463" s="227"/>
      <c r="L463" s="233"/>
      <c r="M463" s="234"/>
      <c r="N463" s="235"/>
      <c r="O463" s="235"/>
      <c r="P463" s="235"/>
      <c r="Q463" s="235"/>
      <c r="R463" s="235"/>
      <c r="S463" s="235"/>
      <c r="T463" s="236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37" t="s">
        <v>144</v>
      </c>
      <c r="AU463" s="237" t="s">
        <v>82</v>
      </c>
      <c r="AV463" s="13" t="s">
        <v>82</v>
      </c>
      <c r="AW463" s="13" t="s">
        <v>33</v>
      </c>
      <c r="AX463" s="13" t="s">
        <v>72</v>
      </c>
      <c r="AY463" s="237" t="s">
        <v>133</v>
      </c>
    </row>
    <row r="464" s="16" customFormat="1">
      <c r="A464" s="16"/>
      <c r="B464" s="263"/>
      <c r="C464" s="264"/>
      <c r="D464" s="228" t="s">
        <v>144</v>
      </c>
      <c r="E464" s="265" t="s">
        <v>19</v>
      </c>
      <c r="F464" s="266" t="s">
        <v>361</v>
      </c>
      <c r="G464" s="264"/>
      <c r="H464" s="267">
        <v>74.129999999999995</v>
      </c>
      <c r="I464" s="268"/>
      <c r="J464" s="264"/>
      <c r="K464" s="264"/>
      <c r="L464" s="269"/>
      <c r="M464" s="270"/>
      <c r="N464" s="271"/>
      <c r="O464" s="271"/>
      <c r="P464" s="271"/>
      <c r="Q464" s="271"/>
      <c r="R464" s="271"/>
      <c r="S464" s="271"/>
      <c r="T464" s="272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T464" s="273" t="s">
        <v>144</v>
      </c>
      <c r="AU464" s="273" t="s">
        <v>82</v>
      </c>
      <c r="AV464" s="16" t="s">
        <v>96</v>
      </c>
      <c r="AW464" s="16" t="s">
        <v>33</v>
      </c>
      <c r="AX464" s="16" t="s">
        <v>72</v>
      </c>
      <c r="AY464" s="273" t="s">
        <v>133</v>
      </c>
    </row>
    <row r="465" s="13" customFormat="1">
      <c r="A465" s="13"/>
      <c r="B465" s="226"/>
      <c r="C465" s="227"/>
      <c r="D465" s="228" t="s">
        <v>144</v>
      </c>
      <c r="E465" s="229" t="s">
        <v>19</v>
      </c>
      <c r="F465" s="230" t="s">
        <v>824</v>
      </c>
      <c r="G465" s="227"/>
      <c r="H465" s="231">
        <v>7.4130000000000003</v>
      </c>
      <c r="I465" s="232"/>
      <c r="J465" s="227"/>
      <c r="K465" s="227"/>
      <c r="L465" s="233"/>
      <c r="M465" s="234"/>
      <c r="N465" s="235"/>
      <c r="O465" s="235"/>
      <c r="P465" s="235"/>
      <c r="Q465" s="235"/>
      <c r="R465" s="235"/>
      <c r="S465" s="235"/>
      <c r="T465" s="236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37" t="s">
        <v>144</v>
      </c>
      <c r="AU465" s="237" t="s">
        <v>82</v>
      </c>
      <c r="AV465" s="13" t="s">
        <v>82</v>
      </c>
      <c r="AW465" s="13" t="s">
        <v>33</v>
      </c>
      <c r="AX465" s="13" t="s">
        <v>80</v>
      </c>
      <c r="AY465" s="237" t="s">
        <v>133</v>
      </c>
    </row>
    <row r="466" s="2" customFormat="1" ht="37.8" customHeight="1">
      <c r="A466" s="41"/>
      <c r="B466" s="42"/>
      <c r="C466" s="208" t="s">
        <v>825</v>
      </c>
      <c r="D466" s="208" t="s">
        <v>135</v>
      </c>
      <c r="E466" s="209" t="s">
        <v>826</v>
      </c>
      <c r="F466" s="210" t="s">
        <v>827</v>
      </c>
      <c r="G466" s="211" t="s">
        <v>196</v>
      </c>
      <c r="H466" s="212">
        <v>7.4130000000000003</v>
      </c>
      <c r="I466" s="213"/>
      <c r="J466" s="214">
        <f>ROUND(I466*H466,2)</f>
        <v>0</v>
      </c>
      <c r="K466" s="210" t="s">
        <v>139</v>
      </c>
      <c r="L466" s="47"/>
      <c r="M466" s="215" t="s">
        <v>19</v>
      </c>
      <c r="N466" s="216" t="s">
        <v>43</v>
      </c>
      <c r="O466" s="87"/>
      <c r="P466" s="217">
        <f>O466*H466</f>
        <v>0</v>
      </c>
      <c r="Q466" s="217">
        <v>0</v>
      </c>
      <c r="R466" s="217">
        <f>Q466*H466</f>
        <v>0</v>
      </c>
      <c r="S466" s="217">
        <v>0</v>
      </c>
      <c r="T466" s="218">
        <f>S466*H466</f>
        <v>0</v>
      </c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R466" s="219" t="s">
        <v>140</v>
      </c>
      <c r="AT466" s="219" t="s">
        <v>135</v>
      </c>
      <c r="AU466" s="219" t="s">
        <v>82</v>
      </c>
      <c r="AY466" s="20" t="s">
        <v>133</v>
      </c>
      <c r="BE466" s="220">
        <f>IF(N466="základní",J466,0)</f>
        <v>0</v>
      </c>
      <c r="BF466" s="220">
        <f>IF(N466="snížená",J466,0)</f>
        <v>0</v>
      </c>
      <c r="BG466" s="220">
        <f>IF(N466="zákl. přenesená",J466,0)</f>
        <v>0</v>
      </c>
      <c r="BH466" s="220">
        <f>IF(N466="sníž. přenesená",J466,0)</f>
        <v>0</v>
      </c>
      <c r="BI466" s="220">
        <f>IF(N466="nulová",J466,0)</f>
        <v>0</v>
      </c>
      <c r="BJ466" s="20" t="s">
        <v>80</v>
      </c>
      <c r="BK466" s="220">
        <f>ROUND(I466*H466,2)</f>
        <v>0</v>
      </c>
      <c r="BL466" s="20" t="s">
        <v>140</v>
      </c>
      <c r="BM466" s="219" t="s">
        <v>828</v>
      </c>
    </row>
    <row r="467" s="2" customFormat="1">
      <c r="A467" s="41"/>
      <c r="B467" s="42"/>
      <c r="C467" s="43"/>
      <c r="D467" s="221" t="s">
        <v>142</v>
      </c>
      <c r="E467" s="43"/>
      <c r="F467" s="222" t="s">
        <v>829</v>
      </c>
      <c r="G467" s="43"/>
      <c r="H467" s="43"/>
      <c r="I467" s="223"/>
      <c r="J467" s="43"/>
      <c r="K467" s="43"/>
      <c r="L467" s="47"/>
      <c r="M467" s="224"/>
      <c r="N467" s="225"/>
      <c r="O467" s="87"/>
      <c r="P467" s="87"/>
      <c r="Q467" s="87"/>
      <c r="R467" s="87"/>
      <c r="S467" s="87"/>
      <c r="T467" s="88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T467" s="20" t="s">
        <v>142</v>
      </c>
      <c r="AU467" s="20" t="s">
        <v>82</v>
      </c>
    </row>
    <row r="468" s="2" customFormat="1" ht="44.25" customHeight="1">
      <c r="A468" s="41"/>
      <c r="B468" s="42"/>
      <c r="C468" s="208" t="s">
        <v>830</v>
      </c>
      <c r="D468" s="208" t="s">
        <v>135</v>
      </c>
      <c r="E468" s="209" t="s">
        <v>831</v>
      </c>
      <c r="F468" s="210" t="s">
        <v>832</v>
      </c>
      <c r="G468" s="211" t="s">
        <v>196</v>
      </c>
      <c r="H468" s="212">
        <v>7.4130000000000003</v>
      </c>
      <c r="I468" s="213"/>
      <c r="J468" s="214">
        <f>ROUND(I468*H468,2)</f>
        <v>0</v>
      </c>
      <c r="K468" s="210" t="s">
        <v>139</v>
      </c>
      <c r="L468" s="47"/>
      <c r="M468" s="215" t="s">
        <v>19</v>
      </c>
      <c r="N468" s="216" t="s">
        <v>43</v>
      </c>
      <c r="O468" s="87"/>
      <c r="P468" s="217">
        <f>O468*H468</f>
        <v>0</v>
      </c>
      <c r="Q468" s="217">
        <v>0</v>
      </c>
      <c r="R468" s="217">
        <f>Q468*H468</f>
        <v>0</v>
      </c>
      <c r="S468" s="217">
        <v>0</v>
      </c>
      <c r="T468" s="218">
        <f>S468*H468</f>
        <v>0</v>
      </c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R468" s="219" t="s">
        <v>140</v>
      </c>
      <c r="AT468" s="219" t="s">
        <v>135</v>
      </c>
      <c r="AU468" s="219" t="s">
        <v>82</v>
      </c>
      <c r="AY468" s="20" t="s">
        <v>133</v>
      </c>
      <c r="BE468" s="220">
        <f>IF(N468="základní",J468,0)</f>
        <v>0</v>
      </c>
      <c r="BF468" s="220">
        <f>IF(N468="snížená",J468,0)</f>
        <v>0</v>
      </c>
      <c r="BG468" s="220">
        <f>IF(N468="zákl. přenesená",J468,0)</f>
        <v>0</v>
      </c>
      <c r="BH468" s="220">
        <f>IF(N468="sníž. přenesená",J468,0)</f>
        <v>0</v>
      </c>
      <c r="BI468" s="220">
        <f>IF(N468="nulová",J468,0)</f>
        <v>0</v>
      </c>
      <c r="BJ468" s="20" t="s">
        <v>80</v>
      </c>
      <c r="BK468" s="220">
        <f>ROUND(I468*H468,2)</f>
        <v>0</v>
      </c>
      <c r="BL468" s="20" t="s">
        <v>140</v>
      </c>
      <c r="BM468" s="219" t="s">
        <v>833</v>
      </c>
    </row>
    <row r="469" s="2" customFormat="1">
      <c r="A469" s="41"/>
      <c r="B469" s="42"/>
      <c r="C469" s="43"/>
      <c r="D469" s="221" t="s">
        <v>142</v>
      </c>
      <c r="E469" s="43"/>
      <c r="F469" s="222" t="s">
        <v>834</v>
      </c>
      <c r="G469" s="43"/>
      <c r="H469" s="43"/>
      <c r="I469" s="223"/>
      <c r="J469" s="43"/>
      <c r="K469" s="43"/>
      <c r="L469" s="47"/>
      <c r="M469" s="224"/>
      <c r="N469" s="225"/>
      <c r="O469" s="87"/>
      <c r="P469" s="87"/>
      <c r="Q469" s="87"/>
      <c r="R469" s="87"/>
      <c r="S469" s="87"/>
      <c r="T469" s="88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T469" s="20" t="s">
        <v>142</v>
      </c>
      <c r="AU469" s="20" t="s">
        <v>82</v>
      </c>
    </row>
    <row r="470" s="2" customFormat="1" ht="33" customHeight="1">
      <c r="A470" s="41"/>
      <c r="B470" s="42"/>
      <c r="C470" s="208" t="s">
        <v>835</v>
      </c>
      <c r="D470" s="208" t="s">
        <v>135</v>
      </c>
      <c r="E470" s="209" t="s">
        <v>836</v>
      </c>
      <c r="F470" s="210" t="s">
        <v>837</v>
      </c>
      <c r="G470" s="211" t="s">
        <v>196</v>
      </c>
      <c r="H470" s="212">
        <v>7.4130000000000003</v>
      </c>
      <c r="I470" s="213"/>
      <c r="J470" s="214">
        <f>ROUND(I470*H470,2)</f>
        <v>0</v>
      </c>
      <c r="K470" s="210" t="s">
        <v>139</v>
      </c>
      <c r="L470" s="47"/>
      <c r="M470" s="215" t="s">
        <v>19</v>
      </c>
      <c r="N470" s="216" t="s">
        <v>43</v>
      </c>
      <c r="O470" s="87"/>
      <c r="P470" s="217">
        <f>O470*H470</f>
        <v>0</v>
      </c>
      <c r="Q470" s="217">
        <v>0</v>
      </c>
      <c r="R470" s="217">
        <f>Q470*H470</f>
        <v>0</v>
      </c>
      <c r="S470" s="217">
        <v>0</v>
      </c>
      <c r="T470" s="218">
        <f>S470*H470</f>
        <v>0</v>
      </c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R470" s="219" t="s">
        <v>140</v>
      </c>
      <c r="AT470" s="219" t="s">
        <v>135</v>
      </c>
      <c r="AU470" s="219" t="s">
        <v>82</v>
      </c>
      <c r="AY470" s="20" t="s">
        <v>133</v>
      </c>
      <c r="BE470" s="220">
        <f>IF(N470="základní",J470,0)</f>
        <v>0</v>
      </c>
      <c r="BF470" s="220">
        <f>IF(N470="snížená",J470,0)</f>
        <v>0</v>
      </c>
      <c r="BG470" s="220">
        <f>IF(N470="zákl. přenesená",J470,0)</f>
        <v>0</v>
      </c>
      <c r="BH470" s="220">
        <f>IF(N470="sníž. přenesená",J470,0)</f>
        <v>0</v>
      </c>
      <c r="BI470" s="220">
        <f>IF(N470="nulová",J470,0)</f>
        <v>0</v>
      </c>
      <c r="BJ470" s="20" t="s">
        <v>80</v>
      </c>
      <c r="BK470" s="220">
        <f>ROUND(I470*H470,2)</f>
        <v>0</v>
      </c>
      <c r="BL470" s="20" t="s">
        <v>140</v>
      </c>
      <c r="BM470" s="219" t="s">
        <v>838</v>
      </c>
    </row>
    <row r="471" s="2" customFormat="1">
      <c r="A471" s="41"/>
      <c r="B471" s="42"/>
      <c r="C471" s="43"/>
      <c r="D471" s="221" t="s">
        <v>142</v>
      </c>
      <c r="E471" s="43"/>
      <c r="F471" s="222" t="s">
        <v>839</v>
      </c>
      <c r="G471" s="43"/>
      <c r="H471" s="43"/>
      <c r="I471" s="223"/>
      <c r="J471" s="43"/>
      <c r="K471" s="43"/>
      <c r="L471" s="47"/>
      <c r="M471" s="224"/>
      <c r="N471" s="225"/>
      <c r="O471" s="87"/>
      <c r="P471" s="87"/>
      <c r="Q471" s="87"/>
      <c r="R471" s="87"/>
      <c r="S471" s="87"/>
      <c r="T471" s="88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T471" s="20" t="s">
        <v>142</v>
      </c>
      <c r="AU471" s="20" t="s">
        <v>82</v>
      </c>
    </row>
    <row r="472" s="2" customFormat="1" ht="33" customHeight="1">
      <c r="A472" s="41"/>
      <c r="B472" s="42"/>
      <c r="C472" s="208" t="s">
        <v>840</v>
      </c>
      <c r="D472" s="208" t="s">
        <v>135</v>
      </c>
      <c r="E472" s="209" t="s">
        <v>841</v>
      </c>
      <c r="F472" s="210" t="s">
        <v>842</v>
      </c>
      <c r="G472" s="211" t="s">
        <v>196</v>
      </c>
      <c r="H472" s="212">
        <v>0.245</v>
      </c>
      <c r="I472" s="213"/>
      <c r="J472" s="214">
        <f>ROUND(I472*H472,2)</f>
        <v>0</v>
      </c>
      <c r="K472" s="210" t="s">
        <v>139</v>
      </c>
      <c r="L472" s="47"/>
      <c r="M472" s="215" t="s">
        <v>19</v>
      </c>
      <c r="N472" s="216" t="s">
        <v>43</v>
      </c>
      <c r="O472" s="87"/>
      <c r="P472" s="217">
        <f>O472*H472</f>
        <v>0</v>
      </c>
      <c r="Q472" s="217">
        <v>0</v>
      </c>
      <c r="R472" s="217">
        <f>Q472*H472</f>
        <v>0</v>
      </c>
      <c r="S472" s="217">
        <v>0</v>
      </c>
      <c r="T472" s="218">
        <f>S472*H472</f>
        <v>0</v>
      </c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R472" s="219" t="s">
        <v>140</v>
      </c>
      <c r="AT472" s="219" t="s">
        <v>135</v>
      </c>
      <c r="AU472" s="219" t="s">
        <v>82</v>
      </c>
      <c r="AY472" s="20" t="s">
        <v>133</v>
      </c>
      <c r="BE472" s="220">
        <f>IF(N472="základní",J472,0)</f>
        <v>0</v>
      </c>
      <c r="BF472" s="220">
        <f>IF(N472="snížená",J472,0)</f>
        <v>0</v>
      </c>
      <c r="BG472" s="220">
        <f>IF(N472="zákl. přenesená",J472,0)</f>
        <v>0</v>
      </c>
      <c r="BH472" s="220">
        <f>IF(N472="sníž. přenesená",J472,0)</f>
        <v>0</v>
      </c>
      <c r="BI472" s="220">
        <f>IF(N472="nulová",J472,0)</f>
        <v>0</v>
      </c>
      <c r="BJ472" s="20" t="s">
        <v>80</v>
      </c>
      <c r="BK472" s="220">
        <f>ROUND(I472*H472,2)</f>
        <v>0</v>
      </c>
      <c r="BL472" s="20" t="s">
        <v>140</v>
      </c>
      <c r="BM472" s="219" t="s">
        <v>843</v>
      </c>
    </row>
    <row r="473" s="2" customFormat="1">
      <c r="A473" s="41"/>
      <c r="B473" s="42"/>
      <c r="C473" s="43"/>
      <c r="D473" s="221" t="s">
        <v>142</v>
      </c>
      <c r="E473" s="43"/>
      <c r="F473" s="222" t="s">
        <v>844</v>
      </c>
      <c r="G473" s="43"/>
      <c r="H473" s="43"/>
      <c r="I473" s="223"/>
      <c r="J473" s="43"/>
      <c r="K473" s="43"/>
      <c r="L473" s="47"/>
      <c r="M473" s="224"/>
      <c r="N473" s="225"/>
      <c r="O473" s="87"/>
      <c r="P473" s="87"/>
      <c r="Q473" s="87"/>
      <c r="R473" s="87"/>
      <c r="S473" s="87"/>
      <c r="T473" s="88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T473" s="20" t="s">
        <v>142</v>
      </c>
      <c r="AU473" s="20" t="s">
        <v>82</v>
      </c>
    </row>
    <row r="474" s="13" customFormat="1">
      <c r="A474" s="13"/>
      <c r="B474" s="226"/>
      <c r="C474" s="227"/>
      <c r="D474" s="228" t="s">
        <v>144</v>
      </c>
      <c r="E474" s="229" t="s">
        <v>19</v>
      </c>
      <c r="F474" s="230" t="s">
        <v>845</v>
      </c>
      <c r="G474" s="227"/>
      <c r="H474" s="231">
        <v>0.245</v>
      </c>
      <c r="I474" s="232"/>
      <c r="J474" s="227"/>
      <c r="K474" s="227"/>
      <c r="L474" s="233"/>
      <c r="M474" s="234"/>
      <c r="N474" s="235"/>
      <c r="O474" s="235"/>
      <c r="P474" s="235"/>
      <c r="Q474" s="235"/>
      <c r="R474" s="235"/>
      <c r="S474" s="235"/>
      <c r="T474" s="236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37" t="s">
        <v>144</v>
      </c>
      <c r="AU474" s="237" t="s">
        <v>82</v>
      </c>
      <c r="AV474" s="13" t="s">
        <v>82</v>
      </c>
      <c r="AW474" s="13" t="s">
        <v>33</v>
      </c>
      <c r="AX474" s="13" t="s">
        <v>80</v>
      </c>
      <c r="AY474" s="237" t="s">
        <v>133</v>
      </c>
    </row>
    <row r="475" s="2" customFormat="1" ht="21.75" customHeight="1">
      <c r="A475" s="41"/>
      <c r="B475" s="42"/>
      <c r="C475" s="208" t="s">
        <v>846</v>
      </c>
      <c r="D475" s="208" t="s">
        <v>135</v>
      </c>
      <c r="E475" s="209" t="s">
        <v>847</v>
      </c>
      <c r="F475" s="210" t="s">
        <v>848</v>
      </c>
      <c r="G475" s="211" t="s">
        <v>251</v>
      </c>
      <c r="H475" s="212">
        <v>0.17899999999999999</v>
      </c>
      <c r="I475" s="213"/>
      <c r="J475" s="214">
        <f>ROUND(I475*H475,2)</f>
        <v>0</v>
      </c>
      <c r="K475" s="210" t="s">
        <v>139</v>
      </c>
      <c r="L475" s="47"/>
      <c r="M475" s="215" t="s">
        <v>19</v>
      </c>
      <c r="N475" s="216" t="s">
        <v>43</v>
      </c>
      <c r="O475" s="87"/>
      <c r="P475" s="217">
        <f>O475*H475</f>
        <v>0</v>
      </c>
      <c r="Q475" s="217">
        <v>1.06277</v>
      </c>
      <c r="R475" s="217">
        <f>Q475*H475</f>
        <v>0.19023583</v>
      </c>
      <c r="S475" s="217">
        <v>0</v>
      </c>
      <c r="T475" s="218">
        <f>S475*H475</f>
        <v>0</v>
      </c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R475" s="219" t="s">
        <v>140</v>
      </c>
      <c r="AT475" s="219" t="s">
        <v>135</v>
      </c>
      <c r="AU475" s="219" t="s">
        <v>82</v>
      </c>
      <c r="AY475" s="20" t="s">
        <v>133</v>
      </c>
      <c r="BE475" s="220">
        <f>IF(N475="základní",J475,0)</f>
        <v>0</v>
      </c>
      <c r="BF475" s="220">
        <f>IF(N475="snížená",J475,0)</f>
        <v>0</v>
      </c>
      <c r="BG475" s="220">
        <f>IF(N475="zákl. přenesená",J475,0)</f>
        <v>0</v>
      </c>
      <c r="BH475" s="220">
        <f>IF(N475="sníž. přenesená",J475,0)</f>
        <v>0</v>
      </c>
      <c r="BI475" s="220">
        <f>IF(N475="nulová",J475,0)</f>
        <v>0</v>
      </c>
      <c r="BJ475" s="20" t="s">
        <v>80</v>
      </c>
      <c r="BK475" s="220">
        <f>ROUND(I475*H475,2)</f>
        <v>0</v>
      </c>
      <c r="BL475" s="20" t="s">
        <v>140</v>
      </c>
      <c r="BM475" s="219" t="s">
        <v>849</v>
      </c>
    </row>
    <row r="476" s="2" customFormat="1">
      <c r="A476" s="41"/>
      <c r="B476" s="42"/>
      <c r="C476" s="43"/>
      <c r="D476" s="221" t="s">
        <v>142</v>
      </c>
      <c r="E476" s="43"/>
      <c r="F476" s="222" t="s">
        <v>850</v>
      </c>
      <c r="G476" s="43"/>
      <c r="H476" s="43"/>
      <c r="I476" s="223"/>
      <c r="J476" s="43"/>
      <c r="K476" s="43"/>
      <c r="L476" s="47"/>
      <c r="M476" s="224"/>
      <c r="N476" s="225"/>
      <c r="O476" s="87"/>
      <c r="P476" s="87"/>
      <c r="Q476" s="87"/>
      <c r="R476" s="87"/>
      <c r="S476" s="87"/>
      <c r="T476" s="88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T476" s="20" t="s">
        <v>142</v>
      </c>
      <c r="AU476" s="20" t="s">
        <v>82</v>
      </c>
    </row>
    <row r="477" s="15" customFormat="1">
      <c r="A477" s="15"/>
      <c r="B477" s="253"/>
      <c r="C477" s="254"/>
      <c r="D477" s="228" t="s">
        <v>144</v>
      </c>
      <c r="E477" s="255" t="s">
        <v>19</v>
      </c>
      <c r="F477" s="256" t="s">
        <v>851</v>
      </c>
      <c r="G477" s="254"/>
      <c r="H477" s="255" t="s">
        <v>19</v>
      </c>
      <c r="I477" s="257"/>
      <c r="J477" s="254"/>
      <c r="K477" s="254"/>
      <c r="L477" s="258"/>
      <c r="M477" s="259"/>
      <c r="N477" s="260"/>
      <c r="O477" s="260"/>
      <c r="P477" s="260"/>
      <c r="Q477" s="260"/>
      <c r="R477" s="260"/>
      <c r="S477" s="260"/>
      <c r="T477" s="261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T477" s="262" t="s">
        <v>144</v>
      </c>
      <c r="AU477" s="262" t="s">
        <v>82</v>
      </c>
      <c r="AV477" s="15" t="s">
        <v>80</v>
      </c>
      <c r="AW477" s="15" t="s">
        <v>33</v>
      </c>
      <c r="AX477" s="15" t="s">
        <v>72</v>
      </c>
      <c r="AY477" s="262" t="s">
        <v>133</v>
      </c>
    </row>
    <row r="478" s="13" customFormat="1">
      <c r="A478" s="13"/>
      <c r="B478" s="226"/>
      <c r="C478" s="227"/>
      <c r="D478" s="228" t="s">
        <v>144</v>
      </c>
      <c r="E478" s="229" t="s">
        <v>19</v>
      </c>
      <c r="F478" s="230" t="s">
        <v>428</v>
      </c>
      <c r="G478" s="227"/>
      <c r="H478" s="231">
        <v>20.640000000000001</v>
      </c>
      <c r="I478" s="232"/>
      <c r="J478" s="227"/>
      <c r="K478" s="227"/>
      <c r="L478" s="233"/>
      <c r="M478" s="234"/>
      <c r="N478" s="235"/>
      <c r="O478" s="235"/>
      <c r="P478" s="235"/>
      <c r="Q478" s="235"/>
      <c r="R478" s="235"/>
      <c r="S478" s="235"/>
      <c r="T478" s="236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37" t="s">
        <v>144</v>
      </c>
      <c r="AU478" s="237" t="s">
        <v>82</v>
      </c>
      <c r="AV478" s="13" t="s">
        <v>82</v>
      </c>
      <c r="AW478" s="13" t="s">
        <v>33</v>
      </c>
      <c r="AX478" s="13" t="s">
        <v>72</v>
      </c>
      <c r="AY478" s="237" t="s">
        <v>133</v>
      </c>
    </row>
    <row r="479" s="13" customFormat="1">
      <c r="A479" s="13"/>
      <c r="B479" s="226"/>
      <c r="C479" s="227"/>
      <c r="D479" s="228" t="s">
        <v>144</v>
      </c>
      <c r="E479" s="229" t="s">
        <v>19</v>
      </c>
      <c r="F479" s="230" t="s">
        <v>429</v>
      </c>
      <c r="G479" s="227"/>
      <c r="H479" s="231">
        <v>25.800000000000001</v>
      </c>
      <c r="I479" s="232"/>
      <c r="J479" s="227"/>
      <c r="K479" s="227"/>
      <c r="L479" s="233"/>
      <c r="M479" s="234"/>
      <c r="N479" s="235"/>
      <c r="O479" s="235"/>
      <c r="P479" s="235"/>
      <c r="Q479" s="235"/>
      <c r="R479" s="235"/>
      <c r="S479" s="235"/>
      <c r="T479" s="236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37" t="s">
        <v>144</v>
      </c>
      <c r="AU479" s="237" t="s">
        <v>82</v>
      </c>
      <c r="AV479" s="13" t="s">
        <v>82</v>
      </c>
      <c r="AW479" s="13" t="s">
        <v>33</v>
      </c>
      <c r="AX479" s="13" t="s">
        <v>72</v>
      </c>
      <c r="AY479" s="237" t="s">
        <v>133</v>
      </c>
    </row>
    <row r="480" s="13" customFormat="1">
      <c r="A480" s="13"/>
      <c r="B480" s="226"/>
      <c r="C480" s="227"/>
      <c r="D480" s="228" t="s">
        <v>144</v>
      </c>
      <c r="E480" s="229" t="s">
        <v>19</v>
      </c>
      <c r="F480" s="230" t="s">
        <v>430</v>
      </c>
      <c r="G480" s="227"/>
      <c r="H480" s="231">
        <v>10.380000000000001</v>
      </c>
      <c r="I480" s="232"/>
      <c r="J480" s="227"/>
      <c r="K480" s="227"/>
      <c r="L480" s="233"/>
      <c r="M480" s="234"/>
      <c r="N480" s="235"/>
      <c r="O480" s="235"/>
      <c r="P480" s="235"/>
      <c r="Q480" s="235"/>
      <c r="R480" s="235"/>
      <c r="S480" s="235"/>
      <c r="T480" s="236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37" t="s">
        <v>144</v>
      </c>
      <c r="AU480" s="237" t="s">
        <v>82</v>
      </c>
      <c r="AV480" s="13" t="s">
        <v>82</v>
      </c>
      <c r="AW480" s="13" t="s">
        <v>33</v>
      </c>
      <c r="AX480" s="13" t="s">
        <v>72</v>
      </c>
      <c r="AY480" s="237" t="s">
        <v>133</v>
      </c>
    </row>
    <row r="481" s="13" customFormat="1">
      <c r="A481" s="13"/>
      <c r="B481" s="226"/>
      <c r="C481" s="227"/>
      <c r="D481" s="228" t="s">
        <v>144</v>
      </c>
      <c r="E481" s="229" t="s">
        <v>19</v>
      </c>
      <c r="F481" s="230" t="s">
        <v>431</v>
      </c>
      <c r="G481" s="227"/>
      <c r="H481" s="231">
        <v>9.4100000000000001</v>
      </c>
      <c r="I481" s="232"/>
      <c r="J481" s="227"/>
      <c r="K481" s="227"/>
      <c r="L481" s="233"/>
      <c r="M481" s="234"/>
      <c r="N481" s="235"/>
      <c r="O481" s="235"/>
      <c r="P481" s="235"/>
      <c r="Q481" s="235"/>
      <c r="R481" s="235"/>
      <c r="S481" s="235"/>
      <c r="T481" s="236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37" t="s">
        <v>144</v>
      </c>
      <c r="AU481" s="237" t="s">
        <v>82</v>
      </c>
      <c r="AV481" s="13" t="s">
        <v>82</v>
      </c>
      <c r="AW481" s="13" t="s">
        <v>33</v>
      </c>
      <c r="AX481" s="13" t="s">
        <v>72</v>
      </c>
      <c r="AY481" s="237" t="s">
        <v>133</v>
      </c>
    </row>
    <row r="482" s="13" customFormat="1">
      <c r="A482" s="13"/>
      <c r="B482" s="226"/>
      <c r="C482" s="227"/>
      <c r="D482" s="228" t="s">
        <v>144</v>
      </c>
      <c r="E482" s="229" t="s">
        <v>19</v>
      </c>
      <c r="F482" s="230" t="s">
        <v>432</v>
      </c>
      <c r="G482" s="227"/>
      <c r="H482" s="231">
        <v>2.4500000000000002</v>
      </c>
      <c r="I482" s="232"/>
      <c r="J482" s="227"/>
      <c r="K482" s="227"/>
      <c r="L482" s="233"/>
      <c r="M482" s="234"/>
      <c r="N482" s="235"/>
      <c r="O482" s="235"/>
      <c r="P482" s="235"/>
      <c r="Q482" s="235"/>
      <c r="R482" s="235"/>
      <c r="S482" s="235"/>
      <c r="T482" s="236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37" t="s">
        <v>144</v>
      </c>
      <c r="AU482" s="237" t="s">
        <v>82</v>
      </c>
      <c r="AV482" s="13" t="s">
        <v>82</v>
      </c>
      <c r="AW482" s="13" t="s">
        <v>33</v>
      </c>
      <c r="AX482" s="13" t="s">
        <v>72</v>
      </c>
      <c r="AY482" s="237" t="s">
        <v>133</v>
      </c>
    </row>
    <row r="483" s="13" customFormat="1">
      <c r="A483" s="13"/>
      <c r="B483" s="226"/>
      <c r="C483" s="227"/>
      <c r="D483" s="228" t="s">
        <v>144</v>
      </c>
      <c r="E483" s="229" t="s">
        <v>19</v>
      </c>
      <c r="F483" s="230" t="s">
        <v>433</v>
      </c>
      <c r="G483" s="227"/>
      <c r="H483" s="231">
        <v>5.4500000000000002</v>
      </c>
      <c r="I483" s="232"/>
      <c r="J483" s="227"/>
      <c r="K483" s="227"/>
      <c r="L483" s="233"/>
      <c r="M483" s="234"/>
      <c r="N483" s="235"/>
      <c r="O483" s="235"/>
      <c r="P483" s="235"/>
      <c r="Q483" s="235"/>
      <c r="R483" s="235"/>
      <c r="S483" s="235"/>
      <c r="T483" s="236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37" t="s">
        <v>144</v>
      </c>
      <c r="AU483" s="237" t="s">
        <v>82</v>
      </c>
      <c r="AV483" s="13" t="s">
        <v>82</v>
      </c>
      <c r="AW483" s="13" t="s">
        <v>33</v>
      </c>
      <c r="AX483" s="13" t="s">
        <v>72</v>
      </c>
      <c r="AY483" s="237" t="s">
        <v>133</v>
      </c>
    </row>
    <row r="484" s="16" customFormat="1">
      <c r="A484" s="16"/>
      <c r="B484" s="263"/>
      <c r="C484" s="264"/>
      <c r="D484" s="228" t="s">
        <v>144</v>
      </c>
      <c r="E484" s="265" t="s">
        <v>19</v>
      </c>
      <c r="F484" s="266" t="s">
        <v>361</v>
      </c>
      <c r="G484" s="264"/>
      <c r="H484" s="267">
        <v>74.129999999999995</v>
      </c>
      <c r="I484" s="268"/>
      <c r="J484" s="264"/>
      <c r="K484" s="264"/>
      <c r="L484" s="269"/>
      <c r="M484" s="270"/>
      <c r="N484" s="271"/>
      <c r="O484" s="271"/>
      <c r="P484" s="271"/>
      <c r="Q484" s="271"/>
      <c r="R484" s="271"/>
      <c r="S484" s="271"/>
      <c r="T484" s="272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T484" s="273" t="s">
        <v>144</v>
      </c>
      <c r="AU484" s="273" t="s">
        <v>82</v>
      </c>
      <c r="AV484" s="16" t="s">
        <v>96</v>
      </c>
      <c r="AW484" s="16" t="s">
        <v>33</v>
      </c>
      <c r="AX484" s="16" t="s">
        <v>72</v>
      </c>
      <c r="AY484" s="273" t="s">
        <v>133</v>
      </c>
    </row>
    <row r="485" s="13" customFormat="1">
      <c r="A485" s="13"/>
      <c r="B485" s="226"/>
      <c r="C485" s="227"/>
      <c r="D485" s="228" t="s">
        <v>144</v>
      </c>
      <c r="E485" s="229" t="s">
        <v>19</v>
      </c>
      <c r="F485" s="230" t="s">
        <v>852</v>
      </c>
      <c r="G485" s="227"/>
      <c r="H485" s="231">
        <v>0.17899999999999999</v>
      </c>
      <c r="I485" s="232"/>
      <c r="J485" s="227"/>
      <c r="K485" s="227"/>
      <c r="L485" s="233"/>
      <c r="M485" s="234"/>
      <c r="N485" s="235"/>
      <c r="O485" s="235"/>
      <c r="P485" s="235"/>
      <c r="Q485" s="235"/>
      <c r="R485" s="235"/>
      <c r="S485" s="235"/>
      <c r="T485" s="236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37" t="s">
        <v>144</v>
      </c>
      <c r="AU485" s="237" t="s">
        <v>82</v>
      </c>
      <c r="AV485" s="13" t="s">
        <v>82</v>
      </c>
      <c r="AW485" s="13" t="s">
        <v>33</v>
      </c>
      <c r="AX485" s="13" t="s">
        <v>80</v>
      </c>
      <c r="AY485" s="237" t="s">
        <v>133</v>
      </c>
    </row>
    <row r="486" s="2" customFormat="1" ht="37.8" customHeight="1">
      <c r="A486" s="41"/>
      <c r="B486" s="42"/>
      <c r="C486" s="208" t="s">
        <v>853</v>
      </c>
      <c r="D486" s="208" t="s">
        <v>135</v>
      </c>
      <c r="E486" s="209" t="s">
        <v>854</v>
      </c>
      <c r="F486" s="210" t="s">
        <v>855</v>
      </c>
      <c r="G486" s="211" t="s">
        <v>196</v>
      </c>
      <c r="H486" s="212">
        <v>0.10000000000000001</v>
      </c>
      <c r="I486" s="213"/>
      <c r="J486" s="214">
        <f>ROUND(I486*H486,2)</f>
        <v>0</v>
      </c>
      <c r="K486" s="210" t="s">
        <v>139</v>
      </c>
      <c r="L486" s="47"/>
      <c r="M486" s="215" t="s">
        <v>19</v>
      </c>
      <c r="N486" s="216" t="s">
        <v>43</v>
      </c>
      <c r="O486" s="87"/>
      <c r="P486" s="217">
        <f>O486*H486</f>
        <v>0</v>
      </c>
      <c r="Q486" s="217">
        <v>1.837</v>
      </c>
      <c r="R486" s="217">
        <f>Q486*H486</f>
        <v>0.1837</v>
      </c>
      <c r="S486" s="217">
        <v>0</v>
      </c>
      <c r="T486" s="218">
        <f>S486*H486</f>
        <v>0</v>
      </c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R486" s="219" t="s">
        <v>140</v>
      </c>
      <c r="AT486" s="219" t="s">
        <v>135</v>
      </c>
      <c r="AU486" s="219" t="s">
        <v>82</v>
      </c>
      <c r="AY486" s="20" t="s">
        <v>133</v>
      </c>
      <c r="BE486" s="220">
        <f>IF(N486="základní",J486,0)</f>
        <v>0</v>
      </c>
      <c r="BF486" s="220">
        <f>IF(N486="snížená",J486,0)</f>
        <v>0</v>
      </c>
      <c r="BG486" s="220">
        <f>IF(N486="zákl. přenesená",J486,0)</f>
        <v>0</v>
      </c>
      <c r="BH486" s="220">
        <f>IF(N486="sníž. přenesená",J486,0)</f>
        <v>0</v>
      </c>
      <c r="BI486" s="220">
        <f>IF(N486="nulová",J486,0)</f>
        <v>0</v>
      </c>
      <c r="BJ486" s="20" t="s">
        <v>80</v>
      </c>
      <c r="BK486" s="220">
        <f>ROUND(I486*H486,2)</f>
        <v>0</v>
      </c>
      <c r="BL486" s="20" t="s">
        <v>140</v>
      </c>
      <c r="BM486" s="219" t="s">
        <v>856</v>
      </c>
    </row>
    <row r="487" s="2" customFormat="1">
      <c r="A487" s="41"/>
      <c r="B487" s="42"/>
      <c r="C487" s="43"/>
      <c r="D487" s="221" t="s">
        <v>142</v>
      </c>
      <c r="E487" s="43"/>
      <c r="F487" s="222" t="s">
        <v>857</v>
      </c>
      <c r="G487" s="43"/>
      <c r="H487" s="43"/>
      <c r="I487" s="223"/>
      <c r="J487" s="43"/>
      <c r="K487" s="43"/>
      <c r="L487" s="47"/>
      <c r="M487" s="224"/>
      <c r="N487" s="225"/>
      <c r="O487" s="87"/>
      <c r="P487" s="87"/>
      <c r="Q487" s="87"/>
      <c r="R487" s="87"/>
      <c r="S487" s="87"/>
      <c r="T487" s="88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T487" s="20" t="s">
        <v>142</v>
      </c>
      <c r="AU487" s="20" t="s">
        <v>82</v>
      </c>
    </row>
    <row r="488" s="13" customFormat="1">
      <c r="A488" s="13"/>
      <c r="B488" s="226"/>
      <c r="C488" s="227"/>
      <c r="D488" s="228" t="s">
        <v>144</v>
      </c>
      <c r="E488" s="229" t="s">
        <v>19</v>
      </c>
      <c r="F488" s="230" t="s">
        <v>455</v>
      </c>
      <c r="G488" s="227"/>
      <c r="H488" s="231">
        <v>0.10000000000000001</v>
      </c>
      <c r="I488" s="232"/>
      <c r="J488" s="227"/>
      <c r="K488" s="227"/>
      <c r="L488" s="233"/>
      <c r="M488" s="234"/>
      <c r="N488" s="235"/>
      <c r="O488" s="235"/>
      <c r="P488" s="235"/>
      <c r="Q488" s="235"/>
      <c r="R488" s="235"/>
      <c r="S488" s="235"/>
      <c r="T488" s="236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37" t="s">
        <v>144</v>
      </c>
      <c r="AU488" s="237" t="s">
        <v>82</v>
      </c>
      <c r="AV488" s="13" t="s">
        <v>82</v>
      </c>
      <c r="AW488" s="13" t="s">
        <v>33</v>
      </c>
      <c r="AX488" s="13" t="s">
        <v>80</v>
      </c>
      <c r="AY488" s="237" t="s">
        <v>133</v>
      </c>
    </row>
    <row r="489" s="2" customFormat="1" ht="24.15" customHeight="1">
      <c r="A489" s="41"/>
      <c r="B489" s="42"/>
      <c r="C489" s="208" t="s">
        <v>858</v>
      </c>
      <c r="D489" s="208" t="s">
        <v>135</v>
      </c>
      <c r="E489" s="209" t="s">
        <v>859</v>
      </c>
      <c r="F489" s="210" t="s">
        <v>860</v>
      </c>
      <c r="G489" s="211" t="s">
        <v>94</v>
      </c>
      <c r="H489" s="212">
        <v>9.8000000000000007</v>
      </c>
      <c r="I489" s="213"/>
      <c r="J489" s="214">
        <f>ROUND(I489*H489,2)</f>
        <v>0</v>
      </c>
      <c r="K489" s="210" t="s">
        <v>139</v>
      </c>
      <c r="L489" s="47"/>
      <c r="M489" s="215" t="s">
        <v>19</v>
      </c>
      <c r="N489" s="216" t="s">
        <v>43</v>
      </c>
      <c r="O489" s="87"/>
      <c r="P489" s="217">
        <f>O489*H489</f>
        <v>0</v>
      </c>
      <c r="Q489" s="217">
        <v>0.45929999999999999</v>
      </c>
      <c r="R489" s="217">
        <f>Q489*H489</f>
        <v>4.5011400000000004</v>
      </c>
      <c r="S489" s="217">
        <v>0</v>
      </c>
      <c r="T489" s="218">
        <f>S489*H489</f>
        <v>0</v>
      </c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R489" s="219" t="s">
        <v>140</v>
      </c>
      <c r="AT489" s="219" t="s">
        <v>135</v>
      </c>
      <c r="AU489" s="219" t="s">
        <v>82</v>
      </c>
      <c r="AY489" s="20" t="s">
        <v>133</v>
      </c>
      <c r="BE489" s="220">
        <f>IF(N489="základní",J489,0)</f>
        <v>0</v>
      </c>
      <c r="BF489" s="220">
        <f>IF(N489="snížená",J489,0)</f>
        <v>0</v>
      </c>
      <c r="BG489" s="220">
        <f>IF(N489="zákl. přenesená",J489,0)</f>
        <v>0</v>
      </c>
      <c r="BH489" s="220">
        <f>IF(N489="sníž. přenesená",J489,0)</f>
        <v>0</v>
      </c>
      <c r="BI489" s="220">
        <f>IF(N489="nulová",J489,0)</f>
        <v>0</v>
      </c>
      <c r="BJ489" s="20" t="s">
        <v>80</v>
      </c>
      <c r="BK489" s="220">
        <f>ROUND(I489*H489,2)</f>
        <v>0</v>
      </c>
      <c r="BL489" s="20" t="s">
        <v>140</v>
      </c>
      <c r="BM489" s="219" t="s">
        <v>861</v>
      </c>
    </row>
    <row r="490" s="2" customFormat="1">
      <c r="A490" s="41"/>
      <c r="B490" s="42"/>
      <c r="C490" s="43"/>
      <c r="D490" s="221" t="s">
        <v>142</v>
      </c>
      <c r="E490" s="43"/>
      <c r="F490" s="222" t="s">
        <v>862</v>
      </c>
      <c r="G490" s="43"/>
      <c r="H490" s="43"/>
      <c r="I490" s="223"/>
      <c r="J490" s="43"/>
      <c r="K490" s="43"/>
      <c r="L490" s="47"/>
      <c r="M490" s="224"/>
      <c r="N490" s="225"/>
      <c r="O490" s="87"/>
      <c r="P490" s="87"/>
      <c r="Q490" s="87"/>
      <c r="R490" s="87"/>
      <c r="S490" s="87"/>
      <c r="T490" s="88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T490" s="20" t="s">
        <v>142</v>
      </c>
      <c r="AU490" s="20" t="s">
        <v>82</v>
      </c>
    </row>
    <row r="491" s="2" customFormat="1">
      <c r="A491" s="41"/>
      <c r="B491" s="42"/>
      <c r="C491" s="43"/>
      <c r="D491" s="228" t="s">
        <v>301</v>
      </c>
      <c r="E491" s="43"/>
      <c r="F491" s="249" t="s">
        <v>863</v>
      </c>
      <c r="G491" s="43"/>
      <c r="H491" s="43"/>
      <c r="I491" s="223"/>
      <c r="J491" s="43"/>
      <c r="K491" s="43"/>
      <c r="L491" s="47"/>
      <c r="M491" s="224"/>
      <c r="N491" s="225"/>
      <c r="O491" s="87"/>
      <c r="P491" s="87"/>
      <c r="Q491" s="87"/>
      <c r="R491" s="87"/>
      <c r="S491" s="87"/>
      <c r="T491" s="88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T491" s="20" t="s">
        <v>301</v>
      </c>
      <c r="AU491" s="20" t="s">
        <v>82</v>
      </c>
    </row>
    <row r="492" s="13" customFormat="1">
      <c r="A492" s="13"/>
      <c r="B492" s="226"/>
      <c r="C492" s="227"/>
      <c r="D492" s="228" t="s">
        <v>144</v>
      </c>
      <c r="E492" s="229" t="s">
        <v>19</v>
      </c>
      <c r="F492" s="230" t="s">
        <v>864</v>
      </c>
      <c r="G492" s="227"/>
      <c r="H492" s="231">
        <v>9.8000000000000007</v>
      </c>
      <c r="I492" s="232"/>
      <c r="J492" s="227"/>
      <c r="K492" s="227"/>
      <c r="L492" s="233"/>
      <c r="M492" s="234"/>
      <c r="N492" s="235"/>
      <c r="O492" s="235"/>
      <c r="P492" s="235"/>
      <c r="Q492" s="235"/>
      <c r="R492" s="235"/>
      <c r="S492" s="235"/>
      <c r="T492" s="236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37" t="s">
        <v>144</v>
      </c>
      <c r="AU492" s="237" t="s">
        <v>82</v>
      </c>
      <c r="AV492" s="13" t="s">
        <v>82</v>
      </c>
      <c r="AW492" s="13" t="s">
        <v>33</v>
      </c>
      <c r="AX492" s="13" t="s">
        <v>80</v>
      </c>
      <c r="AY492" s="237" t="s">
        <v>133</v>
      </c>
    </row>
    <row r="493" s="12" customFormat="1" ht="22.8" customHeight="1">
      <c r="A493" s="12"/>
      <c r="B493" s="192"/>
      <c r="C493" s="193"/>
      <c r="D493" s="194" t="s">
        <v>71</v>
      </c>
      <c r="E493" s="206" t="s">
        <v>173</v>
      </c>
      <c r="F493" s="206" t="s">
        <v>865</v>
      </c>
      <c r="G493" s="193"/>
      <c r="H493" s="193"/>
      <c r="I493" s="196"/>
      <c r="J493" s="207">
        <f>BK493</f>
        <v>0</v>
      </c>
      <c r="K493" s="193"/>
      <c r="L493" s="198"/>
      <c r="M493" s="199"/>
      <c r="N493" s="200"/>
      <c r="O493" s="200"/>
      <c r="P493" s="201">
        <f>SUM(P494:P518)</f>
        <v>0</v>
      </c>
      <c r="Q493" s="200"/>
      <c r="R493" s="201">
        <f>SUM(R494:R518)</f>
        <v>0.81518000000000002</v>
      </c>
      <c r="S493" s="200"/>
      <c r="T493" s="202">
        <f>SUM(T494:T518)</f>
        <v>0</v>
      </c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R493" s="203" t="s">
        <v>80</v>
      </c>
      <c r="AT493" s="204" t="s">
        <v>71</v>
      </c>
      <c r="AU493" s="204" t="s">
        <v>80</v>
      </c>
      <c r="AY493" s="203" t="s">
        <v>133</v>
      </c>
      <c r="BK493" s="205">
        <f>SUM(BK494:BK518)</f>
        <v>0</v>
      </c>
    </row>
    <row r="494" s="2" customFormat="1" ht="37.8" customHeight="1">
      <c r="A494" s="41"/>
      <c r="B494" s="42"/>
      <c r="C494" s="208" t="s">
        <v>866</v>
      </c>
      <c r="D494" s="208" t="s">
        <v>135</v>
      </c>
      <c r="E494" s="209" t="s">
        <v>867</v>
      </c>
      <c r="F494" s="210" t="s">
        <v>868</v>
      </c>
      <c r="G494" s="211" t="s">
        <v>138</v>
      </c>
      <c r="H494" s="212">
        <v>2</v>
      </c>
      <c r="I494" s="213"/>
      <c r="J494" s="214">
        <f>ROUND(I494*H494,2)</f>
        <v>0</v>
      </c>
      <c r="K494" s="210" t="s">
        <v>139</v>
      </c>
      <c r="L494" s="47"/>
      <c r="M494" s="215" t="s">
        <v>19</v>
      </c>
      <c r="N494" s="216" t="s">
        <v>43</v>
      </c>
      <c r="O494" s="87"/>
      <c r="P494" s="217">
        <f>O494*H494</f>
        <v>0</v>
      </c>
      <c r="Q494" s="217">
        <v>0.10546999999999999</v>
      </c>
      <c r="R494" s="217">
        <f>Q494*H494</f>
        <v>0.21093999999999999</v>
      </c>
      <c r="S494" s="217">
        <v>0</v>
      </c>
      <c r="T494" s="218">
        <f>S494*H494</f>
        <v>0</v>
      </c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R494" s="219" t="s">
        <v>140</v>
      </c>
      <c r="AT494" s="219" t="s">
        <v>135</v>
      </c>
      <c r="AU494" s="219" t="s">
        <v>82</v>
      </c>
      <c r="AY494" s="20" t="s">
        <v>133</v>
      </c>
      <c r="BE494" s="220">
        <f>IF(N494="základní",J494,0)</f>
        <v>0</v>
      </c>
      <c r="BF494" s="220">
        <f>IF(N494="snížená",J494,0)</f>
        <v>0</v>
      </c>
      <c r="BG494" s="220">
        <f>IF(N494="zákl. přenesená",J494,0)</f>
        <v>0</v>
      </c>
      <c r="BH494" s="220">
        <f>IF(N494="sníž. přenesená",J494,0)</f>
        <v>0</v>
      </c>
      <c r="BI494" s="220">
        <f>IF(N494="nulová",J494,0)</f>
        <v>0</v>
      </c>
      <c r="BJ494" s="20" t="s">
        <v>80</v>
      </c>
      <c r="BK494" s="220">
        <f>ROUND(I494*H494,2)</f>
        <v>0</v>
      </c>
      <c r="BL494" s="20" t="s">
        <v>140</v>
      </c>
      <c r="BM494" s="219" t="s">
        <v>869</v>
      </c>
    </row>
    <row r="495" s="2" customFormat="1">
      <c r="A495" s="41"/>
      <c r="B495" s="42"/>
      <c r="C495" s="43"/>
      <c r="D495" s="221" t="s">
        <v>142</v>
      </c>
      <c r="E495" s="43"/>
      <c r="F495" s="222" t="s">
        <v>870</v>
      </c>
      <c r="G495" s="43"/>
      <c r="H495" s="43"/>
      <c r="I495" s="223"/>
      <c r="J495" s="43"/>
      <c r="K495" s="43"/>
      <c r="L495" s="47"/>
      <c r="M495" s="224"/>
      <c r="N495" s="225"/>
      <c r="O495" s="87"/>
      <c r="P495" s="87"/>
      <c r="Q495" s="87"/>
      <c r="R495" s="87"/>
      <c r="S495" s="87"/>
      <c r="T495" s="88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T495" s="20" t="s">
        <v>142</v>
      </c>
      <c r="AU495" s="20" t="s">
        <v>82</v>
      </c>
    </row>
    <row r="496" s="13" customFormat="1">
      <c r="A496" s="13"/>
      <c r="B496" s="226"/>
      <c r="C496" s="227"/>
      <c r="D496" s="228" t="s">
        <v>144</v>
      </c>
      <c r="E496" s="229" t="s">
        <v>19</v>
      </c>
      <c r="F496" s="230" t="s">
        <v>871</v>
      </c>
      <c r="G496" s="227"/>
      <c r="H496" s="231">
        <v>1</v>
      </c>
      <c r="I496" s="232"/>
      <c r="J496" s="227"/>
      <c r="K496" s="227"/>
      <c r="L496" s="233"/>
      <c r="M496" s="234"/>
      <c r="N496" s="235"/>
      <c r="O496" s="235"/>
      <c r="P496" s="235"/>
      <c r="Q496" s="235"/>
      <c r="R496" s="235"/>
      <c r="S496" s="235"/>
      <c r="T496" s="236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37" t="s">
        <v>144</v>
      </c>
      <c r="AU496" s="237" t="s">
        <v>82</v>
      </c>
      <c r="AV496" s="13" t="s">
        <v>82</v>
      </c>
      <c r="AW496" s="13" t="s">
        <v>33</v>
      </c>
      <c r="AX496" s="13" t="s">
        <v>72</v>
      </c>
      <c r="AY496" s="237" t="s">
        <v>133</v>
      </c>
    </row>
    <row r="497" s="13" customFormat="1">
      <c r="A497" s="13"/>
      <c r="B497" s="226"/>
      <c r="C497" s="227"/>
      <c r="D497" s="228" t="s">
        <v>144</v>
      </c>
      <c r="E497" s="229" t="s">
        <v>19</v>
      </c>
      <c r="F497" s="230" t="s">
        <v>872</v>
      </c>
      <c r="G497" s="227"/>
      <c r="H497" s="231">
        <v>1</v>
      </c>
      <c r="I497" s="232"/>
      <c r="J497" s="227"/>
      <c r="K497" s="227"/>
      <c r="L497" s="233"/>
      <c r="M497" s="234"/>
      <c r="N497" s="235"/>
      <c r="O497" s="235"/>
      <c r="P497" s="235"/>
      <c r="Q497" s="235"/>
      <c r="R497" s="235"/>
      <c r="S497" s="235"/>
      <c r="T497" s="236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37" t="s">
        <v>144</v>
      </c>
      <c r="AU497" s="237" t="s">
        <v>82</v>
      </c>
      <c r="AV497" s="13" t="s">
        <v>82</v>
      </c>
      <c r="AW497" s="13" t="s">
        <v>33</v>
      </c>
      <c r="AX497" s="13" t="s">
        <v>72</v>
      </c>
      <c r="AY497" s="237" t="s">
        <v>133</v>
      </c>
    </row>
    <row r="498" s="14" customFormat="1">
      <c r="A498" s="14"/>
      <c r="B498" s="238"/>
      <c r="C498" s="239"/>
      <c r="D498" s="228" t="s">
        <v>144</v>
      </c>
      <c r="E498" s="240" t="s">
        <v>19</v>
      </c>
      <c r="F498" s="241" t="s">
        <v>205</v>
      </c>
      <c r="G498" s="239"/>
      <c r="H498" s="242">
        <v>2</v>
      </c>
      <c r="I498" s="243"/>
      <c r="J498" s="239"/>
      <c r="K498" s="239"/>
      <c r="L498" s="244"/>
      <c r="M498" s="245"/>
      <c r="N498" s="246"/>
      <c r="O498" s="246"/>
      <c r="P498" s="246"/>
      <c r="Q498" s="246"/>
      <c r="R498" s="246"/>
      <c r="S498" s="246"/>
      <c r="T498" s="247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48" t="s">
        <v>144</v>
      </c>
      <c r="AU498" s="248" t="s">
        <v>82</v>
      </c>
      <c r="AV498" s="14" t="s">
        <v>140</v>
      </c>
      <c r="AW498" s="14" t="s">
        <v>33</v>
      </c>
      <c r="AX498" s="14" t="s">
        <v>80</v>
      </c>
      <c r="AY498" s="248" t="s">
        <v>133</v>
      </c>
    </row>
    <row r="499" s="2" customFormat="1" ht="37.8" customHeight="1">
      <c r="A499" s="41"/>
      <c r="B499" s="42"/>
      <c r="C499" s="208" t="s">
        <v>873</v>
      </c>
      <c r="D499" s="208" t="s">
        <v>135</v>
      </c>
      <c r="E499" s="209" t="s">
        <v>874</v>
      </c>
      <c r="F499" s="210" t="s">
        <v>875</v>
      </c>
      <c r="G499" s="211" t="s">
        <v>138</v>
      </c>
      <c r="H499" s="212">
        <v>2</v>
      </c>
      <c r="I499" s="213"/>
      <c r="J499" s="214">
        <f>ROUND(I499*H499,2)</f>
        <v>0</v>
      </c>
      <c r="K499" s="210" t="s">
        <v>139</v>
      </c>
      <c r="L499" s="47"/>
      <c r="M499" s="215" t="s">
        <v>19</v>
      </c>
      <c r="N499" s="216" t="s">
        <v>43</v>
      </c>
      <c r="O499" s="87"/>
      <c r="P499" s="217">
        <f>O499*H499</f>
        <v>0</v>
      </c>
      <c r="Q499" s="217">
        <v>0.012120000000000001</v>
      </c>
      <c r="R499" s="217">
        <f>Q499*H499</f>
        <v>0.024240000000000001</v>
      </c>
      <c r="S499" s="217">
        <v>0</v>
      </c>
      <c r="T499" s="218">
        <f>S499*H499</f>
        <v>0</v>
      </c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R499" s="219" t="s">
        <v>140</v>
      </c>
      <c r="AT499" s="219" t="s">
        <v>135</v>
      </c>
      <c r="AU499" s="219" t="s">
        <v>82</v>
      </c>
      <c r="AY499" s="20" t="s">
        <v>133</v>
      </c>
      <c r="BE499" s="220">
        <f>IF(N499="základní",J499,0)</f>
        <v>0</v>
      </c>
      <c r="BF499" s="220">
        <f>IF(N499="snížená",J499,0)</f>
        <v>0</v>
      </c>
      <c r="BG499" s="220">
        <f>IF(N499="zákl. přenesená",J499,0)</f>
        <v>0</v>
      </c>
      <c r="BH499" s="220">
        <f>IF(N499="sníž. přenesená",J499,0)</f>
        <v>0</v>
      </c>
      <c r="BI499" s="220">
        <f>IF(N499="nulová",J499,0)</f>
        <v>0</v>
      </c>
      <c r="BJ499" s="20" t="s">
        <v>80</v>
      </c>
      <c r="BK499" s="220">
        <f>ROUND(I499*H499,2)</f>
        <v>0</v>
      </c>
      <c r="BL499" s="20" t="s">
        <v>140</v>
      </c>
      <c r="BM499" s="219" t="s">
        <v>876</v>
      </c>
    </row>
    <row r="500" s="2" customFormat="1">
      <c r="A500" s="41"/>
      <c r="B500" s="42"/>
      <c r="C500" s="43"/>
      <c r="D500" s="221" t="s">
        <v>142</v>
      </c>
      <c r="E500" s="43"/>
      <c r="F500" s="222" t="s">
        <v>877</v>
      </c>
      <c r="G500" s="43"/>
      <c r="H500" s="43"/>
      <c r="I500" s="223"/>
      <c r="J500" s="43"/>
      <c r="K500" s="43"/>
      <c r="L500" s="47"/>
      <c r="M500" s="224"/>
      <c r="N500" s="225"/>
      <c r="O500" s="87"/>
      <c r="P500" s="87"/>
      <c r="Q500" s="87"/>
      <c r="R500" s="87"/>
      <c r="S500" s="87"/>
      <c r="T500" s="88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T500" s="20" t="s">
        <v>142</v>
      </c>
      <c r="AU500" s="20" t="s">
        <v>82</v>
      </c>
    </row>
    <row r="501" s="13" customFormat="1">
      <c r="A501" s="13"/>
      <c r="B501" s="226"/>
      <c r="C501" s="227"/>
      <c r="D501" s="228" t="s">
        <v>144</v>
      </c>
      <c r="E501" s="229" t="s">
        <v>19</v>
      </c>
      <c r="F501" s="230" t="s">
        <v>871</v>
      </c>
      <c r="G501" s="227"/>
      <c r="H501" s="231">
        <v>1</v>
      </c>
      <c r="I501" s="232"/>
      <c r="J501" s="227"/>
      <c r="K501" s="227"/>
      <c r="L501" s="233"/>
      <c r="M501" s="234"/>
      <c r="N501" s="235"/>
      <c r="O501" s="235"/>
      <c r="P501" s="235"/>
      <c r="Q501" s="235"/>
      <c r="R501" s="235"/>
      <c r="S501" s="235"/>
      <c r="T501" s="236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T501" s="237" t="s">
        <v>144</v>
      </c>
      <c r="AU501" s="237" t="s">
        <v>82</v>
      </c>
      <c r="AV501" s="13" t="s">
        <v>82</v>
      </c>
      <c r="AW501" s="13" t="s">
        <v>33</v>
      </c>
      <c r="AX501" s="13" t="s">
        <v>72</v>
      </c>
      <c r="AY501" s="237" t="s">
        <v>133</v>
      </c>
    </row>
    <row r="502" s="13" customFormat="1">
      <c r="A502" s="13"/>
      <c r="B502" s="226"/>
      <c r="C502" s="227"/>
      <c r="D502" s="228" t="s">
        <v>144</v>
      </c>
      <c r="E502" s="229" t="s">
        <v>19</v>
      </c>
      <c r="F502" s="230" t="s">
        <v>872</v>
      </c>
      <c r="G502" s="227"/>
      <c r="H502" s="231">
        <v>1</v>
      </c>
      <c r="I502" s="232"/>
      <c r="J502" s="227"/>
      <c r="K502" s="227"/>
      <c r="L502" s="233"/>
      <c r="M502" s="234"/>
      <c r="N502" s="235"/>
      <c r="O502" s="235"/>
      <c r="P502" s="235"/>
      <c r="Q502" s="235"/>
      <c r="R502" s="235"/>
      <c r="S502" s="235"/>
      <c r="T502" s="236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37" t="s">
        <v>144</v>
      </c>
      <c r="AU502" s="237" t="s">
        <v>82</v>
      </c>
      <c r="AV502" s="13" t="s">
        <v>82</v>
      </c>
      <c r="AW502" s="13" t="s">
        <v>33</v>
      </c>
      <c r="AX502" s="13" t="s">
        <v>72</v>
      </c>
      <c r="AY502" s="237" t="s">
        <v>133</v>
      </c>
    </row>
    <row r="503" s="14" customFormat="1">
      <c r="A503" s="14"/>
      <c r="B503" s="238"/>
      <c r="C503" s="239"/>
      <c r="D503" s="228" t="s">
        <v>144</v>
      </c>
      <c r="E503" s="240" t="s">
        <v>19</v>
      </c>
      <c r="F503" s="241" t="s">
        <v>205</v>
      </c>
      <c r="G503" s="239"/>
      <c r="H503" s="242">
        <v>2</v>
      </c>
      <c r="I503" s="243"/>
      <c r="J503" s="239"/>
      <c r="K503" s="239"/>
      <c r="L503" s="244"/>
      <c r="M503" s="245"/>
      <c r="N503" s="246"/>
      <c r="O503" s="246"/>
      <c r="P503" s="246"/>
      <c r="Q503" s="246"/>
      <c r="R503" s="246"/>
      <c r="S503" s="246"/>
      <c r="T503" s="247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48" t="s">
        <v>144</v>
      </c>
      <c r="AU503" s="248" t="s">
        <v>82</v>
      </c>
      <c r="AV503" s="14" t="s">
        <v>140</v>
      </c>
      <c r="AW503" s="14" t="s">
        <v>33</v>
      </c>
      <c r="AX503" s="14" t="s">
        <v>80</v>
      </c>
      <c r="AY503" s="248" t="s">
        <v>133</v>
      </c>
    </row>
    <row r="504" s="2" customFormat="1" ht="37.8" customHeight="1">
      <c r="A504" s="41"/>
      <c r="B504" s="42"/>
      <c r="C504" s="208" t="s">
        <v>878</v>
      </c>
      <c r="D504" s="208" t="s">
        <v>135</v>
      </c>
      <c r="E504" s="209" t="s">
        <v>879</v>
      </c>
      <c r="F504" s="210" t="s">
        <v>880</v>
      </c>
      <c r="G504" s="211" t="s">
        <v>138</v>
      </c>
      <c r="H504" s="212">
        <v>2</v>
      </c>
      <c r="I504" s="213"/>
      <c r="J504" s="214">
        <f>ROUND(I504*H504,2)</f>
        <v>0</v>
      </c>
      <c r="K504" s="210" t="s">
        <v>139</v>
      </c>
      <c r="L504" s="47"/>
      <c r="M504" s="215" t="s">
        <v>19</v>
      </c>
      <c r="N504" s="216" t="s">
        <v>43</v>
      </c>
      <c r="O504" s="87"/>
      <c r="P504" s="217">
        <f>O504*H504</f>
        <v>0</v>
      </c>
      <c r="Q504" s="217">
        <v>0</v>
      </c>
      <c r="R504" s="217">
        <f>Q504*H504</f>
        <v>0</v>
      </c>
      <c r="S504" s="217">
        <v>0</v>
      </c>
      <c r="T504" s="218">
        <f>S504*H504</f>
        <v>0</v>
      </c>
      <c r="U504" s="41"/>
      <c r="V504" s="41"/>
      <c r="W504" s="41"/>
      <c r="X504" s="41"/>
      <c r="Y504" s="41"/>
      <c r="Z504" s="41"/>
      <c r="AA504" s="41"/>
      <c r="AB504" s="41"/>
      <c r="AC504" s="41"/>
      <c r="AD504" s="41"/>
      <c r="AE504" s="41"/>
      <c r="AR504" s="219" t="s">
        <v>140</v>
      </c>
      <c r="AT504" s="219" t="s">
        <v>135</v>
      </c>
      <c r="AU504" s="219" t="s">
        <v>82</v>
      </c>
      <c r="AY504" s="20" t="s">
        <v>133</v>
      </c>
      <c r="BE504" s="220">
        <f>IF(N504="základní",J504,0)</f>
        <v>0</v>
      </c>
      <c r="BF504" s="220">
        <f>IF(N504="snížená",J504,0)</f>
        <v>0</v>
      </c>
      <c r="BG504" s="220">
        <f>IF(N504="zákl. přenesená",J504,0)</f>
        <v>0</v>
      </c>
      <c r="BH504" s="220">
        <f>IF(N504="sníž. přenesená",J504,0)</f>
        <v>0</v>
      </c>
      <c r="BI504" s="220">
        <f>IF(N504="nulová",J504,0)</f>
        <v>0</v>
      </c>
      <c r="BJ504" s="20" t="s">
        <v>80</v>
      </c>
      <c r="BK504" s="220">
        <f>ROUND(I504*H504,2)</f>
        <v>0</v>
      </c>
      <c r="BL504" s="20" t="s">
        <v>140</v>
      </c>
      <c r="BM504" s="219" t="s">
        <v>881</v>
      </c>
    </row>
    <row r="505" s="2" customFormat="1">
      <c r="A505" s="41"/>
      <c r="B505" s="42"/>
      <c r="C505" s="43"/>
      <c r="D505" s="221" t="s">
        <v>142</v>
      </c>
      <c r="E505" s="43"/>
      <c r="F505" s="222" t="s">
        <v>882</v>
      </c>
      <c r="G505" s="43"/>
      <c r="H505" s="43"/>
      <c r="I505" s="223"/>
      <c r="J505" s="43"/>
      <c r="K505" s="43"/>
      <c r="L505" s="47"/>
      <c r="M505" s="224"/>
      <c r="N505" s="225"/>
      <c r="O505" s="87"/>
      <c r="P505" s="87"/>
      <c r="Q505" s="87"/>
      <c r="R505" s="87"/>
      <c r="S505" s="87"/>
      <c r="T505" s="88"/>
      <c r="U505" s="41"/>
      <c r="V505" s="41"/>
      <c r="W505" s="41"/>
      <c r="X505" s="41"/>
      <c r="Y505" s="41"/>
      <c r="Z505" s="41"/>
      <c r="AA505" s="41"/>
      <c r="AB505" s="41"/>
      <c r="AC505" s="41"/>
      <c r="AD505" s="41"/>
      <c r="AE505" s="41"/>
      <c r="AT505" s="20" t="s">
        <v>142</v>
      </c>
      <c r="AU505" s="20" t="s">
        <v>82</v>
      </c>
    </row>
    <row r="506" s="13" customFormat="1">
      <c r="A506" s="13"/>
      <c r="B506" s="226"/>
      <c r="C506" s="227"/>
      <c r="D506" s="228" t="s">
        <v>144</v>
      </c>
      <c r="E506" s="229" t="s">
        <v>19</v>
      </c>
      <c r="F506" s="230" t="s">
        <v>871</v>
      </c>
      <c r="G506" s="227"/>
      <c r="H506" s="231">
        <v>1</v>
      </c>
      <c r="I506" s="232"/>
      <c r="J506" s="227"/>
      <c r="K506" s="227"/>
      <c r="L506" s="233"/>
      <c r="M506" s="234"/>
      <c r="N506" s="235"/>
      <c r="O506" s="235"/>
      <c r="P506" s="235"/>
      <c r="Q506" s="235"/>
      <c r="R506" s="235"/>
      <c r="S506" s="235"/>
      <c r="T506" s="236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T506" s="237" t="s">
        <v>144</v>
      </c>
      <c r="AU506" s="237" t="s">
        <v>82</v>
      </c>
      <c r="AV506" s="13" t="s">
        <v>82</v>
      </c>
      <c r="AW506" s="13" t="s">
        <v>33</v>
      </c>
      <c r="AX506" s="13" t="s">
        <v>72</v>
      </c>
      <c r="AY506" s="237" t="s">
        <v>133</v>
      </c>
    </row>
    <row r="507" s="13" customFormat="1">
      <c r="A507" s="13"/>
      <c r="B507" s="226"/>
      <c r="C507" s="227"/>
      <c r="D507" s="228" t="s">
        <v>144</v>
      </c>
      <c r="E507" s="229" t="s">
        <v>19</v>
      </c>
      <c r="F507" s="230" t="s">
        <v>872</v>
      </c>
      <c r="G507" s="227"/>
      <c r="H507" s="231">
        <v>1</v>
      </c>
      <c r="I507" s="232"/>
      <c r="J507" s="227"/>
      <c r="K507" s="227"/>
      <c r="L507" s="233"/>
      <c r="M507" s="234"/>
      <c r="N507" s="235"/>
      <c r="O507" s="235"/>
      <c r="P507" s="235"/>
      <c r="Q507" s="235"/>
      <c r="R507" s="235"/>
      <c r="S507" s="235"/>
      <c r="T507" s="236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37" t="s">
        <v>144</v>
      </c>
      <c r="AU507" s="237" t="s">
        <v>82</v>
      </c>
      <c r="AV507" s="13" t="s">
        <v>82</v>
      </c>
      <c r="AW507" s="13" t="s">
        <v>33</v>
      </c>
      <c r="AX507" s="13" t="s">
        <v>72</v>
      </c>
      <c r="AY507" s="237" t="s">
        <v>133</v>
      </c>
    </row>
    <row r="508" s="14" customFormat="1">
      <c r="A508" s="14"/>
      <c r="B508" s="238"/>
      <c r="C508" s="239"/>
      <c r="D508" s="228" t="s">
        <v>144</v>
      </c>
      <c r="E508" s="240" t="s">
        <v>19</v>
      </c>
      <c r="F508" s="241" t="s">
        <v>205</v>
      </c>
      <c r="G508" s="239"/>
      <c r="H508" s="242">
        <v>2</v>
      </c>
      <c r="I508" s="243"/>
      <c r="J508" s="239"/>
      <c r="K508" s="239"/>
      <c r="L508" s="244"/>
      <c r="M508" s="245"/>
      <c r="N508" s="246"/>
      <c r="O508" s="246"/>
      <c r="P508" s="246"/>
      <c r="Q508" s="246"/>
      <c r="R508" s="246"/>
      <c r="S508" s="246"/>
      <c r="T508" s="247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48" t="s">
        <v>144</v>
      </c>
      <c r="AU508" s="248" t="s">
        <v>82</v>
      </c>
      <c r="AV508" s="14" t="s">
        <v>140</v>
      </c>
      <c r="AW508" s="14" t="s">
        <v>33</v>
      </c>
      <c r="AX508" s="14" t="s">
        <v>80</v>
      </c>
      <c r="AY508" s="248" t="s">
        <v>133</v>
      </c>
    </row>
    <row r="509" s="2" customFormat="1" ht="37.8" customHeight="1">
      <c r="A509" s="41"/>
      <c r="B509" s="42"/>
      <c r="C509" s="208" t="s">
        <v>883</v>
      </c>
      <c r="D509" s="208" t="s">
        <v>135</v>
      </c>
      <c r="E509" s="209" t="s">
        <v>884</v>
      </c>
      <c r="F509" s="210" t="s">
        <v>885</v>
      </c>
      <c r="G509" s="211" t="s">
        <v>138</v>
      </c>
      <c r="H509" s="212">
        <v>2</v>
      </c>
      <c r="I509" s="213"/>
      <c r="J509" s="214">
        <f>ROUND(I509*H509,2)</f>
        <v>0</v>
      </c>
      <c r="K509" s="210" t="s">
        <v>139</v>
      </c>
      <c r="L509" s="47"/>
      <c r="M509" s="215" t="s">
        <v>19</v>
      </c>
      <c r="N509" s="216" t="s">
        <v>43</v>
      </c>
      <c r="O509" s="87"/>
      <c r="P509" s="217">
        <f>O509*H509</f>
        <v>0</v>
      </c>
      <c r="Q509" s="217">
        <v>0.2838</v>
      </c>
      <c r="R509" s="217">
        <f>Q509*H509</f>
        <v>0.56759999999999999</v>
      </c>
      <c r="S509" s="217">
        <v>0</v>
      </c>
      <c r="T509" s="218">
        <f>S509*H509</f>
        <v>0</v>
      </c>
      <c r="U509" s="41"/>
      <c r="V509" s="41"/>
      <c r="W509" s="41"/>
      <c r="X509" s="41"/>
      <c r="Y509" s="41"/>
      <c r="Z509" s="41"/>
      <c r="AA509" s="41"/>
      <c r="AB509" s="41"/>
      <c r="AC509" s="41"/>
      <c r="AD509" s="41"/>
      <c r="AE509" s="41"/>
      <c r="AR509" s="219" t="s">
        <v>140</v>
      </c>
      <c r="AT509" s="219" t="s">
        <v>135</v>
      </c>
      <c r="AU509" s="219" t="s">
        <v>82</v>
      </c>
      <c r="AY509" s="20" t="s">
        <v>133</v>
      </c>
      <c r="BE509" s="220">
        <f>IF(N509="základní",J509,0)</f>
        <v>0</v>
      </c>
      <c r="BF509" s="220">
        <f>IF(N509="snížená",J509,0)</f>
        <v>0</v>
      </c>
      <c r="BG509" s="220">
        <f>IF(N509="zákl. přenesená",J509,0)</f>
        <v>0</v>
      </c>
      <c r="BH509" s="220">
        <f>IF(N509="sníž. přenesená",J509,0)</f>
        <v>0</v>
      </c>
      <c r="BI509" s="220">
        <f>IF(N509="nulová",J509,0)</f>
        <v>0</v>
      </c>
      <c r="BJ509" s="20" t="s">
        <v>80</v>
      </c>
      <c r="BK509" s="220">
        <f>ROUND(I509*H509,2)</f>
        <v>0</v>
      </c>
      <c r="BL509" s="20" t="s">
        <v>140</v>
      </c>
      <c r="BM509" s="219" t="s">
        <v>886</v>
      </c>
    </row>
    <row r="510" s="2" customFormat="1">
      <c r="A510" s="41"/>
      <c r="B510" s="42"/>
      <c r="C510" s="43"/>
      <c r="D510" s="221" t="s">
        <v>142</v>
      </c>
      <c r="E510" s="43"/>
      <c r="F510" s="222" t="s">
        <v>887</v>
      </c>
      <c r="G510" s="43"/>
      <c r="H510" s="43"/>
      <c r="I510" s="223"/>
      <c r="J510" s="43"/>
      <c r="K510" s="43"/>
      <c r="L510" s="47"/>
      <c r="M510" s="224"/>
      <c r="N510" s="225"/>
      <c r="O510" s="87"/>
      <c r="P510" s="87"/>
      <c r="Q510" s="87"/>
      <c r="R510" s="87"/>
      <c r="S510" s="87"/>
      <c r="T510" s="88"/>
      <c r="U510" s="41"/>
      <c r="V510" s="41"/>
      <c r="W510" s="41"/>
      <c r="X510" s="41"/>
      <c r="Y510" s="41"/>
      <c r="Z510" s="41"/>
      <c r="AA510" s="41"/>
      <c r="AB510" s="41"/>
      <c r="AC510" s="41"/>
      <c r="AD510" s="41"/>
      <c r="AE510" s="41"/>
      <c r="AT510" s="20" t="s">
        <v>142</v>
      </c>
      <c r="AU510" s="20" t="s">
        <v>82</v>
      </c>
    </row>
    <row r="511" s="13" customFormat="1">
      <c r="A511" s="13"/>
      <c r="B511" s="226"/>
      <c r="C511" s="227"/>
      <c r="D511" s="228" t="s">
        <v>144</v>
      </c>
      <c r="E511" s="229" t="s">
        <v>19</v>
      </c>
      <c r="F511" s="230" t="s">
        <v>871</v>
      </c>
      <c r="G511" s="227"/>
      <c r="H511" s="231">
        <v>1</v>
      </c>
      <c r="I511" s="232"/>
      <c r="J511" s="227"/>
      <c r="K511" s="227"/>
      <c r="L511" s="233"/>
      <c r="M511" s="234"/>
      <c r="N511" s="235"/>
      <c r="O511" s="235"/>
      <c r="P511" s="235"/>
      <c r="Q511" s="235"/>
      <c r="R511" s="235"/>
      <c r="S511" s="235"/>
      <c r="T511" s="236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37" t="s">
        <v>144</v>
      </c>
      <c r="AU511" s="237" t="s">
        <v>82</v>
      </c>
      <c r="AV511" s="13" t="s">
        <v>82</v>
      </c>
      <c r="AW511" s="13" t="s">
        <v>33</v>
      </c>
      <c r="AX511" s="13" t="s">
        <v>72</v>
      </c>
      <c r="AY511" s="237" t="s">
        <v>133</v>
      </c>
    </row>
    <row r="512" s="13" customFormat="1">
      <c r="A512" s="13"/>
      <c r="B512" s="226"/>
      <c r="C512" s="227"/>
      <c r="D512" s="228" t="s">
        <v>144</v>
      </c>
      <c r="E512" s="229" t="s">
        <v>19</v>
      </c>
      <c r="F512" s="230" t="s">
        <v>872</v>
      </c>
      <c r="G512" s="227"/>
      <c r="H512" s="231">
        <v>1</v>
      </c>
      <c r="I512" s="232"/>
      <c r="J512" s="227"/>
      <c r="K512" s="227"/>
      <c r="L512" s="233"/>
      <c r="M512" s="234"/>
      <c r="N512" s="235"/>
      <c r="O512" s="235"/>
      <c r="P512" s="235"/>
      <c r="Q512" s="235"/>
      <c r="R512" s="235"/>
      <c r="S512" s="235"/>
      <c r="T512" s="236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37" t="s">
        <v>144</v>
      </c>
      <c r="AU512" s="237" t="s">
        <v>82</v>
      </c>
      <c r="AV512" s="13" t="s">
        <v>82</v>
      </c>
      <c r="AW512" s="13" t="s">
        <v>33</v>
      </c>
      <c r="AX512" s="13" t="s">
        <v>72</v>
      </c>
      <c r="AY512" s="237" t="s">
        <v>133</v>
      </c>
    </row>
    <row r="513" s="14" customFormat="1">
      <c r="A513" s="14"/>
      <c r="B513" s="238"/>
      <c r="C513" s="239"/>
      <c r="D513" s="228" t="s">
        <v>144</v>
      </c>
      <c r="E513" s="240" t="s">
        <v>19</v>
      </c>
      <c r="F513" s="241" t="s">
        <v>205</v>
      </c>
      <c r="G513" s="239"/>
      <c r="H513" s="242">
        <v>2</v>
      </c>
      <c r="I513" s="243"/>
      <c r="J513" s="239"/>
      <c r="K513" s="239"/>
      <c r="L513" s="244"/>
      <c r="M513" s="245"/>
      <c r="N513" s="246"/>
      <c r="O513" s="246"/>
      <c r="P513" s="246"/>
      <c r="Q513" s="246"/>
      <c r="R513" s="246"/>
      <c r="S513" s="246"/>
      <c r="T513" s="247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48" t="s">
        <v>144</v>
      </c>
      <c r="AU513" s="248" t="s">
        <v>82</v>
      </c>
      <c r="AV513" s="14" t="s">
        <v>140</v>
      </c>
      <c r="AW513" s="14" t="s">
        <v>33</v>
      </c>
      <c r="AX513" s="14" t="s">
        <v>80</v>
      </c>
      <c r="AY513" s="248" t="s">
        <v>133</v>
      </c>
    </row>
    <row r="514" s="2" customFormat="1" ht="24.15" customHeight="1">
      <c r="A514" s="41"/>
      <c r="B514" s="42"/>
      <c r="C514" s="208" t="s">
        <v>888</v>
      </c>
      <c r="D514" s="208" t="s">
        <v>135</v>
      </c>
      <c r="E514" s="209" t="s">
        <v>889</v>
      </c>
      <c r="F514" s="210" t="s">
        <v>890</v>
      </c>
      <c r="G514" s="211" t="s">
        <v>138</v>
      </c>
      <c r="H514" s="212">
        <v>2</v>
      </c>
      <c r="I514" s="213"/>
      <c r="J514" s="214">
        <f>ROUND(I514*H514,2)</f>
        <v>0</v>
      </c>
      <c r="K514" s="210" t="s">
        <v>139</v>
      </c>
      <c r="L514" s="47"/>
      <c r="M514" s="215" t="s">
        <v>19</v>
      </c>
      <c r="N514" s="216" t="s">
        <v>43</v>
      </c>
      <c r="O514" s="87"/>
      <c r="P514" s="217">
        <f>O514*H514</f>
        <v>0</v>
      </c>
      <c r="Q514" s="217">
        <v>0.0061999999999999998</v>
      </c>
      <c r="R514" s="217">
        <f>Q514*H514</f>
        <v>0.0124</v>
      </c>
      <c r="S514" s="217">
        <v>0</v>
      </c>
      <c r="T514" s="218">
        <f>S514*H514</f>
        <v>0</v>
      </c>
      <c r="U514" s="41"/>
      <c r="V514" s="41"/>
      <c r="W514" s="41"/>
      <c r="X514" s="41"/>
      <c r="Y514" s="41"/>
      <c r="Z514" s="41"/>
      <c r="AA514" s="41"/>
      <c r="AB514" s="41"/>
      <c r="AC514" s="41"/>
      <c r="AD514" s="41"/>
      <c r="AE514" s="41"/>
      <c r="AR514" s="219" t="s">
        <v>140</v>
      </c>
      <c r="AT514" s="219" t="s">
        <v>135</v>
      </c>
      <c r="AU514" s="219" t="s">
        <v>82</v>
      </c>
      <c r="AY514" s="20" t="s">
        <v>133</v>
      </c>
      <c r="BE514" s="220">
        <f>IF(N514="základní",J514,0)</f>
        <v>0</v>
      </c>
      <c r="BF514" s="220">
        <f>IF(N514="snížená",J514,0)</f>
        <v>0</v>
      </c>
      <c r="BG514" s="220">
        <f>IF(N514="zákl. přenesená",J514,0)</f>
        <v>0</v>
      </c>
      <c r="BH514" s="220">
        <f>IF(N514="sníž. přenesená",J514,0)</f>
        <v>0</v>
      </c>
      <c r="BI514" s="220">
        <f>IF(N514="nulová",J514,0)</f>
        <v>0</v>
      </c>
      <c r="BJ514" s="20" t="s">
        <v>80</v>
      </c>
      <c r="BK514" s="220">
        <f>ROUND(I514*H514,2)</f>
        <v>0</v>
      </c>
      <c r="BL514" s="20" t="s">
        <v>140</v>
      </c>
      <c r="BM514" s="219" t="s">
        <v>891</v>
      </c>
    </row>
    <row r="515" s="2" customFormat="1">
      <c r="A515" s="41"/>
      <c r="B515" s="42"/>
      <c r="C515" s="43"/>
      <c r="D515" s="221" t="s">
        <v>142</v>
      </c>
      <c r="E515" s="43"/>
      <c r="F515" s="222" t="s">
        <v>892</v>
      </c>
      <c r="G515" s="43"/>
      <c r="H515" s="43"/>
      <c r="I515" s="223"/>
      <c r="J515" s="43"/>
      <c r="K515" s="43"/>
      <c r="L515" s="47"/>
      <c r="M515" s="224"/>
      <c r="N515" s="225"/>
      <c r="O515" s="87"/>
      <c r="P515" s="87"/>
      <c r="Q515" s="87"/>
      <c r="R515" s="87"/>
      <c r="S515" s="87"/>
      <c r="T515" s="88"/>
      <c r="U515" s="41"/>
      <c r="V515" s="41"/>
      <c r="W515" s="41"/>
      <c r="X515" s="41"/>
      <c r="Y515" s="41"/>
      <c r="Z515" s="41"/>
      <c r="AA515" s="41"/>
      <c r="AB515" s="41"/>
      <c r="AC515" s="41"/>
      <c r="AD515" s="41"/>
      <c r="AE515" s="41"/>
      <c r="AT515" s="20" t="s">
        <v>142</v>
      </c>
      <c r="AU515" s="20" t="s">
        <v>82</v>
      </c>
    </row>
    <row r="516" s="13" customFormat="1">
      <c r="A516" s="13"/>
      <c r="B516" s="226"/>
      <c r="C516" s="227"/>
      <c r="D516" s="228" t="s">
        <v>144</v>
      </c>
      <c r="E516" s="229" t="s">
        <v>19</v>
      </c>
      <c r="F516" s="230" t="s">
        <v>871</v>
      </c>
      <c r="G516" s="227"/>
      <c r="H516" s="231">
        <v>1</v>
      </c>
      <c r="I516" s="232"/>
      <c r="J516" s="227"/>
      <c r="K516" s="227"/>
      <c r="L516" s="233"/>
      <c r="M516" s="234"/>
      <c r="N516" s="235"/>
      <c r="O516" s="235"/>
      <c r="P516" s="235"/>
      <c r="Q516" s="235"/>
      <c r="R516" s="235"/>
      <c r="S516" s="235"/>
      <c r="T516" s="236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37" t="s">
        <v>144</v>
      </c>
      <c r="AU516" s="237" t="s">
        <v>82</v>
      </c>
      <c r="AV516" s="13" t="s">
        <v>82</v>
      </c>
      <c r="AW516" s="13" t="s">
        <v>33</v>
      </c>
      <c r="AX516" s="13" t="s">
        <v>72</v>
      </c>
      <c r="AY516" s="237" t="s">
        <v>133</v>
      </c>
    </row>
    <row r="517" s="13" customFormat="1">
      <c r="A517" s="13"/>
      <c r="B517" s="226"/>
      <c r="C517" s="227"/>
      <c r="D517" s="228" t="s">
        <v>144</v>
      </c>
      <c r="E517" s="229" t="s">
        <v>19</v>
      </c>
      <c r="F517" s="230" t="s">
        <v>872</v>
      </c>
      <c r="G517" s="227"/>
      <c r="H517" s="231">
        <v>1</v>
      </c>
      <c r="I517" s="232"/>
      <c r="J517" s="227"/>
      <c r="K517" s="227"/>
      <c r="L517" s="233"/>
      <c r="M517" s="234"/>
      <c r="N517" s="235"/>
      <c r="O517" s="235"/>
      <c r="P517" s="235"/>
      <c r="Q517" s="235"/>
      <c r="R517" s="235"/>
      <c r="S517" s="235"/>
      <c r="T517" s="236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37" t="s">
        <v>144</v>
      </c>
      <c r="AU517" s="237" t="s">
        <v>82</v>
      </c>
      <c r="AV517" s="13" t="s">
        <v>82</v>
      </c>
      <c r="AW517" s="13" t="s">
        <v>33</v>
      </c>
      <c r="AX517" s="13" t="s">
        <v>72</v>
      </c>
      <c r="AY517" s="237" t="s">
        <v>133</v>
      </c>
    </row>
    <row r="518" s="14" customFormat="1">
      <c r="A518" s="14"/>
      <c r="B518" s="238"/>
      <c r="C518" s="239"/>
      <c r="D518" s="228" t="s">
        <v>144</v>
      </c>
      <c r="E518" s="240" t="s">
        <v>19</v>
      </c>
      <c r="F518" s="241" t="s">
        <v>205</v>
      </c>
      <c r="G518" s="239"/>
      <c r="H518" s="242">
        <v>2</v>
      </c>
      <c r="I518" s="243"/>
      <c r="J518" s="239"/>
      <c r="K518" s="239"/>
      <c r="L518" s="244"/>
      <c r="M518" s="245"/>
      <c r="N518" s="246"/>
      <c r="O518" s="246"/>
      <c r="P518" s="246"/>
      <c r="Q518" s="246"/>
      <c r="R518" s="246"/>
      <c r="S518" s="246"/>
      <c r="T518" s="247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48" t="s">
        <v>144</v>
      </c>
      <c r="AU518" s="248" t="s">
        <v>82</v>
      </c>
      <c r="AV518" s="14" t="s">
        <v>140</v>
      </c>
      <c r="AW518" s="14" t="s">
        <v>33</v>
      </c>
      <c r="AX518" s="14" t="s">
        <v>80</v>
      </c>
      <c r="AY518" s="248" t="s">
        <v>133</v>
      </c>
    </row>
    <row r="519" s="12" customFormat="1" ht="22.8" customHeight="1">
      <c r="A519" s="12"/>
      <c r="B519" s="192"/>
      <c r="C519" s="193"/>
      <c r="D519" s="194" t="s">
        <v>71</v>
      </c>
      <c r="E519" s="206" t="s">
        <v>893</v>
      </c>
      <c r="F519" s="206" t="s">
        <v>894</v>
      </c>
      <c r="G519" s="193"/>
      <c r="H519" s="193"/>
      <c r="I519" s="196"/>
      <c r="J519" s="207">
        <f>BK519</f>
        <v>0</v>
      </c>
      <c r="K519" s="193"/>
      <c r="L519" s="198"/>
      <c r="M519" s="199"/>
      <c r="N519" s="200"/>
      <c r="O519" s="200"/>
      <c r="P519" s="201">
        <f>SUM(P520:P545)</f>
        <v>0</v>
      </c>
      <c r="Q519" s="200"/>
      <c r="R519" s="201">
        <f>SUM(R520:R545)</f>
        <v>20.062146000000002</v>
      </c>
      <c r="S519" s="200"/>
      <c r="T519" s="202">
        <f>SUM(T520:T545)</f>
        <v>0</v>
      </c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R519" s="203" t="s">
        <v>80</v>
      </c>
      <c r="AT519" s="204" t="s">
        <v>71</v>
      </c>
      <c r="AU519" s="204" t="s">
        <v>80</v>
      </c>
      <c r="AY519" s="203" t="s">
        <v>133</v>
      </c>
      <c r="BK519" s="205">
        <f>SUM(BK520:BK545)</f>
        <v>0</v>
      </c>
    </row>
    <row r="520" s="2" customFormat="1" ht="37.8" customHeight="1">
      <c r="A520" s="41"/>
      <c r="B520" s="42"/>
      <c r="C520" s="208" t="s">
        <v>895</v>
      </c>
      <c r="D520" s="208" t="s">
        <v>135</v>
      </c>
      <c r="E520" s="209" t="s">
        <v>896</v>
      </c>
      <c r="F520" s="210" t="s">
        <v>897</v>
      </c>
      <c r="G520" s="211" t="s">
        <v>216</v>
      </c>
      <c r="H520" s="212">
        <v>71.400000000000006</v>
      </c>
      <c r="I520" s="213"/>
      <c r="J520" s="214">
        <f>ROUND(I520*H520,2)</f>
        <v>0</v>
      </c>
      <c r="K520" s="210" t="s">
        <v>139</v>
      </c>
      <c r="L520" s="47"/>
      <c r="M520" s="215" t="s">
        <v>19</v>
      </c>
      <c r="N520" s="216" t="s">
        <v>43</v>
      </c>
      <c r="O520" s="87"/>
      <c r="P520" s="217">
        <f>O520*H520</f>
        <v>0</v>
      </c>
      <c r="Q520" s="217">
        <v>0.12317</v>
      </c>
      <c r="R520" s="217">
        <f>Q520*H520</f>
        <v>8.7943380000000015</v>
      </c>
      <c r="S520" s="217">
        <v>0</v>
      </c>
      <c r="T520" s="218">
        <f>S520*H520</f>
        <v>0</v>
      </c>
      <c r="U520" s="41"/>
      <c r="V520" s="41"/>
      <c r="W520" s="41"/>
      <c r="X520" s="41"/>
      <c r="Y520" s="41"/>
      <c r="Z520" s="41"/>
      <c r="AA520" s="41"/>
      <c r="AB520" s="41"/>
      <c r="AC520" s="41"/>
      <c r="AD520" s="41"/>
      <c r="AE520" s="41"/>
      <c r="AR520" s="219" t="s">
        <v>140</v>
      </c>
      <c r="AT520" s="219" t="s">
        <v>135</v>
      </c>
      <c r="AU520" s="219" t="s">
        <v>82</v>
      </c>
      <c r="AY520" s="20" t="s">
        <v>133</v>
      </c>
      <c r="BE520" s="220">
        <f>IF(N520="základní",J520,0)</f>
        <v>0</v>
      </c>
      <c r="BF520" s="220">
        <f>IF(N520="snížená",J520,0)</f>
        <v>0</v>
      </c>
      <c r="BG520" s="220">
        <f>IF(N520="zákl. přenesená",J520,0)</f>
        <v>0</v>
      </c>
      <c r="BH520" s="220">
        <f>IF(N520="sníž. přenesená",J520,0)</f>
        <v>0</v>
      </c>
      <c r="BI520" s="220">
        <f>IF(N520="nulová",J520,0)</f>
        <v>0</v>
      </c>
      <c r="BJ520" s="20" t="s">
        <v>80</v>
      </c>
      <c r="BK520" s="220">
        <f>ROUND(I520*H520,2)</f>
        <v>0</v>
      </c>
      <c r="BL520" s="20" t="s">
        <v>140</v>
      </c>
      <c r="BM520" s="219" t="s">
        <v>898</v>
      </c>
    </row>
    <row r="521" s="2" customFormat="1">
      <c r="A521" s="41"/>
      <c r="B521" s="42"/>
      <c r="C521" s="43"/>
      <c r="D521" s="221" t="s">
        <v>142</v>
      </c>
      <c r="E521" s="43"/>
      <c r="F521" s="222" t="s">
        <v>899</v>
      </c>
      <c r="G521" s="43"/>
      <c r="H521" s="43"/>
      <c r="I521" s="223"/>
      <c r="J521" s="43"/>
      <c r="K521" s="43"/>
      <c r="L521" s="47"/>
      <c r="M521" s="224"/>
      <c r="N521" s="225"/>
      <c r="O521" s="87"/>
      <c r="P521" s="87"/>
      <c r="Q521" s="87"/>
      <c r="R521" s="87"/>
      <c r="S521" s="87"/>
      <c r="T521" s="88"/>
      <c r="U521" s="41"/>
      <c r="V521" s="41"/>
      <c r="W521" s="41"/>
      <c r="X521" s="41"/>
      <c r="Y521" s="41"/>
      <c r="Z521" s="41"/>
      <c r="AA521" s="41"/>
      <c r="AB521" s="41"/>
      <c r="AC521" s="41"/>
      <c r="AD521" s="41"/>
      <c r="AE521" s="41"/>
      <c r="AT521" s="20" t="s">
        <v>142</v>
      </c>
      <c r="AU521" s="20" t="s">
        <v>82</v>
      </c>
    </row>
    <row r="522" s="2" customFormat="1">
      <c r="A522" s="41"/>
      <c r="B522" s="42"/>
      <c r="C522" s="43"/>
      <c r="D522" s="228" t="s">
        <v>301</v>
      </c>
      <c r="E522" s="43"/>
      <c r="F522" s="249" t="s">
        <v>900</v>
      </c>
      <c r="G522" s="43"/>
      <c r="H522" s="43"/>
      <c r="I522" s="223"/>
      <c r="J522" s="43"/>
      <c r="K522" s="43"/>
      <c r="L522" s="47"/>
      <c r="M522" s="224"/>
      <c r="N522" s="225"/>
      <c r="O522" s="87"/>
      <c r="P522" s="87"/>
      <c r="Q522" s="87"/>
      <c r="R522" s="87"/>
      <c r="S522" s="87"/>
      <c r="T522" s="88"/>
      <c r="U522" s="41"/>
      <c r="V522" s="41"/>
      <c r="W522" s="41"/>
      <c r="X522" s="41"/>
      <c r="Y522" s="41"/>
      <c r="Z522" s="41"/>
      <c r="AA522" s="41"/>
      <c r="AB522" s="41"/>
      <c r="AC522" s="41"/>
      <c r="AD522" s="41"/>
      <c r="AE522" s="41"/>
      <c r="AT522" s="20" t="s">
        <v>301</v>
      </c>
      <c r="AU522" s="20" t="s">
        <v>82</v>
      </c>
    </row>
    <row r="523" s="13" customFormat="1">
      <c r="A523" s="13"/>
      <c r="B523" s="226"/>
      <c r="C523" s="227"/>
      <c r="D523" s="228" t="s">
        <v>144</v>
      </c>
      <c r="E523" s="229" t="s">
        <v>19</v>
      </c>
      <c r="F523" s="230" t="s">
        <v>901</v>
      </c>
      <c r="G523" s="227"/>
      <c r="H523" s="231">
        <v>27.600000000000001</v>
      </c>
      <c r="I523" s="232"/>
      <c r="J523" s="227"/>
      <c r="K523" s="227"/>
      <c r="L523" s="233"/>
      <c r="M523" s="234"/>
      <c r="N523" s="235"/>
      <c r="O523" s="235"/>
      <c r="P523" s="235"/>
      <c r="Q523" s="235"/>
      <c r="R523" s="235"/>
      <c r="S523" s="235"/>
      <c r="T523" s="236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37" t="s">
        <v>144</v>
      </c>
      <c r="AU523" s="237" t="s">
        <v>82</v>
      </c>
      <c r="AV523" s="13" t="s">
        <v>82</v>
      </c>
      <c r="AW523" s="13" t="s">
        <v>33</v>
      </c>
      <c r="AX523" s="13" t="s">
        <v>72</v>
      </c>
      <c r="AY523" s="237" t="s">
        <v>133</v>
      </c>
    </row>
    <row r="524" s="13" customFormat="1">
      <c r="A524" s="13"/>
      <c r="B524" s="226"/>
      <c r="C524" s="227"/>
      <c r="D524" s="228" t="s">
        <v>144</v>
      </c>
      <c r="E524" s="229" t="s">
        <v>19</v>
      </c>
      <c r="F524" s="230" t="s">
        <v>902</v>
      </c>
      <c r="G524" s="227"/>
      <c r="H524" s="231">
        <v>43.799999999999997</v>
      </c>
      <c r="I524" s="232"/>
      <c r="J524" s="227"/>
      <c r="K524" s="227"/>
      <c r="L524" s="233"/>
      <c r="M524" s="234"/>
      <c r="N524" s="235"/>
      <c r="O524" s="235"/>
      <c r="P524" s="235"/>
      <c r="Q524" s="235"/>
      <c r="R524" s="235"/>
      <c r="S524" s="235"/>
      <c r="T524" s="236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37" t="s">
        <v>144</v>
      </c>
      <c r="AU524" s="237" t="s">
        <v>82</v>
      </c>
      <c r="AV524" s="13" t="s">
        <v>82</v>
      </c>
      <c r="AW524" s="13" t="s">
        <v>33</v>
      </c>
      <c r="AX524" s="13" t="s">
        <v>72</v>
      </c>
      <c r="AY524" s="237" t="s">
        <v>133</v>
      </c>
    </row>
    <row r="525" s="14" customFormat="1">
      <c r="A525" s="14"/>
      <c r="B525" s="238"/>
      <c r="C525" s="239"/>
      <c r="D525" s="228" t="s">
        <v>144</v>
      </c>
      <c r="E525" s="240" t="s">
        <v>19</v>
      </c>
      <c r="F525" s="241" t="s">
        <v>205</v>
      </c>
      <c r="G525" s="239"/>
      <c r="H525" s="242">
        <v>71.400000000000006</v>
      </c>
      <c r="I525" s="243"/>
      <c r="J525" s="239"/>
      <c r="K525" s="239"/>
      <c r="L525" s="244"/>
      <c r="M525" s="245"/>
      <c r="N525" s="246"/>
      <c r="O525" s="246"/>
      <c r="P525" s="246"/>
      <c r="Q525" s="246"/>
      <c r="R525" s="246"/>
      <c r="S525" s="246"/>
      <c r="T525" s="247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48" t="s">
        <v>144</v>
      </c>
      <c r="AU525" s="248" t="s">
        <v>82</v>
      </c>
      <c r="AV525" s="14" t="s">
        <v>140</v>
      </c>
      <c r="AW525" s="14" t="s">
        <v>33</v>
      </c>
      <c r="AX525" s="14" t="s">
        <v>80</v>
      </c>
      <c r="AY525" s="248" t="s">
        <v>133</v>
      </c>
    </row>
    <row r="526" s="2" customFormat="1" ht="37.8" customHeight="1">
      <c r="A526" s="41"/>
      <c r="B526" s="42"/>
      <c r="C526" s="208" t="s">
        <v>903</v>
      </c>
      <c r="D526" s="208" t="s">
        <v>135</v>
      </c>
      <c r="E526" s="209" t="s">
        <v>904</v>
      </c>
      <c r="F526" s="210" t="s">
        <v>905</v>
      </c>
      <c r="G526" s="211" t="s">
        <v>216</v>
      </c>
      <c r="H526" s="212">
        <v>79.269999999999996</v>
      </c>
      <c r="I526" s="213"/>
      <c r="J526" s="214">
        <f>ROUND(I526*H526,2)</f>
        <v>0</v>
      </c>
      <c r="K526" s="210" t="s">
        <v>19</v>
      </c>
      <c r="L526" s="47"/>
      <c r="M526" s="215" t="s">
        <v>19</v>
      </c>
      <c r="N526" s="216" t="s">
        <v>43</v>
      </c>
      <c r="O526" s="87"/>
      <c r="P526" s="217">
        <f>O526*H526</f>
        <v>0</v>
      </c>
      <c r="Q526" s="217">
        <v>0.10095</v>
      </c>
      <c r="R526" s="217">
        <f>Q526*H526</f>
        <v>8.0023064999999995</v>
      </c>
      <c r="S526" s="217">
        <v>0</v>
      </c>
      <c r="T526" s="218">
        <f>S526*H526</f>
        <v>0</v>
      </c>
      <c r="U526" s="41"/>
      <c r="V526" s="41"/>
      <c r="W526" s="41"/>
      <c r="X526" s="41"/>
      <c r="Y526" s="41"/>
      <c r="Z526" s="41"/>
      <c r="AA526" s="41"/>
      <c r="AB526" s="41"/>
      <c r="AC526" s="41"/>
      <c r="AD526" s="41"/>
      <c r="AE526" s="41"/>
      <c r="AR526" s="219" t="s">
        <v>140</v>
      </c>
      <c r="AT526" s="219" t="s">
        <v>135</v>
      </c>
      <c r="AU526" s="219" t="s">
        <v>82</v>
      </c>
      <c r="AY526" s="20" t="s">
        <v>133</v>
      </c>
      <c r="BE526" s="220">
        <f>IF(N526="základní",J526,0)</f>
        <v>0</v>
      </c>
      <c r="BF526" s="220">
        <f>IF(N526="snížená",J526,0)</f>
        <v>0</v>
      </c>
      <c r="BG526" s="220">
        <f>IF(N526="zákl. přenesená",J526,0)</f>
        <v>0</v>
      </c>
      <c r="BH526" s="220">
        <f>IF(N526="sníž. přenesená",J526,0)</f>
        <v>0</v>
      </c>
      <c r="BI526" s="220">
        <f>IF(N526="nulová",J526,0)</f>
        <v>0</v>
      </c>
      <c r="BJ526" s="20" t="s">
        <v>80</v>
      </c>
      <c r="BK526" s="220">
        <f>ROUND(I526*H526,2)</f>
        <v>0</v>
      </c>
      <c r="BL526" s="20" t="s">
        <v>140</v>
      </c>
      <c r="BM526" s="219" t="s">
        <v>906</v>
      </c>
    </row>
    <row r="527" s="13" customFormat="1">
      <c r="A527" s="13"/>
      <c r="B527" s="226"/>
      <c r="C527" s="227"/>
      <c r="D527" s="228" t="s">
        <v>144</v>
      </c>
      <c r="E527" s="229" t="s">
        <v>19</v>
      </c>
      <c r="F527" s="230" t="s">
        <v>907</v>
      </c>
      <c r="G527" s="227"/>
      <c r="H527" s="231">
        <v>23.100000000000001</v>
      </c>
      <c r="I527" s="232"/>
      <c r="J527" s="227"/>
      <c r="K527" s="227"/>
      <c r="L527" s="233"/>
      <c r="M527" s="234"/>
      <c r="N527" s="235"/>
      <c r="O527" s="235"/>
      <c r="P527" s="235"/>
      <c r="Q527" s="235"/>
      <c r="R527" s="235"/>
      <c r="S527" s="235"/>
      <c r="T527" s="236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37" t="s">
        <v>144</v>
      </c>
      <c r="AU527" s="237" t="s">
        <v>82</v>
      </c>
      <c r="AV527" s="13" t="s">
        <v>82</v>
      </c>
      <c r="AW527" s="13" t="s">
        <v>33</v>
      </c>
      <c r="AX527" s="13" t="s">
        <v>72</v>
      </c>
      <c r="AY527" s="237" t="s">
        <v>133</v>
      </c>
    </row>
    <row r="528" s="13" customFormat="1">
      <c r="A528" s="13"/>
      <c r="B528" s="226"/>
      <c r="C528" s="227"/>
      <c r="D528" s="228" t="s">
        <v>144</v>
      </c>
      <c r="E528" s="229" t="s">
        <v>19</v>
      </c>
      <c r="F528" s="230" t="s">
        <v>908</v>
      </c>
      <c r="G528" s="227"/>
      <c r="H528" s="231">
        <v>27.870000000000001</v>
      </c>
      <c r="I528" s="232"/>
      <c r="J528" s="227"/>
      <c r="K528" s="227"/>
      <c r="L528" s="233"/>
      <c r="M528" s="234"/>
      <c r="N528" s="235"/>
      <c r="O528" s="235"/>
      <c r="P528" s="235"/>
      <c r="Q528" s="235"/>
      <c r="R528" s="235"/>
      <c r="S528" s="235"/>
      <c r="T528" s="236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37" t="s">
        <v>144</v>
      </c>
      <c r="AU528" s="237" t="s">
        <v>82</v>
      </c>
      <c r="AV528" s="13" t="s">
        <v>82</v>
      </c>
      <c r="AW528" s="13" t="s">
        <v>33</v>
      </c>
      <c r="AX528" s="13" t="s">
        <v>72</v>
      </c>
      <c r="AY528" s="237" t="s">
        <v>133</v>
      </c>
    </row>
    <row r="529" s="13" customFormat="1">
      <c r="A529" s="13"/>
      <c r="B529" s="226"/>
      <c r="C529" s="227"/>
      <c r="D529" s="228" t="s">
        <v>144</v>
      </c>
      <c r="E529" s="229" t="s">
        <v>19</v>
      </c>
      <c r="F529" s="230" t="s">
        <v>909</v>
      </c>
      <c r="G529" s="227"/>
      <c r="H529" s="231">
        <v>28.300000000000001</v>
      </c>
      <c r="I529" s="232"/>
      <c r="J529" s="227"/>
      <c r="K529" s="227"/>
      <c r="L529" s="233"/>
      <c r="M529" s="234"/>
      <c r="N529" s="235"/>
      <c r="O529" s="235"/>
      <c r="P529" s="235"/>
      <c r="Q529" s="235"/>
      <c r="R529" s="235"/>
      <c r="S529" s="235"/>
      <c r="T529" s="236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37" t="s">
        <v>144</v>
      </c>
      <c r="AU529" s="237" t="s">
        <v>82</v>
      </c>
      <c r="AV529" s="13" t="s">
        <v>82</v>
      </c>
      <c r="AW529" s="13" t="s">
        <v>33</v>
      </c>
      <c r="AX529" s="13" t="s">
        <v>72</v>
      </c>
      <c r="AY529" s="237" t="s">
        <v>133</v>
      </c>
    </row>
    <row r="530" s="14" customFormat="1">
      <c r="A530" s="14"/>
      <c r="B530" s="238"/>
      <c r="C530" s="239"/>
      <c r="D530" s="228" t="s">
        <v>144</v>
      </c>
      <c r="E530" s="240" t="s">
        <v>19</v>
      </c>
      <c r="F530" s="241" t="s">
        <v>205</v>
      </c>
      <c r="G530" s="239"/>
      <c r="H530" s="242">
        <v>79.269999999999996</v>
      </c>
      <c r="I530" s="243"/>
      <c r="J530" s="239"/>
      <c r="K530" s="239"/>
      <c r="L530" s="244"/>
      <c r="M530" s="245"/>
      <c r="N530" s="246"/>
      <c r="O530" s="246"/>
      <c r="P530" s="246"/>
      <c r="Q530" s="246"/>
      <c r="R530" s="246"/>
      <c r="S530" s="246"/>
      <c r="T530" s="247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48" t="s">
        <v>144</v>
      </c>
      <c r="AU530" s="248" t="s">
        <v>82</v>
      </c>
      <c r="AV530" s="14" t="s">
        <v>140</v>
      </c>
      <c r="AW530" s="14" t="s">
        <v>33</v>
      </c>
      <c r="AX530" s="14" t="s">
        <v>80</v>
      </c>
      <c r="AY530" s="248" t="s">
        <v>133</v>
      </c>
    </row>
    <row r="531" s="2" customFormat="1" ht="16.5" customHeight="1">
      <c r="A531" s="41"/>
      <c r="B531" s="42"/>
      <c r="C531" s="274" t="s">
        <v>893</v>
      </c>
      <c r="D531" s="274" t="s">
        <v>418</v>
      </c>
      <c r="E531" s="275" t="s">
        <v>910</v>
      </c>
      <c r="F531" s="276" t="s">
        <v>911</v>
      </c>
      <c r="G531" s="277" t="s">
        <v>216</v>
      </c>
      <c r="H531" s="278">
        <v>80.855000000000004</v>
      </c>
      <c r="I531" s="279"/>
      <c r="J531" s="280">
        <f>ROUND(I531*H531,2)</f>
        <v>0</v>
      </c>
      <c r="K531" s="276" t="s">
        <v>19</v>
      </c>
      <c r="L531" s="281"/>
      <c r="M531" s="282" t="s">
        <v>19</v>
      </c>
      <c r="N531" s="283" t="s">
        <v>43</v>
      </c>
      <c r="O531" s="87"/>
      <c r="P531" s="217">
        <f>O531*H531</f>
        <v>0</v>
      </c>
      <c r="Q531" s="217">
        <v>0.01285</v>
      </c>
      <c r="R531" s="217">
        <f>Q531*H531</f>
        <v>1.0389867500000001</v>
      </c>
      <c r="S531" s="217">
        <v>0</v>
      </c>
      <c r="T531" s="218">
        <f>S531*H531</f>
        <v>0</v>
      </c>
      <c r="U531" s="41"/>
      <c r="V531" s="41"/>
      <c r="W531" s="41"/>
      <c r="X531" s="41"/>
      <c r="Y531" s="41"/>
      <c r="Z531" s="41"/>
      <c r="AA531" s="41"/>
      <c r="AB531" s="41"/>
      <c r="AC531" s="41"/>
      <c r="AD531" s="41"/>
      <c r="AE531" s="41"/>
      <c r="AR531" s="219" t="s">
        <v>173</v>
      </c>
      <c r="AT531" s="219" t="s">
        <v>418</v>
      </c>
      <c r="AU531" s="219" t="s">
        <v>82</v>
      </c>
      <c r="AY531" s="20" t="s">
        <v>133</v>
      </c>
      <c r="BE531" s="220">
        <f>IF(N531="základní",J531,0)</f>
        <v>0</v>
      </c>
      <c r="BF531" s="220">
        <f>IF(N531="snížená",J531,0)</f>
        <v>0</v>
      </c>
      <c r="BG531" s="220">
        <f>IF(N531="zákl. přenesená",J531,0)</f>
        <v>0</v>
      </c>
      <c r="BH531" s="220">
        <f>IF(N531="sníž. přenesená",J531,0)</f>
        <v>0</v>
      </c>
      <c r="BI531" s="220">
        <f>IF(N531="nulová",J531,0)</f>
        <v>0</v>
      </c>
      <c r="BJ531" s="20" t="s">
        <v>80</v>
      </c>
      <c r="BK531" s="220">
        <f>ROUND(I531*H531,2)</f>
        <v>0</v>
      </c>
      <c r="BL531" s="20" t="s">
        <v>140</v>
      </c>
      <c r="BM531" s="219" t="s">
        <v>912</v>
      </c>
    </row>
    <row r="532" s="13" customFormat="1">
      <c r="A532" s="13"/>
      <c r="B532" s="226"/>
      <c r="C532" s="227"/>
      <c r="D532" s="228" t="s">
        <v>144</v>
      </c>
      <c r="E532" s="227"/>
      <c r="F532" s="230" t="s">
        <v>913</v>
      </c>
      <c r="G532" s="227"/>
      <c r="H532" s="231">
        <v>80.855000000000004</v>
      </c>
      <c r="I532" s="232"/>
      <c r="J532" s="227"/>
      <c r="K532" s="227"/>
      <c r="L532" s="233"/>
      <c r="M532" s="234"/>
      <c r="N532" s="235"/>
      <c r="O532" s="235"/>
      <c r="P532" s="235"/>
      <c r="Q532" s="235"/>
      <c r="R532" s="235"/>
      <c r="S532" s="235"/>
      <c r="T532" s="236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37" t="s">
        <v>144</v>
      </c>
      <c r="AU532" s="237" t="s">
        <v>82</v>
      </c>
      <c r="AV532" s="13" t="s">
        <v>82</v>
      </c>
      <c r="AW532" s="13" t="s">
        <v>4</v>
      </c>
      <c r="AX532" s="13" t="s">
        <v>80</v>
      </c>
      <c r="AY532" s="237" t="s">
        <v>133</v>
      </c>
    </row>
    <row r="533" s="2" customFormat="1" ht="24.15" customHeight="1">
      <c r="A533" s="41"/>
      <c r="B533" s="42"/>
      <c r="C533" s="208" t="s">
        <v>914</v>
      </c>
      <c r="D533" s="208" t="s">
        <v>135</v>
      </c>
      <c r="E533" s="209" t="s">
        <v>915</v>
      </c>
      <c r="F533" s="210" t="s">
        <v>916</v>
      </c>
      <c r="G533" s="211" t="s">
        <v>216</v>
      </c>
      <c r="H533" s="212">
        <v>7.9000000000000004</v>
      </c>
      <c r="I533" s="213"/>
      <c r="J533" s="214">
        <f>ROUND(I533*H533,2)</f>
        <v>0</v>
      </c>
      <c r="K533" s="210" t="s">
        <v>139</v>
      </c>
      <c r="L533" s="47"/>
      <c r="M533" s="215" t="s">
        <v>19</v>
      </c>
      <c r="N533" s="216" t="s">
        <v>43</v>
      </c>
      <c r="O533" s="87"/>
      <c r="P533" s="217">
        <f>O533*H533</f>
        <v>0</v>
      </c>
      <c r="Q533" s="217">
        <v>4.0000000000000003E-05</v>
      </c>
      <c r="R533" s="217">
        <f>Q533*H533</f>
        <v>0.00031600000000000004</v>
      </c>
      <c r="S533" s="217">
        <v>0</v>
      </c>
      <c r="T533" s="218">
        <f>S533*H533</f>
        <v>0</v>
      </c>
      <c r="U533" s="41"/>
      <c r="V533" s="41"/>
      <c r="W533" s="41"/>
      <c r="X533" s="41"/>
      <c r="Y533" s="41"/>
      <c r="Z533" s="41"/>
      <c r="AA533" s="41"/>
      <c r="AB533" s="41"/>
      <c r="AC533" s="41"/>
      <c r="AD533" s="41"/>
      <c r="AE533" s="41"/>
      <c r="AR533" s="219" t="s">
        <v>140</v>
      </c>
      <c r="AT533" s="219" t="s">
        <v>135</v>
      </c>
      <c r="AU533" s="219" t="s">
        <v>82</v>
      </c>
      <c r="AY533" s="20" t="s">
        <v>133</v>
      </c>
      <c r="BE533" s="220">
        <f>IF(N533="základní",J533,0)</f>
        <v>0</v>
      </c>
      <c r="BF533" s="220">
        <f>IF(N533="snížená",J533,0)</f>
        <v>0</v>
      </c>
      <c r="BG533" s="220">
        <f>IF(N533="zákl. přenesená",J533,0)</f>
        <v>0</v>
      </c>
      <c r="BH533" s="220">
        <f>IF(N533="sníž. přenesená",J533,0)</f>
        <v>0</v>
      </c>
      <c r="BI533" s="220">
        <f>IF(N533="nulová",J533,0)</f>
        <v>0</v>
      </c>
      <c r="BJ533" s="20" t="s">
        <v>80</v>
      </c>
      <c r="BK533" s="220">
        <f>ROUND(I533*H533,2)</f>
        <v>0</v>
      </c>
      <c r="BL533" s="20" t="s">
        <v>140</v>
      </c>
      <c r="BM533" s="219" t="s">
        <v>917</v>
      </c>
    </row>
    <row r="534" s="2" customFormat="1">
      <c r="A534" s="41"/>
      <c r="B534" s="42"/>
      <c r="C534" s="43"/>
      <c r="D534" s="221" t="s">
        <v>142</v>
      </c>
      <c r="E534" s="43"/>
      <c r="F534" s="222" t="s">
        <v>918</v>
      </c>
      <c r="G534" s="43"/>
      <c r="H534" s="43"/>
      <c r="I534" s="223"/>
      <c r="J534" s="43"/>
      <c r="K534" s="43"/>
      <c r="L534" s="47"/>
      <c r="M534" s="224"/>
      <c r="N534" s="225"/>
      <c r="O534" s="87"/>
      <c r="P534" s="87"/>
      <c r="Q534" s="87"/>
      <c r="R534" s="87"/>
      <c r="S534" s="87"/>
      <c r="T534" s="88"/>
      <c r="U534" s="41"/>
      <c r="V534" s="41"/>
      <c r="W534" s="41"/>
      <c r="X534" s="41"/>
      <c r="Y534" s="41"/>
      <c r="Z534" s="41"/>
      <c r="AA534" s="41"/>
      <c r="AB534" s="41"/>
      <c r="AC534" s="41"/>
      <c r="AD534" s="41"/>
      <c r="AE534" s="41"/>
      <c r="AT534" s="20" t="s">
        <v>142</v>
      </c>
      <c r="AU534" s="20" t="s">
        <v>82</v>
      </c>
    </row>
    <row r="535" s="2" customFormat="1" ht="33" customHeight="1">
      <c r="A535" s="41"/>
      <c r="B535" s="42"/>
      <c r="C535" s="274" t="s">
        <v>919</v>
      </c>
      <c r="D535" s="274" t="s">
        <v>418</v>
      </c>
      <c r="E535" s="275" t="s">
        <v>920</v>
      </c>
      <c r="F535" s="276" t="s">
        <v>921</v>
      </c>
      <c r="G535" s="277" t="s">
        <v>216</v>
      </c>
      <c r="H535" s="278">
        <v>80.855000000000004</v>
      </c>
      <c r="I535" s="279"/>
      <c r="J535" s="280">
        <f>ROUND(I535*H535,2)</f>
        <v>0</v>
      </c>
      <c r="K535" s="276" t="s">
        <v>19</v>
      </c>
      <c r="L535" s="281"/>
      <c r="M535" s="282" t="s">
        <v>19</v>
      </c>
      <c r="N535" s="283" t="s">
        <v>43</v>
      </c>
      <c r="O535" s="87"/>
      <c r="P535" s="217">
        <f>O535*H535</f>
        <v>0</v>
      </c>
      <c r="Q535" s="217">
        <v>0.01285</v>
      </c>
      <c r="R535" s="217">
        <f>Q535*H535</f>
        <v>1.0389867500000001</v>
      </c>
      <c r="S535" s="217">
        <v>0</v>
      </c>
      <c r="T535" s="218">
        <f>S535*H535</f>
        <v>0</v>
      </c>
      <c r="U535" s="41"/>
      <c r="V535" s="41"/>
      <c r="W535" s="41"/>
      <c r="X535" s="41"/>
      <c r="Y535" s="41"/>
      <c r="Z535" s="41"/>
      <c r="AA535" s="41"/>
      <c r="AB535" s="41"/>
      <c r="AC535" s="41"/>
      <c r="AD535" s="41"/>
      <c r="AE535" s="41"/>
      <c r="AR535" s="219" t="s">
        <v>173</v>
      </c>
      <c r="AT535" s="219" t="s">
        <v>418</v>
      </c>
      <c r="AU535" s="219" t="s">
        <v>82</v>
      </c>
      <c r="AY535" s="20" t="s">
        <v>133</v>
      </c>
      <c r="BE535" s="220">
        <f>IF(N535="základní",J535,0)</f>
        <v>0</v>
      </c>
      <c r="BF535" s="220">
        <f>IF(N535="snížená",J535,0)</f>
        <v>0</v>
      </c>
      <c r="BG535" s="220">
        <f>IF(N535="zákl. přenesená",J535,0)</f>
        <v>0</v>
      </c>
      <c r="BH535" s="220">
        <f>IF(N535="sníž. přenesená",J535,0)</f>
        <v>0</v>
      </c>
      <c r="BI535" s="220">
        <f>IF(N535="nulová",J535,0)</f>
        <v>0</v>
      </c>
      <c r="BJ535" s="20" t="s">
        <v>80</v>
      </c>
      <c r="BK535" s="220">
        <f>ROUND(I535*H535,2)</f>
        <v>0</v>
      </c>
      <c r="BL535" s="20" t="s">
        <v>140</v>
      </c>
      <c r="BM535" s="219" t="s">
        <v>922</v>
      </c>
    </row>
    <row r="536" s="13" customFormat="1">
      <c r="A536" s="13"/>
      <c r="B536" s="226"/>
      <c r="C536" s="227"/>
      <c r="D536" s="228" t="s">
        <v>144</v>
      </c>
      <c r="E536" s="227"/>
      <c r="F536" s="230" t="s">
        <v>913</v>
      </c>
      <c r="G536" s="227"/>
      <c r="H536" s="231">
        <v>80.855000000000004</v>
      </c>
      <c r="I536" s="232"/>
      <c r="J536" s="227"/>
      <c r="K536" s="227"/>
      <c r="L536" s="233"/>
      <c r="M536" s="234"/>
      <c r="N536" s="235"/>
      <c r="O536" s="235"/>
      <c r="P536" s="235"/>
      <c r="Q536" s="235"/>
      <c r="R536" s="235"/>
      <c r="S536" s="235"/>
      <c r="T536" s="236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37" t="s">
        <v>144</v>
      </c>
      <c r="AU536" s="237" t="s">
        <v>82</v>
      </c>
      <c r="AV536" s="13" t="s">
        <v>82</v>
      </c>
      <c r="AW536" s="13" t="s">
        <v>4</v>
      </c>
      <c r="AX536" s="13" t="s">
        <v>80</v>
      </c>
      <c r="AY536" s="237" t="s">
        <v>133</v>
      </c>
    </row>
    <row r="537" s="2" customFormat="1" ht="24.15" customHeight="1">
      <c r="A537" s="41"/>
      <c r="B537" s="42"/>
      <c r="C537" s="208" t="s">
        <v>923</v>
      </c>
      <c r="D537" s="208" t="s">
        <v>135</v>
      </c>
      <c r="E537" s="209" t="s">
        <v>915</v>
      </c>
      <c r="F537" s="210" t="s">
        <v>916</v>
      </c>
      <c r="G537" s="211" t="s">
        <v>216</v>
      </c>
      <c r="H537" s="212">
        <v>134.30000000000001</v>
      </c>
      <c r="I537" s="213"/>
      <c r="J537" s="214">
        <f>ROUND(I537*H537,2)</f>
        <v>0</v>
      </c>
      <c r="K537" s="210" t="s">
        <v>139</v>
      </c>
      <c r="L537" s="47"/>
      <c r="M537" s="215" t="s">
        <v>19</v>
      </c>
      <c r="N537" s="216" t="s">
        <v>43</v>
      </c>
      <c r="O537" s="87"/>
      <c r="P537" s="217">
        <f>O537*H537</f>
        <v>0</v>
      </c>
      <c r="Q537" s="217">
        <v>4.0000000000000003E-05</v>
      </c>
      <c r="R537" s="217">
        <f>Q537*H537</f>
        <v>0.0053720000000000009</v>
      </c>
      <c r="S537" s="217">
        <v>0</v>
      </c>
      <c r="T537" s="218">
        <f>S537*H537</f>
        <v>0</v>
      </c>
      <c r="U537" s="41"/>
      <c r="V537" s="41"/>
      <c r="W537" s="41"/>
      <c r="X537" s="41"/>
      <c r="Y537" s="41"/>
      <c r="Z537" s="41"/>
      <c r="AA537" s="41"/>
      <c r="AB537" s="41"/>
      <c r="AC537" s="41"/>
      <c r="AD537" s="41"/>
      <c r="AE537" s="41"/>
      <c r="AR537" s="219" t="s">
        <v>140</v>
      </c>
      <c r="AT537" s="219" t="s">
        <v>135</v>
      </c>
      <c r="AU537" s="219" t="s">
        <v>82</v>
      </c>
      <c r="AY537" s="20" t="s">
        <v>133</v>
      </c>
      <c r="BE537" s="220">
        <f>IF(N537="základní",J537,0)</f>
        <v>0</v>
      </c>
      <c r="BF537" s="220">
        <f>IF(N537="snížená",J537,0)</f>
        <v>0</v>
      </c>
      <c r="BG537" s="220">
        <f>IF(N537="zákl. přenesená",J537,0)</f>
        <v>0</v>
      </c>
      <c r="BH537" s="220">
        <f>IF(N537="sníž. přenesená",J537,0)</f>
        <v>0</v>
      </c>
      <c r="BI537" s="220">
        <f>IF(N537="nulová",J537,0)</f>
        <v>0</v>
      </c>
      <c r="BJ537" s="20" t="s">
        <v>80</v>
      </c>
      <c r="BK537" s="220">
        <f>ROUND(I537*H537,2)</f>
        <v>0</v>
      </c>
      <c r="BL537" s="20" t="s">
        <v>140</v>
      </c>
      <c r="BM537" s="219" t="s">
        <v>924</v>
      </c>
    </row>
    <row r="538" s="2" customFormat="1">
      <c r="A538" s="41"/>
      <c r="B538" s="42"/>
      <c r="C538" s="43"/>
      <c r="D538" s="221" t="s">
        <v>142</v>
      </c>
      <c r="E538" s="43"/>
      <c r="F538" s="222" t="s">
        <v>918</v>
      </c>
      <c r="G538" s="43"/>
      <c r="H538" s="43"/>
      <c r="I538" s="223"/>
      <c r="J538" s="43"/>
      <c r="K538" s="43"/>
      <c r="L538" s="47"/>
      <c r="M538" s="224"/>
      <c r="N538" s="225"/>
      <c r="O538" s="87"/>
      <c r="P538" s="87"/>
      <c r="Q538" s="87"/>
      <c r="R538" s="87"/>
      <c r="S538" s="87"/>
      <c r="T538" s="88"/>
      <c r="U538" s="41"/>
      <c r="V538" s="41"/>
      <c r="W538" s="41"/>
      <c r="X538" s="41"/>
      <c r="Y538" s="41"/>
      <c r="Z538" s="41"/>
      <c r="AA538" s="41"/>
      <c r="AB538" s="41"/>
      <c r="AC538" s="41"/>
      <c r="AD538" s="41"/>
      <c r="AE538" s="41"/>
      <c r="AT538" s="20" t="s">
        <v>142</v>
      </c>
      <c r="AU538" s="20" t="s">
        <v>82</v>
      </c>
    </row>
    <row r="539" s="13" customFormat="1">
      <c r="A539" s="13"/>
      <c r="B539" s="226"/>
      <c r="C539" s="227"/>
      <c r="D539" s="228" t="s">
        <v>144</v>
      </c>
      <c r="E539" s="229" t="s">
        <v>19</v>
      </c>
      <c r="F539" s="230" t="s">
        <v>925</v>
      </c>
      <c r="G539" s="227"/>
      <c r="H539" s="231">
        <v>24.300000000000001</v>
      </c>
      <c r="I539" s="232"/>
      <c r="J539" s="227"/>
      <c r="K539" s="227"/>
      <c r="L539" s="233"/>
      <c r="M539" s="234"/>
      <c r="N539" s="235"/>
      <c r="O539" s="235"/>
      <c r="P539" s="235"/>
      <c r="Q539" s="235"/>
      <c r="R539" s="235"/>
      <c r="S539" s="235"/>
      <c r="T539" s="236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T539" s="237" t="s">
        <v>144</v>
      </c>
      <c r="AU539" s="237" t="s">
        <v>82</v>
      </c>
      <c r="AV539" s="13" t="s">
        <v>82</v>
      </c>
      <c r="AW539" s="13" t="s">
        <v>33</v>
      </c>
      <c r="AX539" s="13" t="s">
        <v>72</v>
      </c>
      <c r="AY539" s="237" t="s">
        <v>133</v>
      </c>
    </row>
    <row r="540" s="13" customFormat="1">
      <c r="A540" s="13"/>
      <c r="B540" s="226"/>
      <c r="C540" s="227"/>
      <c r="D540" s="228" t="s">
        <v>144</v>
      </c>
      <c r="E540" s="229" t="s">
        <v>19</v>
      </c>
      <c r="F540" s="230" t="s">
        <v>926</v>
      </c>
      <c r="G540" s="227"/>
      <c r="H540" s="231">
        <v>33.100000000000001</v>
      </c>
      <c r="I540" s="232"/>
      <c r="J540" s="227"/>
      <c r="K540" s="227"/>
      <c r="L540" s="233"/>
      <c r="M540" s="234"/>
      <c r="N540" s="235"/>
      <c r="O540" s="235"/>
      <c r="P540" s="235"/>
      <c r="Q540" s="235"/>
      <c r="R540" s="235"/>
      <c r="S540" s="235"/>
      <c r="T540" s="236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37" t="s">
        <v>144</v>
      </c>
      <c r="AU540" s="237" t="s">
        <v>82</v>
      </c>
      <c r="AV540" s="13" t="s">
        <v>82</v>
      </c>
      <c r="AW540" s="13" t="s">
        <v>33</v>
      </c>
      <c r="AX540" s="13" t="s">
        <v>72</v>
      </c>
      <c r="AY540" s="237" t="s">
        <v>133</v>
      </c>
    </row>
    <row r="541" s="13" customFormat="1">
      <c r="A541" s="13"/>
      <c r="B541" s="226"/>
      <c r="C541" s="227"/>
      <c r="D541" s="228" t="s">
        <v>144</v>
      </c>
      <c r="E541" s="229" t="s">
        <v>19</v>
      </c>
      <c r="F541" s="230" t="s">
        <v>927</v>
      </c>
      <c r="G541" s="227"/>
      <c r="H541" s="231">
        <v>35</v>
      </c>
      <c r="I541" s="232"/>
      <c r="J541" s="227"/>
      <c r="K541" s="227"/>
      <c r="L541" s="233"/>
      <c r="M541" s="234"/>
      <c r="N541" s="235"/>
      <c r="O541" s="235"/>
      <c r="P541" s="235"/>
      <c r="Q541" s="235"/>
      <c r="R541" s="235"/>
      <c r="S541" s="235"/>
      <c r="T541" s="236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37" t="s">
        <v>144</v>
      </c>
      <c r="AU541" s="237" t="s">
        <v>82</v>
      </c>
      <c r="AV541" s="13" t="s">
        <v>82</v>
      </c>
      <c r="AW541" s="13" t="s">
        <v>33</v>
      </c>
      <c r="AX541" s="13" t="s">
        <v>72</v>
      </c>
      <c r="AY541" s="237" t="s">
        <v>133</v>
      </c>
    </row>
    <row r="542" s="13" customFormat="1">
      <c r="A542" s="13"/>
      <c r="B542" s="226"/>
      <c r="C542" s="227"/>
      <c r="D542" s="228" t="s">
        <v>144</v>
      </c>
      <c r="E542" s="229" t="s">
        <v>19</v>
      </c>
      <c r="F542" s="230" t="s">
        <v>928</v>
      </c>
      <c r="G542" s="227"/>
      <c r="H542" s="231">
        <v>41.899999999999999</v>
      </c>
      <c r="I542" s="232"/>
      <c r="J542" s="227"/>
      <c r="K542" s="227"/>
      <c r="L542" s="233"/>
      <c r="M542" s="234"/>
      <c r="N542" s="235"/>
      <c r="O542" s="235"/>
      <c r="P542" s="235"/>
      <c r="Q542" s="235"/>
      <c r="R542" s="235"/>
      <c r="S542" s="235"/>
      <c r="T542" s="236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37" t="s">
        <v>144</v>
      </c>
      <c r="AU542" s="237" t="s">
        <v>82</v>
      </c>
      <c r="AV542" s="13" t="s">
        <v>82</v>
      </c>
      <c r="AW542" s="13" t="s">
        <v>33</v>
      </c>
      <c r="AX542" s="13" t="s">
        <v>72</v>
      </c>
      <c r="AY542" s="237" t="s">
        <v>133</v>
      </c>
    </row>
    <row r="543" s="14" customFormat="1">
      <c r="A543" s="14"/>
      <c r="B543" s="238"/>
      <c r="C543" s="239"/>
      <c r="D543" s="228" t="s">
        <v>144</v>
      </c>
      <c r="E543" s="240" t="s">
        <v>19</v>
      </c>
      <c r="F543" s="241" t="s">
        <v>205</v>
      </c>
      <c r="G543" s="239"/>
      <c r="H543" s="242">
        <v>134.30000000000001</v>
      </c>
      <c r="I543" s="243"/>
      <c r="J543" s="239"/>
      <c r="K543" s="239"/>
      <c r="L543" s="244"/>
      <c r="M543" s="245"/>
      <c r="N543" s="246"/>
      <c r="O543" s="246"/>
      <c r="P543" s="246"/>
      <c r="Q543" s="246"/>
      <c r="R543" s="246"/>
      <c r="S543" s="246"/>
      <c r="T543" s="247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48" t="s">
        <v>144</v>
      </c>
      <c r="AU543" s="248" t="s">
        <v>82</v>
      </c>
      <c r="AV543" s="14" t="s">
        <v>140</v>
      </c>
      <c r="AW543" s="14" t="s">
        <v>33</v>
      </c>
      <c r="AX543" s="14" t="s">
        <v>80</v>
      </c>
      <c r="AY543" s="248" t="s">
        <v>133</v>
      </c>
    </row>
    <row r="544" s="2" customFormat="1" ht="33" customHeight="1">
      <c r="A544" s="41"/>
      <c r="B544" s="42"/>
      <c r="C544" s="274" t="s">
        <v>929</v>
      </c>
      <c r="D544" s="274" t="s">
        <v>418</v>
      </c>
      <c r="E544" s="275" t="s">
        <v>930</v>
      </c>
      <c r="F544" s="276" t="s">
        <v>931</v>
      </c>
      <c r="G544" s="277" t="s">
        <v>216</v>
      </c>
      <c r="H544" s="278">
        <v>147.72999999999999</v>
      </c>
      <c r="I544" s="279"/>
      <c r="J544" s="280">
        <f>ROUND(I544*H544,2)</f>
        <v>0</v>
      </c>
      <c r="K544" s="276" t="s">
        <v>19</v>
      </c>
      <c r="L544" s="281"/>
      <c r="M544" s="282" t="s">
        <v>19</v>
      </c>
      <c r="N544" s="283" t="s">
        <v>43</v>
      </c>
      <c r="O544" s="87"/>
      <c r="P544" s="217">
        <f>O544*H544</f>
        <v>0</v>
      </c>
      <c r="Q544" s="217">
        <v>0.0080000000000000002</v>
      </c>
      <c r="R544" s="217">
        <f>Q544*H544</f>
        <v>1.18184</v>
      </c>
      <c r="S544" s="217">
        <v>0</v>
      </c>
      <c r="T544" s="218">
        <f>S544*H544</f>
        <v>0</v>
      </c>
      <c r="U544" s="41"/>
      <c r="V544" s="41"/>
      <c r="W544" s="41"/>
      <c r="X544" s="41"/>
      <c r="Y544" s="41"/>
      <c r="Z544" s="41"/>
      <c r="AA544" s="41"/>
      <c r="AB544" s="41"/>
      <c r="AC544" s="41"/>
      <c r="AD544" s="41"/>
      <c r="AE544" s="41"/>
      <c r="AR544" s="219" t="s">
        <v>173</v>
      </c>
      <c r="AT544" s="219" t="s">
        <v>418</v>
      </c>
      <c r="AU544" s="219" t="s">
        <v>82</v>
      </c>
      <c r="AY544" s="20" t="s">
        <v>133</v>
      </c>
      <c r="BE544" s="220">
        <f>IF(N544="základní",J544,0)</f>
        <v>0</v>
      </c>
      <c r="BF544" s="220">
        <f>IF(N544="snížená",J544,0)</f>
        <v>0</v>
      </c>
      <c r="BG544" s="220">
        <f>IF(N544="zákl. přenesená",J544,0)</f>
        <v>0</v>
      </c>
      <c r="BH544" s="220">
        <f>IF(N544="sníž. přenesená",J544,0)</f>
        <v>0</v>
      </c>
      <c r="BI544" s="220">
        <f>IF(N544="nulová",J544,0)</f>
        <v>0</v>
      </c>
      <c r="BJ544" s="20" t="s">
        <v>80</v>
      </c>
      <c r="BK544" s="220">
        <f>ROUND(I544*H544,2)</f>
        <v>0</v>
      </c>
      <c r="BL544" s="20" t="s">
        <v>140</v>
      </c>
      <c r="BM544" s="219" t="s">
        <v>932</v>
      </c>
    </row>
    <row r="545" s="13" customFormat="1">
      <c r="A545" s="13"/>
      <c r="B545" s="226"/>
      <c r="C545" s="227"/>
      <c r="D545" s="228" t="s">
        <v>144</v>
      </c>
      <c r="E545" s="227"/>
      <c r="F545" s="230" t="s">
        <v>933</v>
      </c>
      <c r="G545" s="227"/>
      <c r="H545" s="231">
        <v>147.72999999999999</v>
      </c>
      <c r="I545" s="232"/>
      <c r="J545" s="227"/>
      <c r="K545" s="227"/>
      <c r="L545" s="233"/>
      <c r="M545" s="234"/>
      <c r="N545" s="235"/>
      <c r="O545" s="235"/>
      <c r="P545" s="235"/>
      <c r="Q545" s="235"/>
      <c r="R545" s="235"/>
      <c r="S545" s="235"/>
      <c r="T545" s="236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T545" s="237" t="s">
        <v>144</v>
      </c>
      <c r="AU545" s="237" t="s">
        <v>82</v>
      </c>
      <c r="AV545" s="13" t="s">
        <v>82</v>
      </c>
      <c r="AW545" s="13" t="s">
        <v>4</v>
      </c>
      <c r="AX545" s="13" t="s">
        <v>80</v>
      </c>
      <c r="AY545" s="237" t="s">
        <v>133</v>
      </c>
    </row>
    <row r="546" s="12" customFormat="1" ht="22.8" customHeight="1">
      <c r="A546" s="12"/>
      <c r="B546" s="192"/>
      <c r="C546" s="193"/>
      <c r="D546" s="194" t="s">
        <v>71</v>
      </c>
      <c r="E546" s="206" t="s">
        <v>929</v>
      </c>
      <c r="F546" s="206" t="s">
        <v>934</v>
      </c>
      <c r="G546" s="193"/>
      <c r="H546" s="193"/>
      <c r="I546" s="196"/>
      <c r="J546" s="207">
        <f>BK546</f>
        <v>0</v>
      </c>
      <c r="K546" s="193"/>
      <c r="L546" s="198"/>
      <c r="M546" s="199"/>
      <c r="N546" s="200"/>
      <c r="O546" s="200"/>
      <c r="P546" s="201">
        <f>SUM(P547:P580)</f>
        <v>0</v>
      </c>
      <c r="Q546" s="200"/>
      <c r="R546" s="201">
        <f>SUM(R547:R580)</f>
        <v>0.055289999999999992</v>
      </c>
      <c r="S546" s="200"/>
      <c r="T546" s="202">
        <f>SUM(T547:T580)</f>
        <v>1.6679249999999999</v>
      </c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R546" s="203" t="s">
        <v>80</v>
      </c>
      <c r="AT546" s="204" t="s">
        <v>71</v>
      </c>
      <c r="AU546" s="204" t="s">
        <v>80</v>
      </c>
      <c r="AY546" s="203" t="s">
        <v>133</v>
      </c>
      <c r="BK546" s="205">
        <f>SUM(BK547:BK580)</f>
        <v>0</v>
      </c>
    </row>
    <row r="547" s="2" customFormat="1" ht="33" customHeight="1">
      <c r="A547" s="41"/>
      <c r="B547" s="42"/>
      <c r="C547" s="208" t="s">
        <v>935</v>
      </c>
      <c r="D547" s="208" t="s">
        <v>135</v>
      </c>
      <c r="E547" s="209" t="s">
        <v>936</v>
      </c>
      <c r="F547" s="210" t="s">
        <v>937</v>
      </c>
      <c r="G547" s="211" t="s">
        <v>138</v>
      </c>
      <c r="H547" s="212">
        <v>1</v>
      </c>
      <c r="I547" s="213"/>
      <c r="J547" s="214">
        <f>ROUND(I547*H547,2)</f>
        <v>0</v>
      </c>
      <c r="K547" s="210" t="s">
        <v>139</v>
      </c>
      <c r="L547" s="47"/>
      <c r="M547" s="215" t="s">
        <v>19</v>
      </c>
      <c r="N547" s="216" t="s">
        <v>43</v>
      </c>
      <c r="O547" s="87"/>
      <c r="P547" s="217">
        <f>O547*H547</f>
        <v>0</v>
      </c>
      <c r="Q547" s="217">
        <v>0.0045900000000000003</v>
      </c>
      <c r="R547" s="217">
        <f>Q547*H547</f>
        <v>0.0045900000000000003</v>
      </c>
      <c r="S547" s="217">
        <v>0</v>
      </c>
      <c r="T547" s="218">
        <f>S547*H547</f>
        <v>0</v>
      </c>
      <c r="U547" s="41"/>
      <c r="V547" s="41"/>
      <c r="W547" s="41"/>
      <c r="X547" s="41"/>
      <c r="Y547" s="41"/>
      <c r="Z547" s="41"/>
      <c r="AA547" s="41"/>
      <c r="AB547" s="41"/>
      <c r="AC547" s="41"/>
      <c r="AD547" s="41"/>
      <c r="AE547" s="41"/>
      <c r="AR547" s="219" t="s">
        <v>140</v>
      </c>
      <c r="AT547" s="219" t="s">
        <v>135</v>
      </c>
      <c r="AU547" s="219" t="s">
        <v>82</v>
      </c>
      <c r="AY547" s="20" t="s">
        <v>133</v>
      </c>
      <c r="BE547" s="220">
        <f>IF(N547="základní",J547,0)</f>
        <v>0</v>
      </c>
      <c r="BF547" s="220">
        <f>IF(N547="snížená",J547,0)</f>
        <v>0</v>
      </c>
      <c r="BG547" s="220">
        <f>IF(N547="zákl. přenesená",J547,0)</f>
        <v>0</v>
      </c>
      <c r="BH547" s="220">
        <f>IF(N547="sníž. přenesená",J547,0)</f>
        <v>0</v>
      </c>
      <c r="BI547" s="220">
        <f>IF(N547="nulová",J547,0)</f>
        <v>0</v>
      </c>
      <c r="BJ547" s="20" t="s">
        <v>80</v>
      </c>
      <c r="BK547" s="220">
        <f>ROUND(I547*H547,2)</f>
        <v>0</v>
      </c>
      <c r="BL547" s="20" t="s">
        <v>140</v>
      </c>
      <c r="BM547" s="219" t="s">
        <v>938</v>
      </c>
    </row>
    <row r="548" s="2" customFormat="1">
      <c r="A548" s="41"/>
      <c r="B548" s="42"/>
      <c r="C548" s="43"/>
      <c r="D548" s="221" t="s">
        <v>142</v>
      </c>
      <c r="E548" s="43"/>
      <c r="F548" s="222" t="s">
        <v>939</v>
      </c>
      <c r="G548" s="43"/>
      <c r="H548" s="43"/>
      <c r="I548" s="223"/>
      <c r="J548" s="43"/>
      <c r="K548" s="43"/>
      <c r="L548" s="47"/>
      <c r="M548" s="224"/>
      <c r="N548" s="225"/>
      <c r="O548" s="87"/>
      <c r="P548" s="87"/>
      <c r="Q548" s="87"/>
      <c r="R548" s="87"/>
      <c r="S548" s="87"/>
      <c r="T548" s="88"/>
      <c r="U548" s="41"/>
      <c r="V548" s="41"/>
      <c r="W548" s="41"/>
      <c r="X548" s="41"/>
      <c r="Y548" s="41"/>
      <c r="Z548" s="41"/>
      <c r="AA548" s="41"/>
      <c r="AB548" s="41"/>
      <c r="AC548" s="41"/>
      <c r="AD548" s="41"/>
      <c r="AE548" s="41"/>
      <c r="AT548" s="20" t="s">
        <v>142</v>
      </c>
      <c r="AU548" s="20" t="s">
        <v>82</v>
      </c>
    </row>
    <row r="549" s="13" customFormat="1">
      <c r="A549" s="13"/>
      <c r="B549" s="226"/>
      <c r="C549" s="227"/>
      <c r="D549" s="228" t="s">
        <v>144</v>
      </c>
      <c r="E549" s="229" t="s">
        <v>19</v>
      </c>
      <c r="F549" s="230" t="s">
        <v>940</v>
      </c>
      <c r="G549" s="227"/>
      <c r="H549" s="231">
        <v>1</v>
      </c>
      <c r="I549" s="232"/>
      <c r="J549" s="227"/>
      <c r="K549" s="227"/>
      <c r="L549" s="233"/>
      <c r="M549" s="234"/>
      <c r="N549" s="235"/>
      <c r="O549" s="235"/>
      <c r="P549" s="235"/>
      <c r="Q549" s="235"/>
      <c r="R549" s="235"/>
      <c r="S549" s="235"/>
      <c r="T549" s="236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37" t="s">
        <v>144</v>
      </c>
      <c r="AU549" s="237" t="s">
        <v>82</v>
      </c>
      <c r="AV549" s="13" t="s">
        <v>82</v>
      </c>
      <c r="AW549" s="13" t="s">
        <v>33</v>
      </c>
      <c r="AX549" s="13" t="s">
        <v>80</v>
      </c>
      <c r="AY549" s="237" t="s">
        <v>133</v>
      </c>
    </row>
    <row r="550" s="2" customFormat="1" ht="24.15" customHeight="1">
      <c r="A550" s="41"/>
      <c r="B550" s="42"/>
      <c r="C550" s="274" t="s">
        <v>941</v>
      </c>
      <c r="D550" s="274" t="s">
        <v>418</v>
      </c>
      <c r="E550" s="275" t="s">
        <v>942</v>
      </c>
      <c r="F550" s="276" t="s">
        <v>943</v>
      </c>
      <c r="G550" s="277" t="s">
        <v>138</v>
      </c>
      <c r="H550" s="278">
        <v>1</v>
      </c>
      <c r="I550" s="279"/>
      <c r="J550" s="280">
        <f>ROUND(I550*H550,2)</f>
        <v>0</v>
      </c>
      <c r="K550" s="276" t="s">
        <v>139</v>
      </c>
      <c r="L550" s="281"/>
      <c r="M550" s="282" t="s">
        <v>19</v>
      </c>
      <c r="N550" s="283" t="s">
        <v>43</v>
      </c>
      <c r="O550" s="87"/>
      <c r="P550" s="217">
        <f>O550*H550</f>
        <v>0</v>
      </c>
      <c r="Q550" s="217">
        <v>0.0146</v>
      </c>
      <c r="R550" s="217">
        <f>Q550*H550</f>
        <v>0.0146</v>
      </c>
      <c r="S550" s="217">
        <v>0</v>
      </c>
      <c r="T550" s="218">
        <f>S550*H550</f>
        <v>0</v>
      </c>
      <c r="U550" s="41"/>
      <c r="V550" s="41"/>
      <c r="W550" s="41"/>
      <c r="X550" s="41"/>
      <c r="Y550" s="41"/>
      <c r="Z550" s="41"/>
      <c r="AA550" s="41"/>
      <c r="AB550" s="41"/>
      <c r="AC550" s="41"/>
      <c r="AD550" s="41"/>
      <c r="AE550" s="41"/>
      <c r="AR550" s="219" t="s">
        <v>173</v>
      </c>
      <c r="AT550" s="219" t="s">
        <v>418</v>
      </c>
      <c r="AU550" s="219" t="s">
        <v>82</v>
      </c>
      <c r="AY550" s="20" t="s">
        <v>133</v>
      </c>
      <c r="BE550" s="220">
        <f>IF(N550="základní",J550,0)</f>
        <v>0</v>
      </c>
      <c r="BF550" s="220">
        <f>IF(N550="snížená",J550,0)</f>
        <v>0</v>
      </c>
      <c r="BG550" s="220">
        <f>IF(N550="zákl. přenesená",J550,0)</f>
        <v>0</v>
      </c>
      <c r="BH550" s="220">
        <f>IF(N550="sníž. přenesená",J550,0)</f>
        <v>0</v>
      </c>
      <c r="BI550" s="220">
        <f>IF(N550="nulová",J550,0)</f>
        <v>0</v>
      </c>
      <c r="BJ550" s="20" t="s">
        <v>80</v>
      </c>
      <c r="BK550" s="220">
        <f>ROUND(I550*H550,2)</f>
        <v>0</v>
      </c>
      <c r="BL550" s="20" t="s">
        <v>140</v>
      </c>
      <c r="BM550" s="219" t="s">
        <v>944</v>
      </c>
    </row>
    <row r="551" s="2" customFormat="1" ht="33" customHeight="1">
      <c r="A551" s="41"/>
      <c r="B551" s="42"/>
      <c r="C551" s="208" t="s">
        <v>945</v>
      </c>
      <c r="D551" s="208" t="s">
        <v>135</v>
      </c>
      <c r="E551" s="209" t="s">
        <v>946</v>
      </c>
      <c r="F551" s="210" t="s">
        <v>947</v>
      </c>
      <c r="G551" s="211" t="s">
        <v>138</v>
      </c>
      <c r="H551" s="212">
        <v>8</v>
      </c>
      <c r="I551" s="213"/>
      <c r="J551" s="214">
        <f>ROUND(I551*H551,2)</f>
        <v>0</v>
      </c>
      <c r="K551" s="210" t="s">
        <v>139</v>
      </c>
      <c r="L551" s="47"/>
      <c r="M551" s="215" t="s">
        <v>19</v>
      </c>
      <c r="N551" s="216" t="s">
        <v>43</v>
      </c>
      <c r="O551" s="87"/>
      <c r="P551" s="217">
        <f>O551*H551</f>
        <v>0</v>
      </c>
      <c r="Q551" s="217">
        <v>3.0000000000000001E-05</v>
      </c>
      <c r="R551" s="217">
        <f>Q551*H551</f>
        <v>0.00024000000000000001</v>
      </c>
      <c r="S551" s="217">
        <v>0</v>
      </c>
      <c r="T551" s="218">
        <f>S551*H551</f>
        <v>0</v>
      </c>
      <c r="U551" s="41"/>
      <c r="V551" s="41"/>
      <c r="W551" s="41"/>
      <c r="X551" s="41"/>
      <c r="Y551" s="41"/>
      <c r="Z551" s="41"/>
      <c r="AA551" s="41"/>
      <c r="AB551" s="41"/>
      <c r="AC551" s="41"/>
      <c r="AD551" s="41"/>
      <c r="AE551" s="41"/>
      <c r="AR551" s="219" t="s">
        <v>140</v>
      </c>
      <c r="AT551" s="219" t="s">
        <v>135</v>
      </c>
      <c r="AU551" s="219" t="s">
        <v>82</v>
      </c>
      <c r="AY551" s="20" t="s">
        <v>133</v>
      </c>
      <c r="BE551" s="220">
        <f>IF(N551="základní",J551,0)</f>
        <v>0</v>
      </c>
      <c r="BF551" s="220">
        <f>IF(N551="snížená",J551,0)</f>
        <v>0</v>
      </c>
      <c r="BG551" s="220">
        <f>IF(N551="zákl. přenesená",J551,0)</f>
        <v>0</v>
      </c>
      <c r="BH551" s="220">
        <f>IF(N551="sníž. přenesená",J551,0)</f>
        <v>0</v>
      </c>
      <c r="BI551" s="220">
        <f>IF(N551="nulová",J551,0)</f>
        <v>0</v>
      </c>
      <c r="BJ551" s="20" t="s">
        <v>80</v>
      </c>
      <c r="BK551" s="220">
        <f>ROUND(I551*H551,2)</f>
        <v>0</v>
      </c>
      <c r="BL551" s="20" t="s">
        <v>140</v>
      </c>
      <c r="BM551" s="219" t="s">
        <v>948</v>
      </c>
    </row>
    <row r="552" s="2" customFormat="1">
      <c r="A552" s="41"/>
      <c r="B552" s="42"/>
      <c r="C552" s="43"/>
      <c r="D552" s="221" t="s">
        <v>142</v>
      </c>
      <c r="E552" s="43"/>
      <c r="F552" s="222" t="s">
        <v>949</v>
      </c>
      <c r="G552" s="43"/>
      <c r="H552" s="43"/>
      <c r="I552" s="223"/>
      <c r="J552" s="43"/>
      <c r="K552" s="43"/>
      <c r="L552" s="47"/>
      <c r="M552" s="224"/>
      <c r="N552" s="225"/>
      <c r="O552" s="87"/>
      <c r="P552" s="87"/>
      <c r="Q552" s="87"/>
      <c r="R552" s="87"/>
      <c r="S552" s="87"/>
      <c r="T552" s="88"/>
      <c r="U552" s="41"/>
      <c r="V552" s="41"/>
      <c r="W552" s="41"/>
      <c r="X552" s="41"/>
      <c r="Y552" s="41"/>
      <c r="Z552" s="41"/>
      <c r="AA552" s="41"/>
      <c r="AB552" s="41"/>
      <c r="AC552" s="41"/>
      <c r="AD552" s="41"/>
      <c r="AE552" s="41"/>
      <c r="AT552" s="20" t="s">
        <v>142</v>
      </c>
      <c r="AU552" s="20" t="s">
        <v>82</v>
      </c>
    </row>
    <row r="553" s="13" customFormat="1">
      <c r="A553" s="13"/>
      <c r="B553" s="226"/>
      <c r="C553" s="227"/>
      <c r="D553" s="228" t="s">
        <v>144</v>
      </c>
      <c r="E553" s="229" t="s">
        <v>19</v>
      </c>
      <c r="F553" s="230" t="s">
        <v>950</v>
      </c>
      <c r="G553" s="227"/>
      <c r="H553" s="231">
        <v>8</v>
      </c>
      <c r="I553" s="232"/>
      <c r="J553" s="227"/>
      <c r="K553" s="227"/>
      <c r="L553" s="233"/>
      <c r="M553" s="234"/>
      <c r="N553" s="235"/>
      <c r="O553" s="235"/>
      <c r="P553" s="235"/>
      <c r="Q553" s="235"/>
      <c r="R553" s="235"/>
      <c r="S553" s="235"/>
      <c r="T553" s="236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37" t="s">
        <v>144</v>
      </c>
      <c r="AU553" s="237" t="s">
        <v>82</v>
      </c>
      <c r="AV553" s="13" t="s">
        <v>82</v>
      </c>
      <c r="AW553" s="13" t="s">
        <v>33</v>
      </c>
      <c r="AX553" s="13" t="s">
        <v>80</v>
      </c>
      <c r="AY553" s="237" t="s">
        <v>133</v>
      </c>
    </row>
    <row r="554" s="2" customFormat="1" ht="33" customHeight="1">
      <c r="A554" s="41"/>
      <c r="B554" s="42"/>
      <c r="C554" s="208" t="s">
        <v>951</v>
      </c>
      <c r="D554" s="208" t="s">
        <v>135</v>
      </c>
      <c r="E554" s="209" t="s">
        <v>952</v>
      </c>
      <c r="F554" s="210" t="s">
        <v>953</v>
      </c>
      <c r="G554" s="211" t="s">
        <v>138</v>
      </c>
      <c r="H554" s="212">
        <v>8</v>
      </c>
      <c r="I554" s="213"/>
      <c r="J554" s="214">
        <f>ROUND(I554*H554,2)</f>
        <v>0</v>
      </c>
      <c r="K554" s="210" t="s">
        <v>139</v>
      </c>
      <c r="L554" s="47"/>
      <c r="M554" s="215" t="s">
        <v>19</v>
      </c>
      <c r="N554" s="216" t="s">
        <v>43</v>
      </c>
      <c r="O554" s="87"/>
      <c r="P554" s="217">
        <f>O554*H554</f>
        <v>0</v>
      </c>
      <c r="Q554" s="217">
        <v>4.0000000000000003E-05</v>
      </c>
      <c r="R554" s="217">
        <f>Q554*H554</f>
        <v>0.00032000000000000003</v>
      </c>
      <c r="S554" s="217">
        <v>0</v>
      </c>
      <c r="T554" s="218">
        <f>S554*H554</f>
        <v>0</v>
      </c>
      <c r="U554" s="41"/>
      <c r="V554" s="41"/>
      <c r="W554" s="41"/>
      <c r="X554" s="41"/>
      <c r="Y554" s="41"/>
      <c r="Z554" s="41"/>
      <c r="AA554" s="41"/>
      <c r="AB554" s="41"/>
      <c r="AC554" s="41"/>
      <c r="AD554" s="41"/>
      <c r="AE554" s="41"/>
      <c r="AR554" s="219" t="s">
        <v>140</v>
      </c>
      <c r="AT554" s="219" t="s">
        <v>135</v>
      </c>
      <c r="AU554" s="219" t="s">
        <v>82</v>
      </c>
      <c r="AY554" s="20" t="s">
        <v>133</v>
      </c>
      <c r="BE554" s="220">
        <f>IF(N554="základní",J554,0)</f>
        <v>0</v>
      </c>
      <c r="BF554" s="220">
        <f>IF(N554="snížená",J554,0)</f>
        <v>0</v>
      </c>
      <c r="BG554" s="220">
        <f>IF(N554="zákl. přenesená",J554,0)</f>
        <v>0</v>
      </c>
      <c r="BH554" s="220">
        <f>IF(N554="sníž. přenesená",J554,0)</f>
        <v>0</v>
      </c>
      <c r="BI554" s="220">
        <f>IF(N554="nulová",J554,0)</f>
        <v>0</v>
      </c>
      <c r="BJ554" s="20" t="s">
        <v>80</v>
      </c>
      <c r="BK554" s="220">
        <f>ROUND(I554*H554,2)</f>
        <v>0</v>
      </c>
      <c r="BL554" s="20" t="s">
        <v>140</v>
      </c>
      <c r="BM554" s="219" t="s">
        <v>954</v>
      </c>
    </row>
    <row r="555" s="2" customFormat="1">
      <c r="A555" s="41"/>
      <c r="B555" s="42"/>
      <c r="C555" s="43"/>
      <c r="D555" s="221" t="s">
        <v>142</v>
      </c>
      <c r="E555" s="43"/>
      <c r="F555" s="222" t="s">
        <v>955</v>
      </c>
      <c r="G555" s="43"/>
      <c r="H555" s="43"/>
      <c r="I555" s="223"/>
      <c r="J555" s="43"/>
      <c r="K555" s="43"/>
      <c r="L555" s="47"/>
      <c r="M555" s="224"/>
      <c r="N555" s="225"/>
      <c r="O555" s="87"/>
      <c r="P555" s="87"/>
      <c r="Q555" s="87"/>
      <c r="R555" s="87"/>
      <c r="S555" s="87"/>
      <c r="T555" s="88"/>
      <c r="U555" s="41"/>
      <c r="V555" s="41"/>
      <c r="W555" s="41"/>
      <c r="X555" s="41"/>
      <c r="Y555" s="41"/>
      <c r="Z555" s="41"/>
      <c r="AA555" s="41"/>
      <c r="AB555" s="41"/>
      <c r="AC555" s="41"/>
      <c r="AD555" s="41"/>
      <c r="AE555" s="41"/>
      <c r="AT555" s="20" t="s">
        <v>142</v>
      </c>
      <c r="AU555" s="20" t="s">
        <v>82</v>
      </c>
    </row>
    <row r="556" s="13" customFormat="1">
      <c r="A556" s="13"/>
      <c r="B556" s="226"/>
      <c r="C556" s="227"/>
      <c r="D556" s="228" t="s">
        <v>144</v>
      </c>
      <c r="E556" s="229" t="s">
        <v>19</v>
      </c>
      <c r="F556" s="230" t="s">
        <v>956</v>
      </c>
      <c r="G556" s="227"/>
      <c r="H556" s="231">
        <v>8</v>
      </c>
      <c r="I556" s="232"/>
      <c r="J556" s="227"/>
      <c r="K556" s="227"/>
      <c r="L556" s="233"/>
      <c r="M556" s="234"/>
      <c r="N556" s="235"/>
      <c r="O556" s="235"/>
      <c r="P556" s="235"/>
      <c r="Q556" s="235"/>
      <c r="R556" s="235"/>
      <c r="S556" s="235"/>
      <c r="T556" s="236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37" t="s">
        <v>144</v>
      </c>
      <c r="AU556" s="237" t="s">
        <v>82</v>
      </c>
      <c r="AV556" s="13" t="s">
        <v>82</v>
      </c>
      <c r="AW556" s="13" t="s">
        <v>33</v>
      </c>
      <c r="AX556" s="13" t="s">
        <v>80</v>
      </c>
      <c r="AY556" s="237" t="s">
        <v>133</v>
      </c>
    </row>
    <row r="557" s="2" customFormat="1" ht="33" customHeight="1">
      <c r="A557" s="41"/>
      <c r="B557" s="42"/>
      <c r="C557" s="208" t="s">
        <v>957</v>
      </c>
      <c r="D557" s="208" t="s">
        <v>135</v>
      </c>
      <c r="E557" s="209" t="s">
        <v>958</v>
      </c>
      <c r="F557" s="210" t="s">
        <v>959</v>
      </c>
      <c r="G557" s="211" t="s">
        <v>138</v>
      </c>
      <c r="H557" s="212">
        <v>32</v>
      </c>
      <c r="I557" s="213"/>
      <c r="J557" s="214">
        <f>ROUND(I557*H557,2)</f>
        <v>0</v>
      </c>
      <c r="K557" s="210" t="s">
        <v>139</v>
      </c>
      <c r="L557" s="47"/>
      <c r="M557" s="215" t="s">
        <v>19</v>
      </c>
      <c r="N557" s="216" t="s">
        <v>43</v>
      </c>
      <c r="O557" s="87"/>
      <c r="P557" s="217">
        <f>O557*H557</f>
        <v>0</v>
      </c>
      <c r="Q557" s="217">
        <v>0.00012999999999999999</v>
      </c>
      <c r="R557" s="217">
        <f>Q557*H557</f>
        <v>0.0041599999999999996</v>
      </c>
      <c r="S557" s="217">
        <v>0</v>
      </c>
      <c r="T557" s="218">
        <f>S557*H557</f>
        <v>0</v>
      </c>
      <c r="U557" s="41"/>
      <c r="V557" s="41"/>
      <c r="W557" s="41"/>
      <c r="X557" s="41"/>
      <c r="Y557" s="41"/>
      <c r="Z557" s="41"/>
      <c r="AA557" s="41"/>
      <c r="AB557" s="41"/>
      <c r="AC557" s="41"/>
      <c r="AD557" s="41"/>
      <c r="AE557" s="41"/>
      <c r="AR557" s="219" t="s">
        <v>140</v>
      </c>
      <c r="AT557" s="219" t="s">
        <v>135</v>
      </c>
      <c r="AU557" s="219" t="s">
        <v>82</v>
      </c>
      <c r="AY557" s="20" t="s">
        <v>133</v>
      </c>
      <c r="BE557" s="220">
        <f>IF(N557="základní",J557,0)</f>
        <v>0</v>
      </c>
      <c r="BF557" s="220">
        <f>IF(N557="snížená",J557,0)</f>
        <v>0</v>
      </c>
      <c r="BG557" s="220">
        <f>IF(N557="zákl. přenesená",J557,0)</f>
        <v>0</v>
      </c>
      <c r="BH557" s="220">
        <f>IF(N557="sníž. přenesená",J557,0)</f>
        <v>0</v>
      </c>
      <c r="BI557" s="220">
        <f>IF(N557="nulová",J557,0)</f>
        <v>0</v>
      </c>
      <c r="BJ557" s="20" t="s">
        <v>80</v>
      </c>
      <c r="BK557" s="220">
        <f>ROUND(I557*H557,2)</f>
        <v>0</v>
      </c>
      <c r="BL557" s="20" t="s">
        <v>140</v>
      </c>
      <c r="BM557" s="219" t="s">
        <v>960</v>
      </c>
    </row>
    <row r="558" s="2" customFormat="1">
      <c r="A558" s="41"/>
      <c r="B558" s="42"/>
      <c r="C558" s="43"/>
      <c r="D558" s="221" t="s">
        <v>142</v>
      </c>
      <c r="E558" s="43"/>
      <c r="F558" s="222" t="s">
        <v>961</v>
      </c>
      <c r="G558" s="43"/>
      <c r="H558" s="43"/>
      <c r="I558" s="223"/>
      <c r="J558" s="43"/>
      <c r="K558" s="43"/>
      <c r="L558" s="47"/>
      <c r="M558" s="224"/>
      <c r="N558" s="225"/>
      <c r="O558" s="87"/>
      <c r="P558" s="87"/>
      <c r="Q558" s="87"/>
      <c r="R558" s="87"/>
      <c r="S558" s="87"/>
      <c r="T558" s="88"/>
      <c r="U558" s="41"/>
      <c r="V558" s="41"/>
      <c r="W558" s="41"/>
      <c r="X558" s="41"/>
      <c r="Y558" s="41"/>
      <c r="Z558" s="41"/>
      <c r="AA558" s="41"/>
      <c r="AB558" s="41"/>
      <c r="AC558" s="41"/>
      <c r="AD558" s="41"/>
      <c r="AE558" s="41"/>
      <c r="AT558" s="20" t="s">
        <v>142</v>
      </c>
      <c r="AU558" s="20" t="s">
        <v>82</v>
      </c>
    </row>
    <row r="559" s="13" customFormat="1">
      <c r="A559" s="13"/>
      <c r="B559" s="226"/>
      <c r="C559" s="227"/>
      <c r="D559" s="228" t="s">
        <v>144</v>
      </c>
      <c r="E559" s="229" t="s">
        <v>19</v>
      </c>
      <c r="F559" s="230" t="s">
        <v>962</v>
      </c>
      <c r="G559" s="227"/>
      <c r="H559" s="231">
        <v>8</v>
      </c>
      <c r="I559" s="232"/>
      <c r="J559" s="227"/>
      <c r="K559" s="227"/>
      <c r="L559" s="233"/>
      <c r="M559" s="234"/>
      <c r="N559" s="235"/>
      <c r="O559" s="235"/>
      <c r="P559" s="235"/>
      <c r="Q559" s="235"/>
      <c r="R559" s="235"/>
      <c r="S559" s="235"/>
      <c r="T559" s="236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37" t="s">
        <v>144</v>
      </c>
      <c r="AU559" s="237" t="s">
        <v>82</v>
      </c>
      <c r="AV559" s="13" t="s">
        <v>82</v>
      </c>
      <c r="AW559" s="13" t="s">
        <v>33</v>
      </c>
      <c r="AX559" s="13" t="s">
        <v>72</v>
      </c>
      <c r="AY559" s="237" t="s">
        <v>133</v>
      </c>
    </row>
    <row r="560" s="13" customFormat="1">
      <c r="A560" s="13"/>
      <c r="B560" s="226"/>
      <c r="C560" s="227"/>
      <c r="D560" s="228" t="s">
        <v>144</v>
      </c>
      <c r="E560" s="229" t="s">
        <v>19</v>
      </c>
      <c r="F560" s="230" t="s">
        <v>963</v>
      </c>
      <c r="G560" s="227"/>
      <c r="H560" s="231">
        <v>24</v>
      </c>
      <c r="I560" s="232"/>
      <c r="J560" s="227"/>
      <c r="K560" s="227"/>
      <c r="L560" s="233"/>
      <c r="M560" s="234"/>
      <c r="N560" s="235"/>
      <c r="O560" s="235"/>
      <c r="P560" s="235"/>
      <c r="Q560" s="235"/>
      <c r="R560" s="235"/>
      <c r="S560" s="235"/>
      <c r="T560" s="236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37" t="s">
        <v>144</v>
      </c>
      <c r="AU560" s="237" t="s">
        <v>82</v>
      </c>
      <c r="AV560" s="13" t="s">
        <v>82</v>
      </c>
      <c r="AW560" s="13" t="s">
        <v>33</v>
      </c>
      <c r="AX560" s="13" t="s">
        <v>72</v>
      </c>
      <c r="AY560" s="237" t="s">
        <v>133</v>
      </c>
    </row>
    <row r="561" s="14" customFormat="1">
      <c r="A561" s="14"/>
      <c r="B561" s="238"/>
      <c r="C561" s="239"/>
      <c r="D561" s="228" t="s">
        <v>144</v>
      </c>
      <c r="E561" s="240" t="s">
        <v>19</v>
      </c>
      <c r="F561" s="241" t="s">
        <v>205</v>
      </c>
      <c r="G561" s="239"/>
      <c r="H561" s="242">
        <v>32</v>
      </c>
      <c r="I561" s="243"/>
      <c r="J561" s="239"/>
      <c r="K561" s="239"/>
      <c r="L561" s="244"/>
      <c r="M561" s="245"/>
      <c r="N561" s="246"/>
      <c r="O561" s="246"/>
      <c r="P561" s="246"/>
      <c r="Q561" s="246"/>
      <c r="R561" s="246"/>
      <c r="S561" s="246"/>
      <c r="T561" s="247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48" t="s">
        <v>144</v>
      </c>
      <c r="AU561" s="248" t="s">
        <v>82</v>
      </c>
      <c r="AV561" s="14" t="s">
        <v>140</v>
      </c>
      <c r="AW561" s="14" t="s">
        <v>33</v>
      </c>
      <c r="AX561" s="14" t="s">
        <v>80</v>
      </c>
      <c r="AY561" s="248" t="s">
        <v>133</v>
      </c>
    </row>
    <row r="562" s="2" customFormat="1" ht="33" customHeight="1">
      <c r="A562" s="41"/>
      <c r="B562" s="42"/>
      <c r="C562" s="208" t="s">
        <v>964</v>
      </c>
      <c r="D562" s="208" t="s">
        <v>135</v>
      </c>
      <c r="E562" s="209" t="s">
        <v>965</v>
      </c>
      <c r="F562" s="210" t="s">
        <v>966</v>
      </c>
      <c r="G562" s="211" t="s">
        <v>138</v>
      </c>
      <c r="H562" s="212">
        <v>16</v>
      </c>
      <c r="I562" s="213"/>
      <c r="J562" s="214">
        <f>ROUND(I562*H562,2)</f>
        <v>0</v>
      </c>
      <c r="K562" s="210" t="s">
        <v>139</v>
      </c>
      <c r="L562" s="47"/>
      <c r="M562" s="215" t="s">
        <v>19</v>
      </c>
      <c r="N562" s="216" t="s">
        <v>43</v>
      </c>
      <c r="O562" s="87"/>
      <c r="P562" s="217">
        <f>O562*H562</f>
        <v>0</v>
      </c>
      <c r="Q562" s="217">
        <v>0.00017000000000000001</v>
      </c>
      <c r="R562" s="217">
        <f>Q562*H562</f>
        <v>0.0027200000000000002</v>
      </c>
      <c r="S562" s="217">
        <v>0</v>
      </c>
      <c r="T562" s="218">
        <f>S562*H562</f>
        <v>0</v>
      </c>
      <c r="U562" s="41"/>
      <c r="V562" s="41"/>
      <c r="W562" s="41"/>
      <c r="X562" s="41"/>
      <c r="Y562" s="41"/>
      <c r="Z562" s="41"/>
      <c r="AA562" s="41"/>
      <c r="AB562" s="41"/>
      <c r="AC562" s="41"/>
      <c r="AD562" s="41"/>
      <c r="AE562" s="41"/>
      <c r="AR562" s="219" t="s">
        <v>140</v>
      </c>
      <c r="AT562" s="219" t="s">
        <v>135</v>
      </c>
      <c r="AU562" s="219" t="s">
        <v>82</v>
      </c>
      <c r="AY562" s="20" t="s">
        <v>133</v>
      </c>
      <c r="BE562" s="220">
        <f>IF(N562="základní",J562,0)</f>
        <v>0</v>
      </c>
      <c r="BF562" s="220">
        <f>IF(N562="snížená",J562,0)</f>
        <v>0</v>
      </c>
      <c r="BG562" s="220">
        <f>IF(N562="zákl. přenesená",J562,0)</f>
        <v>0</v>
      </c>
      <c r="BH562" s="220">
        <f>IF(N562="sníž. přenesená",J562,0)</f>
        <v>0</v>
      </c>
      <c r="BI562" s="220">
        <f>IF(N562="nulová",J562,0)</f>
        <v>0</v>
      </c>
      <c r="BJ562" s="20" t="s">
        <v>80</v>
      </c>
      <c r="BK562" s="220">
        <f>ROUND(I562*H562,2)</f>
        <v>0</v>
      </c>
      <c r="BL562" s="20" t="s">
        <v>140</v>
      </c>
      <c r="BM562" s="219" t="s">
        <v>967</v>
      </c>
    </row>
    <row r="563" s="2" customFormat="1">
      <c r="A563" s="41"/>
      <c r="B563" s="42"/>
      <c r="C563" s="43"/>
      <c r="D563" s="221" t="s">
        <v>142</v>
      </c>
      <c r="E563" s="43"/>
      <c r="F563" s="222" t="s">
        <v>968</v>
      </c>
      <c r="G563" s="43"/>
      <c r="H563" s="43"/>
      <c r="I563" s="223"/>
      <c r="J563" s="43"/>
      <c r="K563" s="43"/>
      <c r="L563" s="47"/>
      <c r="M563" s="224"/>
      <c r="N563" s="225"/>
      <c r="O563" s="87"/>
      <c r="P563" s="87"/>
      <c r="Q563" s="87"/>
      <c r="R563" s="87"/>
      <c r="S563" s="87"/>
      <c r="T563" s="88"/>
      <c r="U563" s="41"/>
      <c r="V563" s="41"/>
      <c r="W563" s="41"/>
      <c r="X563" s="41"/>
      <c r="Y563" s="41"/>
      <c r="Z563" s="41"/>
      <c r="AA563" s="41"/>
      <c r="AB563" s="41"/>
      <c r="AC563" s="41"/>
      <c r="AD563" s="41"/>
      <c r="AE563" s="41"/>
      <c r="AT563" s="20" t="s">
        <v>142</v>
      </c>
      <c r="AU563" s="20" t="s">
        <v>82</v>
      </c>
    </row>
    <row r="564" s="13" customFormat="1">
      <c r="A564" s="13"/>
      <c r="B564" s="226"/>
      <c r="C564" s="227"/>
      <c r="D564" s="228" t="s">
        <v>144</v>
      </c>
      <c r="E564" s="229" t="s">
        <v>19</v>
      </c>
      <c r="F564" s="230" t="s">
        <v>969</v>
      </c>
      <c r="G564" s="227"/>
      <c r="H564" s="231">
        <v>16</v>
      </c>
      <c r="I564" s="232"/>
      <c r="J564" s="227"/>
      <c r="K564" s="227"/>
      <c r="L564" s="233"/>
      <c r="M564" s="234"/>
      <c r="N564" s="235"/>
      <c r="O564" s="235"/>
      <c r="P564" s="235"/>
      <c r="Q564" s="235"/>
      <c r="R564" s="235"/>
      <c r="S564" s="235"/>
      <c r="T564" s="236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T564" s="237" t="s">
        <v>144</v>
      </c>
      <c r="AU564" s="237" t="s">
        <v>82</v>
      </c>
      <c r="AV564" s="13" t="s">
        <v>82</v>
      </c>
      <c r="AW564" s="13" t="s">
        <v>33</v>
      </c>
      <c r="AX564" s="13" t="s">
        <v>80</v>
      </c>
      <c r="AY564" s="237" t="s">
        <v>133</v>
      </c>
    </row>
    <row r="565" s="2" customFormat="1" ht="33" customHeight="1">
      <c r="A565" s="41"/>
      <c r="B565" s="42"/>
      <c r="C565" s="208" t="s">
        <v>970</v>
      </c>
      <c r="D565" s="208" t="s">
        <v>135</v>
      </c>
      <c r="E565" s="209" t="s">
        <v>971</v>
      </c>
      <c r="F565" s="210" t="s">
        <v>972</v>
      </c>
      <c r="G565" s="211" t="s">
        <v>138</v>
      </c>
      <c r="H565" s="212">
        <v>32</v>
      </c>
      <c r="I565" s="213"/>
      <c r="J565" s="214">
        <f>ROUND(I565*H565,2)</f>
        <v>0</v>
      </c>
      <c r="K565" s="210" t="s">
        <v>139</v>
      </c>
      <c r="L565" s="47"/>
      <c r="M565" s="215" t="s">
        <v>19</v>
      </c>
      <c r="N565" s="216" t="s">
        <v>43</v>
      </c>
      <c r="O565" s="87"/>
      <c r="P565" s="217">
        <f>O565*H565</f>
        <v>0</v>
      </c>
      <c r="Q565" s="217">
        <v>0.00027999999999999998</v>
      </c>
      <c r="R565" s="217">
        <f>Q565*H565</f>
        <v>0.0089599999999999992</v>
      </c>
      <c r="S565" s="217">
        <v>0</v>
      </c>
      <c r="T565" s="218">
        <f>S565*H565</f>
        <v>0</v>
      </c>
      <c r="U565" s="41"/>
      <c r="V565" s="41"/>
      <c r="W565" s="41"/>
      <c r="X565" s="41"/>
      <c r="Y565" s="41"/>
      <c r="Z565" s="41"/>
      <c r="AA565" s="41"/>
      <c r="AB565" s="41"/>
      <c r="AC565" s="41"/>
      <c r="AD565" s="41"/>
      <c r="AE565" s="41"/>
      <c r="AR565" s="219" t="s">
        <v>140</v>
      </c>
      <c r="AT565" s="219" t="s">
        <v>135</v>
      </c>
      <c r="AU565" s="219" t="s">
        <v>82</v>
      </c>
      <c r="AY565" s="20" t="s">
        <v>133</v>
      </c>
      <c r="BE565" s="220">
        <f>IF(N565="základní",J565,0)</f>
        <v>0</v>
      </c>
      <c r="BF565" s="220">
        <f>IF(N565="snížená",J565,0)</f>
        <v>0</v>
      </c>
      <c r="BG565" s="220">
        <f>IF(N565="zákl. přenesená",J565,0)</f>
        <v>0</v>
      </c>
      <c r="BH565" s="220">
        <f>IF(N565="sníž. přenesená",J565,0)</f>
        <v>0</v>
      </c>
      <c r="BI565" s="220">
        <f>IF(N565="nulová",J565,0)</f>
        <v>0</v>
      </c>
      <c r="BJ565" s="20" t="s">
        <v>80</v>
      </c>
      <c r="BK565" s="220">
        <f>ROUND(I565*H565,2)</f>
        <v>0</v>
      </c>
      <c r="BL565" s="20" t="s">
        <v>140</v>
      </c>
      <c r="BM565" s="219" t="s">
        <v>973</v>
      </c>
    </row>
    <row r="566" s="2" customFormat="1">
      <c r="A566" s="41"/>
      <c r="B566" s="42"/>
      <c r="C566" s="43"/>
      <c r="D566" s="221" t="s">
        <v>142</v>
      </c>
      <c r="E566" s="43"/>
      <c r="F566" s="222" t="s">
        <v>974</v>
      </c>
      <c r="G566" s="43"/>
      <c r="H566" s="43"/>
      <c r="I566" s="223"/>
      <c r="J566" s="43"/>
      <c r="K566" s="43"/>
      <c r="L566" s="47"/>
      <c r="M566" s="224"/>
      <c r="N566" s="225"/>
      <c r="O566" s="87"/>
      <c r="P566" s="87"/>
      <c r="Q566" s="87"/>
      <c r="R566" s="87"/>
      <c r="S566" s="87"/>
      <c r="T566" s="88"/>
      <c r="U566" s="41"/>
      <c r="V566" s="41"/>
      <c r="W566" s="41"/>
      <c r="X566" s="41"/>
      <c r="Y566" s="41"/>
      <c r="Z566" s="41"/>
      <c r="AA566" s="41"/>
      <c r="AB566" s="41"/>
      <c r="AC566" s="41"/>
      <c r="AD566" s="41"/>
      <c r="AE566" s="41"/>
      <c r="AT566" s="20" t="s">
        <v>142</v>
      </c>
      <c r="AU566" s="20" t="s">
        <v>82</v>
      </c>
    </row>
    <row r="567" s="13" customFormat="1">
      <c r="A567" s="13"/>
      <c r="B567" s="226"/>
      <c r="C567" s="227"/>
      <c r="D567" s="228" t="s">
        <v>144</v>
      </c>
      <c r="E567" s="229" t="s">
        <v>19</v>
      </c>
      <c r="F567" s="230" t="s">
        <v>975</v>
      </c>
      <c r="G567" s="227"/>
      <c r="H567" s="231">
        <v>24</v>
      </c>
      <c r="I567" s="232"/>
      <c r="J567" s="227"/>
      <c r="K567" s="227"/>
      <c r="L567" s="233"/>
      <c r="M567" s="234"/>
      <c r="N567" s="235"/>
      <c r="O567" s="235"/>
      <c r="P567" s="235"/>
      <c r="Q567" s="235"/>
      <c r="R567" s="235"/>
      <c r="S567" s="235"/>
      <c r="T567" s="236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37" t="s">
        <v>144</v>
      </c>
      <c r="AU567" s="237" t="s">
        <v>82</v>
      </c>
      <c r="AV567" s="13" t="s">
        <v>82</v>
      </c>
      <c r="AW567" s="13" t="s">
        <v>33</v>
      </c>
      <c r="AX567" s="13" t="s">
        <v>72</v>
      </c>
      <c r="AY567" s="237" t="s">
        <v>133</v>
      </c>
    </row>
    <row r="568" s="13" customFormat="1">
      <c r="A568" s="13"/>
      <c r="B568" s="226"/>
      <c r="C568" s="227"/>
      <c r="D568" s="228" t="s">
        <v>144</v>
      </c>
      <c r="E568" s="229" t="s">
        <v>19</v>
      </c>
      <c r="F568" s="230" t="s">
        <v>976</v>
      </c>
      <c r="G568" s="227"/>
      <c r="H568" s="231">
        <v>8</v>
      </c>
      <c r="I568" s="232"/>
      <c r="J568" s="227"/>
      <c r="K568" s="227"/>
      <c r="L568" s="233"/>
      <c r="M568" s="234"/>
      <c r="N568" s="235"/>
      <c r="O568" s="235"/>
      <c r="P568" s="235"/>
      <c r="Q568" s="235"/>
      <c r="R568" s="235"/>
      <c r="S568" s="235"/>
      <c r="T568" s="236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37" t="s">
        <v>144</v>
      </c>
      <c r="AU568" s="237" t="s">
        <v>82</v>
      </c>
      <c r="AV568" s="13" t="s">
        <v>82</v>
      </c>
      <c r="AW568" s="13" t="s">
        <v>33</v>
      </c>
      <c r="AX568" s="13" t="s">
        <v>72</v>
      </c>
      <c r="AY568" s="237" t="s">
        <v>133</v>
      </c>
    </row>
    <row r="569" s="14" customFormat="1">
      <c r="A569" s="14"/>
      <c r="B569" s="238"/>
      <c r="C569" s="239"/>
      <c r="D569" s="228" t="s">
        <v>144</v>
      </c>
      <c r="E569" s="240" t="s">
        <v>19</v>
      </c>
      <c r="F569" s="241" t="s">
        <v>205</v>
      </c>
      <c r="G569" s="239"/>
      <c r="H569" s="242">
        <v>32</v>
      </c>
      <c r="I569" s="243"/>
      <c r="J569" s="239"/>
      <c r="K569" s="239"/>
      <c r="L569" s="244"/>
      <c r="M569" s="245"/>
      <c r="N569" s="246"/>
      <c r="O569" s="246"/>
      <c r="P569" s="246"/>
      <c r="Q569" s="246"/>
      <c r="R569" s="246"/>
      <c r="S569" s="246"/>
      <c r="T569" s="247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48" t="s">
        <v>144</v>
      </c>
      <c r="AU569" s="248" t="s">
        <v>82</v>
      </c>
      <c r="AV569" s="14" t="s">
        <v>140</v>
      </c>
      <c r="AW569" s="14" t="s">
        <v>33</v>
      </c>
      <c r="AX569" s="14" t="s">
        <v>80</v>
      </c>
      <c r="AY569" s="248" t="s">
        <v>133</v>
      </c>
    </row>
    <row r="570" s="2" customFormat="1" ht="37.8" customHeight="1">
      <c r="A570" s="41"/>
      <c r="B570" s="42"/>
      <c r="C570" s="208" t="s">
        <v>977</v>
      </c>
      <c r="D570" s="208" t="s">
        <v>135</v>
      </c>
      <c r="E570" s="209" t="s">
        <v>978</v>
      </c>
      <c r="F570" s="210" t="s">
        <v>979</v>
      </c>
      <c r="G570" s="211" t="s">
        <v>94</v>
      </c>
      <c r="H570" s="212">
        <v>74.129999999999995</v>
      </c>
      <c r="I570" s="213"/>
      <c r="J570" s="214">
        <f>ROUND(I570*H570,2)</f>
        <v>0</v>
      </c>
      <c r="K570" s="210" t="s">
        <v>139</v>
      </c>
      <c r="L570" s="47"/>
      <c r="M570" s="215" t="s">
        <v>19</v>
      </c>
      <c r="N570" s="216" t="s">
        <v>43</v>
      </c>
      <c r="O570" s="87"/>
      <c r="P570" s="217">
        <f>O570*H570</f>
        <v>0</v>
      </c>
      <c r="Q570" s="217">
        <v>0</v>
      </c>
      <c r="R570" s="217">
        <f>Q570*H570</f>
        <v>0</v>
      </c>
      <c r="S570" s="217">
        <v>0.022499999999999999</v>
      </c>
      <c r="T570" s="218">
        <f>S570*H570</f>
        <v>1.6679249999999999</v>
      </c>
      <c r="U570" s="41"/>
      <c r="V570" s="41"/>
      <c r="W570" s="41"/>
      <c r="X570" s="41"/>
      <c r="Y570" s="41"/>
      <c r="Z570" s="41"/>
      <c r="AA570" s="41"/>
      <c r="AB570" s="41"/>
      <c r="AC570" s="41"/>
      <c r="AD570" s="41"/>
      <c r="AE570" s="41"/>
      <c r="AR570" s="219" t="s">
        <v>140</v>
      </c>
      <c r="AT570" s="219" t="s">
        <v>135</v>
      </c>
      <c r="AU570" s="219" t="s">
        <v>82</v>
      </c>
      <c r="AY570" s="20" t="s">
        <v>133</v>
      </c>
      <c r="BE570" s="220">
        <f>IF(N570="základní",J570,0)</f>
        <v>0</v>
      </c>
      <c r="BF570" s="220">
        <f>IF(N570="snížená",J570,0)</f>
        <v>0</v>
      </c>
      <c r="BG570" s="220">
        <f>IF(N570="zákl. přenesená",J570,0)</f>
        <v>0</v>
      </c>
      <c r="BH570" s="220">
        <f>IF(N570="sníž. přenesená",J570,0)</f>
        <v>0</v>
      </c>
      <c r="BI570" s="220">
        <f>IF(N570="nulová",J570,0)</f>
        <v>0</v>
      </c>
      <c r="BJ570" s="20" t="s">
        <v>80</v>
      </c>
      <c r="BK570" s="220">
        <f>ROUND(I570*H570,2)</f>
        <v>0</v>
      </c>
      <c r="BL570" s="20" t="s">
        <v>140</v>
      </c>
      <c r="BM570" s="219" t="s">
        <v>980</v>
      </c>
    </row>
    <row r="571" s="2" customFormat="1">
      <c r="A571" s="41"/>
      <c r="B571" s="42"/>
      <c r="C571" s="43"/>
      <c r="D571" s="221" t="s">
        <v>142</v>
      </c>
      <c r="E571" s="43"/>
      <c r="F571" s="222" t="s">
        <v>981</v>
      </c>
      <c r="G571" s="43"/>
      <c r="H571" s="43"/>
      <c r="I571" s="223"/>
      <c r="J571" s="43"/>
      <c r="K571" s="43"/>
      <c r="L571" s="47"/>
      <c r="M571" s="224"/>
      <c r="N571" s="225"/>
      <c r="O571" s="87"/>
      <c r="P571" s="87"/>
      <c r="Q571" s="87"/>
      <c r="R571" s="87"/>
      <c r="S571" s="87"/>
      <c r="T571" s="88"/>
      <c r="U571" s="41"/>
      <c r="V571" s="41"/>
      <c r="W571" s="41"/>
      <c r="X571" s="41"/>
      <c r="Y571" s="41"/>
      <c r="Z571" s="41"/>
      <c r="AA571" s="41"/>
      <c r="AB571" s="41"/>
      <c r="AC571" s="41"/>
      <c r="AD571" s="41"/>
      <c r="AE571" s="41"/>
      <c r="AT571" s="20" t="s">
        <v>142</v>
      </c>
      <c r="AU571" s="20" t="s">
        <v>82</v>
      </c>
    </row>
    <row r="572" s="13" customFormat="1">
      <c r="A572" s="13"/>
      <c r="B572" s="226"/>
      <c r="C572" s="227"/>
      <c r="D572" s="228" t="s">
        <v>144</v>
      </c>
      <c r="E572" s="229" t="s">
        <v>19</v>
      </c>
      <c r="F572" s="230" t="s">
        <v>428</v>
      </c>
      <c r="G572" s="227"/>
      <c r="H572" s="231">
        <v>20.640000000000001</v>
      </c>
      <c r="I572" s="232"/>
      <c r="J572" s="227"/>
      <c r="K572" s="227"/>
      <c r="L572" s="233"/>
      <c r="M572" s="234"/>
      <c r="N572" s="235"/>
      <c r="O572" s="235"/>
      <c r="P572" s="235"/>
      <c r="Q572" s="235"/>
      <c r="R572" s="235"/>
      <c r="S572" s="235"/>
      <c r="T572" s="236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37" t="s">
        <v>144</v>
      </c>
      <c r="AU572" s="237" t="s">
        <v>82</v>
      </c>
      <c r="AV572" s="13" t="s">
        <v>82</v>
      </c>
      <c r="AW572" s="13" t="s">
        <v>33</v>
      </c>
      <c r="AX572" s="13" t="s">
        <v>72</v>
      </c>
      <c r="AY572" s="237" t="s">
        <v>133</v>
      </c>
    </row>
    <row r="573" s="13" customFormat="1">
      <c r="A573" s="13"/>
      <c r="B573" s="226"/>
      <c r="C573" s="227"/>
      <c r="D573" s="228" t="s">
        <v>144</v>
      </c>
      <c r="E573" s="229" t="s">
        <v>19</v>
      </c>
      <c r="F573" s="230" t="s">
        <v>429</v>
      </c>
      <c r="G573" s="227"/>
      <c r="H573" s="231">
        <v>25.800000000000001</v>
      </c>
      <c r="I573" s="232"/>
      <c r="J573" s="227"/>
      <c r="K573" s="227"/>
      <c r="L573" s="233"/>
      <c r="M573" s="234"/>
      <c r="N573" s="235"/>
      <c r="O573" s="235"/>
      <c r="P573" s="235"/>
      <c r="Q573" s="235"/>
      <c r="R573" s="235"/>
      <c r="S573" s="235"/>
      <c r="T573" s="236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T573" s="237" t="s">
        <v>144</v>
      </c>
      <c r="AU573" s="237" t="s">
        <v>82</v>
      </c>
      <c r="AV573" s="13" t="s">
        <v>82</v>
      </c>
      <c r="AW573" s="13" t="s">
        <v>33</v>
      </c>
      <c r="AX573" s="13" t="s">
        <v>72</v>
      </c>
      <c r="AY573" s="237" t="s">
        <v>133</v>
      </c>
    </row>
    <row r="574" s="13" customFormat="1">
      <c r="A574" s="13"/>
      <c r="B574" s="226"/>
      <c r="C574" s="227"/>
      <c r="D574" s="228" t="s">
        <v>144</v>
      </c>
      <c r="E574" s="229" t="s">
        <v>19</v>
      </c>
      <c r="F574" s="230" t="s">
        <v>430</v>
      </c>
      <c r="G574" s="227"/>
      <c r="H574" s="231">
        <v>10.380000000000001</v>
      </c>
      <c r="I574" s="232"/>
      <c r="J574" s="227"/>
      <c r="K574" s="227"/>
      <c r="L574" s="233"/>
      <c r="M574" s="234"/>
      <c r="N574" s="235"/>
      <c r="O574" s="235"/>
      <c r="P574" s="235"/>
      <c r="Q574" s="235"/>
      <c r="R574" s="235"/>
      <c r="S574" s="235"/>
      <c r="T574" s="236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37" t="s">
        <v>144</v>
      </c>
      <c r="AU574" s="237" t="s">
        <v>82</v>
      </c>
      <c r="AV574" s="13" t="s">
        <v>82</v>
      </c>
      <c r="AW574" s="13" t="s">
        <v>33</v>
      </c>
      <c r="AX574" s="13" t="s">
        <v>72</v>
      </c>
      <c r="AY574" s="237" t="s">
        <v>133</v>
      </c>
    </row>
    <row r="575" s="13" customFormat="1">
      <c r="A575" s="13"/>
      <c r="B575" s="226"/>
      <c r="C575" s="227"/>
      <c r="D575" s="228" t="s">
        <v>144</v>
      </c>
      <c r="E575" s="229" t="s">
        <v>19</v>
      </c>
      <c r="F575" s="230" t="s">
        <v>431</v>
      </c>
      <c r="G575" s="227"/>
      <c r="H575" s="231">
        <v>9.4100000000000001</v>
      </c>
      <c r="I575" s="232"/>
      <c r="J575" s="227"/>
      <c r="K575" s="227"/>
      <c r="L575" s="233"/>
      <c r="M575" s="234"/>
      <c r="N575" s="235"/>
      <c r="O575" s="235"/>
      <c r="P575" s="235"/>
      <c r="Q575" s="235"/>
      <c r="R575" s="235"/>
      <c r="S575" s="235"/>
      <c r="T575" s="236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37" t="s">
        <v>144</v>
      </c>
      <c r="AU575" s="237" t="s">
        <v>82</v>
      </c>
      <c r="AV575" s="13" t="s">
        <v>82</v>
      </c>
      <c r="AW575" s="13" t="s">
        <v>33</v>
      </c>
      <c r="AX575" s="13" t="s">
        <v>72</v>
      </c>
      <c r="AY575" s="237" t="s">
        <v>133</v>
      </c>
    </row>
    <row r="576" s="13" customFormat="1">
      <c r="A576" s="13"/>
      <c r="B576" s="226"/>
      <c r="C576" s="227"/>
      <c r="D576" s="228" t="s">
        <v>144</v>
      </c>
      <c r="E576" s="229" t="s">
        <v>19</v>
      </c>
      <c r="F576" s="230" t="s">
        <v>432</v>
      </c>
      <c r="G576" s="227"/>
      <c r="H576" s="231">
        <v>2.4500000000000002</v>
      </c>
      <c r="I576" s="232"/>
      <c r="J576" s="227"/>
      <c r="K576" s="227"/>
      <c r="L576" s="233"/>
      <c r="M576" s="234"/>
      <c r="N576" s="235"/>
      <c r="O576" s="235"/>
      <c r="P576" s="235"/>
      <c r="Q576" s="235"/>
      <c r="R576" s="235"/>
      <c r="S576" s="235"/>
      <c r="T576" s="236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37" t="s">
        <v>144</v>
      </c>
      <c r="AU576" s="237" t="s">
        <v>82</v>
      </c>
      <c r="AV576" s="13" t="s">
        <v>82</v>
      </c>
      <c r="AW576" s="13" t="s">
        <v>33</v>
      </c>
      <c r="AX576" s="13" t="s">
        <v>72</v>
      </c>
      <c r="AY576" s="237" t="s">
        <v>133</v>
      </c>
    </row>
    <row r="577" s="13" customFormat="1">
      <c r="A577" s="13"/>
      <c r="B577" s="226"/>
      <c r="C577" s="227"/>
      <c r="D577" s="228" t="s">
        <v>144</v>
      </c>
      <c r="E577" s="229" t="s">
        <v>19</v>
      </c>
      <c r="F577" s="230" t="s">
        <v>433</v>
      </c>
      <c r="G577" s="227"/>
      <c r="H577" s="231">
        <v>5.4500000000000002</v>
      </c>
      <c r="I577" s="232"/>
      <c r="J577" s="227"/>
      <c r="K577" s="227"/>
      <c r="L577" s="233"/>
      <c r="M577" s="234"/>
      <c r="N577" s="235"/>
      <c r="O577" s="235"/>
      <c r="P577" s="235"/>
      <c r="Q577" s="235"/>
      <c r="R577" s="235"/>
      <c r="S577" s="235"/>
      <c r="T577" s="236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37" t="s">
        <v>144</v>
      </c>
      <c r="AU577" s="237" t="s">
        <v>82</v>
      </c>
      <c r="AV577" s="13" t="s">
        <v>82</v>
      </c>
      <c r="AW577" s="13" t="s">
        <v>33</v>
      </c>
      <c r="AX577" s="13" t="s">
        <v>72</v>
      </c>
      <c r="AY577" s="237" t="s">
        <v>133</v>
      </c>
    </row>
    <row r="578" s="14" customFormat="1">
      <c r="A578" s="14"/>
      <c r="B578" s="238"/>
      <c r="C578" s="239"/>
      <c r="D578" s="228" t="s">
        <v>144</v>
      </c>
      <c r="E578" s="240" t="s">
        <v>19</v>
      </c>
      <c r="F578" s="241" t="s">
        <v>205</v>
      </c>
      <c r="G578" s="239"/>
      <c r="H578" s="242">
        <v>74.129999999999995</v>
      </c>
      <c r="I578" s="243"/>
      <c r="J578" s="239"/>
      <c r="K578" s="239"/>
      <c r="L578" s="244"/>
      <c r="M578" s="245"/>
      <c r="N578" s="246"/>
      <c r="O578" s="246"/>
      <c r="P578" s="246"/>
      <c r="Q578" s="246"/>
      <c r="R578" s="246"/>
      <c r="S578" s="246"/>
      <c r="T578" s="247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48" t="s">
        <v>144</v>
      </c>
      <c r="AU578" s="248" t="s">
        <v>82</v>
      </c>
      <c r="AV578" s="14" t="s">
        <v>140</v>
      </c>
      <c r="AW578" s="14" t="s">
        <v>33</v>
      </c>
      <c r="AX578" s="14" t="s">
        <v>80</v>
      </c>
      <c r="AY578" s="248" t="s">
        <v>133</v>
      </c>
    </row>
    <row r="579" s="2" customFormat="1" ht="24.15" customHeight="1">
      <c r="A579" s="41"/>
      <c r="B579" s="42"/>
      <c r="C579" s="208" t="s">
        <v>982</v>
      </c>
      <c r="D579" s="208" t="s">
        <v>135</v>
      </c>
      <c r="E579" s="209" t="s">
        <v>983</v>
      </c>
      <c r="F579" s="210" t="s">
        <v>984</v>
      </c>
      <c r="G579" s="211" t="s">
        <v>138</v>
      </c>
      <c r="H579" s="212">
        <v>10</v>
      </c>
      <c r="I579" s="213"/>
      <c r="J579" s="214">
        <f>ROUND(I579*H579,2)</f>
        <v>0</v>
      </c>
      <c r="K579" s="210" t="s">
        <v>19</v>
      </c>
      <c r="L579" s="47"/>
      <c r="M579" s="215" t="s">
        <v>19</v>
      </c>
      <c r="N579" s="216" t="s">
        <v>43</v>
      </c>
      <c r="O579" s="87"/>
      <c r="P579" s="217">
        <f>O579*H579</f>
        <v>0</v>
      </c>
      <c r="Q579" s="217">
        <v>0.00197</v>
      </c>
      <c r="R579" s="217">
        <f>Q579*H579</f>
        <v>0.019699999999999999</v>
      </c>
      <c r="S579" s="217">
        <v>0</v>
      </c>
      <c r="T579" s="218">
        <f>S579*H579</f>
        <v>0</v>
      </c>
      <c r="U579" s="41"/>
      <c r="V579" s="41"/>
      <c r="W579" s="41"/>
      <c r="X579" s="41"/>
      <c r="Y579" s="41"/>
      <c r="Z579" s="41"/>
      <c r="AA579" s="41"/>
      <c r="AB579" s="41"/>
      <c r="AC579" s="41"/>
      <c r="AD579" s="41"/>
      <c r="AE579" s="41"/>
      <c r="AR579" s="219" t="s">
        <v>140</v>
      </c>
      <c r="AT579" s="219" t="s">
        <v>135</v>
      </c>
      <c r="AU579" s="219" t="s">
        <v>82</v>
      </c>
      <c r="AY579" s="20" t="s">
        <v>133</v>
      </c>
      <c r="BE579" s="220">
        <f>IF(N579="základní",J579,0)</f>
        <v>0</v>
      </c>
      <c r="BF579" s="220">
        <f>IF(N579="snížená",J579,0)</f>
        <v>0</v>
      </c>
      <c r="BG579" s="220">
        <f>IF(N579="zákl. přenesená",J579,0)</f>
        <v>0</v>
      </c>
      <c r="BH579" s="220">
        <f>IF(N579="sníž. přenesená",J579,0)</f>
        <v>0</v>
      </c>
      <c r="BI579" s="220">
        <f>IF(N579="nulová",J579,0)</f>
        <v>0</v>
      </c>
      <c r="BJ579" s="20" t="s">
        <v>80</v>
      </c>
      <c r="BK579" s="220">
        <f>ROUND(I579*H579,2)</f>
        <v>0</v>
      </c>
      <c r="BL579" s="20" t="s">
        <v>140</v>
      </c>
      <c r="BM579" s="219" t="s">
        <v>985</v>
      </c>
    </row>
    <row r="580" s="13" customFormat="1">
      <c r="A580" s="13"/>
      <c r="B580" s="226"/>
      <c r="C580" s="227"/>
      <c r="D580" s="228" t="s">
        <v>144</v>
      </c>
      <c r="E580" s="229" t="s">
        <v>19</v>
      </c>
      <c r="F580" s="230" t="s">
        <v>986</v>
      </c>
      <c r="G580" s="227"/>
      <c r="H580" s="231">
        <v>10</v>
      </c>
      <c r="I580" s="232"/>
      <c r="J580" s="227"/>
      <c r="K580" s="227"/>
      <c r="L580" s="233"/>
      <c r="M580" s="234"/>
      <c r="N580" s="235"/>
      <c r="O580" s="235"/>
      <c r="P580" s="235"/>
      <c r="Q580" s="235"/>
      <c r="R580" s="235"/>
      <c r="S580" s="235"/>
      <c r="T580" s="236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37" t="s">
        <v>144</v>
      </c>
      <c r="AU580" s="237" t="s">
        <v>82</v>
      </c>
      <c r="AV580" s="13" t="s">
        <v>82</v>
      </c>
      <c r="AW580" s="13" t="s">
        <v>33</v>
      </c>
      <c r="AX580" s="13" t="s">
        <v>80</v>
      </c>
      <c r="AY580" s="237" t="s">
        <v>133</v>
      </c>
    </row>
    <row r="581" s="12" customFormat="1" ht="22.8" customHeight="1">
      <c r="A581" s="12"/>
      <c r="B581" s="192"/>
      <c r="C581" s="193"/>
      <c r="D581" s="194" t="s">
        <v>71</v>
      </c>
      <c r="E581" s="206" t="s">
        <v>246</v>
      </c>
      <c r="F581" s="206" t="s">
        <v>247</v>
      </c>
      <c r="G581" s="193"/>
      <c r="H581" s="193"/>
      <c r="I581" s="196"/>
      <c r="J581" s="207">
        <f>BK581</f>
        <v>0</v>
      </c>
      <c r="K581" s="193"/>
      <c r="L581" s="198"/>
      <c r="M581" s="199"/>
      <c r="N581" s="200"/>
      <c r="O581" s="200"/>
      <c r="P581" s="201">
        <f>SUM(P582:P588)</f>
        <v>0</v>
      </c>
      <c r="Q581" s="200"/>
      <c r="R581" s="201">
        <f>SUM(R582:R588)</f>
        <v>0</v>
      </c>
      <c r="S581" s="200"/>
      <c r="T581" s="202">
        <f>SUM(T582:T588)</f>
        <v>0</v>
      </c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R581" s="203" t="s">
        <v>80</v>
      </c>
      <c r="AT581" s="204" t="s">
        <v>71</v>
      </c>
      <c r="AU581" s="204" t="s">
        <v>80</v>
      </c>
      <c r="AY581" s="203" t="s">
        <v>133</v>
      </c>
      <c r="BK581" s="205">
        <f>SUM(BK582:BK588)</f>
        <v>0</v>
      </c>
    </row>
    <row r="582" s="2" customFormat="1" ht="37.8" customHeight="1">
      <c r="A582" s="41"/>
      <c r="B582" s="42"/>
      <c r="C582" s="208" t="s">
        <v>987</v>
      </c>
      <c r="D582" s="208" t="s">
        <v>135</v>
      </c>
      <c r="E582" s="209" t="s">
        <v>257</v>
      </c>
      <c r="F582" s="210" t="s">
        <v>258</v>
      </c>
      <c r="G582" s="211" t="s">
        <v>251</v>
      </c>
      <c r="H582" s="212">
        <v>1.6679999999999999</v>
      </c>
      <c r="I582" s="213"/>
      <c r="J582" s="214">
        <f>ROUND(I582*H582,2)</f>
        <v>0</v>
      </c>
      <c r="K582" s="210" t="s">
        <v>139</v>
      </c>
      <c r="L582" s="47"/>
      <c r="M582" s="215" t="s">
        <v>19</v>
      </c>
      <c r="N582" s="216" t="s">
        <v>43</v>
      </c>
      <c r="O582" s="87"/>
      <c r="P582" s="217">
        <f>O582*H582</f>
        <v>0</v>
      </c>
      <c r="Q582" s="217">
        <v>0</v>
      </c>
      <c r="R582" s="217">
        <f>Q582*H582</f>
        <v>0</v>
      </c>
      <c r="S582" s="217">
        <v>0</v>
      </c>
      <c r="T582" s="218">
        <f>S582*H582</f>
        <v>0</v>
      </c>
      <c r="U582" s="41"/>
      <c r="V582" s="41"/>
      <c r="W582" s="41"/>
      <c r="X582" s="41"/>
      <c r="Y582" s="41"/>
      <c r="Z582" s="41"/>
      <c r="AA582" s="41"/>
      <c r="AB582" s="41"/>
      <c r="AC582" s="41"/>
      <c r="AD582" s="41"/>
      <c r="AE582" s="41"/>
      <c r="AR582" s="219" t="s">
        <v>140</v>
      </c>
      <c r="AT582" s="219" t="s">
        <v>135</v>
      </c>
      <c r="AU582" s="219" t="s">
        <v>82</v>
      </c>
      <c r="AY582" s="20" t="s">
        <v>133</v>
      </c>
      <c r="BE582" s="220">
        <f>IF(N582="základní",J582,0)</f>
        <v>0</v>
      </c>
      <c r="BF582" s="220">
        <f>IF(N582="snížená",J582,0)</f>
        <v>0</v>
      </c>
      <c r="BG582" s="220">
        <f>IF(N582="zákl. přenesená",J582,0)</f>
        <v>0</v>
      </c>
      <c r="BH582" s="220">
        <f>IF(N582="sníž. přenesená",J582,0)</f>
        <v>0</v>
      </c>
      <c r="BI582" s="220">
        <f>IF(N582="nulová",J582,0)</f>
        <v>0</v>
      </c>
      <c r="BJ582" s="20" t="s">
        <v>80</v>
      </c>
      <c r="BK582" s="220">
        <f>ROUND(I582*H582,2)</f>
        <v>0</v>
      </c>
      <c r="BL582" s="20" t="s">
        <v>140</v>
      </c>
      <c r="BM582" s="219" t="s">
        <v>988</v>
      </c>
    </row>
    <row r="583" s="2" customFormat="1">
      <c r="A583" s="41"/>
      <c r="B583" s="42"/>
      <c r="C583" s="43"/>
      <c r="D583" s="221" t="s">
        <v>142</v>
      </c>
      <c r="E583" s="43"/>
      <c r="F583" s="222" t="s">
        <v>260</v>
      </c>
      <c r="G583" s="43"/>
      <c r="H583" s="43"/>
      <c r="I583" s="223"/>
      <c r="J583" s="43"/>
      <c r="K583" s="43"/>
      <c r="L583" s="47"/>
      <c r="M583" s="224"/>
      <c r="N583" s="225"/>
      <c r="O583" s="87"/>
      <c r="P583" s="87"/>
      <c r="Q583" s="87"/>
      <c r="R583" s="87"/>
      <c r="S583" s="87"/>
      <c r="T583" s="88"/>
      <c r="U583" s="41"/>
      <c r="V583" s="41"/>
      <c r="W583" s="41"/>
      <c r="X583" s="41"/>
      <c r="Y583" s="41"/>
      <c r="Z583" s="41"/>
      <c r="AA583" s="41"/>
      <c r="AB583" s="41"/>
      <c r="AC583" s="41"/>
      <c r="AD583" s="41"/>
      <c r="AE583" s="41"/>
      <c r="AT583" s="20" t="s">
        <v>142</v>
      </c>
      <c r="AU583" s="20" t="s">
        <v>82</v>
      </c>
    </row>
    <row r="584" s="2" customFormat="1" ht="49.05" customHeight="1">
      <c r="A584" s="41"/>
      <c r="B584" s="42"/>
      <c r="C584" s="208" t="s">
        <v>989</v>
      </c>
      <c r="D584" s="208" t="s">
        <v>135</v>
      </c>
      <c r="E584" s="209" t="s">
        <v>261</v>
      </c>
      <c r="F584" s="210" t="s">
        <v>262</v>
      </c>
      <c r="G584" s="211" t="s">
        <v>251</v>
      </c>
      <c r="H584" s="212">
        <v>15.012000000000001</v>
      </c>
      <c r="I584" s="213"/>
      <c r="J584" s="214">
        <f>ROUND(I584*H584,2)</f>
        <v>0</v>
      </c>
      <c r="K584" s="210" t="s">
        <v>139</v>
      </c>
      <c r="L584" s="47"/>
      <c r="M584" s="215" t="s">
        <v>19</v>
      </c>
      <c r="N584" s="216" t="s">
        <v>43</v>
      </c>
      <c r="O584" s="87"/>
      <c r="P584" s="217">
        <f>O584*H584</f>
        <v>0</v>
      </c>
      <c r="Q584" s="217">
        <v>0</v>
      </c>
      <c r="R584" s="217">
        <f>Q584*H584</f>
        <v>0</v>
      </c>
      <c r="S584" s="217">
        <v>0</v>
      </c>
      <c r="T584" s="218">
        <f>S584*H584</f>
        <v>0</v>
      </c>
      <c r="U584" s="41"/>
      <c r="V584" s="41"/>
      <c r="W584" s="41"/>
      <c r="X584" s="41"/>
      <c r="Y584" s="41"/>
      <c r="Z584" s="41"/>
      <c r="AA584" s="41"/>
      <c r="AB584" s="41"/>
      <c r="AC584" s="41"/>
      <c r="AD584" s="41"/>
      <c r="AE584" s="41"/>
      <c r="AR584" s="219" t="s">
        <v>140</v>
      </c>
      <c r="AT584" s="219" t="s">
        <v>135</v>
      </c>
      <c r="AU584" s="219" t="s">
        <v>82</v>
      </c>
      <c r="AY584" s="20" t="s">
        <v>133</v>
      </c>
      <c r="BE584" s="220">
        <f>IF(N584="základní",J584,0)</f>
        <v>0</v>
      </c>
      <c r="BF584" s="220">
        <f>IF(N584="snížená",J584,0)</f>
        <v>0</v>
      </c>
      <c r="BG584" s="220">
        <f>IF(N584="zákl. přenesená",J584,0)</f>
        <v>0</v>
      </c>
      <c r="BH584" s="220">
        <f>IF(N584="sníž. přenesená",J584,0)</f>
        <v>0</v>
      </c>
      <c r="BI584" s="220">
        <f>IF(N584="nulová",J584,0)</f>
        <v>0</v>
      </c>
      <c r="BJ584" s="20" t="s">
        <v>80</v>
      </c>
      <c r="BK584" s="220">
        <f>ROUND(I584*H584,2)</f>
        <v>0</v>
      </c>
      <c r="BL584" s="20" t="s">
        <v>140</v>
      </c>
      <c r="BM584" s="219" t="s">
        <v>990</v>
      </c>
    </row>
    <row r="585" s="2" customFormat="1">
      <c r="A585" s="41"/>
      <c r="B585" s="42"/>
      <c r="C585" s="43"/>
      <c r="D585" s="221" t="s">
        <v>142</v>
      </c>
      <c r="E585" s="43"/>
      <c r="F585" s="222" t="s">
        <v>264</v>
      </c>
      <c r="G585" s="43"/>
      <c r="H585" s="43"/>
      <c r="I585" s="223"/>
      <c r="J585" s="43"/>
      <c r="K585" s="43"/>
      <c r="L585" s="47"/>
      <c r="M585" s="224"/>
      <c r="N585" s="225"/>
      <c r="O585" s="87"/>
      <c r="P585" s="87"/>
      <c r="Q585" s="87"/>
      <c r="R585" s="87"/>
      <c r="S585" s="87"/>
      <c r="T585" s="88"/>
      <c r="U585" s="41"/>
      <c r="V585" s="41"/>
      <c r="W585" s="41"/>
      <c r="X585" s="41"/>
      <c r="Y585" s="41"/>
      <c r="Z585" s="41"/>
      <c r="AA585" s="41"/>
      <c r="AB585" s="41"/>
      <c r="AC585" s="41"/>
      <c r="AD585" s="41"/>
      <c r="AE585" s="41"/>
      <c r="AT585" s="20" t="s">
        <v>142</v>
      </c>
      <c r="AU585" s="20" t="s">
        <v>82</v>
      </c>
    </row>
    <row r="586" s="13" customFormat="1">
      <c r="A586" s="13"/>
      <c r="B586" s="226"/>
      <c r="C586" s="227"/>
      <c r="D586" s="228" t="s">
        <v>144</v>
      </c>
      <c r="E586" s="227"/>
      <c r="F586" s="230" t="s">
        <v>991</v>
      </c>
      <c r="G586" s="227"/>
      <c r="H586" s="231">
        <v>15.012000000000001</v>
      </c>
      <c r="I586" s="232"/>
      <c r="J586" s="227"/>
      <c r="K586" s="227"/>
      <c r="L586" s="233"/>
      <c r="M586" s="234"/>
      <c r="N586" s="235"/>
      <c r="O586" s="235"/>
      <c r="P586" s="235"/>
      <c r="Q586" s="235"/>
      <c r="R586" s="235"/>
      <c r="S586" s="235"/>
      <c r="T586" s="236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37" t="s">
        <v>144</v>
      </c>
      <c r="AU586" s="237" t="s">
        <v>82</v>
      </c>
      <c r="AV586" s="13" t="s">
        <v>82</v>
      </c>
      <c r="AW586" s="13" t="s">
        <v>4</v>
      </c>
      <c r="AX586" s="13" t="s">
        <v>80</v>
      </c>
      <c r="AY586" s="237" t="s">
        <v>133</v>
      </c>
    </row>
    <row r="587" s="2" customFormat="1" ht="44.25" customHeight="1">
      <c r="A587" s="41"/>
      <c r="B587" s="42"/>
      <c r="C587" s="208" t="s">
        <v>992</v>
      </c>
      <c r="D587" s="208" t="s">
        <v>135</v>
      </c>
      <c r="E587" s="209" t="s">
        <v>993</v>
      </c>
      <c r="F587" s="210" t="s">
        <v>994</v>
      </c>
      <c r="G587" s="211" t="s">
        <v>251</v>
      </c>
      <c r="H587" s="212">
        <v>1.6679999999999999</v>
      </c>
      <c r="I587" s="213"/>
      <c r="J587" s="214">
        <f>ROUND(I587*H587,2)</f>
        <v>0</v>
      </c>
      <c r="K587" s="210" t="s">
        <v>139</v>
      </c>
      <c r="L587" s="47"/>
      <c r="M587" s="215" t="s">
        <v>19</v>
      </c>
      <c r="N587" s="216" t="s">
        <v>43</v>
      </c>
      <c r="O587" s="87"/>
      <c r="P587" s="217">
        <f>O587*H587</f>
        <v>0</v>
      </c>
      <c r="Q587" s="217">
        <v>0</v>
      </c>
      <c r="R587" s="217">
        <f>Q587*H587</f>
        <v>0</v>
      </c>
      <c r="S587" s="217">
        <v>0</v>
      </c>
      <c r="T587" s="218">
        <f>S587*H587</f>
        <v>0</v>
      </c>
      <c r="U587" s="41"/>
      <c r="V587" s="41"/>
      <c r="W587" s="41"/>
      <c r="X587" s="41"/>
      <c r="Y587" s="41"/>
      <c r="Z587" s="41"/>
      <c r="AA587" s="41"/>
      <c r="AB587" s="41"/>
      <c r="AC587" s="41"/>
      <c r="AD587" s="41"/>
      <c r="AE587" s="41"/>
      <c r="AR587" s="219" t="s">
        <v>140</v>
      </c>
      <c r="AT587" s="219" t="s">
        <v>135</v>
      </c>
      <c r="AU587" s="219" t="s">
        <v>82</v>
      </c>
      <c r="AY587" s="20" t="s">
        <v>133</v>
      </c>
      <c r="BE587" s="220">
        <f>IF(N587="základní",J587,0)</f>
        <v>0</v>
      </c>
      <c r="BF587" s="220">
        <f>IF(N587="snížená",J587,0)</f>
        <v>0</v>
      </c>
      <c r="BG587" s="220">
        <f>IF(N587="zákl. přenesená",J587,0)</f>
        <v>0</v>
      </c>
      <c r="BH587" s="220">
        <f>IF(N587="sníž. přenesená",J587,0)</f>
        <v>0</v>
      </c>
      <c r="BI587" s="220">
        <f>IF(N587="nulová",J587,0)</f>
        <v>0</v>
      </c>
      <c r="BJ587" s="20" t="s">
        <v>80</v>
      </c>
      <c r="BK587" s="220">
        <f>ROUND(I587*H587,2)</f>
        <v>0</v>
      </c>
      <c r="BL587" s="20" t="s">
        <v>140</v>
      </c>
      <c r="BM587" s="219" t="s">
        <v>995</v>
      </c>
    </row>
    <row r="588" s="2" customFormat="1">
      <c r="A588" s="41"/>
      <c r="B588" s="42"/>
      <c r="C588" s="43"/>
      <c r="D588" s="221" t="s">
        <v>142</v>
      </c>
      <c r="E588" s="43"/>
      <c r="F588" s="222" t="s">
        <v>996</v>
      </c>
      <c r="G588" s="43"/>
      <c r="H588" s="43"/>
      <c r="I588" s="223"/>
      <c r="J588" s="43"/>
      <c r="K588" s="43"/>
      <c r="L588" s="47"/>
      <c r="M588" s="224"/>
      <c r="N588" s="225"/>
      <c r="O588" s="87"/>
      <c r="P588" s="87"/>
      <c r="Q588" s="87"/>
      <c r="R588" s="87"/>
      <c r="S588" s="87"/>
      <c r="T588" s="88"/>
      <c r="U588" s="41"/>
      <c r="V588" s="41"/>
      <c r="W588" s="41"/>
      <c r="X588" s="41"/>
      <c r="Y588" s="41"/>
      <c r="Z588" s="41"/>
      <c r="AA588" s="41"/>
      <c r="AB588" s="41"/>
      <c r="AC588" s="41"/>
      <c r="AD588" s="41"/>
      <c r="AE588" s="41"/>
      <c r="AT588" s="20" t="s">
        <v>142</v>
      </c>
      <c r="AU588" s="20" t="s">
        <v>82</v>
      </c>
    </row>
    <row r="589" s="12" customFormat="1" ht="22.8" customHeight="1">
      <c r="A589" s="12"/>
      <c r="B589" s="192"/>
      <c r="C589" s="193"/>
      <c r="D589" s="194" t="s">
        <v>71</v>
      </c>
      <c r="E589" s="206" t="s">
        <v>997</v>
      </c>
      <c r="F589" s="206" t="s">
        <v>998</v>
      </c>
      <c r="G589" s="193"/>
      <c r="H589" s="193"/>
      <c r="I589" s="196"/>
      <c r="J589" s="207">
        <f>BK589</f>
        <v>0</v>
      </c>
      <c r="K589" s="193"/>
      <c r="L589" s="198"/>
      <c r="M589" s="199"/>
      <c r="N589" s="200"/>
      <c r="O589" s="200"/>
      <c r="P589" s="201">
        <f>SUM(P590:P591)</f>
        <v>0</v>
      </c>
      <c r="Q589" s="200"/>
      <c r="R589" s="201">
        <f>SUM(R590:R591)</f>
        <v>0</v>
      </c>
      <c r="S589" s="200"/>
      <c r="T589" s="202">
        <f>SUM(T590:T591)</f>
        <v>0</v>
      </c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R589" s="203" t="s">
        <v>80</v>
      </c>
      <c r="AT589" s="204" t="s">
        <v>71</v>
      </c>
      <c r="AU589" s="204" t="s">
        <v>80</v>
      </c>
      <c r="AY589" s="203" t="s">
        <v>133</v>
      </c>
      <c r="BK589" s="205">
        <f>SUM(BK590:BK591)</f>
        <v>0</v>
      </c>
    </row>
    <row r="590" s="2" customFormat="1" ht="24.15" customHeight="1">
      <c r="A590" s="41"/>
      <c r="B590" s="42"/>
      <c r="C590" s="208" t="s">
        <v>999</v>
      </c>
      <c r="D590" s="208" t="s">
        <v>135</v>
      </c>
      <c r="E590" s="209" t="s">
        <v>1000</v>
      </c>
      <c r="F590" s="210" t="s">
        <v>1001</v>
      </c>
      <c r="G590" s="211" t="s">
        <v>251</v>
      </c>
      <c r="H590" s="212">
        <v>210.934</v>
      </c>
      <c r="I590" s="213"/>
      <c r="J590" s="214">
        <f>ROUND(I590*H590,2)</f>
        <v>0</v>
      </c>
      <c r="K590" s="210" t="s">
        <v>139</v>
      </c>
      <c r="L590" s="47"/>
      <c r="M590" s="215" t="s">
        <v>19</v>
      </c>
      <c r="N590" s="216" t="s">
        <v>43</v>
      </c>
      <c r="O590" s="87"/>
      <c r="P590" s="217">
        <f>O590*H590</f>
        <v>0</v>
      </c>
      <c r="Q590" s="217">
        <v>0</v>
      </c>
      <c r="R590" s="217">
        <f>Q590*H590</f>
        <v>0</v>
      </c>
      <c r="S590" s="217">
        <v>0</v>
      </c>
      <c r="T590" s="218">
        <f>S590*H590</f>
        <v>0</v>
      </c>
      <c r="U590" s="41"/>
      <c r="V590" s="41"/>
      <c r="W590" s="41"/>
      <c r="X590" s="41"/>
      <c r="Y590" s="41"/>
      <c r="Z590" s="41"/>
      <c r="AA590" s="41"/>
      <c r="AB590" s="41"/>
      <c r="AC590" s="41"/>
      <c r="AD590" s="41"/>
      <c r="AE590" s="41"/>
      <c r="AR590" s="219" t="s">
        <v>140</v>
      </c>
      <c r="AT590" s="219" t="s">
        <v>135</v>
      </c>
      <c r="AU590" s="219" t="s">
        <v>82</v>
      </c>
      <c r="AY590" s="20" t="s">
        <v>133</v>
      </c>
      <c r="BE590" s="220">
        <f>IF(N590="základní",J590,0)</f>
        <v>0</v>
      </c>
      <c r="BF590" s="220">
        <f>IF(N590="snížená",J590,0)</f>
        <v>0</v>
      </c>
      <c r="BG590" s="220">
        <f>IF(N590="zákl. přenesená",J590,0)</f>
        <v>0</v>
      </c>
      <c r="BH590" s="220">
        <f>IF(N590="sníž. přenesená",J590,0)</f>
        <v>0</v>
      </c>
      <c r="BI590" s="220">
        <f>IF(N590="nulová",J590,0)</f>
        <v>0</v>
      </c>
      <c r="BJ590" s="20" t="s">
        <v>80</v>
      </c>
      <c r="BK590" s="220">
        <f>ROUND(I590*H590,2)</f>
        <v>0</v>
      </c>
      <c r="BL590" s="20" t="s">
        <v>140</v>
      </c>
      <c r="BM590" s="219" t="s">
        <v>1002</v>
      </c>
    </row>
    <row r="591" s="2" customFormat="1">
      <c r="A591" s="41"/>
      <c r="B591" s="42"/>
      <c r="C591" s="43"/>
      <c r="D591" s="221" t="s">
        <v>142</v>
      </c>
      <c r="E591" s="43"/>
      <c r="F591" s="222" t="s">
        <v>1003</v>
      </c>
      <c r="G591" s="43"/>
      <c r="H591" s="43"/>
      <c r="I591" s="223"/>
      <c r="J591" s="43"/>
      <c r="K591" s="43"/>
      <c r="L591" s="47"/>
      <c r="M591" s="224"/>
      <c r="N591" s="225"/>
      <c r="O591" s="87"/>
      <c r="P591" s="87"/>
      <c r="Q591" s="87"/>
      <c r="R591" s="87"/>
      <c r="S591" s="87"/>
      <c r="T591" s="88"/>
      <c r="U591" s="41"/>
      <c r="V591" s="41"/>
      <c r="W591" s="41"/>
      <c r="X591" s="41"/>
      <c r="Y591" s="41"/>
      <c r="Z591" s="41"/>
      <c r="AA591" s="41"/>
      <c r="AB591" s="41"/>
      <c r="AC591" s="41"/>
      <c r="AD591" s="41"/>
      <c r="AE591" s="41"/>
      <c r="AT591" s="20" t="s">
        <v>142</v>
      </c>
      <c r="AU591" s="20" t="s">
        <v>82</v>
      </c>
    </row>
    <row r="592" s="12" customFormat="1" ht="25.92" customHeight="1">
      <c r="A592" s="12"/>
      <c r="B592" s="192"/>
      <c r="C592" s="193"/>
      <c r="D592" s="194" t="s">
        <v>71</v>
      </c>
      <c r="E592" s="195" t="s">
        <v>1004</v>
      </c>
      <c r="F592" s="195" t="s">
        <v>1004</v>
      </c>
      <c r="G592" s="193"/>
      <c r="H592" s="193"/>
      <c r="I592" s="196"/>
      <c r="J592" s="197">
        <f>BK592</f>
        <v>0</v>
      </c>
      <c r="K592" s="193"/>
      <c r="L592" s="198"/>
      <c r="M592" s="199"/>
      <c r="N592" s="200"/>
      <c r="O592" s="200"/>
      <c r="P592" s="201">
        <f>P593+P606+P617+P738+P929+P962</f>
        <v>0</v>
      </c>
      <c r="Q592" s="200"/>
      <c r="R592" s="201">
        <f>R593+R606+R617+R738+R929+R962</f>
        <v>4.5374849199999989</v>
      </c>
      <c r="S592" s="200"/>
      <c r="T592" s="202">
        <f>T593+T606+T617+T738+T929+T962</f>
        <v>0</v>
      </c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R592" s="203" t="s">
        <v>82</v>
      </c>
      <c r="AT592" s="204" t="s">
        <v>71</v>
      </c>
      <c r="AU592" s="204" t="s">
        <v>72</v>
      </c>
      <c r="AY592" s="203" t="s">
        <v>133</v>
      </c>
      <c r="BK592" s="205">
        <f>BK593+BK606+BK617+BK738+BK929+BK962</f>
        <v>0</v>
      </c>
    </row>
    <row r="593" s="12" customFormat="1" ht="22.8" customHeight="1">
      <c r="A593" s="12"/>
      <c r="B593" s="192"/>
      <c r="C593" s="193"/>
      <c r="D593" s="194" t="s">
        <v>71</v>
      </c>
      <c r="E593" s="206" t="s">
        <v>1005</v>
      </c>
      <c r="F593" s="206" t="s">
        <v>1006</v>
      </c>
      <c r="G593" s="193"/>
      <c r="H593" s="193"/>
      <c r="I593" s="196"/>
      <c r="J593" s="207">
        <f>BK593</f>
        <v>0</v>
      </c>
      <c r="K593" s="193"/>
      <c r="L593" s="198"/>
      <c r="M593" s="199"/>
      <c r="N593" s="200"/>
      <c r="O593" s="200"/>
      <c r="P593" s="201">
        <f>SUM(P594:P605)</f>
        <v>0</v>
      </c>
      <c r="Q593" s="200"/>
      <c r="R593" s="201">
        <f>SUM(R594:R605)</f>
        <v>0.011591199999999999</v>
      </c>
      <c r="S593" s="200"/>
      <c r="T593" s="202">
        <f>SUM(T594:T605)</f>
        <v>0</v>
      </c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R593" s="203" t="s">
        <v>82</v>
      </c>
      <c r="AT593" s="204" t="s">
        <v>71</v>
      </c>
      <c r="AU593" s="204" t="s">
        <v>80</v>
      </c>
      <c r="AY593" s="203" t="s">
        <v>133</v>
      </c>
      <c r="BK593" s="205">
        <f>SUM(BK594:BK605)</f>
        <v>0</v>
      </c>
    </row>
    <row r="594" s="2" customFormat="1" ht="37.8" customHeight="1">
      <c r="A594" s="41"/>
      <c r="B594" s="42"/>
      <c r="C594" s="208" t="s">
        <v>1007</v>
      </c>
      <c r="D594" s="208" t="s">
        <v>135</v>
      </c>
      <c r="E594" s="209" t="s">
        <v>1008</v>
      </c>
      <c r="F594" s="210" t="s">
        <v>1009</v>
      </c>
      <c r="G594" s="211" t="s">
        <v>94</v>
      </c>
      <c r="H594" s="212">
        <v>1.266</v>
      </c>
      <c r="I594" s="213"/>
      <c r="J594" s="214">
        <f>ROUND(I594*H594,2)</f>
        <v>0</v>
      </c>
      <c r="K594" s="210" t="s">
        <v>139</v>
      </c>
      <c r="L594" s="47"/>
      <c r="M594" s="215" t="s">
        <v>19</v>
      </c>
      <c r="N594" s="216" t="s">
        <v>43</v>
      </c>
      <c r="O594" s="87"/>
      <c r="P594" s="217">
        <f>O594*H594</f>
        <v>0</v>
      </c>
      <c r="Q594" s="217">
        <v>0</v>
      </c>
      <c r="R594" s="217">
        <f>Q594*H594</f>
        <v>0</v>
      </c>
      <c r="S594" s="217">
        <v>0</v>
      </c>
      <c r="T594" s="218">
        <f>S594*H594</f>
        <v>0</v>
      </c>
      <c r="U594" s="41"/>
      <c r="V594" s="41"/>
      <c r="W594" s="41"/>
      <c r="X594" s="41"/>
      <c r="Y594" s="41"/>
      <c r="Z594" s="41"/>
      <c r="AA594" s="41"/>
      <c r="AB594" s="41"/>
      <c r="AC594" s="41"/>
      <c r="AD594" s="41"/>
      <c r="AE594" s="41"/>
      <c r="AR594" s="219" t="s">
        <v>227</v>
      </c>
      <c r="AT594" s="219" t="s">
        <v>135</v>
      </c>
      <c r="AU594" s="219" t="s">
        <v>82</v>
      </c>
      <c r="AY594" s="20" t="s">
        <v>133</v>
      </c>
      <c r="BE594" s="220">
        <f>IF(N594="základní",J594,0)</f>
        <v>0</v>
      </c>
      <c r="BF594" s="220">
        <f>IF(N594="snížená",J594,0)</f>
        <v>0</v>
      </c>
      <c r="BG594" s="220">
        <f>IF(N594="zákl. přenesená",J594,0)</f>
        <v>0</v>
      </c>
      <c r="BH594" s="220">
        <f>IF(N594="sníž. přenesená",J594,0)</f>
        <v>0</v>
      </c>
      <c r="BI594" s="220">
        <f>IF(N594="nulová",J594,0)</f>
        <v>0</v>
      </c>
      <c r="BJ594" s="20" t="s">
        <v>80</v>
      </c>
      <c r="BK594" s="220">
        <f>ROUND(I594*H594,2)</f>
        <v>0</v>
      </c>
      <c r="BL594" s="20" t="s">
        <v>227</v>
      </c>
      <c r="BM594" s="219" t="s">
        <v>1010</v>
      </c>
    </row>
    <row r="595" s="2" customFormat="1">
      <c r="A595" s="41"/>
      <c r="B595" s="42"/>
      <c r="C595" s="43"/>
      <c r="D595" s="221" t="s">
        <v>142</v>
      </c>
      <c r="E595" s="43"/>
      <c r="F595" s="222" t="s">
        <v>1011</v>
      </c>
      <c r="G595" s="43"/>
      <c r="H595" s="43"/>
      <c r="I595" s="223"/>
      <c r="J595" s="43"/>
      <c r="K595" s="43"/>
      <c r="L595" s="47"/>
      <c r="M595" s="224"/>
      <c r="N595" s="225"/>
      <c r="O595" s="87"/>
      <c r="P595" s="87"/>
      <c r="Q595" s="87"/>
      <c r="R595" s="87"/>
      <c r="S595" s="87"/>
      <c r="T595" s="88"/>
      <c r="U595" s="41"/>
      <c r="V595" s="41"/>
      <c r="W595" s="41"/>
      <c r="X595" s="41"/>
      <c r="Y595" s="41"/>
      <c r="Z595" s="41"/>
      <c r="AA595" s="41"/>
      <c r="AB595" s="41"/>
      <c r="AC595" s="41"/>
      <c r="AD595" s="41"/>
      <c r="AE595" s="41"/>
      <c r="AT595" s="20" t="s">
        <v>142</v>
      </c>
      <c r="AU595" s="20" t="s">
        <v>82</v>
      </c>
    </row>
    <row r="596" s="13" customFormat="1">
      <c r="A596" s="13"/>
      <c r="B596" s="226"/>
      <c r="C596" s="227"/>
      <c r="D596" s="228" t="s">
        <v>144</v>
      </c>
      <c r="E596" s="229" t="s">
        <v>19</v>
      </c>
      <c r="F596" s="230" t="s">
        <v>1012</v>
      </c>
      <c r="G596" s="227"/>
      <c r="H596" s="231">
        <v>1.266</v>
      </c>
      <c r="I596" s="232"/>
      <c r="J596" s="227"/>
      <c r="K596" s="227"/>
      <c r="L596" s="233"/>
      <c r="M596" s="234"/>
      <c r="N596" s="235"/>
      <c r="O596" s="235"/>
      <c r="P596" s="235"/>
      <c r="Q596" s="235"/>
      <c r="R596" s="235"/>
      <c r="S596" s="235"/>
      <c r="T596" s="236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37" t="s">
        <v>144</v>
      </c>
      <c r="AU596" s="237" t="s">
        <v>82</v>
      </c>
      <c r="AV596" s="13" t="s">
        <v>82</v>
      </c>
      <c r="AW596" s="13" t="s">
        <v>33</v>
      </c>
      <c r="AX596" s="13" t="s">
        <v>80</v>
      </c>
      <c r="AY596" s="237" t="s">
        <v>133</v>
      </c>
    </row>
    <row r="597" s="2" customFormat="1" ht="16.5" customHeight="1">
      <c r="A597" s="41"/>
      <c r="B597" s="42"/>
      <c r="C597" s="274" t="s">
        <v>1013</v>
      </c>
      <c r="D597" s="274" t="s">
        <v>418</v>
      </c>
      <c r="E597" s="275" t="s">
        <v>1014</v>
      </c>
      <c r="F597" s="276" t="s">
        <v>1015</v>
      </c>
      <c r="G597" s="277" t="s">
        <v>251</v>
      </c>
      <c r="H597" s="278">
        <v>0.0040000000000000001</v>
      </c>
      <c r="I597" s="279"/>
      <c r="J597" s="280">
        <f>ROUND(I597*H597,2)</f>
        <v>0</v>
      </c>
      <c r="K597" s="276" t="s">
        <v>139</v>
      </c>
      <c r="L597" s="281"/>
      <c r="M597" s="282" t="s">
        <v>19</v>
      </c>
      <c r="N597" s="283" t="s">
        <v>43</v>
      </c>
      <c r="O597" s="87"/>
      <c r="P597" s="217">
        <f>O597*H597</f>
        <v>0</v>
      </c>
      <c r="Q597" s="217">
        <v>1</v>
      </c>
      <c r="R597" s="217">
        <f>Q597*H597</f>
        <v>0.0040000000000000001</v>
      </c>
      <c r="S597" s="217">
        <v>0</v>
      </c>
      <c r="T597" s="218">
        <f>S597*H597</f>
        <v>0</v>
      </c>
      <c r="U597" s="41"/>
      <c r="V597" s="41"/>
      <c r="W597" s="41"/>
      <c r="X597" s="41"/>
      <c r="Y597" s="41"/>
      <c r="Z597" s="41"/>
      <c r="AA597" s="41"/>
      <c r="AB597" s="41"/>
      <c r="AC597" s="41"/>
      <c r="AD597" s="41"/>
      <c r="AE597" s="41"/>
      <c r="AR597" s="219" t="s">
        <v>545</v>
      </c>
      <c r="AT597" s="219" t="s">
        <v>418</v>
      </c>
      <c r="AU597" s="219" t="s">
        <v>82</v>
      </c>
      <c r="AY597" s="20" t="s">
        <v>133</v>
      </c>
      <c r="BE597" s="220">
        <f>IF(N597="základní",J597,0)</f>
        <v>0</v>
      </c>
      <c r="BF597" s="220">
        <f>IF(N597="snížená",J597,0)</f>
        <v>0</v>
      </c>
      <c r="BG597" s="220">
        <f>IF(N597="zákl. přenesená",J597,0)</f>
        <v>0</v>
      </c>
      <c r="BH597" s="220">
        <f>IF(N597="sníž. přenesená",J597,0)</f>
        <v>0</v>
      </c>
      <c r="BI597" s="220">
        <f>IF(N597="nulová",J597,0)</f>
        <v>0</v>
      </c>
      <c r="BJ597" s="20" t="s">
        <v>80</v>
      </c>
      <c r="BK597" s="220">
        <f>ROUND(I597*H597,2)</f>
        <v>0</v>
      </c>
      <c r="BL597" s="20" t="s">
        <v>227</v>
      </c>
      <c r="BM597" s="219" t="s">
        <v>1016</v>
      </c>
    </row>
    <row r="598" s="13" customFormat="1">
      <c r="A598" s="13"/>
      <c r="B598" s="226"/>
      <c r="C598" s="227"/>
      <c r="D598" s="228" t="s">
        <v>144</v>
      </c>
      <c r="E598" s="227"/>
      <c r="F598" s="230" t="s">
        <v>1017</v>
      </c>
      <c r="G598" s="227"/>
      <c r="H598" s="231">
        <v>0.0040000000000000001</v>
      </c>
      <c r="I598" s="232"/>
      <c r="J598" s="227"/>
      <c r="K598" s="227"/>
      <c r="L598" s="233"/>
      <c r="M598" s="234"/>
      <c r="N598" s="235"/>
      <c r="O598" s="235"/>
      <c r="P598" s="235"/>
      <c r="Q598" s="235"/>
      <c r="R598" s="235"/>
      <c r="S598" s="235"/>
      <c r="T598" s="236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T598" s="237" t="s">
        <v>144</v>
      </c>
      <c r="AU598" s="237" t="s">
        <v>82</v>
      </c>
      <c r="AV598" s="13" t="s">
        <v>82</v>
      </c>
      <c r="AW598" s="13" t="s">
        <v>4</v>
      </c>
      <c r="AX598" s="13" t="s">
        <v>80</v>
      </c>
      <c r="AY598" s="237" t="s">
        <v>133</v>
      </c>
    </row>
    <row r="599" s="2" customFormat="1" ht="24.15" customHeight="1">
      <c r="A599" s="41"/>
      <c r="B599" s="42"/>
      <c r="C599" s="208" t="s">
        <v>1018</v>
      </c>
      <c r="D599" s="208" t="s">
        <v>135</v>
      </c>
      <c r="E599" s="209" t="s">
        <v>1019</v>
      </c>
      <c r="F599" s="210" t="s">
        <v>1020</v>
      </c>
      <c r="G599" s="211" t="s">
        <v>94</v>
      </c>
      <c r="H599" s="212">
        <v>1.266</v>
      </c>
      <c r="I599" s="213"/>
      <c r="J599" s="214">
        <f>ROUND(I599*H599,2)</f>
        <v>0</v>
      </c>
      <c r="K599" s="210" t="s">
        <v>139</v>
      </c>
      <c r="L599" s="47"/>
      <c r="M599" s="215" t="s">
        <v>19</v>
      </c>
      <c r="N599" s="216" t="s">
        <v>43</v>
      </c>
      <c r="O599" s="87"/>
      <c r="P599" s="217">
        <f>O599*H599</f>
        <v>0</v>
      </c>
      <c r="Q599" s="217">
        <v>0.00040000000000000002</v>
      </c>
      <c r="R599" s="217">
        <f>Q599*H599</f>
        <v>0.00050640000000000006</v>
      </c>
      <c r="S599" s="217">
        <v>0</v>
      </c>
      <c r="T599" s="218">
        <f>S599*H599</f>
        <v>0</v>
      </c>
      <c r="U599" s="41"/>
      <c r="V599" s="41"/>
      <c r="W599" s="41"/>
      <c r="X599" s="41"/>
      <c r="Y599" s="41"/>
      <c r="Z599" s="41"/>
      <c r="AA599" s="41"/>
      <c r="AB599" s="41"/>
      <c r="AC599" s="41"/>
      <c r="AD599" s="41"/>
      <c r="AE599" s="41"/>
      <c r="AR599" s="219" t="s">
        <v>227</v>
      </c>
      <c r="AT599" s="219" t="s">
        <v>135</v>
      </c>
      <c r="AU599" s="219" t="s">
        <v>82</v>
      </c>
      <c r="AY599" s="20" t="s">
        <v>133</v>
      </c>
      <c r="BE599" s="220">
        <f>IF(N599="základní",J599,0)</f>
        <v>0</v>
      </c>
      <c r="BF599" s="220">
        <f>IF(N599="snížená",J599,0)</f>
        <v>0</v>
      </c>
      <c r="BG599" s="220">
        <f>IF(N599="zákl. přenesená",J599,0)</f>
        <v>0</v>
      </c>
      <c r="BH599" s="220">
        <f>IF(N599="sníž. přenesená",J599,0)</f>
        <v>0</v>
      </c>
      <c r="BI599" s="220">
        <f>IF(N599="nulová",J599,0)</f>
        <v>0</v>
      </c>
      <c r="BJ599" s="20" t="s">
        <v>80</v>
      </c>
      <c r="BK599" s="220">
        <f>ROUND(I599*H599,2)</f>
        <v>0</v>
      </c>
      <c r="BL599" s="20" t="s">
        <v>227</v>
      </c>
      <c r="BM599" s="219" t="s">
        <v>1021</v>
      </c>
    </row>
    <row r="600" s="2" customFormat="1">
      <c r="A600" s="41"/>
      <c r="B600" s="42"/>
      <c r="C600" s="43"/>
      <c r="D600" s="221" t="s">
        <v>142</v>
      </c>
      <c r="E600" s="43"/>
      <c r="F600" s="222" t="s">
        <v>1022</v>
      </c>
      <c r="G600" s="43"/>
      <c r="H600" s="43"/>
      <c r="I600" s="223"/>
      <c r="J600" s="43"/>
      <c r="K600" s="43"/>
      <c r="L600" s="47"/>
      <c r="M600" s="224"/>
      <c r="N600" s="225"/>
      <c r="O600" s="87"/>
      <c r="P600" s="87"/>
      <c r="Q600" s="87"/>
      <c r="R600" s="87"/>
      <c r="S600" s="87"/>
      <c r="T600" s="88"/>
      <c r="U600" s="41"/>
      <c r="V600" s="41"/>
      <c r="W600" s="41"/>
      <c r="X600" s="41"/>
      <c r="Y600" s="41"/>
      <c r="Z600" s="41"/>
      <c r="AA600" s="41"/>
      <c r="AB600" s="41"/>
      <c r="AC600" s="41"/>
      <c r="AD600" s="41"/>
      <c r="AE600" s="41"/>
      <c r="AT600" s="20" t="s">
        <v>142</v>
      </c>
      <c r="AU600" s="20" t="s">
        <v>82</v>
      </c>
    </row>
    <row r="601" s="13" customFormat="1">
      <c r="A601" s="13"/>
      <c r="B601" s="226"/>
      <c r="C601" s="227"/>
      <c r="D601" s="228" t="s">
        <v>144</v>
      </c>
      <c r="E601" s="229" t="s">
        <v>19</v>
      </c>
      <c r="F601" s="230" t="s">
        <v>1012</v>
      </c>
      <c r="G601" s="227"/>
      <c r="H601" s="231">
        <v>1.266</v>
      </c>
      <c r="I601" s="232"/>
      <c r="J601" s="227"/>
      <c r="K601" s="227"/>
      <c r="L601" s="233"/>
      <c r="M601" s="234"/>
      <c r="N601" s="235"/>
      <c r="O601" s="235"/>
      <c r="P601" s="235"/>
      <c r="Q601" s="235"/>
      <c r="R601" s="235"/>
      <c r="S601" s="235"/>
      <c r="T601" s="236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37" t="s">
        <v>144</v>
      </c>
      <c r="AU601" s="237" t="s">
        <v>82</v>
      </c>
      <c r="AV601" s="13" t="s">
        <v>82</v>
      </c>
      <c r="AW601" s="13" t="s">
        <v>33</v>
      </c>
      <c r="AX601" s="13" t="s">
        <v>80</v>
      </c>
      <c r="AY601" s="237" t="s">
        <v>133</v>
      </c>
    </row>
    <row r="602" s="2" customFormat="1" ht="37.8" customHeight="1">
      <c r="A602" s="41"/>
      <c r="B602" s="42"/>
      <c r="C602" s="274" t="s">
        <v>1023</v>
      </c>
      <c r="D602" s="274" t="s">
        <v>418</v>
      </c>
      <c r="E602" s="275" t="s">
        <v>1024</v>
      </c>
      <c r="F602" s="276" t="s">
        <v>1025</v>
      </c>
      <c r="G602" s="277" t="s">
        <v>94</v>
      </c>
      <c r="H602" s="278">
        <v>1.476</v>
      </c>
      <c r="I602" s="279"/>
      <c r="J602" s="280">
        <f>ROUND(I602*H602,2)</f>
        <v>0</v>
      </c>
      <c r="K602" s="276" t="s">
        <v>139</v>
      </c>
      <c r="L602" s="281"/>
      <c r="M602" s="282" t="s">
        <v>19</v>
      </c>
      <c r="N602" s="283" t="s">
        <v>43</v>
      </c>
      <c r="O602" s="87"/>
      <c r="P602" s="217">
        <f>O602*H602</f>
        <v>0</v>
      </c>
      <c r="Q602" s="217">
        <v>0.0047999999999999996</v>
      </c>
      <c r="R602" s="217">
        <f>Q602*H602</f>
        <v>0.0070847999999999996</v>
      </c>
      <c r="S602" s="217">
        <v>0</v>
      </c>
      <c r="T602" s="218">
        <f>S602*H602</f>
        <v>0</v>
      </c>
      <c r="U602" s="41"/>
      <c r="V602" s="41"/>
      <c r="W602" s="41"/>
      <c r="X602" s="41"/>
      <c r="Y602" s="41"/>
      <c r="Z602" s="41"/>
      <c r="AA602" s="41"/>
      <c r="AB602" s="41"/>
      <c r="AC602" s="41"/>
      <c r="AD602" s="41"/>
      <c r="AE602" s="41"/>
      <c r="AR602" s="219" t="s">
        <v>545</v>
      </c>
      <c r="AT602" s="219" t="s">
        <v>418</v>
      </c>
      <c r="AU602" s="219" t="s">
        <v>82</v>
      </c>
      <c r="AY602" s="20" t="s">
        <v>133</v>
      </c>
      <c r="BE602" s="220">
        <f>IF(N602="základní",J602,0)</f>
        <v>0</v>
      </c>
      <c r="BF602" s="220">
        <f>IF(N602="snížená",J602,0)</f>
        <v>0</v>
      </c>
      <c r="BG602" s="220">
        <f>IF(N602="zákl. přenesená",J602,0)</f>
        <v>0</v>
      </c>
      <c r="BH602" s="220">
        <f>IF(N602="sníž. přenesená",J602,0)</f>
        <v>0</v>
      </c>
      <c r="BI602" s="220">
        <f>IF(N602="nulová",J602,0)</f>
        <v>0</v>
      </c>
      <c r="BJ602" s="20" t="s">
        <v>80</v>
      </c>
      <c r="BK602" s="220">
        <f>ROUND(I602*H602,2)</f>
        <v>0</v>
      </c>
      <c r="BL602" s="20" t="s">
        <v>227</v>
      </c>
      <c r="BM602" s="219" t="s">
        <v>1026</v>
      </c>
    </row>
    <row r="603" s="13" customFormat="1">
      <c r="A603" s="13"/>
      <c r="B603" s="226"/>
      <c r="C603" s="227"/>
      <c r="D603" s="228" t="s">
        <v>144</v>
      </c>
      <c r="E603" s="227"/>
      <c r="F603" s="230" t="s">
        <v>1027</v>
      </c>
      <c r="G603" s="227"/>
      <c r="H603" s="231">
        <v>1.476</v>
      </c>
      <c r="I603" s="232"/>
      <c r="J603" s="227"/>
      <c r="K603" s="227"/>
      <c r="L603" s="233"/>
      <c r="M603" s="234"/>
      <c r="N603" s="235"/>
      <c r="O603" s="235"/>
      <c r="P603" s="235"/>
      <c r="Q603" s="235"/>
      <c r="R603" s="235"/>
      <c r="S603" s="235"/>
      <c r="T603" s="236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37" t="s">
        <v>144</v>
      </c>
      <c r="AU603" s="237" t="s">
        <v>82</v>
      </c>
      <c r="AV603" s="13" t="s">
        <v>82</v>
      </c>
      <c r="AW603" s="13" t="s">
        <v>4</v>
      </c>
      <c r="AX603" s="13" t="s">
        <v>80</v>
      </c>
      <c r="AY603" s="237" t="s">
        <v>133</v>
      </c>
    </row>
    <row r="604" s="2" customFormat="1" ht="55.5" customHeight="1">
      <c r="A604" s="41"/>
      <c r="B604" s="42"/>
      <c r="C604" s="208" t="s">
        <v>1028</v>
      </c>
      <c r="D604" s="208" t="s">
        <v>135</v>
      </c>
      <c r="E604" s="209" t="s">
        <v>1029</v>
      </c>
      <c r="F604" s="210" t="s">
        <v>1030</v>
      </c>
      <c r="G604" s="211" t="s">
        <v>251</v>
      </c>
      <c r="H604" s="212">
        <v>0.012</v>
      </c>
      <c r="I604" s="213"/>
      <c r="J604" s="214">
        <f>ROUND(I604*H604,2)</f>
        <v>0</v>
      </c>
      <c r="K604" s="210" t="s">
        <v>139</v>
      </c>
      <c r="L604" s="47"/>
      <c r="M604" s="215" t="s">
        <v>19</v>
      </c>
      <c r="N604" s="216" t="s">
        <v>43</v>
      </c>
      <c r="O604" s="87"/>
      <c r="P604" s="217">
        <f>O604*H604</f>
        <v>0</v>
      </c>
      <c r="Q604" s="217">
        <v>0</v>
      </c>
      <c r="R604" s="217">
        <f>Q604*H604</f>
        <v>0</v>
      </c>
      <c r="S604" s="217">
        <v>0</v>
      </c>
      <c r="T604" s="218">
        <f>S604*H604</f>
        <v>0</v>
      </c>
      <c r="U604" s="41"/>
      <c r="V604" s="41"/>
      <c r="W604" s="41"/>
      <c r="X604" s="41"/>
      <c r="Y604" s="41"/>
      <c r="Z604" s="41"/>
      <c r="AA604" s="41"/>
      <c r="AB604" s="41"/>
      <c r="AC604" s="41"/>
      <c r="AD604" s="41"/>
      <c r="AE604" s="41"/>
      <c r="AR604" s="219" t="s">
        <v>227</v>
      </c>
      <c r="AT604" s="219" t="s">
        <v>135</v>
      </c>
      <c r="AU604" s="219" t="s">
        <v>82</v>
      </c>
      <c r="AY604" s="20" t="s">
        <v>133</v>
      </c>
      <c r="BE604" s="220">
        <f>IF(N604="základní",J604,0)</f>
        <v>0</v>
      </c>
      <c r="BF604" s="220">
        <f>IF(N604="snížená",J604,0)</f>
        <v>0</v>
      </c>
      <c r="BG604" s="220">
        <f>IF(N604="zákl. přenesená",J604,0)</f>
        <v>0</v>
      </c>
      <c r="BH604" s="220">
        <f>IF(N604="sníž. přenesená",J604,0)</f>
        <v>0</v>
      </c>
      <c r="BI604" s="220">
        <f>IF(N604="nulová",J604,0)</f>
        <v>0</v>
      </c>
      <c r="BJ604" s="20" t="s">
        <v>80</v>
      </c>
      <c r="BK604" s="220">
        <f>ROUND(I604*H604,2)</f>
        <v>0</v>
      </c>
      <c r="BL604" s="20" t="s">
        <v>227</v>
      </c>
      <c r="BM604" s="219" t="s">
        <v>1031</v>
      </c>
    </row>
    <row r="605" s="2" customFormat="1">
      <c r="A605" s="41"/>
      <c r="B605" s="42"/>
      <c r="C605" s="43"/>
      <c r="D605" s="221" t="s">
        <v>142</v>
      </c>
      <c r="E605" s="43"/>
      <c r="F605" s="222" t="s">
        <v>1032</v>
      </c>
      <c r="G605" s="43"/>
      <c r="H605" s="43"/>
      <c r="I605" s="223"/>
      <c r="J605" s="43"/>
      <c r="K605" s="43"/>
      <c r="L605" s="47"/>
      <c r="M605" s="224"/>
      <c r="N605" s="225"/>
      <c r="O605" s="87"/>
      <c r="P605" s="87"/>
      <c r="Q605" s="87"/>
      <c r="R605" s="87"/>
      <c r="S605" s="87"/>
      <c r="T605" s="88"/>
      <c r="U605" s="41"/>
      <c r="V605" s="41"/>
      <c r="W605" s="41"/>
      <c r="X605" s="41"/>
      <c r="Y605" s="41"/>
      <c r="Z605" s="41"/>
      <c r="AA605" s="41"/>
      <c r="AB605" s="41"/>
      <c r="AC605" s="41"/>
      <c r="AD605" s="41"/>
      <c r="AE605" s="41"/>
      <c r="AT605" s="20" t="s">
        <v>142</v>
      </c>
      <c r="AU605" s="20" t="s">
        <v>82</v>
      </c>
    </row>
    <row r="606" s="12" customFormat="1" ht="22.8" customHeight="1">
      <c r="A606" s="12"/>
      <c r="B606" s="192"/>
      <c r="C606" s="193"/>
      <c r="D606" s="194" t="s">
        <v>71</v>
      </c>
      <c r="E606" s="206" t="s">
        <v>1033</v>
      </c>
      <c r="F606" s="206" t="s">
        <v>1034</v>
      </c>
      <c r="G606" s="193"/>
      <c r="H606" s="193"/>
      <c r="I606" s="196"/>
      <c r="J606" s="207">
        <f>BK606</f>
        <v>0</v>
      </c>
      <c r="K606" s="193"/>
      <c r="L606" s="198"/>
      <c r="M606" s="199"/>
      <c r="N606" s="200"/>
      <c r="O606" s="200"/>
      <c r="P606" s="201">
        <f>SUM(P607:P616)</f>
        <v>0</v>
      </c>
      <c r="Q606" s="200"/>
      <c r="R606" s="201">
        <f>SUM(R607:R616)</f>
        <v>0.018149999999999999</v>
      </c>
      <c r="S606" s="200"/>
      <c r="T606" s="202">
        <f>SUM(T607:T616)</f>
        <v>0</v>
      </c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R606" s="203" t="s">
        <v>82</v>
      </c>
      <c r="AT606" s="204" t="s">
        <v>71</v>
      </c>
      <c r="AU606" s="204" t="s">
        <v>80</v>
      </c>
      <c r="AY606" s="203" t="s">
        <v>133</v>
      </c>
      <c r="BK606" s="205">
        <f>SUM(BK607:BK616)</f>
        <v>0</v>
      </c>
    </row>
    <row r="607" s="2" customFormat="1" ht="44.25" customHeight="1">
      <c r="A607" s="41"/>
      <c r="B607" s="42"/>
      <c r="C607" s="208" t="s">
        <v>1035</v>
      </c>
      <c r="D607" s="284" t="s">
        <v>135</v>
      </c>
      <c r="E607" s="209" t="s">
        <v>1036</v>
      </c>
      <c r="F607" s="210" t="s">
        <v>1037</v>
      </c>
      <c r="G607" s="211" t="s">
        <v>216</v>
      </c>
      <c r="H607" s="212">
        <v>50</v>
      </c>
      <c r="I607" s="213"/>
      <c r="J607" s="214">
        <f>ROUND(I607*H607,2)</f>
        <v>0</v>
      </c>
      <c r="K607" s="210" t="s">
        <v>139</v>
      </c>
      <c r="L607" s="47"/>
      <c r="M607" s="215" t="s">
        <v>19</v>
      </c>
      <c r="N607" s="216" t="s">
        <v>43</v>
      </c>
      <c r="O607" s="87"/>
      <c r="P607" s="217">
        <f>O607*H607</f>
        <v>0</v>
      </c>
      <c r="Q607" s="217">
        <v>0</v>
      </c>
      <c r="R607" s="217">
        <f>Q607*H607</f>
        <v>0</v>
      </c>
      <c r="S607" s="217">
        <v>0</v>
      </c>
      <c r="T607" s="218">
        <f>S607*H607</f>
        <v>0</v>
      </c>
      <c r="U607" s="41"/>
      <c r="V607" s="41"/>
      <c r="W607" s="41"/>
      <c r="X607" s="41"/>
      <c r="Y607" s="41"/>
      <c r="Z607" s="41"/>
      <c r="AA607" s="41"/>
      <c r="AB607" s="41"/>
      <c r="AC607" s="41"/>
      <c r="AD607" s="41"/>
      <c r="AE607" s="41"/>
      <c r="AR607" s="219" t="s">
        <v>227</v>
      </c>
      <c r="AT607" s="219" t="s">
        <v>135</v>
      </c>
      <c r="AU607" s="219" t="s">
        <v>82</v>
      </c>
      <c r="AY607" s="20" t="s">
        <v>133</v>
      </c>
      <c r="BE607" s="220">
        <f>IF(N607="základní",J607,0)</f>
        <v>0</v>
      </c>
      <c r="BF607" s="220">
        <f>IF(N607="snížená",J607,0)</f>
        <v>0</v>
      </c>
      <c r="BG607" s="220">
        <f>IF(N607="zákl. přenesená",J607,0)</f>
        <v>0</v>
      </c>
      <c r="BH607" s="220">
        <f>IF(N607="sníž. přenesená",J607,0)</f>
        <v>0</v>
      </c>
      <c r="BI607" s="220">
        <f>IF(N607="nulová",J607,0)</f>
        <v>0</v>
      </c>
      <c r="BJ607" s="20" t="s">
        <v>80</v>
      </c>
      <c r="BK607" s="220">
        <f>ROUND(I607*H607,2)</f>
        <v>0</v>
      </c>
      <c r="BL607" s="20" t="s">
        <v>227</v>
      </c>
      <c r="BM607" s="219" t="s">
        <v>1038</v>
      </c>
    </row>
    <row r="608" s="2" customFormat="1">
      <c r="A608" s="41"/>
      <c r="B608" s="42"/>
      <c r="C608" s="43"/>
      <c r="D608" s="221" t="s">
        <v>142</v>
      </c>
      <c r="E608" s="43"/>
      <c r="F608" s="222" t="s">
        <v>1039</v>
      </c>
      <c r="G608" s="43"/>
      <c r="H608" s="43"/>
      <c r="I608" s="223"/>
      <c r="J608" s="43"/>
      <c r="K608" s="43"/>
      <c r="L608" s="47"/>
      <c r="M608" s="224"/>
      <c r="N608" s="225"/>
      <c r="O608" s="87"/>
      <c r="P608" s="87"/>
      <c r="Q608" s="87"/>
      <c r="R608" s="87"/>
      <c r="S608" s="87"/>
      <c r="T608" s="88"/>
      <c r="U608" s="41"/>
      <c r="V608" s="41"/>
      <c r="W608" s="41"/>
      <c r="X608" s="41"/>
      <c r="Y608" s="41"/>
      <c r="Z608" s="41"/>
      <c r="AA608" s="41"/>
      <c r="AB608" s="41"/>
      <c r="AC608" s="41"/>
      <c r="AD608" s="41"/>
      <c r="AE608" s="41"/>
      <c r="AT608" s="20" t="s">
        <v>142</v>
      </c>
      <c r="AU608" s="20" t="s">
        <v>82</v>
      </c>
    </row>
    <row r="609" s="13" customFormat="1">
      <c r="A609" s="13"/>
      <c r="B609" s="226"/>
      <c r="C609" s="227"/>
      <c r="D609" s="228" t="s">
        <v>144</v>
      </c>
      <c r="E609" s="229" t="s">
        <v>19</v>
      </c>
      <c r="F609" s="230" t="s">
        <v>1040</v>
      </c>
      <c r="G609" s="227"/>
      <c r="H609" s="231">
        <v>50</v>
      </c>
      <c r="I609" s="232"/>
      <c r="J609" s="227"/>
      <c r="K609" s="227"/>
      <c r="L609" s="233"/>
      <c r="M609" s="234"/>
      <c r="N609" s="235"/>
      <c r="O609" s="235"/>
      <c r="P609" s="235"/>
      <c r="Q609" s="235"/>
      <c r="R609" s="235"/>
      <c r="S609" s="235"/>
      <c r="T609" s="236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37" t="s">
        <v>144</v>
      </c>
      <c r="AU609" s="237" t="s">
        <v>82</v>
      </c>
      <c r="AV609" s="13" t="s">
        <v>82</v>
      </c>
      <c r="AW609" s="13" t="s">
        <v>33</v>
      </c>
      <c r="AX609" s="13" t="s">
        <v>80</v>
      </c>
      <c r="AY609" s="237" t="s">
        <v>133</v>
      </c>
    </row>
    <row r="610" s="2" customFormat="1" ht="33" customHeight="1">
      <c r="A610" s="41"/>
      <c r="B610" s="42"/>
      <c r="C610" s="274" t="s">
        <v>1041</v>
      </c>
      <c r="D610" s="285" t="s">
        <v>418</v>
      </c>
      <c r="E610" s="275" t="s">
        <v>1042</v>
      </c>
      <c r="F610" s="276" t="s">
        <v>1043</v>
      </c>
      <c r="G610" s="277" t="s">
        <v>216</v>
      </c>
      <c r="H610" s="278">
        <v>52.5</v>
      </c>
      <c r="I610" s="279"/>
      <c r="J610" s="280">
        <f>ROUND(I610*H610,2)</f>
        <v>0</v>
      </c>
      <c r="K610" s="276" t="s">
        <v>139</v>
      </c>
      <c r="L610" s="281"/>
      <c r="M610" s="282" t="s">
        <v>19</v>
      </c>
      <c r="N610" s="283" t="s">
        <v>43</v>
      </c>
      <c r="O610" s="87"/>
      <c r="P610" s="217">
        <f>O610*H610</f>
        <v>0</v>
      </c>
      <c r="Q610" s="217">
        <v>0.00025999999999999998</v>
      </c>
      <c r="R610" s="217">
        <f>Q610*H610</f>
        <v>0.013649999999999999</v>
      </c>
      <c r="S610" s="217">
        <v>0</v>
      </c>
      <c r="T610" s="218">
        <f>S610*H610</f>
        <v>0</v>
      </c>
      <c r="U610" s="41"/>
      <c r="V610" s="41"/>
      <c r="W610" s="41"/>
      <c r="X610" s="41"/>
      <c r="Y610" s="41"/>
      <c r="Z610" s="41"/>
      <c r="AA610" s="41"/>
      <c r="AB610" s="41"/>
      <c r="AC610" s="41"/>
      <c r="AD610" s="41"/>
      <c r="AE610" s="41"/>
      <c r="AR610" s="219" t="s">
        <v>545</v>
      </c>
      <c r="AT610" s="219" t="s">
        <v>418</v>
      </c>
      <c r="AU610" s="219" t="s">
        <v>82</v>
      </c>
      <c r="AY610" s="20" t="s">
        <v>133</v>
      </c>
      <c r="BE610" s="220">
        <f>IF(N610="základní",J610,0)</f>
        <v>0</v>
      </c>
      <c r="BF610" s="220">
        <f>IF(N610="snížená",J610,0)</f>
        <v>0</v>
      </c>
      <c r="BG610" s="220">
        <f>IF(N610="zákl. přenesená",J610,0)</f>
        <v>0</v>
      </c>
      <c r="BH610" s="220">
        <f>IF(N610="sníž. přenesená",J610,0)</f>
        <v>0</v>
      </c>
      <c r="BI610" s="220">
        <f>IF(N610="nulová",J610,0)</f>
        <v>0</v>
      </c>
      <c r="BJ610" s="20" t="s">
        <v>80</v>
      </c>
      <c r="BK610" s="220">
        <f>ROUND(I610*H610,2)</f>
        <v>0</v>
      </c>
      <c r="BL610" s="20" t="s">
        <v>227</v>
      </c>
      <c r="BM610" s="219" t="s">
        <v>1044</v>
      </c>
    </row>
    <row r="611" s="13" customFormat="1">
      <c r="A611" s="13"/>
      <c r="B611" s="226"/>
      <c r="C611" s="227"/>
      <c r="D611" s="228" t="s">
        <v>144</v>
      </c>
      <c r="E611" s="227"/>
      <c r="F611" s="230" t="s">
        <v>1045</v>
      </c>
      <c r="G611" s="227"/>
      <c r="H611" s="231">
        <v>52.5</v>
      </c>
      <c r="I611" s="232"/>
      <c r="J611" s="227"/>
      <c r="K611" s="227"/>
      <c r="L611" s="233"/>
      <c r="M611" s="234"/>
      <c r="N611" s="235"/>
      <c r="O611" s="235"/>
      <c r="P611" s="235"/>
      <c r="Q611" s="235"/>
      <c r="R611" s="235"/>
      <c r="S611" s="235"/>
      <c r="T611" s="236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37" t="s">
        <v>144</v>
      </c>
      <c r="AU611" s="237" t="s">
        <v>82</v>
      </c>
      <c r="AV611" s="13" t="s">
        <v>82</v>
      </c>
      <c r="AW611" s="13" t="s">
        <v>4</v>
      </c>
      <c r="AX611" s="13" t="s">
        <v>80</v>
      </c>
      <c r="AY611" s="237" t="s">
        <v>133</v>
      </c>
    </row>
    <row r="612" s="2" customFormat="1" ht="37.8" customHeight="1">
      <c r="A612" s="41"/>
      <c r="B612" s="42"/>
      <c r="C612" s="208" t="s">
        <v>1046</v>
      </c>
      <c r="D612" s="284" t="s">
        <v>135</v>
      </c>
      <c r="E612" s="209" t="s">
        <v>1047</v>
      </c>
      <c r="F612" s="210" t="s">
        <v>1048</v>
      </c>
      <c r="G612" s="211" t="s">
        <v>216</v>
      </c>
      <c r="H612" s="212">
        <v>50</v>
      </c>
      <c r="I612" s="213"/>
      <c r="J612" s="214">
        <f>ROUND(I612*H612,2)</f>
        <v>0</v>
      </c>
      <c r="K612" s="210" t="s">
        <v>139</v>
      </c>
      <c r="L612" s="47"/>
      <c r="M612" s="215" t="s">
        <v>19</v>
      </c>
      <c r="N612" s="216" t="s">
        <v>43</v>
      </c>
      <c r="O612" s="87"/>
      <c r="P612" s="217">
        <f>O612*H612</f>
        <v>0</v>
      </c>
      <c r="Q612" s="217">
        <v>9.0000000000000006E-05</v>
      </c>
      <c r="R612" s="217">
        <f>Q612*H612</f>
        <v>0.0045000000000000005</v>
      </c>
      <c r="S612" s="217">
        <v>0</v>
      </c>
      <c r="T612" s="218">
        <f>S612*H612</f>
        <v>0</v>
      </c>
      <c r="U612" s="41"/>
      <c r="V612" s="41"/>
      <c r="W612" s="41"/>
      <c r="X612" s="41"/>
      <c r="Y612" s="41"/>
      <c r="Z612" s="41"/>
      <c r="AA612" s="41"/>
      <c r="AB612" s="41"/>
      <c r="AC612" s="41"/>
      <c r="AD612" s="41"/>
      <c r="AE612" s="41"/>
      <c r="AR612" s="219" t="s">
        <v>227</v>
      </c>
      <c r="AT612" s="219" t="s">
        <v>135</v>
      </c>
      <c r="AU612" s="219" t="s">
        <v>82</v>
      </c>
      <c r="AY612" s="20" t="s">
        <v>133</v>
      </c>
      <c r="BE612" s="220">
        <f>IF(N612="základní",J612,0)</f>
        <v>0</v>
      </c>
      <c r="BF612" s="220">
        <f>IF(N612="snížená",J612,0)</f>
        <v>0</v>
      </c>
      <c r="BG612" s="220">
        <f>IF(N612="zákl. přenesená",J612,0)</f>
        <v>0</v>
      </c>
      <c r="BH612" s="220">
        <f>IF(N612="sníž. přenesená",J612,0)</f>
        <v>0</v>
      </c>
      <c r="BI612" s="220">
        <f>IF(N612="nulová",J612,0)</f>
        <v>0</v>
      </c>
      <c r="BJ612" s="20" t="s">
        <v>80</v>
      </c>
      <c r="BK612" s="220">
        <f>ROUND(I612*H612,2)</f>
        <v>0</v>
      </c>
      <c r="BL612" s="20" t="s">
        <v>227</v>
      </c>
      <c r="BM612" s="219" t="s">
        <v>1049</v>
      </c>
    </row>
    <row r="613" s="2" customFormat="1">
      <c r="A613" s="41"/>
      <c r="B613" s="42"/>
      <c r="C613" s="43"/>
      <c r="D613" s="221" t="s">
        <v>142</v>
      </c>
      <c r="E613" s="43"/>
      <c r="F613" s="222" t="s">
        <v>1050</v>
      </c>
      <c r="G613" s="43"/>
      <c r="H613" s="43"/>
      <c r="I613" s="223"/>
      <c r="J613" s="43"/>
      <c r="K613" s="43"/>
      <c r="L613" s="47"/>
      <c r="M613" s="224"/>
      <c r="N613" s="225"/>
      <c r="O613" s="87"/>
      <c r="P613" s="87"/>
      <c r="Q613" s="87"/>
      <c r="R613" s="87"/>
      <c r="S613" s="87"/>
      <c r="T613" s="88"/>
      <c r="U613" s="41"/>
      <c r="V613" s="41"/>
      <c r="W613" s="41"/>
      <c r="X613" s="41"/>
      <c r="Y613" s="41"/>
      <c r="Z613" s="41"/>
      <c r="AA613" s="41"/>
      <c r="AB613" s="41"/>
      <c r="AC613" s="41"/>
      <c r="AD613" s="41"/>
      <c r="AE613" s="41"/>
      <c r="AT613" s="20" t="s">
        <v>142</v>
      </c>
      <c r="AU613" s="20" t="s">
        <v>82</v>
      </c>
    </row>
    <row r="614" s="13" customFormat="1">
      <c r="A614" s="13"/>
      <c r="B614" s="226"/>
      <c r="C614" s="227"/>
      <c r="D614" s="228" t="s">
        <v>144</v>
      </c>
      <c r="E614" s="229" t="s">
        <v>19</v>
      </c>
      <c r="F614" s="230" t="s">
        <v>1040</v>
      </c>
      <c r="G614" s="227"/>
      <c r="H614" s="231">
        <v>50</v>
      </c>
      <c r="I614" s="232"/>
      <c r="J614" s="227"/>
      <c r="K614" s="227"/>
      <c r="L614" s="233"/>
      <c r="M614" s="234"/>
      <c r="N614" s="235"/>
      <c r="O614" s="235"/>
      <c r="P614" s="235"/>
      <c r="Q614" s="235"/>
      <c r="R614" s="235"/>
      <c r="S614" s="235"/>
      <c r="T614" s="236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T614" s="237" t="s">
        <v>144</v>
      </c>
      <c r="AU614" s="237" t="s">
        <v>82</v>
      </c>
      <c r="AV614" s="13" t="s">
        <v>82</v>
      </c>
      <c r="AW614" s="13" t="s">
        <v>33</v>
      </c>
      <c r="AX614" s="13" t="s">
        <v>80</v>
      </c>
      <c r="AY614" s="237" t="s">
        <v>133</v>
      </c>
    </row>
    <row r="615" s="2" customFormat="1" ht="44.25" customHeight="1">
      <c r="A615" s="41"/>
      <c r="B615" s="42"/>
      <c r="C615" s="208" t="s">
        <v>1051</v>
      </c>
      <c r="D615" s="284" t="s">
        <v>135</v>
      </c>
      <c r="E615" s="209" t="s">
        <v>1052</v>
      </c>
      <c r="F615" s="210" t="s">
        <v>1053</v>
      </c>
      <c r="G615" s="211" t="s">
        <v>251</v>
      </c>
      <c r="H615" s="212">
        <v>0.017999999999999999</v>
      </c>
      <c r="I615" s="213"/>
      <c r="J615" s="214">
        <f>ROUND(I615*H615,2)</f>
        <v>0</v>
      </c>
      <c r="K615" s="210" t="s">
        <v>139</v>
      </c>
      <c r="L615" s="47"/>
      <c r="M615" s="215" t="s">
        <v>19</v>
      </c>
      <c r="N615" s="216" t="s">
        <v>43</v>
      </c>
      <c r="O615" s="87"/>
      <c r="P615" s="217">
        <f>O615*H615</f>
        <v>0</v>
      </c>
      <c r="Q615" s="217">
        <v>0</v>
      </c>
      <c r="R615" s="217">
        <f>Q615*H615</f>
        <v>0</v>
      </c>
      <c r="S615" s="217">
        <v>0</v>
      </c>
      <c r="T615" s="218">
        <f>S615*H615</f>
        <v>0</v>
      </c>
      <c r="U615" s="41"/>
      <c r="V615" s="41"/>
      <c r="W615" s="41"/>
      <c r="X615" s="41"/>
      <c r="Y615" s="41"/>
      <c r="Z615" s="41"/>
      <c r="AA615" s="41"/>
      <c r="AB615" s="41"/>
      <c r="AC615" s="41"/>
      <c r="AD615" s="41"/>
      <c r="AE615" s="41"/>
      <c r="AR615" s="219" t="s">
        <v>227</v>
      </c>
      <c r="AT615" s="219" t="s">
        <v>135</v>
      </c>
      <c r="AU615" s="219" t="s">
        <v>82</v>
      </c>
      <c r="AY615" s="20" t="s">
        <v>133</v>
      </c>
      <c r="BE615" s="220">
        <f>IF(N615="základní",J615,0)</f>
        <v>0</v>
      </c>
      <c r="BF615" s="220">
        <f>IF(N615="snížená",J615,0)</f>
        <v>0</v>
      </c>
      <c r="BG615" s="220">
        <f>IF(N615="zákl. přenesená",J615,0)</f>
        <v>0</v>
      </c>
      <c r="BH615" s="220">
        <f>IF(N615="sníž. přenesená",J615,0)</f>
        <v>0</v>
      </c>
      <c r="BI615" s="220">
        <f>IF(N615="nulová",J615,0)</f>
        <v>0</v>
      </c>
      <c r="BJ615" s="20" t="s">
        <v>80</v>
      </c>
      <c r="BK615" s="220">
        <f>ROUND(I615*H615,2)</f>
        <v>0</v>
      </c>
      <c r="BL615" s="20" t="s">
        <v>227</v>
      </c>
      <c r="BM615" s="219" t="s">
        <v>1054</v>
      </c>
    </row>
    <row r="616" s="2" customFormat="1">
      <c r="A616" s="41"/>
      <c r="B616" s="42"/>
      <c r="C616" s="43"/>
      <c r="D616" s="221" t="s">
        <v>142</v>
      </c>
      <c r="E616" s="43"/>
      <c r="F616" s="222" t="s">
        <v>1055</v>
      </c>
      <c r="G616" s="43"/>
      <c r="H616" s="43"/>
      <c r="I616" s="223"/>
      <c r="J616" s="43"/>
      <c r="K616" s="43"/>
      <c r="L616" s="47"/>
      <c r="M616" s="224"/>
      <c r="N616" s="225"/>
      <c r="O616" s="87"/>
      <c r="P616" s="87"/>
      <c r="Q616" s="87"/>
      <c r="R616" s="87"/>
      <c r="S616" s="87"/>
      <c r="T616" s="88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T616" s="20" t="s">
        <v>142</v>
      </c>
      <c r="AU616" s="20" t="s">
        <v>82</v>
      </c>
    </row>
    <row r="617" s="12" customFormat="1" ht="22.8" customHeight="1">
      <c r="A617" s="12"/>
      <c r="B617" s="192"/>
      <c r="C617" s="193"/>
      <c r="D617" s="194" t="s">
        <v>71</v>
      </c>
      <c r="E617" s="206" t="s">
        <v>1056</v>
      </c>
      <c r="F617" s="206" t="s">
        <v>1057</v>
      </c>
      <c r="G617" s="193"/>
      <c r="H617" s="193"/>
      <c r="I617" s="196"/>
      <c r="J617" s="207">
        <f>BK617</f>
        <v>0</v>
      </c>
      <c r="K617" s="193"/>
      <c r="L617" s="198"/>
      <c r="M617" s="199"/>
      <c r="N617" s="200"/>
      <c r="O617" s="200"/>
      <c r="P617" s="201">
        <f>SUM(P618:P737)</f>
        <v>0</v>
      </c>
      <c r="Q617" s="200"/>
      <c r="R617" s="201">
        <f>SUM(R618:R737)</f>
        <v>2.8009064899999996</v>
      </c>
      <c r="S617" s="200"/>
      <c r="T617" s="202">
        <f>SUM(T618:T737)</f>
        <v>0</v>
      </c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R617" s="203" t="s">
        <v>82</v>
      </c>
      <c r="AT617" s="204" t="s">
        <v>71</v>
      </c>
      <c r="AU617" s="204" t="s">
        <v>80</v>
      </c>
      <c r="AY617" s="203" t="s">
        <v>133</v>
      </c>
      <c r="BK617" s="205">
        <f>SUM(BK618:BK737)</f>
        <v>0</v>
      </c>
    </row>
    <row r="618" s="2" customFormat="1" ht="24.15" customHeight="1">
      <c r="A618" s="41"/>
      <c r="B618" s="42"/>
      <c r="C618" s="208" t="s">
        <v>1058</v>
      </c>
      <c r="D618" s="208" t="s">
        <v>135</v>
      </c>
      <c r="E618" s="209" t="s">
        <v>1059</v>
      </c>
      <c r="F618" s="210" t="s">
        <v>1060</v>
      </c>
      <c r="G618" s="211" t="s">
        <v>196</v>
      </c>
      <c r="H618" s="212">
        <v>5.415</v>
      </c>
      <c r="I618" s="213"/>
      <c r="J618" s="214">
        <f>ROUND(I618*H618,2)</f>
        <v>0</v>
      </c>
      <c r="K618" s="210" t="s">
        <v>139</v>
      </c>
      <c r="L618" s="47"/>
      <c r="M618" s="215" t="s">
        <v>19</v>
      </c>
      <c r="N618" s="216" t="s">
        <v>43</v>
      </c>
      <c r="O618" s="87"/>
      <c r="P618" s="217">
        <f>O618*H618</f>
        <v>0</v>
      </c>
      <c r="Q618" s="217">
        <v>0</v>
      </c>
      <c r="R618" s="217">
        <f>Q618*H618</f>
        <v>0</v>
      </c>
      <c r="S618" s="217">
        <v>0</v>
      </c>
      <c r="T618" s="218">
        <f>S618*H618</f>
        <v>0</v>
      </c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R618" s="219" t="s">
        <v>227</v>
      </c>
      <c r="AT618" s="219" t="s">
        <v>135</v>
      </c>
      <c r="AU618" s="219" t="s">
        <v>82</v>
      </c>
      <c r="AY618" s="20" t="s">
        <v>133</v>
      </c>
      <c r="BE618" s="220">
        <f>IF(N618="základní",J618,0)</f>
        <v>0</v>
      </c>
      <c r="BF618" s="220">
        <f>IF(N618="snížená",J618,0)</f>
        <v>0</v>
      </c>
      <c r="BG618" s="220">
        <f>IF(N618="zákl. přenesená",J618,0)</f>
        <v>0</v>
      </c>
      <c r="BH618" s="220">
        <f>IF(N618="sníž. přenesená",J618,0)</f>
        <v>0</v>
      </c>
      <c r="BI618" s="220">
        <f>IF(N618="nulová",J618,0)</f>
        <v>0</v>
      </c>
      <c r="BJ618" s="20" t="s">
        <v>80</v>
      </c>
      <c r="BK618" s="220">
        <f>ROUND(I618*H618,2)</f>
        <v>0</v>
      </c>
      <c r="BL618" s="20" t="s">
        <v>227</v>
      </c>
      <c r="BM618" s="219" t="s">
        <v>1061</v>
      </c>
    </row>
    <row r="619" s="2" customFormat="1">
      <c r="A619" s="41"/>
      <c r="B619" s="42"/>
      <c r="C619" s="43"/>
      <c r="D619" s="221" t="s">
        <v>142</v>
      </c>
      <c r="E619" s="43"/>
      <c r="F619" s="222" t="s">
        <v>1062</v>
      </c>
      <c r="G619" s="43"/>
      <c r="H619" s="43"/>
      <c r="I619" s="223"/>
      <c r="J619" s="43"/>
      <c r="K619" s="43"/>
      <c r="L619" s="47"/>
      <c r="M619" s="224"/>
      <c r="N619" s="225"/>
      <c r="O619" s="87"/>
      <c r="P619" s="87"/>
      <c r="Q619" s="87"/>
      <c r="R619" s="87"/>
      <c r="S619" s="87"/>
      <c r="T619" s="88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T619" s="20" t="s">
        <v>142</v>
      </c>
      <c r="AU619" s="20" t="s">
        <v>82</v>
      </c>
    </row>
    <row r="620" s="13" customFormat="1">
      <c r="A620" s="13"/>
      <c r="B620" s="226"/>
      <c r="C620" s="227"/>
      <c r="D620" s="228" t="s">
        <v>144</v>
      </c>
      <c r="E620" s="229" t="s">
        <v>19</v>
      </c>
      <c r="F620" s="230" t="s">
        <v>1063</v>
      </c>
      <c r="G620" s="227"/>
      <c r="H620" s="231">
        <v>5.415</v>
      </c>
      <c r="I620" s="232"/>
      <c r="J620" s="227"/>
      <c r="K620" s="227"/>
      <c r="L620" s="233"/>
      <c r="M620" s="234"/>
      <c r="N620" s="235"/>
      <c r="O620" s="235"/>
      <c r="P620" s="235"/>
      <c r="Q620" s="235"/>
      <c r="R620" s="235"/>
      <c r="S620" s="235"/>
      <c r="T620" s="236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37" t="s">
        <v>144</v>
      </c>
      <c r="AU620" s="237" t="s">
        <v>82</v>
      </c>
      <c r="AV620" s="13" t="s">
        <v>82</v>
      </c>
      <c r="AW620" s="13" t="s">
        <v>33</v>
      </c>
      <c r="AX620" s="13" t="s">
        <v>80</v>
      </c>
      <c r="AY620" s="237" t="s">
        <v>133</v>
      </c>
    </row>
    <row r="621" s="2" customFormat="1" ht="37.8" customHeight="1">
      <c r="A621" s="41"/>
      <c r="B621" s="42"/>
      <c r="C621" s="208" t="s">
        <v>1064</v>
      </c>
      <c r="D621" s="208" t="s">
        <v>135</v>
      </c>
      <c r="E621" s="209" t="s">
        <v>1065</v>
      </c>
      <c r="F621" s="210" t="s">
        <v>1066</v>
      </c>
      <c r="G621" s="211" t="s">
        <v>138</v>
      </c>
      <c r="H621" s="212">
        <v>120</v>
      </c>
      <c r="I621" s="213"/>
      <c r="J621" s="214">
        <f>ROUND(I621*H621,2)</f>
        <v>0</v>
      </c>
      <c r="K621" s="210" t="s">
        <v>139</v>
      </c>
      <c r="L621" s="47"/>
      <c r="M621" s="215" t="s">
        <v>19</v>
      </c>
      <c r="N621" s="216" t="s">
        <v>43</v>
      </c>
      <c r="O621" s="87"/>
      <c r="P621" s="217">
        <f>O621*H621</f>
        <v>0</v>
      </c>
      <c r="Q621" s="217">
        <v>0</v>
      </c>
      <c r="R621" s="217">
        <f>Q621*H621</f>
        <v>0</v>
      </c>
      <c r="S621" s="217">
        <v>0</v>
      </c>
      <c r="T621" s="218">
        <f>S621*H621</f>
        <v>0</v>
      </c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R621" s="219" t="s">
        <v>227</v>
      </c>
      <c r="AT621" s="219" t="s">
        <v>135</v>
      </c>
      <c r="AU621" s="219" t="s">
        <v>82</v>
      </c>
      <c r="AY621" s="20" t="s">
        <v>133</v>
      </c>
      <c r="BE621" s="220">
        <f>IF(N621="základní",J621,0)</f>
        <v>0</v>
      </c>
      <c r="BF621" s="220">
        <f>IF(N621="snížená",J621,0)</f>
        <v>0</v>
      </c>
      <c r="BG621" s="220">
        <f>IF(N621="zákl. přenesená",J621,0)</f>
        <v>0</v>
      </c>
      <c r="BH621" s="220">
        <f>IF(N621="sníž. přenesená",J621,0)</f>
        <v>0</v>
      </c>
      <c r="BI621" s="220">
        <f>IF(N621="nulová",J621,0)</f>
        <v>0</v>
      </c>
      <c r="BJ621" s="20" t="s">
        <v>80</v>
      </c>
      <c r="BK621" s="220">
        <f>ROUND(I621*H621,2)</f>
        <v>0</v>
      </c>
      <c r="BL621" s="20" t="s">
        <v>227</v>
      </c>
      <c r="BM621" s="219" t="s">
        <v>1067</v>
      </c>
    </row>
    <row r="622" s="2" customFormat="1">
      <c r="A622" s="41"/>
      <c r="B622" s="42"/>
      <c r="C622" s="43"/>
      <c r="D622" s="221" t="s">
        <v>142</v>
      </c>
      <c r="E622" s="43"/>
      <c r="F622" s="222" t="s">
        <v>1068</v>
      </c>
      <c r="G622" s="43"/>
      <c r="H622" s="43"/>
      <c r="I622" s="223"/>
      <c r="J622" s="43"/>
      <c r="K622" s="43"/>
      <c r="L622" s="47"/>
      <c r="M622" s="224"/>
      <c r="N622" s="225"/>
      <c r="O622" s="87"/>
      <c r="P622" s="87"/>
      <c r="Q622" s="87"/>
      <c r="R622" s="87"/>
      <c r="S622" s="87"/>
      <c r="T622" s="88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T622" s="20" t="s">
        <v>142</v>
      </c>
      <c r="AU622" s="20" t="s">
        <v>82</v>
      </c>
    </row>
    <row r="623" s="13" customFormat="1">
      <c r="A623" s="13"/>
      <c r="B623" s="226"/>
      <c r="C623" s="227"/>
      <c r="D623" s="228" t="s">
        <v>144</v>
      </c>
      <c r="E623" s="229" t="s">
        <v>19</v>
      </c>
      <c r="F623" s="230" t="s">
        <v>1069</v>
      </c>
      <c r="G623" s="227"/>
      <c r="H623" s="231">
        <v>120</v>
      </c>
      <c r="I623" s="232"/>
      <c r="J623" s="227"/>
      <c r="K623" s="227"/>
      <c r="L623" s="233"/>
      <c r="M623" s="234"/>
      <c r="N623" s="235"/>
      <c r="O623" s="235"/>
      <c r="P623" s="235"/>
      <c r="Q623" s="235"/>
      <c r="R623" s="235"/>
      <c r="S623" s="235"/>
      <c r="T623" s="236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37" t="s">
        <v>144</v>
      </c>
      <c r="AU623" s="237" t="s">
        <v>82</v>
      </c>
      <c r="AV623" s="13" t="s">
        <v>82</v>
      </c>
      <c r="AW623" s="13" t="s">
        <v>33</v>
      </c>
      <c r="AX623" s="13" t="s">
        <v>80</v>
      </c>
      <c r="AY623" s="237" t="s">
        <v>133</v>
      </c>
    </row>
    <row r="624" s="2" customFormat="1" ht="37.8" customHeight="1">
      <c r="A624" s="41"/>
      <c r="B624" s="42"/>
      <c r="C624" s="208" t="s">
        <v>1070</v>
      </c>
      <c r="D624" s="208" t="s">
        <v>135</v>
      </c>
      <c r="E624" s="209" t="s">
        <v>1071</v>
      </c>
      <c r="F624" s="210" t="s">
        <v>1072</v>
      </c>
      <c r="G624" s="211" t="s">
        <v>196</v>
      </c>
      <c r="H624" s="212">
        <v>1.1870000000000001</v>
      </c>
      <c r="I624" s="213"/>
      <c r="J624" s="214">
        <f>ROUND(I624*H624,2)</f>
        <v>0</v>
      </c>
      <c r="K624" s="210" t="s">
        <v>139</v>
      </c>
      <c r="L624" s="47"/>
      <c r="M624" s="215" t="s">
        <v>19</v>
      </c>
      <c r="N624" s="216" t="s">
        <v>43</v>
      </c>
      <c r="O624" s="87"/>
      <c r="P624" s="217">
        <f>O624*H624</f>
        <v>0</v>
      </c>
      <c r="Q624" s="217">
        <v>0.00189</v>
      </c>
      <c r="R624" s="217">
        <f>Q624*H624</f>
        <v>0.0022434300000000003</v>
      </c>
      <c r="S624" s="217">
        <v>0</v>
      </c>
      <c r="T624" s="218">
        <f>S624*H624</f>
        <v>0</v>
      </c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R624" s="219" t="s">
        <v>227</v>
      </c>
      <c r="AT624" s="219" t="s">
        <v>135</v>
      </c>
      <c r="AU624" s="219" t="s">
        <v>82</v>
      </c>
      <c r="AY624" s="20" t="s">
        <v>133</v>
      </c>
      <c r="BE624" s="220">
        <f>IF(N624="základní",J624,0)</f>
        <v>0</v>
      </c>
      <c r="BF624" s="220">
        <f>IF(N624="snížená",J624,0)</f>
        <v>0</v>
      </c>
      <c r="BG624" s="220">
        <f>IF(N624="zákl. přenesená",J624,0)</f>
        <v>0</v>
      </c>
      <c r="BH624" s="220">
        <f>IF(N624="sníž. přenesená",J624,0)</f>
        <v>0</v>
      </c>
      <c r="BI624" s="220">
        <f>IF(N624="nulová",J624,0)</f>
        <v>0</v>
      </c>
      <c r="BJ624" s="20" t="s">
        <v>80</v>
      </c>
      <c r="BK624" s="220">
        <f>ROUND(I624*H624,2)</f>
        <v>0</v>
      </c>
      <c r="BL624" s="20" t="s">
        <v>227</v>
      </c>
      <c r="BM624" s="219" t="s">
        <v>1073</v>
      </c>
    </row>
    <row r="625" s="2" customFormat="1">
      <c r="A625" s="41"/>
      <c r="B625" s="42"/>
      <c r="C625" s="43"/>
      <c r="D625" s="221" t="s">
        <v>142</v>
      </c>
      <c r="E625" s="43"/>
      <c r="F625" s="222" t="s">
        <v>1074</v>
      </c>
      <c r="G625" s="43"/>
      <c r="H625" s="43"/>
      <c r="I625" s="223"/>
      <c r="J625" s="43"/>
      <c r="K625" s="43"/>
      <c r="L625" s="47"/>
      <c r="M625" s="224"/>
      <c r="N625" s="225"/>
      <c r="O625" s="87"/>
      <c r="P625" s="87"/>
      <c r="Q625" s="87"/>
      <c r="R625" s="87"/>
      <c r="S625" s="87"/>
      <c r="T625" s="88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T625" s="20" t="s">
        <v>142</v>
      </c>
      <c r="AU625" s="20" t="s">
        <v>82</v>
      </c>
    </row>
    <row r="626" s="13" customFormat="1">
      <c r="A626" s="13"/>
      <c r="B626" s="226"/>
      <c r="C626" s="227"/>
      <c r="D626" s="228" t="s">
        <v>144</v>
      </c>
      <c r="E626" s="229" t="s">
        <v>19</v>
      </c>
      <c r="F626" s="230" t="s">
        <v>1075</v>
      </c>
      <c r="G626" s="227"/>
      <c r="H626" s="231">
        <v>1.1870000000000001</v>
      </c>
      <c r="I626" s="232"/>
      <c r="J626" s="227"/>
      <c r="K626" s="227"/>
      <c r="L626" s="233"/>
      <c r="M626" s="234"/>
      <c r="N626" s="235"/>
      <c r="O626" s="235"/>
      <c r="P626" s="235"/>
      <c r="Q626" s="235"/>
      <c r="R626" s="235"/>
      <c r="S626" s="235"/>
      <c r="T626" s="236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37" t="s">
        <v>144</v>
      </c>
      <c r="AU626" s="237" t="s">
        <v>82</v>
      </c>
      <c r="AV626" s="13" t="s">
        <v>82</v>
      </c>
      <c r="AW626" s="13" t="s">
        <v>33</v>
      </c>
      <c r="AX626" s="13" t="s">
        <v>80</v>
      </c>
      <c r="AY626" s="237" t="s">
        <v>133</v>
      </c>
    </row>
    <row r="627" s="2" customFormat="1" ht="37.8" customHeight="1">
      <c r="A627" s="41"/>
      <c r="B627" s="42"/>
      <c r="C627" s="208" t="s">
        <v>1076</v>
      </c>
      <c r="D627" s="208" t="s">
        <v>135</v>
      </c>
      <c r="E627" s="209" t="s">
        <v>1077</v>
      </c>
      <c r="F627" s="210" t="s">
        <v>1078</v>
      </c>
      <c r="G627" s="211" t="s">
        <v>216</v>
      </c>
      <c r="H627" s="212">
        <v>30.204999999999998</v>
      </c>
      <c r="I627" s="213"/>
      <c r="J627" s="214">
        <f>ROUND(I627*H627,2)</f>
        <v>0</v>
      </c>
      <c r="K627" s="210" t="s">
        <v>139</v>
      </c>
      <c r="L627" s="47"/>
      <c r="M627" s="215" t="s">
        <v>19</v>
      </c>
      <c r="N627" s="216" t="s">
        <v>43</v>
      </c>
      <c r="O627" s="87"/>
      <c r="P627" s="217">
        <f>O627*H627</f>
        <v>0</v>
      </c>
      <c r="Q627" s="217">
        <v>0</v>
      </c>
      <c r="R627" s="217">
        <f>Q627*H627</f>
        <v>0</v>
      </c>
      <c r="S627" s="217">
        <v>0</v>
      </c>
      <c r="T627" s="218">
        <f>S627*H627</f>
        <v>0</v>
      </c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R627" s="219" t="s">
        <v>227</v>
      </c>
      <c r="AT627" s="219" t="s">
        <v>135</v>
      </c>
      <c r="AU627" s="219" t="s">
        <v>82</v>
      </c>
      <c r="AY627" s="20" t="s">
        <v>133</v>
      </c>
      <c r="BE627" s="220">
        <f>IF(N627="základní",J627,0)</f>
        <v>0</v>
      </c>
      <c r="BF627" s="220">
        <f>IF(N627="snížená",J627,0)</f>
        <v>0</v>
      </c>
      <c r="BG627" s="220">
        <f>IF(N627="zákl. přenesená",J627,0)</f>
        <v>0</v>
      </c>
      <c r="BH627" s="220">
        <f>IF(N627="sníž. přenesená",J627,0)</f>
        <v>0</v>
      </c>
      <c r="BI627" s="220">
        <f>IF(N627="nulová",J627,0)</f>
        <v>0</v>
      </c>
      <c r="BJ627" s="20" t="s">
        <v>80</v>
      </c>
      <c r="BK627" s="220">
        <f>ROUND(I627*H627,2)</f>
        <v>0</v>
      </c>
      <c r="BL627" s="20" t="s">
        <v>227</v>
      </c>
      <c r="BM627" s="219" t="s">
        <v>1079</v>
      </c>
    </row>
    <row r="628" s="2" customFormat="1">
      <c r="A628" s="41"/>
      <c r="B628" s="42"/>
      <c r="C628" s="43"/>
      <c r="D628" s="221" t="s">
        <v>142</v>
      </c>
      <c r="E628" s="43"/>
      <c r="F628" s="222" t="s">
        <v>1080</v>
      </c>
      <c r="G628" s="43"/>
      <c r="H628" s="43"/>
      <c r="I628" s="223"/>
      <c r="J628" s="43"/>
      <c r="K628" s="43"/>
      <c r="L628" s="47"/>
      <c r="M628" s="224"/>
      <c r="N628" s="225"/>
      <c r="O628" s="87"/>
      <c r="P628" s="87"/>
      <c r="Q628" s="87"/>
      <c r="R628" s="87"/>
      <c r="S628" s="87"/>
      <c r="T628" s="88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T628" s="20" t="s">
        <v>142</v>
      </c>
      <c r="AU628" s="20" t="s">
        <v>82</v>
      </c>
    </row>
    <row r="629" s="13" customFormat="1">
      <c r="A629" s="13"/>
      <c r="B629" s="226"/>
      <c r="C629" s="227"/>
      <c r="D629" s="228" t="s">
        <v>144</v>
      </c>
      <c r="E629" s="229" t="s">
        <v>19</v>
      </c>
      <c r="F629" s="230" t="s">
        <v>1081</v>
      </c>
      <c r="G629" s="227"/>
      <c r="H629" s="231">
        <v>22</v>
      </c>
      <c r="I629" s="232"/>
      <c r="J629" s="227"/>
      <c r="K629" s="227"/>
      <c r="L629" s="233"/>
      <c r="M629" s="234"/>
      <c r="N629" s="235"/>
      <c r="O629" s="235"/>
      <c r="P629" s="235"/>
      <c r="Q629" s="235"/>
      <c r="R629" s="235"/>
      <c r="S629" s="235"/>
      <c r="T629" s="236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37" t="s">
        <v>144</v>
      </c>
      <c r="AU629" s="237" t="s">
        <v>82</v>
      </c>
      <c r="AV629" s="13" t="s">
        <v>82</v>
      </c>
      <c r="AW629" s="13" t="s">
        <v>33</v>
      </c>
      <c r="AX629" s="13" t="s">
        <v>72</v>
      </c>
      <c r="AY629" s="237" t="s">
        <v>133</v>
      </c>
    </row>
    <row r="630" s="13" customFormat="1">
      <c r="A630" s="13"/>
      <c r="B630" s="226"/>
      <c r="C630" s="227"/>
      <c r="D630" s="228" t="s">
        <v>144</v>
      </c>
      <c r="E630" s="229" t="s">
        <v>19</v>
      </c>
      <c r="F630" s="230" t="s">
        <v>1082</v>
      </c>
      <c r="G630" s="227"/>
      <c r="H630" s="231">
        <v>8.2050000000000001</v>
      </c>
      <c r="I630" s="232"/>
      <c r="J630" s="227"/>
      <c r="K630" s="227"/>
      <c r="L630" s="233"/>
      <c r="M630" s="234"/>
      <c r="N630" s="235"/>
      <c r="O630" s="235"/>
      <c r="P630" s="235"/>
      <c r="Q630" s="235"/>
      <c r="R630" s="235"/>
      <c r="S630" s="235"/>
      <c r="T630" s="236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T630" s="237" t="s">
        <v>144</v>
      </c>
      <c r="AU630" s="237" t="s">
        <v>82</v>
      </c>
      <c r="AV630" s="13" t="s">
        <v>82</v>
      </c>
      <c r="AW630" s="13" t="s">
        <v>33</v>
      </c>
      <c r="AX630" s="13" t="s">
        <v>72</v>
      </c>
      <c r="AY630" s="237" t="s">
        <v>133</v>
      </c>
    </row>
    <row r="631" s="14" customFormat="1">
      <c r="A631" s="14"/>
      <c r="B631" s="238"/>
      <c r="C631" s="239"/>
      <c r="D631" s="228" t="s">
        <v>144</v>
      </c>
      <c r="E631" s="240" t="s">
        <v>19</v>
      </c>
      <c r="F631" s="241" t="s">
        <v>205</v>
      </c>
      <c r="G631" s="239"/>
      <c r="H631" s="242">
        <v>30.204999999999998</v>
      </c>
      <c r="I631" s="243"/>
      <c r="J631" s="239"/>
      <c r="K631" s="239"/>
      <c r="L631" s="244"/>
      <c r="M631" s="245"/>
      <c r="N631" s="246"/>
      <c r="O631" s="246"/>
      <c r="P631" s="246"/>
      <c r="Q631" s="246"/>
      <c r="R631" s="246"/>
      <c r="S631" s="246"/>
      <c r="T631" s="247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T631" s="248" t="s">
        <v>144</v>
      </c>
      <c r="AU631" s="248" t="s">
        <v>82</v>
      </c>
      <c r="AV631" s="14" t="s">
        <v>140</v>
      </c>
      <c r="AW631" s="14" t="s">
        <v>33</v>
      </c>
      <c r="AX631" s="14" t="s">
        <v>80</v>
      </c>
      <c r="AY631" s="248" t="s">
        <v>133</v>
      </c>
    </row>
    <row r="632" s="2" customFormat="1" ht="21.75" customHeight="1">
      <c r="A632" s="41"/>
      <c r="B632" s="42"/>
      <c r="C632" s="274" t="s">
        <v>1083</v>
      </c>
      <c r="D632" s="274" t="s">
        <v>418</v>
      </c>
      <c r="E632" s="275" t="s">
        <v>1084</v>
      </c>
      <c r="F632" s="276" t="s">
        <v>1085</v>
      </c>
      <c r="G632" s="277" t="s">
        <v>196</v>
      </c>
      <c r="H632" s="278">
        <v>0.051999999999999998</v>
      </c>
      <c r="I632" s="279"/>
      <c r="J632" s="280">
        <f>ROUND(I632*H632,2)</f>
        <v>0</v>
      </c>
      <c r="K632" s="276" t="s">
        <v>139</v>
      </c>
      <c r="L632" s="281"/>
      <c r="M632" s="282" t="s">
        <v>19</v>
      </c>
      <c r="N632" s="283" t="s">
        <v>43</v>
      </c>
      <c r="O632" s="87"/>
      <c r="P632" s="217">
        <f>O632*H632</f>
        <v>0</v>
      </c>
      <c r="Q632" s="217">
        <v>0.55000000000000004</v>
      </c>
      <c r="R632" s="217">
        <f>Q632*H632</f>
        <v>0.0286</v>
      </c>
      <c r="S632" s="217">
        <v>0</v>
      </c>
      <c r="T632" s="218">
        <f>S632*H632</f>
        <v>0</v>
      </c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R632" s="219" t="s">
        <v>545</v>
      </c>
      <c r="AT632" s="219" t="s">
        <v>418</v>
      </c>
      <c r="AU632" s="219" t="s">
        <v>82</v>
      </c>
      <c r="AY632" s="20" t="s">
        <v>133</v>
      </c>
      <c r="BE632" s="220">
        <f>IF(N632="základní",J632,0)</f>
        <v>0</v>
      </c>
      <c r="BF632" s="220">
        <f>IF(N632="snížená",J632,0)</f>
        <v>0</v>
      </c>
      <c r="BG632" s="220">
        <f>IF(N632="zákl. přenesená",J632,0)</f>
        <v>0</v>
      </c>
      <c r="BH632" s="220">
        <f>IF(N632="sníž. přenesená",J632,0)</f>
        <v>0</v>
      </c>
      <c r="BI632" s="220">
        <f>IF(N632="nulová",J632,0)</f>
        <v>0</v>
      </c>
      <c r="BJ632" s="20" t="s">
        <v>80</v>
      </c>
      <c r="BK632" s="220">
        <f>ROUND(I632*H632,2)</f>
        <v>0</v>
      </c>
      <c r="BL632" s="20" t="s">
        <v>227</v>
      </c>
      <c r="BM632" s="219" t="s">
        <v>1086</v>
      </c>
    </row>
    <row r="633" s="13" customFormat="1">
      <c r="A633" s="13"/>
      <c r="B633" s="226"/>
      <c r="C633" s="227"/>
      <c r="D633" s="228" t="s">
        <v>144</v>
      </c>
      <c r="E633" s="229" t="s">
        <v>19</v>
      </c>
      <c r="F633" s="230" t="s">
        <v>1087</v>
      </c>
      <c r="G633" s="227"/>
      <c r="H633" s="231">
        <v>0.035000000000000003</v>
      </c>
      <c r="I633" s="232"/>
      <c r="J633" s="227"/>
      <c r="K633" s="227"/>
      <c r="L633" s="233"/>
      <c r="M633" s="234"/>
      <c r="N633" s="235"/>
      <c r="O633" s="235"/>
      <c r="P633" s="235"/>
      <c r="Q633" s="235"/>
      <c r="R633" s="235"/>
      <c r="S633" s="235"/>
      <c r="T633" s="236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37" t="s">
        <v>144</v>
      </c>
      <c r="AU633" s="237" t="s">
        <v>82</v>
      </c>
      <c r="AV633" s="13" t="s">
        <v>82</v>
      </c>
      <c r="AW633" s="13" t="s">
        <v>33</v>
      </c>
      <c r="AX633" s="13" t="s">
        <v>72</v>
      </c>
      <c r="AY633" s="237" t="s">
        <v>133</v>
      </c>
    </row>
    <row r="634" s="13" customFormat="1">
      <c r="A634" s="13"/>
      <c r="B634" s="226"/>
      <c r="C634" s="227"/>
      <c r="D634" s="228" t="s">
        <v>144</v>
      </c>
      <c r="E634" s="229" t="s">
        <v>19</v>
      </c>
      <c r="F634" s="230" t="s">
        <v>1088</v>
      </c>
      <c r="G634" s="227"/>
      <c r="H634" s="231">
        <v>0.012999999999999999</v>
      </c>
      <c r="I634" s="232"/>
      <c r="J634" s="227"/>
      <c r="K634" s="227"/>
      <c r="L634" s="233"/>
      <c r="M634" s="234"/>
      <c r="N634" s="235"/>
      <c r="O634" s="235"/>
      <c r="P634" s="235"/>
      <c r="Q634" s="235"/>
      <c r="R634" s="235"/>
      <c r="S634" s="235"/>
      <c r="T634" s="236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T634" s="237" t="s">
        <v>144</v>
      </c>
      <c r="AU634" s="237" t="s">
        <v>82</v>
      </c>
      <c r="AV634" s="13" t="s">
        <v>82</v>
      </c>
      <c r="AW634" s="13" t="s">
        <v>33</v>
      </c>
      <c r="AX634" s="13" t="s">
        <v>72</v>
      </c>
      <c r="AY634" s="237" t="s">
        <v>133</v>
      </c>
    </row>
    <row r="635" s="14" customFormat="1">
      <c r="A635" s="14"/>
      <c r="B635" s="238"/>
      <c r="C635" s="239"/>
      <c r="D635" s="228" t="s">
        <v>144</v>
      </c>
      <c r="E635" s="240" t="s">
        <v>19</v>
      </c>
      <c r="F635" s="241" t="s">
        <v>205</v>
      </c>
      <c r="G635" s="239"/>
      <c r="H635" s="242">
        <v>0.048000000000000001</v>
      </c>
      <c r="I635" s="243"/>
      <c r="J635" s="239"/>
      <c r="K635" s="239"/>
      <c r="L635" s="244"/>
      <c r="M635" s="245"/>
      <c r="N635" s="246"/>
      <c r="O635" s="246"/>
      <c r="P635" s="246"/>
      <c r="Q635" s="246"/>
      <c r="R635" s="246"/>
      <c r="S635" s="246"/>
      <c r="T635" s="247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T635" s="248" t="s">
        <v>144</v>
      </c>
      <c r="AU635" s="248" t="s">
        <v>82</v>
      </c>
      <c r="AV635" s="14" t="s">
        <v>140</v>
      </c>
      <c r="AW635" s="14" t="s">
        <v>33</v>
      </c>
      <c r="AX635" s="14" t="s">
        <v>80</v>
      </c>
      <c r="AY635" s="248" t="s">
        <v>133</v>
      </c>
    </row>
    <row r="636" s="13" customFormat="1">
      <c r="A636" s="13"/>
      <c r="B636" s="226"/>
      <c r="C636" s="227"/>
      <c r="D636" s="228" t="s">
        <v>144</v>
      </c>
      <c r="E636" s="227"/>
      <c r="F636" s="230" t="s">
        <v>1089</v>
      </c>
      <c r="G636" s="227"/>
      <c r="H636" s="231">
        <v>0.051999999999999998</v>
      </c>
      <c r="I636" s="232"/>
      <c r="J636" s="227"/>
      <c r="K636" s="227"/>
      <c r="L636" s="233"/>
      <c r="M636" s="234"/>
      <c r="N636" s="235"/>
      <c r="O636" s="235"/>
      <c r="P636" s="235"/>
      <c r="Q636" s="235"/>
      <c r="R636" s="235"/>
      <c r="S636" s="235"/>
      <c r="T636" s="236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T636" s="237" t="s">
        <v>144</v>
      </c>
      <c r="AU636" s="237" t="s">
        <v>82</v>
      </c>
      <c r="AV636" s="13" t="s">
        <v>82</v>
      </c>
      <c r="AW636" s="13" t="s">
        <v>4</v>
      </c>
      <c r="AX636" s="13" t="s">
        <v>80</v>
      </c>
      <c r="AY636" s="237" t="s">
        <v>133</v>
      </c>
    </row>
    <row r="637" s="2" customFormat="1" ht="24.15" customHeight="1">
      <c r="A637" s="41"/>
      <c r="B637" s="42"/>
      <c r="C637" s="208" t="s">
        <v>1090</v>
      </c>
      <c r="D637" s="208" t="s">
        <v>135</v>
      </c>
      <c r="E637" s="209" t="s">
        <v>1091</v>
      </c>
      <c r="F637" s="210" t="s">
        <v>1092</v>
      </c>
      <c r="G637" s="211" t="s">
        <v>94</v>
      </c>
      <c r="H637" s="212">
        <v>21.800000000000001</v>
      </c>
      <c r="I637" s="213"/>
      <c r="J637" s="214">
        <f>ROUND(I637*H637,2)</f>
        <v>0</v>
      </c>
      <c r="K637" s="210" t="s">
        <v>139</v>
      </c>
      <c r="L637" s="47"/>
      <c r="M637" s="215" t="s">
        <v>19</v>
      </c>
      <c r="N637" s="216" t="s">
        <v>43</v>
      </c>
      <c r="O637" s="87"/>
      <c r="P637" s="217">
        <f>O637*H637</f>
        <v>0</v>
      </c>
      <c r="Q637" s="217">
        <v>0</v>
      </c>
      <c r="R637" s="217">
        <f>Q637*H637</f>
        <v>0</v>
      </c>
      <c r="S637" s="217">
        <v>0</v>
      </c>
      <c r="T637" s="218">
        <f>S637*H637</f>
        <v>0</v>
      </c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R637" s="219" t="s">
        <v>227</v>
      </c>
      <c r="AT637" s="219" t="s">
        <v>135</v>
      </c>
      <c r="AU637" s="219" t="s">
        <v>82</v>
      </c>
      <c r="AY637" s="20" t="s">
        <v>133</v>
      </c>
      <c r="BE637" s="220">
        <f>IF(N637="základní",J637,0)</f>
        <v>0</v>
      </c>
      <c r="BF637" s="220">
        <f>IF(N637="snížená",J637,0)</f>
        <v>0</v>
      </c>
      <c r="BG637" s="220">
        <f>IF(N637="zákl. přenesená",J637,0)</f>
        <v>0</v>
      </c>
      <c r="BH637" s="220">
        <f>IF(N637="sníž. přenesená",J637,0)</f>
        <v>0</v>
      </c>
      <c r="BI637" s="220">
        <f>IF(N637="nulová",J637,0)</f>
        <v>0</v>
      </c>
      <c r="BJ637" s="20" t="s">
        <v>80</v>
      </c>
      <c r="BK637" s="220">
        <f>ROUND(I637*H637,2)</f>
        <v>0</v>
      </c>
      <c r="BL637" s="20" t="s">
        <v>227</v>
      </c>
      <c r="BM637" s="219" t="s">
        <v>1093</v>
      </c>
    </row>
    <row r="638" s="2" customFormat="1">
      <c r="A638" s="41"/>
      <c r="B638" s="42"/>
      <c r="C638" s="43"/>
      <c r="D638" s="221" t="s">
        <v>142</v>
      </c>
      <c r="E638" s="43"/>
      <c r="F638" s="222" t="s">
        <v>1094</v>
      </c>
      <c r="G638" s="43"/>
      <c r="H638" s="43"/>
      <c r="I638" s="223"/>
      <c r="J638" s="43"/>
      <c r="K638" s="43"/>
      <c r="L638" s="47"/>
      <c r="M638" s="224"/>
      <c r="N638" s="225"/>
      <c r="O638" s="87"/>
      <c r="P638" s="87"/>
      <c r="Q638" s="87"/>
      <c r="R638" s="87"/>
      <c r="S638" s="87"/>
      <c r="T638" s="88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T638" s="20" t="s">
        <v>142</v>
      </c>
      <c r="AU638" s="20" t="s">
        <v>82</v>
      </c>
    </row>
    <row r="639" s="13" customFormat="1">
      <c r="A639" s="13"/>
      <c r="B639" s="226"/>
      <c r="C639" s="227"/>
      <c r="D639" s="228" t="s">
        <v>144</v>
      </c>
      <c r="E639" s="229" t="s">
        <v>19</v>
      </c>
      <c r="F639" s="230" t="s">
        <v>1095</v>
      </c>
      <c r="G639" s="227"/>
      <c r="H639" s="231">
        <v>9.4000000000000004</v>
      </c>
      <c r="I639" s="232"/>
      <c r="J639" s="227"/>
      <c r="K639" s="227"/>
      <c r="L639" s="233"/>
      <c r="M639" s="234"/>
      <c r="N639" s="235"/>
      <c r="O639" s="235"/>
      <c r="P639" s="235"/>
      <c r="Q639" s="235"/>
      <c r="R639" s="235"/>
      <c r="S639" s="235"/>
      <c r="T639" s="236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37" t="s">
        <v>144</v>
      </c>
      <c r="AU639" s="237" t="s">
        <v>82</v>
      </c>
      <c r="AV639" s="13" t="s">
        <v>82</v>
      </c>
      <c r="AW639" s="13" t="s">
        <v>33</v>
      </c>
      <c r="AX639" s="13" t="s">
        <v>72</v>
      </c>
      <c r="AY639" s="237" t="s">
        <v>133</v>
      </c>
    </row>
    <row r="640" s="13" customFormat="1">
      <c r="A640" s="13"/>
      <c r="B640" s="226"/>
      <c r="C640" s="227"/>
      <c r="D640" s="228" t="s">
        <v>144</v>
      </c>
      <c r="E640" s="229" t="s">
        <v>19</v>
      </c>
      <c r="F640" s="230" t="s">
        <v>1096</v>
      </c>
      <c r="G640" s="227"/>
      <c r="H640" s="231">
        <v>12.4</v>
      </c>
      <c r="I640" s="232"/>
      <c r="J640" s="227"/>
      <c r="K640" s="227"/>
      <c r="L640" s="233"/>
      <c r="M640" s="234"/>
      <c r="N640" s="235"/>
      <c r="O640" s="235"/>
      <c r="P640" s="235"/>
      <c r="Q640" s="235"/>
      <c r="R640" s="235"/>
      <c r="S640" s="235"/>
      <c r="T640" s="236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T640" s="237" t="s">
        <v>144</v>
      </c>
      <c r="AU640" s="237" t="s">
        <v>82</v>
      </c>
      <c r="AV640" s="13" t="s">
        <v>82</v>
      </c>
      <c r="AW640" s="13" t="s">
        <v>33</v>
      </c>
      <c r="AX640" s="13" t="s">
        <v>72</v>
      </c>
      <c r="AY640" s="237" t="s">
        <v>133</v>
      </c>
    </row>
    <row r="641" s="14" customFormat="1">
      <c r="A641" s="14"/>
      <c r="B641" s="238"/>
      <c r="C641" s="239"/>
      <c r="D641" s="228" t="s">
        <v>144</v>
      </c>
      <c r="E641" s="240" t="s">
        <v>19</v>
      </c>
      <c r="F641" s="241" t="s">
        <v>205</v>
      </c>
      <c r="G641" s="239"/>
      <c r="H641" s="242">
        <v>21.800000000000001</v>
      </c>
      <c r="I641" s="243"/>
      <c r="J641" s="239"/>
      <c r="K641" s="239"/>
      <c r="L641" s="244"/>
      <c r="M641" s="245"/>
      <c r="N641" s="246"/>
      <c r="O641" s="246"/>
      <c r="P641" s="246"/>
      <c r="Q641" s="246"/>
      <c r="R641" s="246"/>
      <c r="S641" s="246"/>
      <c r="T641" s="247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48" t="s">
        <v>144</v>
      </c>
      <c r="AU641" s="248" t="s">
        <v>82</v>
      </c>
      <c r="AV641" s="14" t="s">
        <v>140</v>
      </c>
      <c r="AW641" s="14" t="s">
        <v>33</v>
      </c>
      <c r="AX641" s="14" t="s">
        <v>80</v>
      </c>
      <c r="AY641" s="248" t="s">
        <v>133</v>
      </c>
    </row>
    <row r="642" s="2" customFormat="1" ht="16.5" customHeight="1">
      <c r="A642" s="41"/>
      <c r="B642" s="42"/>
      <c r="C642" s="274" t="s">
        <v>1097</v>
      </c>
      <c r="D642" s="274" t="s">
        <v>418</v>
      </c>
      <c r="E642" s="275" t="s">
        <v>1098</v>
      </c>
      <c r="F642" s="276" t="s">
        <v>1099</v>
      </c>
      <c r="G642" s="277" t="s">
        <v>94</v>
      </c>
      <c r="H642" s="278">
        <v>23.544</v>
      </c>
      <c r="I642" s="279"/>
      <c r="J642" s="280">
        <f>ROUND(I642*H642,2)</f>
        <v>0</v>
      </c>
      <c r="K642" s="276" t="s">
        <v>139</v>
      </c>
      <c r="L642" s="281"/>
      <c r="M642" s="282" t="s">
        <v>19</v>
      </c>
      <c r="N642" s="283" t="s">
        <v>43</v>
      </c>
      <c r="O642" s="87"/>
      <c r="P642" s="217">
        <f>O642*H642</f>
        <v>0</v>
      </c>
      <c r="Q642" s="217">
        <v>0.01023</v>
      </c>
      <c r="R642" s="217">
        <f>Q642*H642</f>
        <v>0.24085512000000001</v>
      </c>
      <c r="S642" s="217">
        <v>0</v>
      </c>
      <c r="T642" s="218">
        <f>S642*H642</f>
        <v>0</v>
      </c>
      <c r="U642" s="41"/>
      <c r="V642" s="41"/>
      <c r="W642" s="41"/>
      <c r="X642" s="41"/>
      <c r="Y642" s="41"/>
      <c r="Z642" s="41"/>
      <c r="AA642" s="41"/>
      <c r="AB642" s="41"/>
      <c r="AC642" s="41"/>
      <c r="AD642" s="41"/>
      <c r="AE642" s="41"/>
      <c r="AR642" s="219" t="s">
        <v>545</v>
      </c>
      <c r="AT642" s="219" t="s">
        <v>418</v>
      </c>
      <c r="AU642" s="219" t="s">
        <v>82</v>
      </c>
      <c r="AY642" s="20" t="s">
        <v>133</v>
      </c>
      <c r="BE642" s="220">
        <f>IF(N642="základní",J642,0)</f>
        <v>0</v>
      </c>
      <c r="BF642" s="220">
        <f>IF(N642="snížená",J642,0)</f>
        <v>0</v>
      </c>
      <c r="BG642" s="220">
        <f>IF(N642="zákl. přenesená",J642,0)</f>
        <v>0</v>
      </c>
      <c r="BH642" s="220">
        <f>IF(N642="sníž. přenesená",J642,0)</f>
        <v>0</v>
      </c>
      <c r="BI642" s="220">
        <f>IF(N642="nulová",J642,0)</f>
        <v>0</v>
      </c>
      <c r="BJ642" s="20" t="s">
        <v>80</v>
      </c>
      <c r="BK642" s="220">
        <f>ROUND(I642*H642,2)</f>
        <v>0</v>
      </c>
      <c r="BL642" s="20" t="s">
        <v>227</v>
      </c>
      <c r="BM642" s="219" t="s">
        <v>1100</v>
      </c>
    </row>
    <row r="643" s="13" customFormat="1">
      <c r="A643" s="13"/>
      <c r="B643" s="226"/>
      <c r="C643" s="227"/>
      <c r="D643" s="228" t="s">
        <v>144</v>
      </c>
      <c r="E643" s="227"/>
      <c r="F643" s="230" t="s">
        <v>1101</v>
      </c>
      <c r="G643" s="227"/>
      <c r="H643" s="231">
        <v>23.544</v>
      </c>
      <c r="I643" s="232"/>
      <c r="J643" s="227"/>
      <c r="K643" s="227"/>
      <c r="L643" s="233"/>
      <c r="M643" s="234"/>
      <c r="N643" s="235"/>
      <c r="O643" s="235"/>
      <c r="P643" s="235"/>
      <c r="Q643" s="235"/>
      <c r="R643" s="235"/>
      <c r="S643" s="235"/>
      <c r="T643" s="236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37" t="s">
        <v>144</v>
      </c>
      <c r="AU643" s="237" t="s">
        <v>82</v>
      </c>
      <c r="AV643" s="13" t="s">
        <v>82</v>
      </c>
      <c r="AW643" s="13" t="s">
        <v>4</v>
      </c>
      <c r="AX643" s="13" t="s">
        <v>80</v>
      </c>
      <c r="AY643" s="237" t="s">
        <v>133</v>
      </c>
    </row>
    <row r="644" s="2" customFormat="1" ht="24.15" customHeight="1">
      <c r="A644" s="41"/>
      <c r="B644" s="42"/>
      <c r="C644" s="208" t="s">
        <v>1102</v>
      </c>
      <c r="D644" s="208" t="s">
        <v>135</v>
      </c>
      <c r="E644" s="209" t="s">
        <v>1091</v>
      </c>
      <c r="F644" s="210" t="s">
        <v>1092</v>
      </c>
      <c r="G644" s="211" t="s">
        <v>94</v>
      </c>
      <c r="H644" s="212">
        <v>15.25</v>
      </c>
      <c r="I644" s="213"/>
      <c r="J644" s="214">
        <f>ROUND(I644*H644,2)</f>
        <v>0</v>
      </c>
      <c r="K644" s="210" t="s">
        <v>139</v>
      </c>
      <c r="L644" s="47"/>
      <c r="M644" s="215" t="s">
        <v>19</v>
      </c>
      <c r="N644" s="216" t="s">
        <v>43</v>
      </c>
      <c r="O644" s="87"/>
      <c r="P644" s="217">
        <f>O644*H644</f>
        <v>0</v>
      </c>
      <c r="Q644" s="217">
        <v>0</v>
      </c>
      <c r="R644" s="217">
        <f>Q644*H644</f>
        <v>0</v>
      </c>
      <c r="S644" s="217">
        <v>0</v>
      </c>
      <c r="T644" s="218">
        <f>S644*H644</f>
        <v>0</v>
      </c>
      <c r="U644" s="41"/>
      <c r="V644" s="41"/>
      <c r="W644" s="41"/>
      <c r="X644" s="41"/>
      <c r="Y644" s="41"/>
      <c r="Z644" s="41"/>
      <c r="AA644" s="41"/>
      <c r="AB644" s="41"/>
      <c r="AC644" s="41"/>
      <c r="AD644" s="41"/>
      <c r="AE644" s="41"/>
      <c r="AR644" s="219" t="s">
        <v>227</v>
      </c>
      <c r="AT644" s="219" t="s">
        <v>135</v>
      </c>
      <c r="AU644" s="219" t="s">
        <v>82</v>
      </c>
      <c r="AY644" s="20" t="s">
        <v>133</v>
      </c>
      <c r="BE644" s="220">
        <f>IF(N644="základní",J644,0)</f>
        <v>0</v>
      </c>
      <c r="BF644" s="220">
        <f>IF(N644="snížená",J644,0)</f>
        <v>0</v>
      </c>
      <c r="BG644" s="220">
        <f>IF(N644="zákl. přenesená",J644,0)</f>
        <v>0</v>
      </c>
      <c r="BH644" s="220">
        <f>IF(N644="sníž. přenesená",J644,0)</f>
        <v>0</v>
      </c>
      <c r="BI644" s="220">
        <f>IF(N644="nulová",J644,0)</f>
        <v>0</v>
      </c>
      <c r="BJ644" s="20" t="s">
        <v>80</v>
      </c>
      <c r="BK644" s="220">
        <f>ROUND(I644*H644,2)</f>
        <v>0</v>
      </c>
      <c r="BL644" s="20" t="s">
        <v>227</v>
      </c>
      <c r="BM644" s="219" t="s">
        <v>1103</v>
      </c>
    </row>
    <row r="645" s="2" customFormat="1">
      <c r="A645" s="41"/>
      <c r="B645" s="42"/>
      <c r="C645" s="43"/>
      <c r="D645" s="221" t="s">
        <v>142</v>
      </c>
      <c r="E645" s="43"/>
      <c r="F645" s="222" t="s">
        <v>1094</v>
      </c>
      <c r="G645" s="43"/>
      <c r="H645" s="43"/>
      <c r="I645" s="223"/>
      <c r="J645" s="43"/>
      <c r="K645" s="43"/>
      <c r="L645" s="47"/>
      <c r="M645" s="224"/>
      <c r="N645" s="225"/>
      <c r="O645" s="87"/>
      <c r="P645" s="87"/>
      <c r="Q645" s="87"/>
      <c r="R645" s="87"/>
      <c r="S645" s="87"/>
      <c r="T645" s="88"/>
      <c r="U645" s="41"/>
      <c r="V645" s="41"/>
      <c r="W645" s="41"/>
      <c r="X645" s="41"/>
      <c r="Y645" s="41"/>
      <c r="Z645" s="41"/>
      <c r="AA645" s="41"/>
      <c r="AB645" s="41"/>
      <c r="AC645" s="41"/>
      <c r="AD645" s="41"/>
      <c r="AE645" s="41"/>
      <c r="AT645" s="20" t="s">
        <v>142</v>
      </c>
      <c r="AU645" s="20" t="s">
        <v>82</v>
      </c>
    </row>
    <row r="646" s="13" customFormat="1">
      <c r="A646" s="13"/>
      <c r="B646" s="226"/>
      <c r="C646" s="227"/>
      <c r="D646" s="228" t="s">
        <v>144</v>
      </c>
      <c r="E646" s="229" t="s">
        <v>19</v>
      </c>
      <c r="F646" s="230" t="s">
        <v>1104</v>
      </c>
      <c r="G646" s="227"/>
      <c r="H646" s="231">
        <v>15.25</v>
      </c>
      <c r="I646" s="232"/>
      <c r="J646" s="227"/>
      <c r="K646" s="227"/>
      <c r="L646" s="233"/>
      <c r="M646" s="234"/>
      <c r="N646" s="235"/>
      <c r="O646" s="235"/>
      <c r="P646" s="235"/>
      <c r="Q646" s="235"/>
      <c r="R646" s="235"/>
      <c r="S646" s="235"/>
      <c r="T646" s="236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T646" s="237" t="s">
        <v>144</v>
      </c>
      <c r="AU646" s="237" t="s">
        <v>82</v>
      </c>
      <c r="AV646" s="13" t="s">
        <v>82</v>
      </c>
      <c r="AW646" s="13" t="s">
        <v>33</v>
      </c>
      <c r="AX646" s="13" t="s">
        <v>80</v>
      </c>
      <c r="AY646" s="237" t="s">
        <v>133</v>
      </c>
    </row>
    <row r="647" s="2" customFormat="1" ht="24.15" customHeight="1">
      <c r="A647" s="41"/>
      <c r="B647" s="42"/>
      <c r="C647" s="274" t="s">
        <v>1105</v>
      </c>
      <c r="D647" s="274" t="s">
        <v>418</v>
      </c>
      <c r="E647" s="275" t="s">
        <v>1106</v>
      </c>
      <c r="F647" s="276" t="s">
        <v>1107</v>
      </c>
      <c r="G647" s="277" t="s">
        <v>94</v>
      </c>
      <c r="H647" s="278">
        <v>16.469999999999999</v>
      </c>
      <c r="I647" s="279"/>
      <c r="J647" s="280">
        <f>ROUND(I647*H647,2)</f>
        <v>0</v>
      </c>
      <c r="K647" s="276" t="s">
        <v>139</v>
      </c>
      <c r="L647" s="281"/>
      <c r="M647" s="282" t="s">
        <v>19</v>
      </c>
      <c r="N647" s="283" t="s">
        <v>43</v>
      </c>
      <c r="O647" s="87"/>
      <c r="P647" s="217">
        <f>O647*H647</f>
        <v>0</v>
      </c>
      <c r="Q647" s="217">
        <v>0.0093100000000000006</v>
      </c>
      <c r="R647" s="217">
        <f>Q647*H647</f>
        <v>0.15333569999999999</v>
      </c>
      <c r="S647" s="217">
        <v>0</v>
      </c>
      <c r="T647" s="218">
        <f>S647*H647</f>
        <v>0</v>
      </c>
      <c r="U647" s="41"/>
      <c r="V647" s="41"/>
      <c r="W647" s="41"/>
      <c r="X647" s="41"/>
      <c r="Y647" s="41"/>
      <c r="Z647" s="41"/>
      <c r="AA647" s="41"/>
      <c r="AB647" s="41"/>
      <c r="AC647" s="41"/>
      <c r="AD647" s="41"/>
      <c r="AE647" s="41"/>
      <c r="AR647" s="219" t="s">
        <v>545</v>
      </c>
      <c r="AT647" s="219" t="s">
        <v>418</v>
      </c>
      <c r="AU647" s="219" t="s">
        <v>82</v>
      </c>
      <c r="AY647" s="20" t="s">
        <v>133</v>
      </c>
      <c r="BE647" s="220">
        <f>IF(N647="základní",J647,0)</f>
        <v>0</v>
      </c>
      <c r="BF647" s="220">
        <f>IF(N647="snížená",J647,0)</f>
        <v>0</v>
      </c>
      <c r="BG647" s="220">
        <f>IF(N647="zákl. přenesená",J647,0)</f>
        <v>0</v>
      </c>
      <c r="BH647" s="220">
        <f>IF(N647="sníž. přenesená",J647,0)</f>
        <v>0</v>
      </c>
      <c r="BI647" s="220">
        <f>IF(N647="nulová",J647,0)</f>
        <v>0</v>
      </c>
      <c r="BJ647" s="20" t="s">
        <v>80</v>
      </c>
      <c r="BK647" s="220">
        <f>ROUND(I647*H647,2)</f>
        <v>0</v>
      </c>
      <c r="BL647" s="20" t="s">
        <v>227</v>
      </c>
      <c r="BM647" s="219" t="s">
        <v>1108</v>
      </c>
    </row>
    <row r="648" s="13" customFormat="1">
      <c r="A648" s="13"/>
      <c r="B648" s="226"/>
      <c r="C648" s="227"/>
      <c r="D648" s="228" t="s">
        <v>144</v>
      </c>
      <c r="E648" s="227"/>
      <c r="F648" s="230" t="s">
        <v>1109</v>
      </c>
      <c r="G648" s="227"/>
      <c r="H648" s="231">
        <v>16.469999999999999</v>
      </c>
      <c r="I648" s="232"/>
      <c r="J648" s="227"/>
      <c r="K648" s="227"/>
      <c r="L648" s="233"/>
      <c r="M648" s="234"/>
      <c r="N648" s="235"/>
      <c r="O648" s="235"/>
      <c r="P648" s="235"/>
      <c r="Q648" s="235"/>
      <c r="R648" s="235"/>
      <c r="S648" s="235"/>
      <c r="T648" s="236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37" t="s">
        <v>144</v>
      </c>
      <c r="AU648" s="237" t="s">
        <v>82</v>
      </c>
      <c r="AV648" s="13" t="s">
        <v>82</v>
      </c>
      <c r="AW648" s="13" t="s">
        <v>4</v>
      </c>
      <c r="AX648" s="13" t="s">
        <v>80</v>
      </c>
      <c r="AY648" s="237" t="s">
        <v>133</v>
      </c>
    </row>
    <row r="649" s="2" customFormat="1" ht="24.15" customHeight="1">
      <c r="A649" s="41"/>
      <c r="B649" s="42"/>
      <c r="C649" s="208" t="s">
        <v>1110</v>
      </c>
      <c r="D649" s="208" t="s">
        <v>135</v>
      </c>
      <c r="E649" s="209" t="s">
        <v>1111</v>
      </c>
      <c r="F649" s="210" t="s">
        <v>1112</v>
      </c>
      <c r="G649" s="211" t="s">
        <v>94</v>
      </c>
      <c r="H649" s="212">
        <v>14.699999999999999</v>
      </c>
      <c r="I649" s="213"/>
      <c r="J649" s="214">
        <f>ROUND(I649*H649,2)</f>
        <v>0</v>
      </c>
      <c r="K649" s="210" t="s">
        <v>139</v>
      </c>
      <c r="L649" s="47"/>
      <c r="M649" s="215" t="s">
        <v>19</v>
      </c>
      <c r="N649" s="216" t="s">
        <v>43</v>
      </c>
      <c r="O649" s="87"/>
      <c r="P649" s="217">
        <f>O649*H649</f>
        <v>0</v>
      </c>
      <c r="Q649" s="217">
        <v>0</v>
      </c>
      <c r="R649" s="217">
        <f>Q649*H649</f>
        <v>0</v>
      </c>
      <c r="S649" s="217">
        <v>0</v>
      </c>
      <c r="T649" s="218">
        <f>S649*H649</f>
        <v>0</v>
      </c>
      <c r="U649" s="41"/>
      <c r="V649" s="41"/>
      <c r="W649" s="41"/>
      <c r="X649" s="41"/>
      <c r="Y649" s="41"/>
      <c r="Z649" s="41"/>
      <c r="AA649" s="41"/>
      <c r="AB649" s="41"/>
      <c r="AC649" s="41"/>
      <c r="AD649" s="41"/>
      <c r="AE649" s="41"/>
      <c r="AR649" s="219" t="s">
        <v>140</v>
      </c>
      <c r="AT649" s="219" t="s">
        <v>135</v>
      </c>
      <c r="AU649" s="219" t="s">
        <v>82</v>
      </c>
      <c r="AY649" s="20" t="s">
        <v>133</v>
      </c>
      <c r="BE649" s="220">
        <f>IF(N649="základní",J649,0)</f>
        <v>0</v>
      </c>
      <c r="BF649" s="220">
        <f>IF(N649="snížená",J649,0)</f>
        <v>0</v>
      </c>
      <c r="BG649" s="220">
        <f>IF(N649="zákl. přenesená",J649,0)</f>
        <v>0</v>
      </c>
      <c r="BH649" s="220">
        <f>IF(N649="sníž. přenesená",J649,0)</f>
        <v>0</v>
      </c>
      <c r="BI649" s="220">
        <f>IF(N649="nulová",J649,0)</f>
        <v>0</v>
      </c>
      <c r="BJ649" s="20" t="s">
        <v>80</v>
      </c>
      <c r="BK649" s="220">
        <f>ROUND(I649*H649,2)</f>
        <v>0</v>
      </c>
      <c r="BL649" s="20" t="s">
        <v>140</v>
      </c>
      <c r="BM649" s="219" t="s">
        <v>1113</v>
      </c>
    </row>
    <row r="650" s="2" customFormat="1">
      <c r="A650" s="41"/>
      <c r="B650" s="42"/>
      <c r="C650" s="43"/>
      <c r="D650" s="221" t="s">
        <v>142</v>
      </c>
      <c r="E650" s="43"/>
      <c r="F650" s="222" t="s">
        <v>1114</v>
      </c>
      <c r="G650" s="43"/>
      <c r="H650" s="43"/>
      <c r="I650" s="223"/>
      <c r="J650" s="43"/>
      <c r="K650" s="43"/>
      <c r="L650" s="47"/>
      <c r="M650" s="224"/>
      <c r="N650" s="225"/>
      <c r="O650" s="87"/>
      <c r="P650" s="87"/>
      <c r="Q650" s="87"/>
      <c r="R650" s="87"/>
      <c r="S650" s="87"/>
      <c r="T650" s="88"/>
      <c r="U650" s="41"/>
      <c r="V650" s="41"/>
      <c r="W650" s="41"/>
      <c r="X650" s="41"/>
      <c r="Y650" s="41"/>
      <c r="Z650" s="41"/>
      <c r="AA650" s="41"/>
      <c r="AB650" s="41"/>
      <c r="AC650" s="41"/>
      <c r="AD650" s="41"/>
      <c r="AE650" s="41"/>
      <c r="AT650" s="20" t="s">
        <v>142</v>
      </c>
      <c r="AU650" s="20" t="s">
        <v>82</v>
      </c>
    </row>
    <row r="651" s="13" customFormat="1">
      <c r="A651" s="13"/>
      <c r="B651" s="226"/>
      <c r="C651" s="227"/>
      <c r="D651" s="228" t="s">
        <v>144</v>
      </c>
      <c r="E651" s="229" t="s">
        <v>19</v>
      </c>
      <c r="F651" s="230" t="s">
        <v>1115</v>
      </c>
      <c r="G651" s="227"/>
      <c r="H651" s="231">
        <v>14.699999999999999</v>
      </c>
      <c r="I651" s="232"/>
      <c r="J651" s="227"/>
      <c r="K651" s="227"/>
      <c r="L651" s="233"/>
      <c r="M651" s="234"/>
      <c r="N651" s="235"/>
      <c r="O651" s="235"/>
      <c r="P651" s="235"/>
      <c r="Q651" s="235"/>
      <c r="R651" s="235"/>
      <c r="S651" s="235"/>
      <c r="T651" s="236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37" t="s">
        <v>144</v>
      </c>
      <c r="AU651" s="237" t="s">
        <v>82</v>
      </c>
      <c r="AV651" s="13" t="s">
        <v>82</v>
      </c>
      <c r="AW651" s="13" t="s">
        <v>33</v>
      </c>
      <c r="AX651" s="13" t="s">
        <v>80</v>
      </c>
      <c r="AY651" s="237" t="s">
        <v>133</v>
      </c>
    </row>
    <row r="652" s="2" customFormat="1" ht="24.15" customHeight="1">
      <c r="A652" s="41"/>
      <c r="B652" s="42"/>
      <c r="C652" s="274" t="s">
        <v>1116</v>
      </c>
      <c r="D652" s="274" t="s">
        <v>418</v>
      </c>
      <c r="E652" s="275" t="s">
        <v>1117</v>
      </c>
      <c r="F652" s="276" t="s">
        <v>1118</v>
      </c>
      <c r="G652" s="277" t="s">
        <v>196</v>
      </c>
      <c r="H652" s="278">
        <v>0.38100000000000001</v>
      </c>
      <c r="I652" s="279"/>
      <c r="J652" s="280">
        <f>ROUND(I652*H652,2)</f>
        <v>0</v>
      </c>
      <c r="K652" s="276" t="s">
        <v>139</v>
      </c>
      <c r="L652" s="281"/>
      <c r="M652" s="282" t="s">
        <v>19</v>
      </c>
      <c r="N652" s="283" t="s">
        <v>43</v>
      </c>
      <c r="O652" s="87"/>
      <c r="P652" s="217">
        <f>O652*H652</f>
        <v>0</v>
      </c>
      <c r="Q652" s="217">
        <v>0.55000000000000004</v>
      </c>
      <c r="R652" s="217">
        <f>Q652*H652</f>
        <v>0.20955000000000001</v>
      </c>
      <c r="S652" s="217">
        <v>0</v>
      </c>
      <c r="T652" s="218">
        <f>S652*H652</f>
        <v>0</v>
      </c>
      <c r="U652" s="41"/>
      <c r="V652" s="41"/>
      <c r="W652" s="41"/>
      <c r="X652" s="41"/>
      <c r="Y652" s="41"/>
      <c r="Z652" s="41"/>
      <c r="AA652" s="41"/>
      <c r="AB652" s="41"/>
      <c r="AC652" s="41"/>
      <c r="AD652" s="41"/>
      <c r="AE652" s="41"/>
      <c r="AR652" s="219" t="s">
        <v>173</v>
      </c>
      <c r="AT652" s="219" t="s">
        <v>418</v>
      </c>
      <c r="AU652" s="219" t="s">
        <v>82</v>
      </c>
      <c r="AY652" s="20" t="s">
        <v>133</v>
      </c>
      <c r="BE652" s="220">
        <f>IF(N652="základní",J652,0)</f>
        <v>0</v>
      </c>
      <c r="BF652" s="220">
        <f>IF(N652="snížená",J652,0)</f>
        <v>0</v>
      </c>
      <c r="BG652" s="220">
        <f>IF(N652="zákl. přenesená",J652,0)</f>
        <v>0</v>
      </c>
      <c r="BH652" s="220">
        <f>IF(N652="sníž. přenesená",J652,0)</f>
        <v>0</v>
      </c>
      <c r="BI652" s="220">
        <f>IF(N652="nulová",J652,0)</f>
        <v>0</v>
      </c>
      <c r="BJ652" s="20" t="s">
        <v>80</v>
      </c>
      <c r="BK652" s="220">
        <f>ROUND(I652*H652,2)</f>
        <v>0</v>
      </c>
      <c r="BL652" s="20" t="s">
        <v>140</v>
      </c>
      <c r="BM652" s="219" t="s">
        <v>1119</v>
      </c>
    </row>
    <row r="653" s="13" customFormat="1">
      <c r="A653" s="13"/>
      <c r="B653" s="226"/>
      <c r="C653" s="227"/>
      <c r="D653" s="228" t="s">
        <v>144</v>
      </c>
      <c r="E653" s="229" t="s">
        <v>19</v>
      </c>
      <c r="F653" s="230" t="s">
        <v>1120</v>
      </c>
      <c r="G653" s="227"/>
      <c r="H653" s="231">
        <v>0.35299999999999998</v>
      </c>
      <c r="I653" s="232"/>
      <c r="J653" s="227"/>
      <c r="K653" s="227"/>
      <c r="L653" s="233"/>
      <c r="M653" s="234"/>
      <c r="N653" s="235"/>
      <c r="O653" s="235"/>
      <c r="P653" s="235"/>
      <c r="Q653" s="235"/>
      <c r="R653" s="235"/>
      <c r="S653" s="235"/>
      <c r="T653" s="236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37" t="s">
        <v>144</v>
      </c>
      <c r="AU653" s="237" t="s">
        <v>82</v>
      </c>
      <c r="AV653" s="13" t="s">
        <v>82</v>
      </c>
      <c r="AW653" s="13" t="s">
        <v>33</v>
      </c>
      <c r="AX653" s="13" t="s">
        <v>80</v>
      </c>
      <c r="AY653" s="237" t="s">
        <v>133</v>
      </c>
    </row>
    <row r="654" s="13" customFormat="1">
      <c r="A654" s="13"/>
      <c r="B654" s="226"/>
      <c r="C654" s="227"/>
      <c r="D654" s="228" t="s">
        <v>144</v>
      </c>
      <c r="E654" s="227"/>
      <c r="F654" s="230" t="s">
        <v>1121</v>
      </c>
      <c r="G654" s="227"/>
      <c r="H654" s="231">
        <v>0.38100000000000001</v>
      </c>
      <c r="I654" s="232"/>
      <c r="J654" s="227"/>
      <c r="K654" s="227"/>
      <c r="L654" s="233"/>
      <c r="M654" s="234"/>
      <c r="N654" s="235"/>
      <c r="O654" s="235"/>
      <c r="P654" s="235"/>
      <c r="Q654" s="235"/>
      <c r="R654" s="235"/>
      <c r="S654" s="235"/>
      <c r="T654" s="236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T654" s="237" t="s">
        <v>144</v>
      </c>
      <c r="AU654" s="237" t="s">
        <v>82</v>
      </c>
      <c r="AV654" s="13" t="s">
        <v>82</v>
      </c>
      <c r="AW654" s="13" t="s">
        <v>4</v>
      </c>
      <c r="AX654" s="13" t="s">
        <v>80</v>
      </c>
      <c r="AY654" s="237" t="s">
        <v>133</v>
      </c>
    </row>
    <row r="655" s="2" customFormat="1" ht="24.15" customHeight="1">
      <c r="A655" s="41"/>
      <c r="B655" s="42"/>
      <c r="C655" s="208" t="s">
        <v>1122</v>
      </c>
      <c r="D655" s="208" t="s">
        <v>135</v>
      </c>
      <c r="E655" s="209" t="s">
        <v>1111</v>
      </c>
      <c r="F655" s="210" t="s">
        <v>1112</v>
      </c>
      <c r="G655" s="211" t="s">
        <v>94</v>
      </c>
      <c r="H655" s="212">
        <v>4.7590000000000003</v>
      </c>
      <c r="I655" s="213"/>
      <c r="J655" s="214">
        <f>ROUND(I655*H655,2)</f>
        <v>0</v>
      </c>
      <c r="K655" s="210" t="s">
        <v>139</v>
      </c>
      <c r="L655" s="47"/>
      <c r="M655" s="215" t="s">
        <v>19</v>
      </c>
      <c r="N655" s="216" t="s">
        <v>43</v>
      </c>
      <c r="O655" s="87"/>
      <c r="P655" s="217">
        <f>O655*H655</f>
        <v>0</v>
      </c>
      <c r="Q655" s="217">
        <v>0</v>
      </c>
      <c r="R655" s="217">
        <f>Q655*H655</f>
        <v>0</v>
      </c>
      <c r="S655" s="217">
        <v>0</v>
      </c>
      <c r="T655" s="218">
        <f>S655*H655</f>
        <v>0</v>
      </c>
      <c r="U655" s="41"/>
      <c r="V655" s="41"/>
      <c r="W655" s="41"/>
      <c r="X655" s="41"/>
      <c r="Y655" s="41"/>
      <c r="Z655" s="41"/>
      <c r="AA655" s="41"/>
      <c r="AB655" s="41"/>
      <c r="AC655" s="41"/>
      <c r="AD655" s="41"/>
      <c r="AE655" s="41"/>
      <c r="AR655" s="219" t="s">
        <v>227</v>
      </c>
      <c r="AT655" s="219" t="s">
        <v>135</v>
      </c>
      <c r="AU655" s="219" t="s">
        <v>82</v>
      </c>
      <c r="AY655" s="20" t="s">
        <v>133</v>
      </c>
      <c r="BE655" s="220">
        <f>IF(N655="základní",J655,0)</f>
        <v>0</v>
      </c>
      <c r="BF655" s="220">
        <f>IF(N655="snížená",J655,0)</f>
        <v>0</v>
      </c>
      <c r="BG655" s="220">
        <f>IF(N655="zákl. přenesená",J655,0)</f>
        <v>0</v>
      </c>
      <c r="BH655" s="220">
        <f>IF(N655="sníž. přenesená",J655,0)</f>
        <v>0</v>
      </c>
      <c r="BI655" s="220">
        <f>IF(N655="nulová",J655,0)</f>
        <v>0</v>
      </c>
      <c r="BJ655" s="20" t="s">
        <v>80</v>
      </c>
      <c r="BK655" s="220">
        <f>ROUND(I655*H655,2)</f>
        <v>0</v>
      </c>
      <c r="BL655" s="20" t="s">
        <v>227</v>
      </c>
      <c r="BM655" s="219" t="s">
        <v>1123</v>
      </c>
    </row>
    <row r="656" s="2" customFormat="1">
      <c r="A656" s="41"/>
      <c r="B656" s="42"/>
      <c r="C656" s="43"/>
      <c r="D656" s="221" t="s">
        <v>142</v>
      </c>
      <c r="E656" s="43"/>
      <c r="F656" s="222" t="s">
        <v>1114</v>
      </c>
      <c r="G656" s="43"/>
      <c r="H656" s="43"/>
      <c r="I656" s="223"/>
      <c r="J656" s="43"/>
      <c r="K656" s="43"/>
      <c r="L656" s="47"/>
      <c r="M656" s="224"/>
      <c r="N656" s="225"/>
      <c r="O656" s="87"/>
      <c r="P656" s="87"/>
      <c r="Q656" s="87"/>
      <c r="R656" s="87"/>
      <c r="S656" s="87"/>
      <c r="T656" s="88"/>
      <c r="U656" s="41"/>
      <c r="V656" s="41"/>
      <c r="W656" s="41"/>
      <c r="X656" s="41"/>
      <c r="Y656" s="41"/>
      <c r="Z656" s="41"/>
      <c r="AA656" s="41"/>
      <c r="AB656" s="41"/>
      <c r="AC656" s="41"/>
      <c r="AD656" s="41"/>
      <c r="AE656" s="41"/>
      <c r="AT656" s="20" t="s">
        <v>142</v>
      </c>
      <c r="AU656" s="20" t="s">
        <v>82</v>
      </c>
    </row>
    <row r="657" s="13" customFormat="1">
      <c r="A657" s="13"/>
      <c r="B657" s="226"/>
      <c r="C657" s="227"/>
      <c r="D657" s="228" t="s">
        <v>144</v>
      </c>
      <c r="E657" s="229" t="s">
        <v>19</v>
      </c>
      <c r="F657" s="230" t="s">
        <v>1124</v>
      </c>
      <c r="G657" s="227"/>
      <c r="H657" s="231">
        <v>4.7590000000000003</v>
      </c>
      <c r="I657" s="232"/>
      <c r="J657" s="227"/>
      <c r="K657" s="227"/>
      <c r="L657" s="233"/>
      <c r="M657" s="234"/>
      <c r="N657" s="235"/>
      <c r="O657" s="235"/>
      <c r="P657" s="235"/>
      <c r="Q657" s="235"/>
      <c r="R657" s="235"/>
      <c r="S657" s="235"/>
      <c r="T657" s="236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37" t="s">
        <v>144</v>
      </c>
      <c r="AU657" s="237" t="s">
        <v>82</v>
      </c>
      <c r="AV657" s="13" t="s">
        <v>82</v>
      </c>
      <c r="AW657" s="13" t="s">
        <v>33</v>
      </c>
      <c r="AX657" s="13" t="s">
        <v>80</v>
      </c>
      <c r="AY657" s="237" t="s">
        <v>133</v>
      </c>
    </row>
    <row r="658" s="2" customFormat="1" ht="16.5" customHeight="1">
      <c r="A658" s="41"/>
      <c r="B658" s="42"/>
      <c r="C658" s="274" t="s">
        <v>1125</v>
      </c>
      <c r="D658" s="274" t="s">
        <v>418</v>
      </c>
      <c r="E658" s="275" t="s">
        <v>1126</v>
      </c>
      <c r="F658" s="276" t="s">
        <v>1127</v>
      </c>
      <c r="G658" s="277" t="s">
        <v>196</v>
      </c>
      <c r="H658" s="278">
        <v>0.10299999999999999</v>
      </c>
      <c r="I658" s="279"/>
      <c r="J658" s="280">
        <f>ROUND(I658*H658,2)</f>
        <v>0</v>
      </c>
      <c r="K658" s="276" t="s">
        <v>139</v>
      </c>
      <c r="L658" s="281"/>
      <c r="M658" s="282" t="s">
        <v>19</v>
      </c>
      <c r="N658" s="283" t="s">
        <v>43</v>
      </c>
      <c r="O658" s="87"/>
      <c r="P658" s="217">
        <f>O658*H658</f>
        <v>0</v>
      </c>
      <c r="Q658" s="217">
        <v>0.75</v>
      </c>
      <c r="R658" s="217">
        <f>Q658*H658</f>
        <v>0.077249999999999999</v>
      </c>
      <c r="S658" s="217">
        <v>0</v>
      </c>
      <c r="T658" s="218">
        <f>S658*H658</f>
        <v>0</v>
      </c>
      <c r="U658" s="41"/>
      <c r="V658" s="41"/>
      <c r="W658" s="41"/>
      <c r="X658" s="41"/>
      <c r="Y658" s="41"/>
      <c r="Z658" s="41"/>
      <c r="AA658" s="41"/>
      <c r="AB658" s="41"/>
      <c r="AC658" s="41"/>
      <c r="AD658" s="41"/>
      <c r="AE658" s="41"/>
      <c r="AR658" s="219" t="s">
        <v>545</v>
      </c>
      <c r="AT658" s="219" t="s">
        <v>418</v>
      </c>
      <c r="AU658" s="219" t="s">
        <v>82</v>
      </c>
      <c r="AY658" s="20" t="s">
        <v>133</v>
      </c>
      <c r="BE658" s="220">
        <f>IF(N658="základní",J658,0)</f>
        <v>0</v>
      </c>
      <c r="BF658" s="220">
        <f>IF(N658="snížená",J658,0)</f>
        <v>0</v>
      </c>
      <c r="BG658" s="220">
        <f>IF(N658="zákl. přenesená",J658,0)</f>
        <v>0</v>
      </c>
      <c r="BH658" s="220">
        <f>IF(N658="sníž. přenesená",J658,0)</f>
        <v>0</v>
      </c>
      <c r="BI658" s="220">
        <f>IF(N658="nulová",J658,0)</f>
        <v>0</v>
      </c>
      <c r="BJ658" s="20" t="s">
        <v>80</v>
      </c>
      <c r="BK658" s="220">
        <f>ROUND(I658*H658,2)</f>
        <v>0</v>
      </c>
      <c r="BL658" s="20" t="s">
        <v>227</v>
      </c>
      <c r="BM658" s="219" t="s">
        <v>1128</v>
      </c>
    </row>
    <row r="659" s="13" customFormat="1">
      <c r="A659" s="13"/>
      <c r="B659" s="226"/>
      <c r="C659" s="227"/>
      <c r="D659" s="228" t="s">
        <v>144</v>
      </c>
      <c r="E659" s="229" t="s">
        <v>19</v>
      </c>
      <c r="F659" s="230" t="s">
        <v>1129</v>
      </c>
      <c r="G659" s="227"/>
      <c r="H659" s="231">
        <v>0.095000000000000001</v>
      </c>
      <c r="I659" s="232"/>
      <c r="J659" s="227"/>
      <c r="K659" s="227"/>
      <c r="L659" s="233"/>
      <c r="M659" s="234"/>
      <c r="N659" s="235"/>
      <c r="O659" s="235"/>
      <c r="P659" s="235"/>
      <c r="Q659" s="235"/>
      <c r="R659" s="235"/>
      <c r="S659" s="235"/>
      <c r="T659" s="236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37" t="s">
        <v>144</v>
      </c>
      <c r="AU659" s="237" t="s">
        <v>82</v>
      </c>
      <c r="AV659" s="13" t="s">
        <v>82</v>
      </c>
      <c r="AW659" s="13" t="s">
        <v>33</v>
      </c>
      <c r="AX659" s="13" t="s">
        <v>80</v>
      </c>
      <c r="AY659" s="237" t="s">
        <v>133</v>
      </c>
    </row>
    <row r="660" s="13" customFormat="1">
      <c r="A660" s="13"/>
      <c r="B660" s="226"/>
      <c r="C660" s="227"/>
      <c r="D660" s="228" t="s">
        <v>144</v>
      </c>
      <c r="E660" s="227"/>
      <c r="F660" s="230" t="s">
        <v>1130</v>
      </c>
      <c r="G660" s="227"/>
      <c r="H660" s="231">
        <v>0.10299999999999999</v>
      </c>
      <c r="I660" s="232"/>
      <c r="J660" s="227"/>
      <c r="K660" s="227"/>
      <c r="L660" s="233"/>
      <c r="M660" s="234"/>
      <c r="N660" s="235"/>
      <c r="O660" s="235"/>
      <c r="P660" s="235"/>
      <c r="Q660" s="235"/>
      <c r="R660" s="235"/>
      <c r="S660" s="235"/>
      <c r="T660" s="236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T660" s="237" t="s">
        <v>144</v>
      </c>
      <c r="AU660" s="237" t="s">
        <v>82</v>
      </c>
      <c r="AV660" s="13" t="s">
        <v>82</v>
      </c>
      <c r="AW660" s="13" t="s">
        <v>4</v>
      </c>
      <c r="AX660" s="13" t="s">
        <v>80</v>
      </c>
      <c r="AY660" s="237" t="s">
        <v>133</v>
      </c>
    </row>
    <row r="661" s="2" customFormat="1" ht="24.15" customHeight="1">
      <c r="A661" s="41"/>
      <c r="B661" s="42"/>
      <c r="C661" s="208" t="s">
        <v>1131</v>
      </c>
      <c r="D661" s="208" t="s">
        <v>135</v>
      </c>
      <c r="E661" s="209" t="s">
        <v>1132</v>
      </c>
      <c r="F661" s="210" t="s">
        <v>1133</v>
      </c>
      <c r="G661" s="211" t="s">
        <v>94</v>
      </c>
      <c r="H661" s="212">
        <v>16.512</v>
      </c>
      <c r="I661" s="213"/>
      <c r="J661" s="214">
        <f>ROUND(I661*H661,2)</f>
        <v>0</v>
      </c>
      <c r="K661" s="210" t="s">
        <v>139</v>
      </c>
      <c r="L661" s="47"/>
      <c r="M661" s="215" t="s">
        <v>19</v>
      </c>
      <c r="N661" s="216" t="s">
        <v>43</v>
      </c>
      <c r="O661" s="87"/>
      <c r="P661" s="217">
        <f>O661*H661</f>
        <v>0</v>
      </c>
      <c r="Q661" s="217">
        <v>0</v>
      </c>
      <c r="R661" s="217">
        <f>Q661*H661</f>
        <v>0</v>
      </c>
      <c r="S661" s="217">
        <v>0</v>
      </c>
      <c r="T661" s="218">
        <f>S661*H661</f>
        <v>0</v>
      </c>
      <c r="U661" s="41"/>
      <c r="V661" s="41"/>
      <c r="W661" s="41"/>
      <c r="X661" s="41"/>
      <c r="Y661" s="41"/>
      <c r="Z661" s="41"/>
      <c r="AA661" s="41"/>
      <c r="AB661" s="41"/>
      <c r="AC661" s="41"/>
      <c r="AD661" s="41"/>
      <c r="AE661" s="41"/>
      <c r="AR661" s="219" t="s">
        <v>227</v>
      </c>
      <c r="AT661" s="219" t="s">
        <v>135</v>
      </c>
      <c r="AU661" s="219" t="s">
        <v>82</v>
      </c>
      <c r="AY661" s="20" t="s">
        <v>133</v>
      </c>
      <c r="BE661" s="220">
        <f>IF(N661="základní",J661,0)</f>
        <v>0</v>
      </c>
      <c r="BF661" s="220">
        <f>IF(N661="snížená",J661,0)</f>
        <v>0</v>
      </c>
      <c r="BG661" s="220">
        <f>IF(N661="zákl. přenesená",J661,0)</f>
        <v>0</v>
      </c>
      <c r="BH661" s="220">
        <f>IF(N661="sníž. přenesená",J661,0)</f>
        <v>0</v>
      </c>
      <c r="BI661" s="220">
        <f>IF(N661="nulová",J661,0)</f>
        <v>0</v>
      </c>
      <c r="BJ661" s="20" t="s">
        <v>80</v>
      </c>
      <c r="BK661" s="220">
        <f>ROUND(I661*H661,2)</f>
        <v>0</v>
      </c>
      <c r="BL661" s="20" t="s">
        <v>227</v>
      </c>
      <c r="BM661" s="219" t="s">
        <v>1134</v>
      </c>
    </row>
    <row r="662" s="2" customFormat="1">
      <c r="A662" s="41"/>
      <c r="B662" s="42"/>
      <c r="C662" s="43"/>
      <c r="D662" s="221" t="s">
        <v>142</v>
      </c>
      <c r="E662" s="43"/>
      <c r="F662" s="222" t="s">
        <v>1135</v>
      </c>
      <c r="G662" s="43"/>
      <c r="H662" s="43"/>
      <c r="I662" s="223"/>
      <c r="J662" s="43"/>
      <c r="K662" s="43"/>
      <c r="L662" s="47"/>
      <c r="M662" s="224"/>
      <c r="N662" s="225"/>
      <c r="O662" s="87"/>
      <c r="P662" s="87"/>
      <c r="Q662" s="87"/>
      <c r="R662" s="87"/>
      <c r="S662" s="87"/>
      <c r="T662" s="88"/>
      <c r="U662" s="41"/>
      <c r="V662" s="41"/>
      <c r="W662" s="41"/>
      <c r="X662" s="41"/>
      <c r="Y662" s="41"/>
      <c r="Z662" s="41"/>
      <c r="AA662" s="41"/>
      <c r="AB662" s="41"/>
      <c r="AC662" s="41"/>
      <c r="AD662" s="41"/>
      <c r="AE662" s="41"/>
      <c r="AT662" s="20" t="s">
        <v>142</v>
      </c>
      <c r="AU662" s="20" t="s">
        <v>82</v>
      </c>
    </row>
    <row r="663" s="13" customFormat="1">
      <c r="A663" s="13"/>
      <c r="B663" s="226"/>
      <c r="C663" s="227"/>
      <c r="D663" s="228" t="s">
        <v>144</v>
      </c>
      <c r="E663" s="229" t="s">
        <v>19</v>
      </c>
      <c r="F663" s="230" t="s">
        <v>1136</v>
      </c>
      <c r="G663" s="227"/>
      <c r="H663" s="231">
        <v>16.512</v>
      </c>
      <c r="I663" s="232"/>
      <c r="J663" s="227"/>
      <c r="K663" s="227"/>
      <c r="L663" s="233"/>
      <c r="M663" s="234"/>
      <c r="N663" s="235"/>
      <c r="O663" s="235"/>
      <c r="P663" s="235"/>
      <c r="Q663" s="235"/>
      <c r="R663" s="235"/>
      <c r="S663" s="235"/>
      <c r="T663" s="236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37" t="s">
        <v>144</v>
      </c>
      <c r="AU663" s="237" t="s">
        <v>82</v>
      </c>
      <c r="AV663" s="13" t="s">
        <v>82</v>
      </c>
      <c r="AW663" s="13" t="s">
        <v>33</v>
      </c>
      <c r="AX663" s="13" t="s">
        <v>80</v>
      </c>
      <c r="AY663" s="237" t="s">
        <v>133</v>
      </c>
    </row>
    <row r="664" s="2" customFormat="1" ht="24.15" customHeight="1">
      <c r="A664" s="41"/>
      <c r="B664" s="42"/>
      <c r="C664" s="274" t="s">
        <v>1137</v>
      </c>
      <c r="D664" s="274" t="s">
        <v>418</v>
      </c>
      <c r="E664" s="275" t="s">
        <v>1138</v>
      </c>
      <c r="F664" s="276" t="s">
        <v>1139</v>
      </c>
      <c r="G664" s="277" t="s">
        <v>196</v>
      </c>
      <c r="H664" s="278">
        <v>0.58199999999999996</v>
      </c>
      <c r="I664" s="279"/>
      <c r="J664" s="280">
        <f>ROUND(I664*H664,2)</f>
        <v>0</v>
      </c>
      <c r="K664" s="276" t="s">
        <v>139</v>
      </c>
      <c r="L664" s="281"/>
      <c r="M664" s="282" t="s">
        <v>19</v>
      </c>
      <c r="N664" s="283" t="s">
        <v>43</v>
      </c>
      <c r="O664" s="87"/>
      <c r="P664" s="217">
        <f>O664*H664</f>
        <v>0</v>
      </c>
      <c r="Q664" s="217">
        <v>0.55000000000000004</v>
      </c>
      <c r="R664" s="217">
        <f>Q664*H664</f>
        <v>0.3201</v>
      </c>
      <c r="S664" s="217">
        <v>0</v>
      </c>
      <c r="T664" s="218">
        <f>S664*H664</f>
        <v>0</v>
      </c>
      <c r="U664" s="41"/>
      <c r="V664" s="41"/>
      <c r="W664" s="41"/>
      <c r="X664" s="41"/>
      <c r="Y664" s="41"/>
      <c r="Z664" s="41"/>
      <c r="AA664" s="41"/>
      <c r="AB664" s="41"/>
      <c r="AC664" s="41"/>
      <c r="AD664" s="41"/>
      <c r="AE664" s="41"/>
      <c r="AR664" s="219" t="s">
        <v>545</v>
      </c>
      <c r="AT664" s="219" t="s">
        <v>418</v>
      </c>
      <c r="AU664" s="219" t="s">
        <v>82</v>
      </c>
      <c r="AY664" s="20" t="s">
        <v>133</v>
      </c>
      <c r="BE664" s="220">
        <f>IF(N664="základní",J664,0)</f>
        <v>0</v>
      </c>
      <c r="BF664" s="220">
        <f>IF(N664="snížená",J664,0)</f>
        <v>0</v>
      </c>
      <c r="BG664" s="220">
        <f>IF(N664="zákl. přenesená",J664,0)</f>
        <v>0</v>
      </c>
      <c r="BH664" s="220">
        <f>IF(N664="sníž. přenesená",J664,0)</f>
        <v>0</v>
      </c>
      <c r="BI664" s="220">
        <f>IF(N664="nulová",J664,0)</f>
        <v>0</v>
      </c>
      <c r="BJ664" s="20" t="s">
        <v>80</v>
      </c>
      <c r="BK664" s="220">
        <f>ROUND(I664*H664,2)</f>
        <v>0</v>
      </c>
      <c r="BL664" s="20" t="s">
        <v>227</v>
      </c>
      <c r="BM664" s="219" t="s">
        <v>1140</v>
      </c>
    </row>
    <row r="665" s="13" customFormat="1">
      <c r="A665" s="13"/>
      <c r="B665" s="226"/>
      <c r="C665" s="227"/>
      <c r="D665" s="228" t="s">
        <v>144</v>
      </c>
      <c r="E665" s="229" t="s">
        <v>19</v>
      </c>
      <c r="F665" s="230" t="s">
        <v>1141</v>
      </c>
      <c r="G665" s="227"/>
      <c r="H665" s="231">
        <v>0.53900000000000003</v>
      </c>
      <c r="I665" s="232"/>
      <c r="J665" s="227"/>
      <c r="K665" s="227"/>
      <c r="L665" s="233"/>
      <c r="M665" s="234"/>
      <c r="N665" s="235"/>
      <c r="O665" s="235"/>
      <c r="P665" s="235"/>
      <c r="Q665" s="235"/>
      <c r="R665" s="235"/>
      <c r="S665" s="235"/>
      <c r="T665" s="236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237" t="s">
        <v>144</v>
      </c>
      <c r="AU665" s="237" t="s">
        <v>82</v>
      </c>
      <c r="AV665" s="13" t="s">
        <v>82</v>
      </c>
      <c r="AW665" s="13" t="s">
        <v>33</v>
      </c>
      <c r="AX665" s="13" t="s">
        <v>80</v>
      </c>
      <c r="AY665" s="237" t="s">
        <v>133</v>
      </c>
    </row>
    <row r="666" s="13" customFormat="1">
      <c r="A666" s="13"/>
      <c r="B666" s="226"/>
      <c r="C666" s="227"/>
      <c r="D666" s="228" t="s">
        <v>144</v>
      </c>
      <c r="E666" s="227"/>
      <c r="F666" s="230" t="s">
        <v>1142</v>
      </c>
      <c r="G666" s="227"/>
      <c r="H666" s="231">
        <v>0.58199999999999996</v>
      </c>
      <c r="I666" s="232"/>
      <c r="J666" s="227"/>
      <c r="K666" s="227"/>
      <c r="L666" s="233"/>
      <c r="M666" s="234"/>
      <c r="N666" s="235"/>
      <c r="O666" s="235"/>
      <c r="P666" s="235"/>
      <c r="Q666" s="235"/>
      <c r="R666" s="235"/>
      <c r="S666" s="235"/>
      <c r="T666" s="236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T666" s="237" t="s">
        <v>144</v>
      </c>
      <c r="AU666" s="237" t="s">
        <v>82</v>
      </c>
      <c r="AV666" s="13" t="s">
        <v>82</v>
      </c>
      <c r="AW666" s="13" t="s">
        <v>4</v>
      </c>
      <c r="AX666" s="13" t="s">
        <v>80</v>
      </c>
      <c r="AY666" s="237" t="s">
        <v>133</v>
      </c>
    </row>
    <row r="667" s="2" customFormat="1" ht="24.15" customHeight="1">
      <c r="A667" s="41"/>
      <c r="B667" s="42"/>
      <c r="C667" s="208" t="s">
        <v>1143</v>
      </c>
      <c r="D667" s="208" t="s">
        <v>135</v>
      </c>
      <c r="E667" s="209" t="s">
        <v>1144</v>
      </c>
      <c r="F667" s="210" t="s">
        <v>1145</v>
      </c>
      <c r="G667" s="211" t="s">
        <v>196</v>
      </c>
      <c r="H667" s="212">
        <v>1.9370000000000001</v>
      </c>
      <c r="I667" s="213"/>
      <c r="J667" s="214">
        <f>ROUND(I667*H667,2)</f>
        <v>0</v>
      </c>
      <c r="K667" s="210" t="s">
        <v>139</v>
      </c>
      <c r="L667" s="47"/>
      <c r="M667" s="215" t="s">
        <v>19</v>
      </c>
      <c r="N667" s="216" t="s">
        <v>43</v>
      </c>
      <c r="O667" s="87"/>
      <c r="P667" s="217">
        <f>O667*H667</f>
        <v>0</v>
      </c>
      <c r="Q667" s="217">
        <v>0.01192</v>
      </c>
      <c r="R667" s="217">
        <f>Q667*H667</f>
        <v>0.023089040000000002</v>
      </c>
      <c r="S667" s="217">
        <v>0</v>
      </c>
      <c r="T667" s="218">
        <f>S667*H667</f>
        <v>0</v>
      </c>
      <c r="U667" s="41"/>
      <c r="V667" s="41"/>
      <c r="W667" s="41"/>
      <c r="X667" s="41"/>
      <c r="Y667" s="41"/>
      <c r="Z667" s="41"/>
      <c r="AA667" s="41"/>
      <c r="AB667" s="41"/>
      <c r="AC667" s="41"/>
      <c r="AD667" s="41"/>
      <c r="AE667" s="41"/>
      <c r="AR667" s="219" t="s">
        <v>227</v>
      </c>
      <c r="AT667" s="219" t="s">
        <v>135</v>
      </c>
      <c r="AU667" s="219" t="s">
        <v>82</v>
      </c>
      <c r="AY667" s="20" t="s">
        <v>133</v>
      </c>
      <c r="BE667" s="220">
        <f>IF(N667="základní",J667,0)</f>
        <v>0</v>
      </c>
      <c r="BF667" s="220">
        <f>IF(N667="snížená",J667,0)</f>
        <v>0</v>
      </c>
      <c r="BG667" s="220">
        <f>IF(N667="zákl. přenesená",J667,0)</f>
        <v>0</v>
      </c>
      <c r="BH667" s="220">
        <f>IF(N667="sníž. přenesená",J667,0)</f>
        <v>0</v>
      </c>
      <c r="BI667" s="220">
        <f>IF(N667="nulová",J667,0)</f>
        <v>0</v>
      </c>
      <c r="BJ667" s="20" t="s">
        <v>80</v>
      </c>
      <c r="BK667" s="220">
        <f>ROUND(I667*H667,2)</f>
        <v>0</v>
      </c>
      <c r="BL667" s="20" t="s">
        <v>227</v>
      </c>
      <c r="BM667" s="219" t="s">
        <v>1146</v>
      </c>
    </row>
    <row r="668" s="2" customFormat="1">
      <c r="A668" s="41"/>
      <c r="B668" s="42"/>
      <c r="C668" s="43"/>
      <c r="D668" s="221" t="s">
        <v>142</v>
      </c>
      <c r="E668" s="43"/>
      <c r="F668" s="222" t="s">
        <v>1147</v>
      </c>
      <c r="G668" s="43"/>
      <c r="H668" s="43"/>
      <c r="I668" s="223"/>
      <c r="J668" s="43"/>
      <c r="K668" s="43"/>
      <c r="L668" s="47"/>
      <c r="M668" s="224"/>
      <c r="N668" s="225"/>
      <c r="O668" s="87"/>
      <c r="P668" s="87"/>
      <c r="Q668" s="87"/>
      <c r="R668" s="87"/>
      <c r="S668" s="87"/>
      <c r="T668" s="88"/>
      <c r="U668" s="41"/>
      <c r="V668" s="41"/>
      <c r="W668" s="41"/>
      <c r="X668" s="41"/>
      <c r="Y668" s="41"/>
      <c r="Z668" s="41"/>
      <c r="AA668" s="41"/>
      <c r="AB668" s="41"/>
      <c r="AC668" s="41"/>
      <c r="AD668" s="41"/>
      <c r="AE668" s="41"/>
      <c r="AT668" s="20" t="s">
        <v>142</v>
      </c>
      <c r="AU668" s="20" t="s">
        <v>82</v>
      </c>
    </row>
    <row r="669" s="13" customFormat="1">
      <c r="A669" s="13"/>
      <c r="B669" s="226"/>
      <c r="C669" s="227"/>
      <c r="D669" s="228" t="s">
        <v>144</v>
      </c>
      <c r="E669" s="229" t="s">
        <v>19</v>
      </c>
      <c r="F669" s="230" t="s">
        <v>1148</v>
      </c>
      <c r="G669" s="227"/>
      <c r="H669" s="231">
        <v>1.1180000000000001</v>
      </c>
      <c r="I669" s="232"/>
      <c r="J669" s="227"/>
      <c r="K669" s="227"/>
      <c r="L669" s="233"/>
      <c r="M669" s="234"/>
      <c r="N669" s="235"/>
      <c r="O669" s="235"/>
      <c r="P669" s="235"/>
      <c r="Q669" s="235"/>
      <c r="R669" s="235"/>
      <c r="S669" s="235"/>
      <c r="T669" s="236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T669" s="237" t="s">
        <v>144</v>
      </c>
      <c r="AU669" s="237" t="s">
        <v>82</v>
      </c>
      <c r="AV669" s="13" t="s">
        <v>82</v>
      </c>
      <c r="AW669" s="13" t="s">
        <v>33</v>
      </c>
      <c r="AX669" s="13" t="s">
        <v>72</v>
      </c>
      <c r="AY669" s="237" t="s">
        <v>133</v>
      </c>
    </row>
    <row r="670" s="13" customFormat="1">
      <c r="A670" s="13"/>
      <c r="B670" s="226"/>
      <c r="C670" s="227"/>
      <c r="D670" s="228" t="s">
        <v>144</v>
      </c>
      <c r="E670" s="229" t="s">
        <v>19</v>
      </c>
      <c r="F670" s="230" t="s">
        <v>1149</v>
      </c>
      <c r="G670" s="227"/>
      <c r="H670" s="231">
        <v>0.52300000000000002</v>
      </c>
      <c r="I670" s="232"/>
      <c r="J670" s="227"/>
      <c r="K670" s="227"/>
      <c r="L670" s="233"/>
      <c r="M670" s="234"/>
      <c r="N670" s="235"/>
      <c r="O670" s="235"/>
      <c r="P670" s="235"/>
      <c r="Q670" s="235"/>
      <c r="R670" s="235"/>
      <c r="S670" s="235"/>
      <c r="T670" s="236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T670" s="237" t="s">
        <v>144</v>
      </c>
      <c r="AU670" s="237" t="s">
        <v>82</v>
      </c>
      <c r="AV670" s="13" t="s">
        <v>82</v>
      </c>
      <c r="AW670" s="13" t="s">
        <v>33</v>
      </c>
      <c r="AX670" s="13" t="s">
        <v>72</v>
      </c>
      <c r="AY670" s="237" t="s">
        <v>133</v>
      </c>
    </row>
    <row r="671" s="13" customFormat="1">
      <c r="A671" s="13"/>
      <c r="B671" s="226"/>
      <c r="C671" s="227"/>
      <c r="D671" s="228" t="s">
        <v>144</v>
      </c>
      <c r="E671" s="229" t="s">
        <v>19</v>
      </c>
      <c r="F671" s="230" t="s">
        <v>1150</v>
      </c>
      <c r="G671" s="227"/>
      <c r="H671" s="231">
        <v>0.29599999999999999</v>
      </c>
      <c r="I671" s="232"/>
      <c r="J671" s="227"/>
      <c r="K671" s="227"/>
      <c r="L671" s="233"/>
      <c r="M671" s="234"/>
      <c r="N671" s="235"/>
      <c r="O671" s="235"/>
      <c r="P671" s="235"/>
      <c r="Q671" s="235"/>
      <c r="R671" s="235"/>
      <c r="S671" s="235"/>
      <c r="T671" s="236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37" t="s">
        <v>144</v>
      </c>
      <c r="AU671" s="237" t="s">
        <v>82</v>
      </c>
      <c r="AV671" s="13" t="s">
        <v>82</v>
      </c>
      <c r="AW671" s="13" t="s">
        <v>33</v>
      </c>
      <c r="AX671" s="13" t="s">
        <v>72</v>
      </c>
      <c r="AY671" s="237" t="s">
        <v>133</v>
      </c>
    </row>
    <row r="672" s="14" customFormat="1">
      <c r="A672" s="14"/>
      <c r="B672" s="238"/>
      <c r="C672" s="239"/>
      <c r="D672" s="228" t="s">
        <v>144</v>
      </c>
      <c r="E672" s="240" t="s">
        <v>19</v>
      </c>
      <c r="F672" s="241" t="s">
        <v>205</v>
      </c>
      <c r="G672" s="239"/>
      <c r="H672" s="242">
        <v>1.9370000000000001</v>
      </c>
      <c r="I672" s="243"/>
      <c r="J672" s="239"/>
      <c r="K672" s="239"/>
      <c r="L672" s="244"/>
      <c r="M672" s="245"/>
      <c r="N672" s="246"/>
      <c r="O672" s="246"/>
      <c r="P672" s="246"/>
      <c r="Q672" s="246"/>
      <c r="R672" s="246"/>
      <c r="S672" s="246"/>
      <c r="T672" s="247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48" t="s">
        <v>144</v>
      </c>
      <c r="AU672" s="248" t="s">
        <v>82</v>
      </c>
      <c r="AV672" s="14" t="s">
        <v>140</v>
      </c>
      <c r="AW672" s="14" t="s">
        <v>33</v>
      </c>
      <c r="AX672" s="14" t="s">
        <v>80</v>
      </c>
      <c r="AY672" s="248" t="s">
        <v>133</v>
      </c>
    </row>
    <row r="673" s="2" customFormat="1" ht="16.5" customHeight="1">
      <c r="A673" s="41"/>
      <c r="B673" s="42"/>
      <c r="C673" s="208" t="s">
        <v>1151</v>
      </c>
      <c r="D673" s="208" t="s">
        <v>135</v>
      </c>
      <c r="E673" s="209" t="s">
        <v>1152</v>
      </c>
      <c r="F673" s="210" t="s">
        <v>1153</v>
      </c>
      <c r="G673" s="211" t="s">
        <v>94</v>
      </c>
      <c r="H673" s="212">
        <v>2.4300000000000002</v>
      </c>
      <c r="I673" s="213"/>
      <c r="J673" s="214">
        <f>ROUND(I673*H673,2)</f>
        <v>0</v>
      </c>
      <c r="K673" s="210" t="s">
        <v>139</v>
      </c>
      <c r="L673" s="47"/>
      <c r="M673" s="215" t="s">
        <v>19</v>
      </c>
      <c r="N673" s="216" t="s">
        <v>43</v>
      </c>
      <c r="O673" s="87"/>
      <c r="P673" s="217">
        <f>O673*H673</f>
        <v>0</v>
      </c>
      <c r="Q673" s="217">
        <v>0</v>
      </c>
      <c r="R673" s="217">
        <f>Q673*H673</f>
        <v>0</v>
      </c>
      <c r="S673" s="217">
        <v>0</v>
      </c>
      <c r="T673" s="218">
        <f>S673*H673</f>
        <v>0</v>
      </c>
      <c r="U673" s="41"/>
      <c r="V673" s="41"/>
      <c r="W673" s="41"/>
      <c r="X673" s="41"/>
      <c r="Y673" s="41"/>
      <c r="Z673" s="41"/>
      <c r="AA673" s="41"/>
      <c r="AB673" s="41"/>
      <c r="AC673" s="41"/>
      <c r="AD673" s="41"/>
      <c r="AE673" s="41"/>
      <c r="AR673" s="219" t="s">
        <v>227</v>
      </c>
      <c r="AT673" s="219" t="s">
        <v>135</v>
      </c>
      <c r="AU673" s="219" t="s">
        <v>82</v>
      </c>
      <c r="AY673" s="20" t="s">
        <v>133</v>
      </c>
      <c r="BE673" s="220">
        <f>IF(N673="základní",J673,0)</f>
        <v>0</v>
      </c>
      <c r="BF673" s="220">
        <f>IF(N673="snížená",J673,0)</f>
        <v>0</v>
      </c>
      <c r="BG673" s="220">
        <f>IF(N673="zákl. přenesená",J673,0)</f>
        <v>0</v>
      </c>
      <c r="BH673" s="220">
        <f>IF(N673="sníž. přenesená",J673,0)</f>
        <v>0</v>
      </c>
      <c r="BI673" s="220">
        <f>IF(N673="nulová",J673,0)</f>
        <v>0</v>
      </c>
      <c r="BJ673" s="20" t="s">
        <v>80</v>
      </c>
      <c r="BK673" s="220">
        <f>ROUND(I673*H673,2)</f>
        <v>0</v>
      </c>
      <c r="BL673" s="20" t="s">
        <v>227</v>
      </c>
      <c r="BM673" s="219" t="s">
        <v>1154</v>
      </c>
    </row>
    <row r="674" s="2" customFormat="1">
      <c r="A674" s="41"/>
      <c r="B674" s="42"/>
      <c r="C674" s="43"/>
      <c r="D674" s="221" t="s">
        <v>142</v>
      </c>
      <c r="E674" s="43"/>
      <c r="F674" s="222" t="s">
        <v>1155</v>
      </c>
      <c r="G674" s="43"/>
      <c r="H674" s="43"/>
      <c r="I674" s="223"/>
      <c r="J674" s="43"/>
      <c r="K674" s="43"/>
      <c r="L674" s="47"/>
      <c r="M674" s="224"/>
      <c r="N674" s="225"/>
      <c r="O674" s="87"/>
      <c r="P674" s="87"/>
      <c r="Q674" s="87"/>
      <c r="R674" s="87"/>
      <c r="S674" s="87"/>
      <c r="T674" s="88"/>
      <c r="U674" s="41"/>
      <c r="V674" s="41"/>
      <c r="W674" s="41"/>
      <c r="X674" s="41"/>
      <c r="Y674" s="41"/>
      <c r="Z674" s="41"/>
      <c r="AA674" s="41"/>
      <c r="AB674" s="41"/>
      <c r="AC674" s="41"/>
      <c r="AD674" s="41"/>
      <c r="AE674" s="41"/>
      <c r="AT674" s="20" t="s">
        <v>142</v>
      </c>
      <c r="AU674" s="20" t="s">
        <v>82</v>
      </c>
    </row>
    <row r="675" s="13" customFormat="1">
      <c r="A675" s="13"/>
      <c r="B675" s="226"/>
      <c r="C675" s="227"/>
      <c r="D675" s="228" t="s">
        <v>144</v>
      </c>
      <c r="E675" s="229" t="s">
        <v>19</v>
      </c>
      <c r="F675" s="230" t="s">
        <v>1156</v>
      </c>
      <c r="G675" s="227"/>
      <c r="H675" s="231">
        <v>1.4299999999999999</v>
      </c>
      <c r="I675" s="232"/>
      <c r="J675" s="227"/>
      <c r="K675" s="227"/>
      <c r="L675" s="233"/>
      <c r="M675" s="234"/>
      <c r="N675" s="235"/>
      <c r="O675" s="235"/>
      <c r="P675" s="235"/>
      <c r="Q675" s="235"/>
      <c r="R675" s="235"/>
      <c r="S675" s="235"/>
      <c r="T675" s="236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37" t="s">
        <v>144</v>
      </c>
      <c r="AU675" s="237" t="s">
        <v>82</v>
      </c>
      <c r="AV675" s="13" t="s">
        <v>82</v>
      </c>
      <c r="AW675" s="13" t="s">
        <v>33</v>
      </c>
      <c r="AX675" s="13" t="s">
        <v>72</v>
      </c>
      <c r="AY675" s="237" t="s">
        <v>133</v>
      </c>
    </row>
    <row r="676" s="13" customFormat="1">
      <c r="A676" s="13"/>
      <c r="B676" s="226"/>
      <c r="C676" s="227"/>
      <c r="D676" s="228" t="s">
        <v>144</v>
      </c>
      <c r="E676" s="229" t="s">
        <v>19</v>
      </c>
      <c r="F676" s="230" t="s">
        <v>1157</v>
      </c>
      <c r="G676" s="227"/>
      <c r="H676" s="231">
        <v>1</v>
      </c>
      <c r="I676" s="232"/>
      <c r="J676" s="227"/>
      <c r="K676" s="227"/>
      <c r="L676" s="233"/>
      <c r="M676" s="234"/>
      <c r="N676" s="235"/>
      <c r="O676" s="235"/>
      <c r="P676" s="235"/>
      <c r="Q676" s="235"/>
      <c r="R676" s="235"/>
      <c r="S676" s="235"/>
      <c r="T676" s="236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T676" s="237" t="s">
        <v>144</v>
      </c>
      <c r="AU676" s="237" t="s">
        <v>82</v>
      </c>
      <c r="AV676" s="13" t="s">
        <v>82</v>
      </c>
      <c r="AW676" s="13" t="s">
        <v>33</v>
      </c>
      <c r="AX676" s="13" t="s">
        <v>72</v>
      </c>
      <c r="AY676" s="237" t="s">
        <v>133</v>
      </c>
    </row>
    <row r="677" s="14" customFormat="1">
      <c r="A677" s="14"/>
      <c r="B677" s="238"/>
      <c r="C677" s="239"/>
      <c r="D677" s="228" t="s">
        <v>144</v>
      </c>
      <c r="E677" s="240" t="s">
        <v>19</v>
      </c>
      <c r="F677" s="241" t="s">
        <v>205</v>
      </c>
      <c r="G677" s="239"/>
      <c r="H677" s="242">
        <v>2.4300000000000002</v>
      </c>
      <c r="I677" s="243"/>
      <c r="J677" s="239"/>
      <c r="K677" s="239"/>
      <c r="L677" s="244"/>
      <c r="M677" s="245"/>
      <c r="N677" s="246"/>
      <c r="O677" s="246"/>
      <c r="P677" s="246"/>
      <c r="Q677" s="246"/>
      <c r="R677" s="246"/>
      <c r="S677" s="246"/>
      <c r="T677" s="247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T677" s="248" t="s">
        <v>144</v>
      </c>
      <c r="AU677" s="248" t="s">
        <v>82</v>
      </c>
      <c r="AV677" s="14" t="s">
        <v>140</v>
      </c>
      <c r="AW677" s="14" t="s">
        <v>33</v>
      </c>
      <c r="AX677" s="14" t="s">
        <v>80</v>
      </c>
      <c r="AY677" s="248" t="s">
        <v>133</v>
      </c>
    </row>
    <row r="678" s="2" customFormat="1" ht="16.5" customHeight="1">
      <c r="A678" s="41"/>
      <c r="B678" s="42"/>
      <c r="C678" s="274" t="s">
        <v>1158</v>
      </c>
      <c r="D678" s="274" t="s">
        <v>418</v>
      </c>
      <c r="E678" s="275" t="s">
        <v>1126</v>
      </c>
      <c r="F678" s="276" t="s">
        <v>1127</v>
      </c>
      <c r="G678" s="277" t="s">
        <v>196</v>
      </c>
      <c r="H678" s="278">
        <v>0.055</v>
      </c>
      <c r="I678" s="279"/>
      <c r="J678" s="280">
        <f>ROUND(I678*H678,2)</f>
        <v>0</v>
      </c>
      <c r="K678" s="276" t="s">
        <v>139</v>
      </c>
      <c r="L678" s="281"/>
      <c r="M678" s="282" t="s">
        <v>19</v>
      </c>
      <c r="N678" s="283" t="s">
        <v>43</v>
      </c>
      <c r="O678" s="87"/>
      <c r="P678" s="217">
        <f>O678*H678</f>
        <v>0</v>
      </c>
      <c r="Q678" s="217">
        <v>0.75</v>
      </c>
      <c r="R678" s="217">
        <f>Q678*H678</f>
        <v>0.041250000000000002</v>
      </c>
      <c r="S678" s="217">
        <v>0</v>
      </c>
      <c r="T678" s="218">
        <f>S678*H678</f>
        <v>0</v>
      </c>
      <c r="U678" s="41"/>
      <c r="V678" s="41"/>
      <c r="W678" s="41"/>
      <c r="X678" s="41"/>
      <c r="Y678" s="41"/>
      <c r="Z678" s="41"/>
      <c r="AA678" s="41"/>
      <c r="AB678" s="41"/>
      <c r="AC678" s="41"/>
      <c r="AD678" s="41"/>
      <c r="AE678" s="41"/>
      <c r="AR678" s="219" t="s">
        <v>545</v>
      </c>
      <c r="AT678" s="219" t="s">
        <v>418</v>
      </c>
      <c r="AU678" s="219" t="s">
        <v>82</v>
      </c>
      <c r="AY678" s="20" t="s">
        <v>133</v>
      </c>
      <c r="BE678" s="220">
        <f>IF(N678="základní",J678,0)</f>
        <v>0</v>
      </c>
      <c r="BF678" s="220">
        <f>IF(N678="snížená",J678,0)</f>
        <v>0</v>
      </c>
      <c r="BG678" s="220">
        <f>IF(N678="zákl. přenesená",J678,0)</f>
        <v>0</v>
      </c>
      <c r="BH678" s="220">
        <f>IF(N678="sníž. přenesená",J678,0)</f>
        <v>0</v>
      </c>
      <c r="BI678" s="220">
        <f>IF(N678="nulová",J678,0)</f>
        <v>0</v>
      </c>
      <c r="BJ678" s="20" t="s">
        <v>80</v>
      </c>
      <c r="BK678" s="220">
        <f>ROUND(I678*H678,2)</f>
        <v>0</v>
      </c>
      <c r="BL678" s="20" t="s">
        <v>227</v>
      </c>
      <c r="BM678" s="219" t="s">
        <v>1159</v>
      </c>
    </row>
    <row r="679" s="13" customFormat="1">
      <c r="A679" s="13"/>
      <c r="B679" s="226"/>
      <c r="C679" s="227"/>
      <c r="D679" s="228" t="s">
        <v>144</v>
      </c>
      <c r="E679" s="229" t="s">
        <v>19</v>
      </c>
      <c r="F679" s="230" t="s">
        <v>1160</v>
      </c>
      <c r="G679" s="227"/>
      <c r="H679" s="231">
        <v>0.025999999999999999</v>
      </c>
      <c r="I679" s="232"/>
      <c r="J679" s="227"/>
      <c r="K679" s="227"/>
      <c r="L679" s="233"/>
      <c r="M679" s="234"/>
      <c r="N679" s="235"/>
      <c r="O679" s="235"/>
      <c r="P679" s="235"/>
      <c r="Q679" s="235"/>
      <c r="R679" s="235"/>
      <c r="S679" s="235"/>
      <c r="T679" s="236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37" t="s">
        <v>144</v>
      </c>
      <c r="AU679" s="237" t="s">
        <v>82</v>
      </c>
      <c r="AV679" s="13" t="s">
        <v>82</v>
      </c>
      <c r="AW679" s="13" t="s">
        <v>33</v>
      </c>
      <c r="AX679" s="13" t="s">
        <v>72</v>
      </c>
      <c r="AY679" s="237" t="s">
        <v>133</v>
      </c>
    </row>
    <row r="680" s="13" customFormat="1">
      <c r="A680" s="13"/>
      <c r="B680" s="226"/>
      <c r="C680" s="227"/>
      <c r="D680" s="228" t="s">
        <v>144</v>
      </c>
      <c r="E680" s="229" t="s">
        <v>19</v>
      </c>
      <c r="F680" s="230" t="s">
        <v>1161</v>
      </c>
      <c r="G680" s="227"/>
      <c r="H680" s="231">
        <v>0.025000000000000001</v>
      </c>
      <c r="I680" s="232"/>
      <c r="J680" s="227"/>
      <c r="K680" s="227"/>
      <c r="L680" s="233"/>
      <c r="M680" s="234"/>
      <c r="N680" s="235"/>
      <c r="O680" s="235"/>
      <c r="P680" s="235"/>
      <c r="Q680" s="235"/>
      <c r="R680" s="235"/>
      <c r="S680" s="235"/>
      <c r="T680" s="236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T680" s="237" t="s">
        <v>144</v>
      </c>
      <c r="AU680" s="237" t="s">
        <v>82</v>
      </c>
      <c r="AV680" s="13" t="s">
        <v>82</v>
      </c>
      <c r="AW680" s="13" t="s">
        <v>33</v>
      </c>
      <c r="AX680" s="13" t="s">
        <v>72</v>
      </c>
      <c r="AY680" s="237" t="s">
        <v>133</v>
      </c>
    </row>
    <row r="681" s="14" customFormat="1">
      <c r="A681" s="14"/>
      <c r="B681" s="238"/>
      <c r="C681" s="239"/>
      <c r="D681" s="228" t="s">
        <v>144</v>
      </c>
      <c r="E681" s="240" t="s">
        <v>19</v>
      </c>
      <c r="F681" s="241" t="s">
        <v>205</v>
      </c>
      <c r="G681" s="239"/>
      <c r="H681" s="242">
        <v>0.050999999999999997</v>
      </c>
      <c r="I681" s="243"/>
      <c r="J681" s="239"/>
      <c r="K681" s="239"/>
      <c r="L681" s="244"/>
      <c r="M681" s="245"/>
      <c r="N681" s="246"/>
      <c r="O681" s="246"/>
      <c r="P681" s="246"/>
      <c r="Q681" s="246"/>
      <c r="R681" s="246"/>
      <c r="S681" s="246"/>
      <c r="T681" s="247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T681" s="248" t="s">
        <v>144</v>
      </c>
      <c r="AU681" s="248" t="s">
        <v>82</v>
      </c>
      <c r="AV681" s="14" t="s">
        <v>140</v>
      </c>
      <c r="AW681" s="14" t="s">
        <v>33</v>
      </c>
      <c r="AX681" s="14" t="s">
        <v>80</v>
      </c>
      <c r="AY681" s="248" t="s">
        <v>133</v>
      </c>
    </row>
    <row r="682" s="13" customFormat="1">
      <c r="A682" s="13"/>
      <c r="B682" s="226"/>
      <c r="C682" s="227"/>
      <c r="D682" s="228" t="s">
        <v>144</v>
      </c>
      <c r="E682" s="227"/>
      <c r="F682" s="230" t="s">
        <v>1162</v>
      </c>
      <c r="G682" s="227"/>
      <c r="H682" s="231">
        <v>0.055</v>
      </c>
      <c r="I682" s="232"/>
      <c r="J682" s="227"/>
      <c r="K682" s="227"/>
      <c r="L682" s="233"/>
      <c r="M682" s="234"/>
      <c r="N682" s="235"/>
      <c r="O682" s="235"/>
      <c r="P682" s="235"/>
      <c r="Q682" s="235"/>
      <c r="R682" s="235"/>
      <c r="S682" s="235"/>
      <c r="T682" s="236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T682" s="237" t="s">
        <v>144</v>
      </c>
      <c r="AU682" s="237" t="s">
        <v>82</v>
      </c>
      <c r="AV682" s="13" t="s">
        <v>82</v>
      </c>
      <c r="AW682" s="13" t="s">
        <v>4</v>
      </c>
      <c r="AX682" s="13" t="s">
        <v>80</v>
      </c>
      <c r="AY682" s="237" t="s">
        <v>133</v>
      </c>
    </row>
    <row r="683" s="2" customFormat="1" ht="24.15" customHeight="1">
      <c r="A683" s="41"/>
      <c r="B683" s="42"/>
      <c r="C683" s="208" t="s">
        <v>1163</v>
      </c>
      <c r="D683" s="208" t="s">
        <v>135</v>
      </c>
      <c r="E683" s="209" t="s">
        <v>1164</v>
      </c>
      <c r="F683" s="210" t="s">
        <v>1165</v>
      </c>
      <c r="G683" s="211" t="s">
        <v>94</v>
      </c>
      <c r="H683" s="212">
        <v>5.3300000000000001</v>
      </c>
      <c r="I683" s="213"/>
      <c r="J683" s="214">
        <f>ROUND(I683*H683,2)</f>
        <v>0</v>
      </c>
      <c r="K683" s="210" t="s">
        <v>139</v>
      </c>
      <c r="L683" s="47"/>
      <c r="M683" s="215" t="s">
        <v>19</v>
      </c>
      <c r="N683" s="216" t="s">
        <v>43</v>
      </c>
      <c r="O683" s="87"/>
      <c r="P683" s="217">
        <f>O683*H683</f>
        <v>0</v>
      </c>
      <c r="Q683" s="217">
        <v>0</v>
      </c>
      <c r="R683" s="217">
        <f>Q683*H683</f>
        <v>0</v>
      </c>
      <c r="S683" s="217">
        <v>0</v>
      </c>
      <c r="T683" s="218">
        <f>S683*H683</f>
        <v>0</v>
      </c>
      <c r="U683" s="41"/>
      <c r="V683" s="41"/>
      <c r="W683" s="41"/>
      <c r="X683" s="41"/>
      <c r="Y683" s="41"/>
      <c r="Z683" s="41"/>
      <c r="AA683" s="41"/>
      <c r="AB683" s="41"/>
      <c r="AC683" s="41"/>
      <c r="AD683" s="41"/>
      <c r="AE683" s="41"/>
      <c r="AR683" s="219" t="s">
        <v>227</v>
      </c>
      <c r="AT683" s="219" t="s">
        <v>135</v>
      </c>
      <c r="AU683" s="219" t="s">
        <v>82</v>
      </c>
      <c r="AY683" s="20" t="s">
        <v>133</v>
      </c>
      <c r="BE683" s="220">
        <f>IF(N683="základní",J683,0)</f>
        <v>0</v>
      </c>
      <c r="BF683" s="220">
        <f>IF(N683="snížená",J683,0)</f>
        <v>0</v>
      </c>
      <c r="BG683" s="220">
        <f>IF(N683="zákl. přenesená",J683,0)</f>
        <v>0</v>
      </c>
      <c r="BH683" s="220">
        <f>IF(N683="sníž. přenesená",J683,0)</f>
        <v>0</v>
      </c>
      <c r="BI683" s="220">
        <f>IF(N683="nulová",J683,0)</f>
        <v>0</v>
      </c>
      <c r="BJ683" s="20" t="s">
        <v>80</v>
      </c>
      <c r="BK683" s="220">
        <f>ROUND(I683*H683,2)</f>
        <v>0</v>
      </c>
      <c r="BL683" s="20" t="s">
        <v>227</v>
      </c>
      <c r="BM683" s="219" t="s">
        <v>1166</v>
      </c>
    </row>
    <row r="684" s="2" customFormat="1">
      <c r="A684" s="41"/>
      <c r="B684" s="42"/>
      <c r="C684" s="43"/>
      <c r="D684" s="221" t="s">
        <v>142</v>
      </c>
      <c r="E684" s="43"/>
      <c r="F684" s="222" t="s">
        <v>1167</v>
      </c>
      <c r="G684" s="43"/>
      <c r="H684" s="43"/>
      <c r="I684" s="223"/>
      <c r="J684" s="43"/>
      <c r="K684" s="43"/>
      <c r="L684" s="47"/>
      <c r="M684" s="224"/>
      <c r="N684" s="225"/>
      <c r="O684" s="87"/>
      <c r="P684" s="87"/>
      <c r="Q684" s="87"/>
      <c r="R684" s="87"/>
      <c r="S684" s="87"/>
      <c r="T684" s="88"/>
      <c r="U684" s="41"/>
      <c r="V684" s="41"/>
      <c r="W684" s="41"/>
      <c r="X684" s="41"/>
      <c r="Y684" s="41"/>
      <c r="Z684" s="41"/>
      <c r="AA684" s="41"/>
      <c r="AB684" s="41"/>
      <c r="AC684" s="41"/>
      <c r="AD684" s="41"/>
      <c r="AE684" s="41"/>
      <c r="AT684" s="20" t="s">
        <v>142</v>
      </c>
      <c r="AU684" s="20" t="s">
        <v>82</v>
      </c>
    </row>
    <row r="685" s="13" customFormat="1">
      <c r="A685" s="13"/>
      <c r="B685" s="226"/>
      <c r="C685" s="227"/>
      <c r="D685" s="228" t="s">
        <v>144</v>
      </c>
      <c r="E685" s="229" t="s">
        <v>19</v>
      </c>
      <c r="F685" s="230" t="s">
        <v>1168</v>
      </c>
      <c r="G685" s="227"/>
      <c r="H685" s="231">
        <v>1.4299999999999999</v>
      </c>
      <c r="I685" s="232"/>
      <c r="J685" s="227"/>
      <c r="K685" s="227"/>
      <c r="L685" s="233"/>
      <c r="M685" s="234"/>
      <c r="N685" s="235"/>
      <c r="O685" s="235"/>
      <c r="P685" s="235"/>
      <c r="Q685" s="235"/>
      <c r="R685" s="235"/>
      <c r="S685" s="235"/>
      <c r="T685" s="236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T685" s="237" t="s">
        <v>144</v>
      </c>
      <c r="AU685" s="237" t="s">
        <v>82</v>
      </c>
      <c r="AV685" s="13" t="s">
        <v>82</v>
      </c>
      <c r="AW685" s="13" t="s">
        <v>33</v>
      </c>
      <c r="AX685" s="13" t="s">
        <v>72</v>
      </c>
      <c r="AY685" s="237" t="s">
        <v>133</v>
      </c>
    </row>
    <row r="686" s="13" customFormat="1">
      <c r="A686" s="13"/>
      <c r="B686" s="226"/>
      <c r="C686" s="227"/>
      <c r="D686" s="228" t="s">
        <v>144</v>
      </c>
      <c r="E686" s="229" t="s">
        <v>19</v>
      </c>
      <c r="F686" s="230" t="s">
        <v>1169</v>
      </c>
      <c r="G686" s="227"/>
      <c r="H686" s="231">
        <v>3.8999999999999999</v>
      </c>
      <c r="I686" s="232"/>
      <c r="J686" s="227"/>
      <c r="K686" s="227"/>
      <c r="L686" s="233"/>
      <c r="M686" s="234"/>
      <c r="N686" s="235"/>
      <c r="O686" s="235"/>
      <c r="P686" s="235"/>
      <c r="Q686" s="235"/>
      <c r="R686" s="235"/>
      <c r="S686" s="235"/>
      <c r="T686" s="236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T686" s="237" t="s">
        <v>144</v>
      </c>
      <c r="AU686" s="237" t="s">
        <v>82</v>
      </c>
      <c r="AV686" s="13" t="s">
        <v>82</v>
      </c>
      <c r="AW686" s="13" t="s">
        <v>33</v>
      </c>
      <c r="AX686" s="13" t="s">
        <v>72</v>
      </c>
      <c r="AY686" s="237" t="s">
        <v>133</v>
      </c>
    </row>
    <row r="687" s="16" customFormat="1">
      <c r="A687" s="16"/>
      <c r="B687" s="263"/>
      <c r="C687" s="264"/>
      <c r="D687" s="228" t="s">
        <v>144</v>
      </c>
      <c r="E687" s="265" t="s">
        <v>19</v>
      </c>
      <c r="F687" s="266" t="s">
        <v>361</v>
      </c>
      <c r="G687" s="264"/>
      <c r="H687" s="267">
        <v>5.3300000000000001</v>
      </c>
      <c r="I687" s="268"/>
      <c r="J687" s="264"/>
      <c r="K687" s="264"/>
      <c r="L687" s="269"/>
      <c r="M687" s="270"/>
      <c r="N687" s="271"/>
      <c r="O687" s="271"/>
      <c r="P687" s="271"/>
      <c r="Q687" s="271"/>
      <c r="R687" s="271"/>
      <c r="S687" s="271"/>
      <c r="T687" s="272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T687" s="273" t="s">
        <v>144</v>
      </c>
      <c r="AU687" s="273" t="s">
        <v>82</v>
      </c>
      <c r="AV687" s="16" t="s">
        <v>96</v>
      </c>
      <c r="AW687" s="16" t="s">
        <v>33</v>
      </c>
      <c r="AX687" s="16" t="s">
        <v>80</v>
      </c>
      <c r="AY687" s="273" t="s">
        <v>133</v>
      </c>
    </row>
    <row r="688" s="2" customFormat="1" ht="21.75" customHeight="1">
      <c r="A688" s="41"/>
      <c r="B688" s="42"/>
      <c r="C688" s="274" t="s">
        <v>1170</v>
      </c>
      <c r="D688" s="274" t="s">
        <v>418</v>
      </c>
      <c r="E688" s="275" t="s">
        <v>1084</v>
      </c>
      <c r="F688" s="276" t="s">
        <v>1085</v>
      </c>
      <c r="G688" s="277" t="s">
        <v>196</v>
      </c>
      <c r="H688" s="278">
        <v>0.019</v>
      </c>
      <c r="I688" s="279"/>
      <c r="J688" s="280">
        <f>ROUND(I688*H688,2)</f>
        <v>0</v>
      </c>
      <c r="K688" s="276" t="s">
        <v>139</v>
      </c>
      <c r="L688" s="281"/>
      <c r="M688" s="282" t="s">
        <v>19</v>
      </c>
      <c r="N688" s="283" t="s">
        <v>43</v>
      </c>
      <c r="O688" s="87"/>
      <c r="P688" s="217">
        <f>O688*H688</f>
        <v>0</v>
      </c>
      <c r="Q688" s="217">
        <v>0.55000000000000004</v>
      </c>
      <c r="R688" s="217">
        <f>Q688*H688</f>
        <v>0.010450000000000001</v>
      </c>
      <c r="S688" s="217">
        <v>0</v>
      </c>
      <c r="T688" s="218">
        <f>S688*H688</f>
        <v>0</v>
      </c>
      <c r="U688" s="41"/>
      <c r="V688" s="41"/>
      <c r="W688" s="41"/>
      <c r="X688" s="41"/>
      <c r="Y688" s="41"/>
      <c r="Z688" s="41"/>
      <c r="AA688" s="41"/>
      <c r="AB688" s="41"/>
      <c r="AC688" s="41"/>
      <c r="AD688" s="41"/>
      <c r="AE688" s="41"/>
      <c r="AR688" s="219" t="s">
        <v>545</v>
      </c>
      <c r="AT688" s="219" t="s">
        <v>418</v>
      </c>
      <c r="AU688" s="219" t="s">
        <v>82</v>
      </c>
      <c r="AY688" s="20" t="s">
        <v>133</v>
      </c>
      <c r="BE688" s="220">
        <f>IF(N688="základní",J688,0)</f>
        <v>0</v>
      </c>
      <c r="BF688" s="220">
        <f>IF(N688="snížená",J688,0)</f>
        <v>0</v>
      </c>
      <c r="BG688" s="220">
        <f>IF(N688="zákl. přenesená",J688,0)</f>
        <v>0</v>
      </c>
      <c r="BH688" s="220">
        <f>IF(N688="sníž. přenesená",J688,0)</f>
        <v>0</v>
      </c>
      <c r="BI688" s="220">
        <f>IF(N688="nulová",J688,0)</f>
        <v>0</v>
      </c>
      <c r="BJ688" s="20" t="s">
        <v>80</v>
      </c>
      <c r="BK688" s="220">
        <f>ROUND(I688*H688,2)</f>
        <v>0</v>
      </c>
      <c r="BL688" s="20" t="s">
        <v>227</v>
      </c>
      <c r="BM688" s="219" t="s">
        <v>1171</v>
      </c>
    </row>
    <row r="689" s="13" customFormat="1">
      <c r="A689" s="13"/>
      <c r="B689" s="226"/>
      <c r="C689" s="227"/>
      <c r="D689" s="228" t="s">
        <v>144</v>
      </c>
      <c r="E689" s="229" t="s">
        <v>19</v>
      </c>
      <c r="F689" s="230" t="s">
        <v>1172</v>
      </c>
      <c r="G689" s="227"/>
      <c r="H689" s="231">
        <v>0.0089999999999999993</v>
      </c>
      <c r="I689" s="232"/>
      <c r="J689" s="227"/>
      <c r="K689" s="227"/>
      <c r="L689" s="233"/>
      <c r="M689" s="234"/>
      <c r="N689" s="235"/>
      <c r="O689" s="235"/>
      <c r="P689" s="235"/>
      <c r="Q689" s="235"/>
      <c r="R689" s="235"/>
      <c r="S689" s="235"/>
      <c r="T689" s="236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37" t="s">
        <v>144</v>
      </c>
      <c r="AU689" s="237" t="s">
        <v>82</v>
      </c>
      <c r="AV689" s="13" t="s">
        <v>82</v>
      </c>
      <c r="AW689" s="13" t="s">
        <v>33</v>
      </c>
      <c r="AX689" s="13" t="s">
        <v>72</v>
      </c>
      <c r="AY689" s="237" t="s">
        <v>133</v>
      </c>
    </row>
    <row r="690" s="13" customFormat="1">
      <c r="A690" s="13"/>
      <c r="B690" s="226"/>
      <c r="C690" s="227"/>
      <c r="D690" s="228" t="s">
        <v>144</v>
      </c>
      <c r="E690" s="229" t="s">
        <v>19</v>
      </c>
      <c r="F690" s="230" t="s">
        <v>1172</v>
      </c>
      <c r="G690" s="227"/>
      <c r="H690" s="231">
        <v>0.0089999999999999993</v>
      </c>
      <c r="I690" s="232"/>
      <c r="J690" s="227"/>
      <c r="K690" s="227"/>
      <c r="L690" s="233"/>
      <c r="M690" s="234"/>
      <c r="N690" s="235"/>
      <c r="O690" s="235"/>
      <c r="P690" s="235"/>
      <c r="Q690" s="235"/>
      <c r="R690" s="235"/>
      <c r="S690" s="235"/>
      <c r="T690" s="236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T690" s="237" t="s">
        <v>144</v>
      </c>
      <c r="AU690" s="237" t="s">
        <v>82</v>
      </c>
      <c r="AV690" s="13" t="s">
        <v>82</v>
      </c>
      <c r="AW690" s="13" t="s">
        <v>33</v>
      </c>
      <c r="AX690" s="13" t="s">
        <v>72</v>
      </c>
      <c r="AY690" s="237" t="s">
        <v>133</v>
      </c>
    </row>
    <row r="691" s="14" customFormat="1">
      <c r="A691" s="14"/>
      <c r="B691" s="238"/>
      <c r="C691" s="239"/>
      <c r="D691" s="228" t="s">
        <v>144</v>
      </c>
      <c r="E691" s="240" t="s">
        <v>19</v>
      </c>
      <c r="F691" s="241" t="s">
        <v>205</v>
      </c>
      <c r="G691" s="239"/>
      <c r="H691" s="242">
        <v>0.017999999999999999</v>
      </c>
      <c r="I691" s="243"/>
      <c r="J691" s="239"/>
      <c r="K691" s="239"/>
      <c r="L691" s="244"/>
      <c r="M691" s="245"/>
      <c r="N691" s="246"/>
      <c r="O691" s="246"/>
      <c r="P691" s="246"/>
      <c r="Q691" s="246"/>
      <c r="R691" s="246"/>
      <c r="S691" s="246"/>
      <c r="T691" s="247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T691" s="248" t="s">
        <v>144</v>
      </c>
      <c r="AU691" s="248" t="s">
        <v>82</v>
      </c>
      <c r="AV691" s="14" t="s">
        <v>140</v>
      </c>
      <c r="AW691" s="14" t="s">
        <v>33</v>
      </c>
      <c r="AX691" s="14" t="s">
        <v>80</v>
      </c>
      <c r="AY691" s="248" t="s">
        <v>133</v>
      </c>
    </row>
    <row r="692" s="13" customFormat="1">
      <c r="A692" s="13"/>
      <c r="B692" s="226"/>
      <c r="C692" s="227"/>
      <c r="D692" s="228" t="s">
        <v>144</v>
      </c>
      <c r="E692" s="227"/>
      <c r="F692" s="230" t="s">
        <v>1173</v>
      </c>
      <c r="G692" s="227"/>
      <c r="H692" s="231">
        <v>0.019</v>
      </c>
      <c r="I692" s="232"/>
      <c r="J692" s="227"/>
      <c r="K692" s="227"/>
      <c r="L692" s="233"/>
      <c r="M692" s="234"/>
      <c r="N692" s="235"/>
      <c r="O692" s="235"/>
      <c r="P692" s="235"/>
      <c r="Q692" s="235"/>
      <c r="R692" s="235"/>
      <c r="S692" s="235"/>
      <c r="T692" s="236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T692" s="237" t="s">
        <v>144</v>
      </c>
      <c r="AU692" s="237" t="s">
        <v>82</v>
      </c>
      <c r="AV692" s="13" t="s">
        <v>82</v>
      </c>
      <c r="AW692" s="13" t="s">
        <v>4</v>
      </c>
      <c r="AX692" s="13" t="s">
        <v>80</v>
      </c>
      <c r="AY692" s="237" t="s">
        <v>133</v>
      </c>
    </row>
    <row r="693" s="2" customFormat="1" ht="24.15" customHeight="1">
      <c r="A693" s="41"/>
      <c r="B693" s="42"/>
      <c r="C693" s="208" t="s">
        <v>1174</v>
      </c>
      <c r="D693" s="208" t="s">
        <v>135</v>
      </c>
      <c r="E693" s="209" t="s">
        <v>1175</v>
      </c>
      <c r="F693" s="210" t="s">
        <v>1176</v>
      </c>
      <c r="G693" s="211" t="s">
        <v>94</v>
      </c>
      <c r="H693" s="212">
        <v>7.7599999999999998</v>
      </c>
      <c r="I693" s="213"/>
      <c r="J693" s="214">
        <f>ROUND(I693*H693,2)</f>
        <v>0</v>
      </c>
      <c r="K693" s="210" t="s">
        <v>139</v>
      </c>
      <c r="L693" s="47"/>
      <c r="M693" s="215" t="s">
        <v>19</v>
      </c>
      <c r="N693" s="216" t="s">
        <v>43</v>
      </c>
      <c r="O693" s="87"/>
      <c r="P693" s="217">
        <f>O693*H693</f>
        <v>0</v>
      </c>
      <c r="Q693" s="217">
        <v>0.00018000000000000001</v>
      </c>
      <c r="R693" s="217">
        <f>Q693*H693</f>
        <v>0.0013968000000000001</v>
      </c>
      <c r="S693" s="217">
        <v>0</v>
      </c>
      <c r="T693" s="218">
        <f>S693*H693</f>
        <v>0</v>
      </c>
      <c r="U693" s="41"/>
      <c r="V693" s="41"/>
      <c r="W693" s="41"/>
      <c r="X693" s="41"/>
      <c r="Y693" s="41"/>
      <c r="Z693" s="41"/>
      <c r="AA693" s="41"/>
      <c r="AB693" s="41"/>
      <c r="AC693" s="41"/>
      <c r="AD693" s="41"/>
      <c r="AE693" s="41"/>
      <c r="AR693" s="219" t="s">
        <v>227</v>
      </c>
      <c r="AT693" s="219" t="s">
        <v>135</v>
      </c>
      <c r="AU693" s="219" t="s">
        <v>82</v>
      </c>
      <c r="AY693" s="20" t="s">
        <v>133</v>
      </c>
      <c r="BE693" s="220">
        <f>IF(N693="základní",J693,0)</f>
        <v>0</v>
      </c>
      <c r="BF693" s="220">
        <f>IF(N693="snížená",J693,0)</f>
        <v>0</v>
      </c>
      <c r="BG693" s="220">
        <f>IF(N693="zákl. přenesená",J693,0)</f>
        <v>0</v>
      </c>
      <c r="BH693" s="220">
        <f>IF(N693="sníž. přenesená",J693,0)</f>
        <v>0</v>
      </c>
      <c r="BI693" s="220">
        <f>IF(N693="nulová",J693,0)</f>
        <v>0</v>
      </c>
      <c r="BJ693" s="20" t="s">
        <v>80</v>
      </c>
      <c r="BK693" s="220">
        <f>ROUND(I693*H693,2)</f>
        <v>0</v>
      </c>
      <c r="BL693" s="20" t="s">
        <v>227</v>
      </c>
      <c r="BM693" s="219" t="s">
        <v>1177</v>
      </c>
    </row>
    <row r="694" s="2" customFormat="1">
      <c r="A694" s="41"/>
      <c r="B694" s="42"/>
      <c r="C694" s="43"/>
      <c r="D694" s="221" t="s">
        <v>142</v>
      </c>
      <c r="E694" s="43"/>
      <c r="F694" s="222" t="s">
        <v>1178</v>
      </c>
      <c r="G694" s="43"/>
      <c r="H694" s="43"/>
      <c r="I694" s="223"/>
      <c r="J694" s="43"/>
      <c r="K694" s="43"/>
      <c r="L694" s="47"/>
      <c r="M694" s="224"/>
      <c r="N694" s="225"/>
      <c r="O694" s="87"/>
      <c r="P694" s="87"/>
      <c r="Q694" s="87"/>
      <c r="R694" s="87"/>
      <c r="S694" s="87"/>
      <c r="T694" s="88"/>
      <c r="U694" s="41"/>
      <c r="V694" s="41"/>
      <c r="W694" s="41"/>
      <c r="X694" s="41"/>
      <c r="Y694" s="41"/>
      <c r="Z694" s="41"/>
      <c r="AA694" s="41"/>
      <c r="AB694" s="41"/>
      <c r="AC694" s="41"/>
      <c r="AD694" s="41"/>
      <c r="AE694" s="41"/>
      <c r="AT694" s="20" t="s">
        <v>142</v>
      </c>
      <c r="AU694" s="20" t="s">
        <v>82</v>
      </c>
    </row>
    <row r="695" s="13" customFormat="1">
      <c r="A695" s="13"/>
      <c r="B695" s="226"/>
      <c r="C695" s="227"/>
      <c r="D695" s="228" t="s">
        <v>144</v>
      </c>
      <c r="E695" s="229" t="s">
        <v>19</v>
      </c>
      <c r="F695" s="230" t="s">
        <v>1156</v>
      </c>
      <c r="G695" s="227"/>
      <c r="H695" s="231">
        <v>1.4299999999999999</v>
      </c>
      <c r="I695" s="232"/>
      <c r="J695" s="227"/>
      <c r="K695" s="227"/>
      <c r="L695" s="233"/>
      <c r="M695" s="234"/>
      <c r="N695" s="235"/>
      <c r="O695" s="235"/>
      <c r="P695" s="235"/>
      <c r="Q695" s="235"/>
      <c r="R695" s="235"/>
      <c r="S695" s="235"/>
      <c r="T695" s="236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37" t="s">
        <v>144</v>
      </c>
      <c r="AU695" s="237" t="s">
        <v>82</v>
      </c>
      <c r="AV695" s="13" t="s">
        <v>82</v>
      </c>
      <c r="AW695" s="13" t="s">
        <v>33</v>
      </c>
      <c r="AX695" s="13" t="s">
        <v>72</v>
      </c>
      <c r="AY695" s="237" t="s">
        <v>133</v>
      </c>
    </row>
    <row r="696" s="13" customFormat="1">
      <c r="A696" s="13"/>
      <c r="B696" s="226"/>
      <c r="C696" s="227"/>
      <c r="D696" s="228" t="s">
        <v>144</v>
      </c>
      <c r="E696" s="229" t="s">
        <v>19</v>
      </c>
      <c r="F696" s="230" t="s">
        <v>1157</v>
      </c>
      <c r="G696" s="227"/>
      <c r="H696" s="231">
        <v>1</v>
      </c>
      <c r="I696" s="232"/>
      <c r="J696" s="227"/>
      <c r="K696" s="227"/>
      <c r="L696" s="233"/>
      <c r="M696" s="234"/>
      <c r="N696" s="235"/>
      <c r="O696" s="235"/>
      <c r="P696" s="235"/>
      <c r="Q696" s="235"/>
      <c r="R696" s="235"/>
      <c r="S696" s="235"/>
      <c r="T696" s="236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T696" s="237" t="s">
        <v>144</v>
      </c>
      <c r="AU696" s="237" t="s">
        <v>82</v>
      </c>
      <c r="AV696" s="13" t="s">
        <v>82</v>
      </c>
      <c r="AW696" s="13" t="s">
        <v>33</v>
      </c>
      <c r="AX696" s="13" t="s">
        <v>72</v>
      </c>
      <c r="AY696" s="237" t="s">
        <v>133</v>
      </c>
    </row>
    <row r="697" s="13" customFormat="1">
      <c r="A697" s="13"/>
      <c r="B697" s="226"/>
      <c r="C697" s="227"/>
      <c r="D697" s="228" t="s">
        <v>144</v>
      </c>
      <c r="E697" s="229" t="s">
        <v>19</v>
      </c>
      <c r="F697" s="230" t="s">
        <v>1168</v>
      </c>
      <c r="G697" s="227"/>
      <c r="H697" s="231">
        <v>1.4299999999999999</v>
      </c>
      <c r="I697" s="232"/>
      <c r="J697" s="227"/>
      <c r="K697" s="227"/>
      <c r="L697" s="233"/>
      <c r="M697" s="234"/>
      <c r="N697" s="235"/>
      <c r="O697" s="235"/>
      <c r="P697" s="235"/>
      <c r="Q697" s="235"/>
      <c r="R697" s="235"/>
      <c r="S697" s="235"/>
      <c r="T697" s="236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37" t="s">
        <v>144</v>
      </c>
      <c r="AU697" s="237" t="s">
        <v>82</v>
      </c>
      <c r="AV697" s="13" t="s">
        <v>82</v>
      </c>
      <c r="AW697" s="13" t="s">
        <v>33</v>
      </c>
      <c r="AX697" s="13" t="s">
        <v>72</v>
      </c>
      <c r="AY697" s="237" t="s">
        <v>133</v>
      </c>
    </row>
    <row r="698" s="13" customFormat="1">
      <c r="A698" s="13"/>
      <c r="B698" s="226"/>
      <c r="C698" s="227"/>
      <c r="D698" s="228" t="s">
        <v>144</v>
      </c>
      <c r="E698" s="229" t="s">
        <v>19</v>
      </c>
      <c r="F698" s="230" t="s">
        <v>1169</v>
      </c>
      <c r="G698" s="227"/>
      <c r="H698" s="231">
        <v>3.8999999999999999</v>
      </c>
      <c r="I698" s="232"/>
      <c r="J698" s="227"/>
      <c r="K698" s="227"/>
      <c r="L698" s="233"/>
      <c r="M698" s="234"/>
      <c r="N698" s="235"/>
      <c r="O698" s="235"/>
      <c r="P698" s="235"/>
      <c r="Q698" s="235"/>
      <c r="R698" s="235"/>
      <c r="S698" s="235"/>
      <c r="T698" s="236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T698" s="237" t="s">
        <v>144</v>
      </c>
      <c r="AU698" s="237" t="s">
        <v>82</v>
      </c>
      <c r="AV698" s="13" t="s">
        <v>82</v>
      </c>
      <c r="AW698" s="13" t="s">
        <v>33</v>
      </c>
      <c r="AX698" s="13" t="s">
        <v>72</v>
      </c>
      <c r="AY698" s="237" t="s">
        <v>133</v>
      </c>
    </row>
    <row r="699" s="14" customFormat="1">
      <c r="A699" s="14"/>
      <c r="B699" s="238"/>
      <c r="C699" s="239"/>
      <c r="D699" s="228" t="s">
        <v>144</v>
      </c>
      <c r="E699" s="240" t="s">
        <v>19</v>
      </c>
      <c r="F699" s="241" t="s">
        <v>205</v>
      </c>
      <c r="G699" s="239"/>
      <c r="H699" s="242">
        <v>7.7599999999999998</v>
      </c>
      <c r="I699" s="243"/>
      <c r="J699" s="239"/>
      <c r="K699" s="239"/>
      <c r="L699" s="244"/>
      <c r="M699" s="245"/>
      <c r="N699" s="246"/>
      <c r="O699" s="246"/>
      <c r="P699" s="246"/>
      <c r="Q699" s="246"/>
      <c r="R699" s="246"/>
      <c r="S699" s="246"/>
      <c r="T699" s="247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T699" s="248" t="s">
        <v>144</v>
      </c>
      <c r="AU699" s="248" t="s">
        <v>82</v>
      </c>
      <c r="AV699" s="14" t="s">
        <v>140</v>
      </c>
      <c r="AW699" s="14" t="s">
        <v>33</v>
      </c>
      <c r="AX699" s="14" t="s">
        <v>80</v>
      </c>
      <c r="AY699" s="248" t="s">
        <v>133</v>
      </c>
    </row>
    <row r="700" s="2" customFormat="1" ht="44.25" customHeight="1">
      <c r="A700" s="41"/>
      <c r="B700" s="42"/>
      <c r="C700" s="208" t="s">
        <v>1179</v>
      </c>
      <c r="D700" s="208" t="s">
        <v>135</v>
      </c>
      <c r="E700" s="209" t="s">
        <v>1180</v>
      </c>
      <c r="F700" s="210" t="s">
        <v>1181</v>
      </c>
      <c r="G700" s="211" t="s">
        <v>216</v>
      </c>
      <c r="H700" s="212">
        <v>18</v>
      </c>
      <c r="I700" s="213"/>
      <c r="J700" s="214">
        <f>ROUND(I700*H700,2)</f>
        <v>0</v>
      </c>
      <c r="K700" s="210" t="s">
        <v>139</v>
      </c>
      <c r="L700" s="47"/>
      <c r="M700" s="215" t="s">
        <v>19</v>
      </c>
      <c r="N700" s="216" t="s">
        <v>43</v>
      </c>
      <c r="O700" s="87"/>
      <c r="P700" s="217">
        <f>O700*H700</f>
        <v>0</v>
      </c>
      <c r="Q700" s="217">
        <v>0</v>
      </c>
      <c r="R700" s="217">
        <f>Q700*H700</f>
        <v>0</v>
      </c>
      <c r="S700" s="217">
        <v>0</v>
      </c>
      <c r="T700" s="218">
        <f>S700*H700</f>
        <v>0</v>
      </c>
      <c r="U700" s="41"/>
      <c r="V700" s="41"/>
      <c r="W700" s="41"/>
      <c r="X700" s="41"/>
      <c r="Y700" s="41"/>
      <c r="Z700" s="41"/>
      <c r="AA700" s="41"/>
      <c r="AB700" s="41"/>
      <c r="AC700" s="41"/>
      <c r="AD700" s="41"/>
      <c r="AE700" s="41"/>
      <c r="AR700" s="219" t="s">
        <v>227</v>
      </c>
      <c r="AT700" s="219" t="s">
        <v>135</v>
      </c>
      <c r="AU700" s="219" t="s">
        <v>82</v>
      </c>
      <c r="AY700" s="20" t="s">
        <v>133</v>
      </c>
      <c r="BE700" s="220">
        <f>IF(N700="základní",J700,0)</f>
        <v>0</v>
      </c>
      <c r="BF700" s="220">
        <f>IF(N700="snížená",J700,0)</f>
        <v>0</v>
      </c>
      <c r="BG700" s="220">
        <f>IF(N700="zákl. přenesená",J700,0)</f>
        <v>0</v>
      </c>
      <c r="BH700" s="220">
        <f>IF(N700="sníž. přenesená",J700,0)</f>
        <v>0</v>
      </c>
      <c r="BI700" s="220">
        <f>IF(N700="nulová",J700,0)</f>
        <v>0</v>
      </c>
      <c r="BJ700" s="20" t="s">
        <v>80</v>
      </c>
      <c r="BK700" s="220">
        <f>ROUND(I700*H700,2)</f>
        <v>0</v>
      </c>
      <c r="BL700" s="20" t="s">
        <v>227</v>
      </c>
      <c r="BM700" s="219" t="s">
        <v>1182</v>
      </c>
    </row>
    <row r="701" s="2" customFormat="1">
      <c r="A701" s="41"/>
      <c r="B701" s="42"/>
      <c r="C701" s="43"/>
      <c r="D701" s="221" t="s">
        <v>142</v>
      </c>
      <c r="E701" s="43"/>
      <c r="F701" s="222" t="s">
        <v>1183</v>
      </c>
      <c r="G701" s="43"/>
      <c r="H701" s="43"/>
      <c r="I701" s="223"/>
      <c r="J701" s="43"/>
      <c r="K701" s="43"/>
      <c r="L701" s="47"/>
      <c r="M701" s="224"/>
      <c r="N701" s="225"/>
      <c r="O701" s="87"/>
      <c r="P701" s="87"/>
      <c r="Q701" s="87"/>
      <c r="R701" s="87"/>
      <c r="S701" s="87"/>
      <c r="T701" s="88"/>
      <c r="U701" s="41"/>
      <c r="V701" s="41"/>
      <c r="W701" s="41"/>
      <c r="X701" s="41"/>
      <c r="Y701" s="41"/>
      <c r="Z701" s="41"/>
      <c r="AA701" s="41"/>
      <c r="AB701" s="41"/>
      <c r="AC701" s="41"/>
      <c r="AD701" s="41"/>
      <c r="AE701" s="41"/>
      <c r="AT701" s="20" t="s">
        <v>142</v>
      </c>
      <c r="AU701" s="20" t="s">
        <v>82</v>
      </c>
    </row>
    <row r="702" s="13" customFormat="1">
      <c r="A702" s="13"/>
      <c r="B702" s="226"/>
      <c r="C702" s="227"/>
      <c r="D702" s="228" t="s">
        <v>144</v>
      </c>
      <c r="E702" s="229" t="s">
        <v>19</v>
      </c>
      <c r="F702" s="230" t="s">
        <v>1184</v>
      </c>
      <c r="G702" s="227"/>
      <c r="H702" s="231">
        <v>10</v>
      </c>
      <c r="I702" s="232"/>
      <c r="J702" s="227"/>
      <c r="K702" s="227"/>
      <c r="L702" s="233"/>
      <c r="M702" s="234"/>
      <c r="N702" s="235"/>
      <c r="O702" s="235"/>
      <c r="P702" s="235"/>
      <c r="Q702" s="235"/>
      <c r="R702" s="235"/>
      <c r="S702" s="235"/>
      <c r="T702" s="236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T702" s="237" t="s">
        <v>144</v>
      </c>
      <c r="AU702" s="237" t="s">
        <v>82</v>
      </c>
      <c r="AV702" s="13" t="s">
        <v>82</v>
      </c>
      <c r="AW702" s="13" t="s">
        <v>33</v>
      </c>
      <c r="AX702" s="13" t="s">
        <v>72</v>
      </c>
      <c r="AY702" s="237" t="s">
        <v>133</v>
      </c>
    </row>
    <row r="703" s="13" customFormat="1">
      <c r="A703" s="13"/>
      <c r="B703" s="226"/>
      <c r="C703" s="227"/>
      <c r="D703" s="228" t="s">
        <v>144</v>
      </c>
      <c r="E703" s="229" t="s">
        <v>19</v>
      </c>
      <c r="F703" s="230" t="s">
        <v>1185</v>
      </c>
      <c r="G703" s="227"/>
      <c r="H703" s="231">
        <v>8</v>
      </c>
      <c r="I703" s="232"/>
      <c r="J703" s="227"/>
      <c r="K703" s="227"/>
      <c r="L703" s="233"/>
      <c r="M703" s="234"/>
      <c r="N703" s="235"/>
      <c r="O703" s="235"/>
      <c r="P703" s="235"/>
      <c r="Q703" s="235"/>
      <c r="R703" s="235"/>
      <c r="S703" s="235"/>
      <c r="T703" s="236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37" t="s">
        <v>144</v>
      </c>
      <c r="AU703" s="237" t="s">
        <v>82</v>
      </c>
      <c r="AV703" s="13" t="s">
        <v>82</v>
      </c>
      <c r="AW703" s="13" t="s">
        <v>33</v>
      </c>
      <c r="AX703" s="13" t="s">
        <v>72</v>
      </c>
      <c r="AY703" s="237" t="s">
        <v>133</v>
      </c>
    </row>
    <row r="704" s="14" customFormat="1">
      <c r="A704" s="14"/>
      <c r="B704" s="238"/>
      <c r="C704" s="239"/>
      <c r="D704" s="228" t="s">
        <v>144</v>
      </c>
      <c r="E704" s="240" t="s">
        <v>19</v>
      </c>
      <c r="F704" s="241" t="s">
        <v>205</v>
      </c>
      <c r="G704" s="239"/>
      <c r="H704" s="242">
        <v>18</v>
      </c>
      <c r="I704" s="243"/>
      <c r="J704" s="239"/>
      <c r="K704" s="239"/>
      <c r="L704" s="244"/>
      <c r="M704" s="245"/>
      <c r="N704" s="246"/>
      <c r="O704" s="246"/>
      <c r="P704" s="246"/>
      <c r="Q704" s="246"/>
      <c r="R704" s="246"/>
      <c r="S704" s="246"/>
      <c r="T704" s="247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48" t="s">
        <v>144</v>
      </c>
      <c r="AU704" s="248" t="s">
        <v>82</v>
      </c>
      <c r="AV704" s="14" t="s">
        <v>140</v>
      </c>
      <c r="AW704" s="14" t="s">
        <v>33</v>
      </c>
      <c r="AX704" s="14" t="s">
        <v>80</v>
      </c>
      <c r="AY704" s="248" t="s">
        <v>133</v>
      </c>
    </row>
    <row r="705" s="2" customFormat="1" ht="16.5" customHeight="1">
      <c r="A705" s="41"/>
      <c r="B705" s="42"/>
      <c r="C705" s="274" t="s">
        <v>1186</v>
      </c>
      <c r="D705" s="274" t="s">
        <v>418</v>
      </c>
      <c r="E705" s="275" t="s">
        <v>1187</v>
      </c>
      <c r="F705" s="276" t="s">
        <v>1188</v>
      </c>
      <c r="G705" s="277" t="s">
        <v>196</v>
      </c>
      <c r="H705" s="278">
        <v>1.8400000000000001</v>
      </c>
      <c r="I705" s="279"/>
      <c r="J705" s="280">
        <f>ROUND(I705*H705,2)</f>
        <v>0</v>
      </c>
      <c r="K705" s="276" t="s">
        <v>19</v>
      </c>
      <c r="L705" s="281"/>
      <c r="M705" s="282" t="s">
        <v>19</v>
      </c>
      <c r="N705" s="283" t="s">
        <v>43</v>
      </c>
      <c r="O705" s="87"/>
      <c r="P705" s="217">
        <f>O705*H705</f>
        <v>0</v>
      </c>
      <c r="Q705" s="217">
        <v>0.75</v>
      </c>
      <c r="R705" s="217">
        <f>Q705*H705</f>
        <v>1.3800000000000001</v>
      </c>
      <c r="S705" s="217">
        <v>0</v>
      </c>
      <c r="T705" s="218">
        <f>S705*H705</f>
        <v>0</v>
      </c>
      <c r="U705" s="41"/>
      <c r="V705" s="41"/>
      <c r="W705" s="41"/>
      <c r="X705" s="41"/>
      <c r="Y705" s="41"/>
      <c r="Z705" s="41"/>
      <c r="AA705" s="41"/>
      <c r="AB705" s="41"/>
      <c r="AC705" s="41"/>
      <c r="AD705" s="41"/>
      <c r="AE705" s="41"/>
      <c r="AR705" s="219" t="s">
        <v>545</v>
      </c>
      <c r="AT705" s="219" t="s">
        <v>418</v>
      </c>
      <c r="AU705" s="219" t="s">
        <v>82</v>
      </c>
      <c r="AY705" s="20" t="s">
        <v>133</v>
      </c>
      <c r="BE705" s="220">
        <f>IF(N705="základní",J705,0)</f>
        <v>0</v>
      </c>
      <c r="BF705" s="220">
        <f>IF(N705="snížená",J705,0)</f>
        <v>0</v>
      </c>
      <c r="BG705" s="220">
        <f>IF(N705="zákl. přenesená",J705,0)</f>
        <v>0</v>
      </c>
      <c r="BH705" s="220">
        <f>IF(N705="sníž. přenesená",J705,0)</f>
        <v>0</v>
      </c>
      <c r="BI705" s="220">
        <f>IF(N705="nulová",J705,0)</f>
        <v>0</v>
      </c>
      <c r="BJ705" s="20" t="s">
        <v>80</v>
      </c>
      <c r="BK705" s="220">
        <f>ROUND(I705*H705,2)</f>
        <v>0</v>
      </c>
      <c r="BL705" s="20" t="s">
        <v>227</v>
      </c>
      <c r="BM705" s="219" t="s">
        <v>1189</v>
      </c>
    </row>
    <row r="706" s="15" customFormat="1">
      <c r="A706" s="15"/>
      <c r="B706" s="253"/>
      <c r="C706" s="254"/>
      <c r="D706" s="228" t="s">
        <v>144</v>
      </c>
      <c r="E706" s="255" t="s">
        <v>19</v>
      </c>
      <c r="F706" s="256" t="s">
        <v>1190</v>
      </c>
      <c r="G706" s="254"/>
      <c r="H706" s="255" t="s">
        <v>19</v>
      </c>
      <c r="I706" s="257"/>
      <c r="J706" s="254"/>
      <c r="K706" s="254"/>
      <c r="L706" s="258"/>
      <c r="M706" s="259"/>
      <c r="N706" s="260"/>
      <c r="O706" s="260"/>
      <c r="P706" s="260"/>
      <c r="Q706" s="260"/>
      <c r="R706" s="260"/>
      <c r="S706" s="260"/>
      <c r="T706" s="261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T706" s="262" t="s">
        <v>144</v>
      </c>
      <c r="AU706" s="262" t="s">
        <v>82</v>
      </c>
      <c r="AV706" s="15" t="s">
        <v>80</v>
      </c>
      <c r="AW706" s="15" t="s">
        <v>33</v>
      </c>
      <c r="AX706" s="15" t="s">
        <v>72</v>
      </c>
      <c r="AY706" s="262" t="s">
        <v>133</v>
      </c>
    </row>
    <row r="707" s="13" customFormat="1">
      <c r="A707" s="13"/>
      <c r="B707" s="226"/>
      <c r="C707" s="227"/>
      <c r="D707" s="228" t="s">
        <v>144</v>
      </c>
      <c r="E707" s="229" t="s">
        <v>19</v>
      </c>
      <c r="F707" s="230" t="s">
        <v>1191</v>
      </c>
      <c r="G707" s="227"/>
      <c r="H707" s="231">
        <v>0.34000000000000002</v>
      </c>
      <c r="I707" s="232"/>
      <c r="J707" s="227"/>
      <c r="K707" s="227"/>
      <c r="L707" s="233"/>
      <c r="M707" s="234"/>
      <c r="N707" s="235"/>
      <c r="O707" s="235"/>
      <c r="P707" s="235"/>
      <c r="Q707" s="235"/>
      <c r="R707" s="235"/>
      <c r="S707" s="235"/>
      <c r="T707" s="236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37" t="s">
        <v>144</v>
      </c>
      <c r="AU707" s="237" t="s">
        <v>82</v>
      </c>
      <c r="AV707" s="13" t="s">
        <v>82</v>
      </c>
      <c r="AW707" s="13" t="s">
        <v>33</v>
      </c>
      <c r="AX707" s="13" t="s">
        <v>72</v>
      </c>
      <c r="AY707" s="237" t="s">
        <v>133</v>
      </c>
    </row>
    <row r="708" s="13" customFormat="1">
      <c r="A708" s="13"/>
      <c r="B708" s="226"/>
      <c r="C708" s="227"/>
      <c r="D708" s="228" t="s">
        <v>144</v>
      </c>
      <c r="E708" s="229" t="s">
        <v>19</v>
      </c>
      <c r="F708" s="230" t="s">
        <v>1192</v>
      </c>
      <c r="G708" s="227"/>
      <c r="H708" s="231">
        <v>1.02</v>
      </c>
      <c r="I708" s="232"/>
      <c r="J708" s="227"/>
      <c r="K708" s="227"/>
      <c r="L708" s="233"/>
      <c r="M708" s="234"/>
      <c r="N708" s="235"/>
      <c r="O708" s="235"/>
      <c r="P708" s="235"/>
      <c r="Q708" s="235"/>
      <c r="R708" s="235"/>
      <c r="S708" s="235"/>
      <c r="T708" s="236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T708" s="237" t="s">
        <v>144</v>
      </c>
      <c r="AU708" s="237" t="s">
        <v>82</v>
      </c>
      <c r="AV708" s="13" t="s">
        <v>82</v>
      </c>
      <c r="AW708" s="13" t="s">
        <v>33</v>
      </c>
      <c r="AX708" s="13" t="s">
        <v>72</v>
      </c>
      <c r="AY708" s="237" t="s">
        <v>133</v>
      </c>
    </row>
    <row r="709" s="16" customFormat="1">
      <c r="A709" s="16"/>
      <c r="B709" s="263"/>
      <c r="C709" s="264"/>
      <c r="D709" s="228" t="s">
        <v>144</v>
      </c>
      <c r="E709" s="265" t="s">
        <v>19</v>
      </c>
      <c r="F709" s="266" t="s">
        <v>361</v>
      </c>
      <c r="G709" s="264"/>
      <c r="H709" s="267">
        <v>1.3600000000000001</v>
      </c>
      <c r="I709" s="268"/>
      <c r="J709" s="264"/>
      <c r="K709" s="264"/>
      <c r="L709" s="269"/>
      <c r="M709" s="270"/>
      <c r="N709" s="271"/>
      <c r="O709" s="271"/>
      <c r="P709" s="271"/>
      <c r="Q709" s="271"/>
      <c r="R709" s="271"/>
      <c r="S709" s="271"/>
      <c r="T709" s="272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T709" s="273" t="s">
        <v>144</v>
      </c>
      <c r="AU709" s="273" t="s">
        <v>82</v>
      </c>
      <c r="AV709" s="16" t="s">
        <v>96</v>
      </c>
      <c r="AW709" s="16" t="s">
        <v>33</v>
      </c>
      <c r="AX709" s="16" t="s">
        <v>72</v>
      </c>
      <c r="AY709" s="273" t="s">
        <v>133</v>
      </c>
    </row>
    <row r="710" s="15" customFormat="1">
      <c r="A710" s="15"/>
      <c r="B710" s="253"/>
      <c r="C710" s="254"/>
      <c r="D710" s="228" t="s">
        <v>144</v>
      </c>
      <c r="E710" s="255" t="s">
        <v>19</v>
      </c>
      <c r="F710" s="256" t="s">
        <v>1193</v>
      </c>
      <c r="G710" s="254"/>
      <c r="H710" s="255" t="s">
        <v>19</v>
      </c>
      <c r="I710" s="257"/>
      <c r="J710" s="254"/>
      <c r="K710" s="254"/>
      <c r="L710" s="258"/>
      <c r="M710" s="259"/>
      <c r="N710" s="260"/>
      <c r="O710" s="260"/>
      <c r="P710" s="260"/>
      <c r="Q710" s="260"/>
      <c r="R710" s="260"/>
      <c r="S710" s="260"/>
      <c r="T710" s="261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T710" s="262" t="s">
        <v>144</v>
      </c>
      <c r="AU710" s="262" t="s">
        <v>82</v>
      </c>
      <c r="AV710" s="15" t="s">
        <v>80</v>
      </c>
      <c r="AW710" s="15" t="s">
        <v>33</v>
      </c>
      <c r="AX710" s="15" t="s">
        <v>72</v>
      </c>
      <c r="AY710" s="262" t="s">
        <v>133</v>
      </c>
    </row>
    <row r="711" s="13" customFormat="1">
      <c r="A711" s="13"/>
      <c r="B711" s="226"/>
      <c r="C711" s="227"/>
      <c r="D711" s="228" t="s">
        <v>144</v>
      </c>
      <c r="E711" s="229" t="s">
        <v>19</v>
      </c>
      <c r="F711" s="230" t="s">
        <v>1194</v>
      </c>
      <c r="G711" s="227"/>
      <c r="H711" s="231">
        <v>0.47999999999999998</v>
      </c>
      <c r="I711" s="232"/>
      <c r="J711" s="227"/>
      <c r="K711" s="227"/>
      <c r="L711" s="233"/>
      <c r="M711" s="234"/>
      <c r="N711" s="235"/>
      <c r="O711" s="235"/>
      <c r="P711" s="235"/>
      <c r="Q711" s="235"/>
      <c r="R711" s="235"/>
      <c r="S711" s="235"/>
      <c r="T711" s="236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37" t="s">
        <v>144</v>
      </c>
      <c r="AU711" s="237" t="s">
        <v>82</v>
      </c>
      <c r="AV711" s="13" t="s">
        <v>82</v>
      </c>
      <c r="AW711" s="13" t="s">
        <v>33</v>
      </c>
      <c r="AX711" s="13" t="s">
        <v>72</v>
      </c>
      <c r="AY711" s="237" t="s">
        <v>133</v>
      </c>
    </row>
    <row r="712" s="16" customFormat="1">
      <c r="A712" s="16"/>
      <c r="B712" s="263"/>
      <c r="C712" s="264"/>
      <c r="D712" s="228" t="s">
        <v>144</v>
      </c>
      <c r="E712" s="265" t="s">
        <v>19</v>
      </c>
      <c r="F712" s="266" t="s">
        <v>361</v>
      </c>
      <c r="G712" s="264"/>
      <c r="H712" s="267">
        <v>0.47999999999999998</v>
      </c>
      <c r="I712" s="268"/>
      <c r="J712" s="264"/>
      <c r="K712" s="264"/>
      <c r="L712" s="269"/>
      <c r="M712" s="270"/>
      <c r="N712" s="271"/>
      <c r="O712" s="271"/>
      <c r="P712" s="271"/>
      <c r="Q712" s="271"/>
      <c r="R712" s="271"/>
      <c r="S712" s="271"/>
      <c r="T712" s="272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T712" s="273" t="s">
        <v>144</v>
      </c>
      <c r="AU712" s="273" t="s">
        <v>82</v>
      </c>
      <c r="AV712" s="16" t="s">
        <v>96</v>
      </c>
      <c r="AW712" s="16" t="s">
        <v>33</v>
      </c>
      <c r="AX712" s="16" t="s">
        <v>72</v>
      </c>
      <c r="AY712" s="273" t="s">
        <v>133</v>
      </c>
    </row>
    <row r="713" s="14" customFormat="1">
      <c r="A713" s="14"/>
      <c r="B713" s="238"/>
      <c r="C713" s="239"/>
      <c r="D713" s="228" t="s">
        <v>144</v>
      </c>
      <c r="E713" s="240" t="s">
        <v>19</v>
      </c>
      <c r="F713" s="241" t="s">
        <v>205</v>
      </c>
      <c r="G713" s="239"/>
      <c r="H713" s="242">
        <v>1.8400000000000001</v>
      </c>
      <c r="I713" s="243"/>
      <c r="J713" s="239"/>
      <c r="K713" s="239"/>
      <c r="L713" s="244"/>
      <c r="M713" s="245"/>
      <c r="N713" s="246"/>
      <c r="O713" s="246"/>
      <c r="P713" s="246"/>
      <c r="Q713" s="246"/>
      <c r="R713" s="246"/>
      <c r="S713" s="246"/>
      <c r="T713" s="247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T713" s="248" t="s">
        <v>144</v>
      </c>
      <c r="AU713" s="248" t="s">
        <v>82</v>
      </c>
      <c r="AV713" s="14" t="s">
        <v>140</v>
      </c>
      <c r="AW713" s="14" t="s">
        <v>33</v>
      </c>
      <c r="AX713" s="14" t="s">
        <v>80</v>
      </c>
      <c r="AY713" s="248" t="s">
        <v>133</v>
      </c>
    </row>
    <row r="714" s="2" customFormat="1" ht="24.15" customHeight="1">
      <c r="A714" s="41"/>
      <c r="B714" s="42"/>
      <c r="C714" s="208" t="s">
        <v>1195</v>
      </c>
      <c r="D714" s="208" t="s">
        <v>135</v>
      </c>
      <c r="E714" s="209" t="s">
        <v>1196</v>
      </c>
      <c r="F714" s="210" t="s">
        <v>1197</v>
      </c>
      <c r="G714" s="211" t="s">
        <v>196</v>
      </c>
      <c r="H714" s="212">
        <v>1.8400000000000001</v>
      </c>
      <c r="I714" s="213"/>
      <c r="J714" s="214">
        <f>ROUND(I714*H714,2)</f>
        <v>0</v>
      </c>
      <c r="K714" s="210" t="s">
        <v>139</v>
      </c>
      <c r="L714" s="47"/>
      <c r="M714" s="215" t="s">
        <v>19</v>
      </c>
      <c r="N714" s="216" t="s">
        <v>43</v>
      </c>
      <c r="O714" s="87"/>
      <c r="P714" s="217">
        <f>O714*H714</f>
        <v>0</v>
      </c>
      <c r="Q714" s="217">
        <v>0.02248</v>
      </c>
      <c r="R714" s="217">
        <f>Q714*H714</f>
        <v>0.041363200000000003</v>
      </c>
      <c r="S714" s="217">
        <v>0</v>
      </c>
      <c r="T714" s="218">
        <f>S714*H714</f>
        <v>0</v>
      </c>
      <c r="U714" s="41"/>
      <c r="V714" s="41"/>
      <c r="W714" s="41"/>
      <c r="X714" s="41"/>
      <c r="Y714" s="41"/>
      <c r="Z714" s="41"/>
      <c r="AA714" s="41"/>
      <c r="AB714" s="41"/>
      <c r="AC714" s="41"/>
      <c r="AD714" s="41"/>
      <c r="AE714" s="41"/>
      <c r="AR714" s="219" t="s">
        <v>227</v>
      </c>
      <c r="AT714" s="219" t="s">
        <v>135</v>
      </c>
      <c r="AU714" s="219" t="s">
        <v>82</v>
      </c>
      <c r="AY714" s="20" t="s">
        <v>133</v>
      </c>
      <c r="BE714" s="220">
        <f>IF(N714="základní",J714,0)</f>
        <v>0</v>
      </c>
      <c r="BF714" s="220">
        <f>IF(N714="snížená",J714,0)</f>
        <v>0</v>
      </c>
      <c r="BG714" s="220">
        <f>IF(N714="zákl. přenesená",J714,0)</f>
        <v>0</v>
      </c>
      <c r="BH714" s="220">
        <f>IF(N714="sníž. přenesená",J714,0)</f>
        <v>0</v>
      </c>
      <c r="BI714" s="220">
        <f>IF(N714="nulová",J714,0)</f>
        <v>0</v>
      </c>
      <c r="BJ714" s="20" t="s">
        <v>80</v>
      </c>
      <c r="BK714" s="220">
        <f>ROUND(I714*H714,2)</f>
        <v>0</v>
      </c>
      <c r="BL714" s="20" t="s">
        <v>227</v>
      </c>
      <c r="BM714" s="219" t="s">
        <v>1198</v>
      </c>
    </row>
    <row r="715" s="2" customFormat="1">
      <c r="A715" s="41"/>
      <c r="B715" s="42"/>
      <c r="C715" s="43"/>
      <c r="D715" s="221" t="s">
        <v>142</v>
      </c>
      <c r="E715" s="43"/>
      <c r="F715" s="222" t="s">
        <v>1199</v>
      </c>
      <c r="G715" s="43"/>
      <c r="H715" s="43"/>
      <c r="I715" s="223"/>
      <c r="J715" s="43"/>
      <c r="K715" s="43"/>
      <c r="L715" s="47"/>
      <c r="M715" s="224"/>
      <c r="N715" s="225"/>
      <c r="O715" s="87"/>
      <c r="P715" s="87"/>
      <c r="Q715" s="87"/>
      <c r="R715" s="87"/>
      <c r="S715" s="87"/>
      <c r="T715" s="88"/>
      <c r="U715" s="41"/>
      <c r="V715" s="41"/>
      <c r="W715" s="41"/>
      <c r="X715" s="41"/>
      <c r="Y715" s="41"/>
      <c r="Z715" s="41"/>
      <c r="AA715" s="41"/>
      <c r="AB715" s="41"/>
      <c r="AC715" s="41"/>
      <c r="AD715" s="41"/>
      <c r="AE715" s="41"/>
      <c r="AT715" s="20" t="s">
        <v>142</v>
      </c>
      <c r="AU715" s="20" t="s">
        <v>82</v>
      </c>
    </row>
    <row r="716" s="2" customFormat="1" ht="33" customHeight="1">
      <c r="A716" s="41"/>
      <c r="B716" s="42"/>
      <c r="C716" s="208" t="s">
        <v>1200</v>
      </c>
      <c r="D716" s="208" t="s">
        <v>135</v>
      </c>
      <c r="E716" s="209" t="s">
        <v>1201</v>
      </c>
      <c r="F716" s="210" t="s">
        <v>1202</v>
      </c>
      <c r="G716" s="211" t="s">
        <v>94</v>
      </c>
      <c r="H716" s="212">
        <v>9.8000000000000007</v>
      </c>
      <c r="I716" s="213"/>
      <c r="J716" s="214">
        <f>ROUND(I716*H716,2)</f>
        <v>0</v>
      </c>
      <c r="K716" s="210" t="s">
        <v>139</v>
      </c>
      <c r="L716" s="47"/>
      <c r="M716" s="215" t="s">
        <v>19</v>
      </c>
      <c r="N716" s="216" t="s">
        <v>43</v>
      </c>
      <c r="O716" s="87"/>
      <c r="P716" s="217">
        <f>O716*H716</f>
        <v>0</v>
      </c>
      <c r="Q716" s="217">
        <v>0</v>
      </c>
      <c r="R716" s="217">
        <f>Q716*H716</f>
        <v>0</v>
      </c>
      <c r="S716" s="217">
        <v>0</v>
      </c>
      <c r="T716" s="218">
        <f>S716*H716</f>
        <v>0</v>
      </c>
      <c r="U716" s="41"/>
      <c r="V716" s="41"/>
      <c r="W716" s="41"/>
      <c r="X716" s="41"/>
      <c r="Y716" s="41"/>
      <c r="Z716" s="41"/>
      <c r="AA716" s="41"/>
      <c r="AB716" s="41"/>
      <c r="AC716" s="41"/>
      <c r="AD716" s="41"/>
      <c r="AE716" s="41"/>
      <c r="AR716" s="219" t="s">
        <v>227</v>
      </c>
      <c r="AT716" s="219" t="s">
        <v>135</v>
      </c>
      <c r="AU716" s="219" t="s">
        <v>82</v>
      </c>
      <c r="AY716" s="20" t="s">
        <v>133</v>
      </c>
      <c r="BE716" s="220">
        <f>IF(N716="základní",J716,0)</f>
        <v>0</v>
      </c>
      <c r="BF716" s="220">
        <f>IF(N716="snížená",J716,0)</f>
        <v>0</v>
      </c>
      <c r="BG716" s="220">
        <f>IF(N716="zákl. přenesená",J716,0)</f>
        <v>0</v>
      </c>
      <c r="BH716" s="220">
        <f>IF(N716="sníž. přenesená",J716,0)</f>
        <v>0</v>
      </c>
      <c r="BI716" s="220">
        <f>IF(N716="nulová",J716,0)</f>
        <v>0</v>
      </c>
      <c r="BJ716" s="20" t="s">
        <v>80</v>
      </c>
      <c r="BK716" s="220">
        <f>ROUND(I716*H716,2)</f>
        <v>0</v>
      </c>
      <c r="BL716" s="20" t="s">
        <v>227</v>
      </c>
      <c r="BM716" s="219" t="s">
        <v>1203</v>
      </c>
    </row>
    <row r="717" s="2" customFormat="1">
      <c r="A717" s="41"/>
      <c r="B717" s="42"/>
      <c r="C717" s="43"/>
      <c r="D717" s="221" t="s">
        <v>142</v>
      </c>
      <c r="E717" s="43"/>
      <c r="F717" s="222" t="s">
        <v>1204</v>
      </c>
      <c r="G717" s="43"/>
      <c r="H717" s="43"/>
      <c r="I717" s="223"/>
      <c r="J717" s="43"/>
      <c r="K717" s="43"/>
      <c r="L717" s="47"/>
      <c r="M717" s="224"/>
      <c r="N717" s="225"/>
      <c r="O717" s="87"/>
      <c r="P717" s="87"/>
      <c r="Q717" s="87"/>
      <c r="R717" s="87"/>
      <c r="S717" s="87"/>
      <c r="T717" s="88"/>
      <c r="U717" s="41"/>
      <c r="V717" s="41"/>
      <c r="W717" s="41"/>
      <c r="X717" s="41"/>
      <c r="Y717" s="41"/>
      <c r="Z717" s="41"/>
      <c r="AA717" s="41"/>
      <c r="AB717" s="41"/>
      <c r="AC717" s="41"/>
      <c r="AD717" s="41"/>
      <c r="AE717" s="41"/>
      <c r="AT717" s="20" t="s">
        <v>142</v>
      </c>
      <c r="AU717" s="20" t="s">
        <v>82</v>
      </c>
    </row>
    <row r="718" s="13" customFormat="1">
      <c r="A718" s="13"/>
      <c r="B718" s="226"/>
      <c r="C718" s="227"/>
      <c r="D718" s="228" t="s">
        <v>144</v>
      </c>
      <c r="E718" s="229" t="s">
        <v>19</v>
      </c>
      <c r="F718" s="230" t="s">
        <v>1205</v>
      </c>
      <c r="G718" s="227"/>
      <c r="H718" s="231">
        <v>9.8000000000000007</v>
      </c>
      <c r="I718" s="232"/>
      <c r="J718" s="227"/>
      <c r="K718" s="227"/>
      <c r="L718" s="233"/>
      <c r="M718" s="234"/>
      <c r="N718" s="235"/>
      <c r="O718" s="235"/>
      <c r="P718" s="235"/>
      <c r="Q718" s="235"/>
      <c r="R718" s="235"/>
      <c r="S718" s="235"/>
      <c r="T718" s="236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37" t="s">
        <v>144</v>
      </c>
      <c r="AU718" s="237" t="s">
        <v>82</v>
      </c>
      <c r="AV718" s="13" t="s">
        <v>82</v>
      </c>
      <c r="AW718" s="13" t="s">
        <v>33</v>
      </c>
      <c r="AX718" s="13" t="s">
        <v>80</v>
      </c>
      <c r="AY718" s="237" t="s">
        <v>133</v>
      </c>
    </row>
    <row r="719" s="2" customFormat="1" ht="16.5" customHeight="1">
      <c r="A719" s="41"/>
      <c r="B719" s="42"/>
      <c r="C719" s="274" t="s">
        <v>1206</v>
      </c>
      <c r="D719" s="274" t="s">
        <v>418</v>
      </c>
      <c r="E719" s="275" t="s">
        <v>1207</v>
      </c>
      <c r="F719" s="276" t="s">
        <v>1208</v>
      </c>
      <c r="G719" s="277" t="s">
        <v>216</v>
      </c>
      <c r="H719" s="278">
        <v>0.090999999999999998</v>
      </c>
      <c r="I719" s="279"/>
      <c r="J719" s="280">
        <f>ROUND(I719*H719,2)</f>
        <v>0</v>
      </c>
      <c r="K719" s="276" t="s">
        <v>139</v>
      </c>
      <c r="L719" s="281"/>
      <c r="M719" s="282" t="s">
        <v>19</v>
      </c>
      <c r="N719" s="283" t="s">
        <v>43</v>
      </c>
      <c r="O719" s="87"/>
      <c r="P719" s="217">
        <f>O719*H719</f>
        <v>0</v>
      </c>
      <c r="Q719" s="217">
        <v>0.0016000000000000001</v>
      </c>
      <c r="R719" s="217">
        <f>Q719*H719</f>
        <v>0.00014560000000000002</v>
      </c>
      <c r="S719" s="217">
        <v>0</v>
      </c>
      <c r="T719" s="218">
        <f>S719*H719</f>
        <v>0</v>
      </c>
      <c r="U719" s="41"/>
      <c r="V719" s="41"/>
      <c r="W719" s="41"/>
      <c r="X719" s="41"/>
      <c r="Y719" s="41"/>
      <c r="Z719" s="41"/>
      <c r="AA719" s="41"/>
      <c r="AB719" s="41"/>
      <c r="AC719" s="41"/>
      <c r="AD719" s="41"/>
      <c r="AE719" s="41"/>
      <c r="AR719" s="219" t="s">
        <v>545</v>
      </c>
      <c r="AT719" s="219" t="s">
        <v>418</v>
      </c>
      <c r="AU719" s="219" t="s">
        <v>82</v>
      </c>
      <c r="AY719" s="20" t="s">
        <v>133</v>
      </c>
      <c r="BE719" s="220">
        <f>IF(N719="základní",J719,0)</f>
        <v>0</v>
      </c>
      <c r="BF719" s="220">
        <f>IF(N719="snížená",J719,0)</f>
        <v>0</v>
      </c>
      <c r="BG719" s="220">
        <f>IF(N719="zákl. přenesená",J719,0)</f>
        <v>0</v>
      </c>
      <c r="BH719" s="220">
        <f>IF(N719="sníž. přenesená",J719,0)</f>
        <v>0</v>
      </c>
      <c r="BI719" s="220">
        <f>IF(N719="nulová",J719,0)</f>
        <v>0</v>
      </c>
      <c r="BJ719" s="20" t="s">
        <v>80</v>
      </c>
      <c r="BK719" s="220">
        <f>ROUND(I719*H719,2)</f>
        <v>0</v>
      </c>
      <c r="BL719" s="20" t="s">
        <v>227</v>
      </c>
      <c r="BM719" s="219" t="s">
        <v>1209</v>
      </c>
    </row>
    <row r="720" s="13" customFormat="1">
      <c r="A720" s="13"/>
      <c r="B720" s="226"/>
      <c r="C720" s="227"/>
      <c r="D720" s="228" t="s">
        <v>144</v>
      </c>
      <c r="E720" s="229" t="s">
        <v>19</v>
      </c>
      <c r="F720" s="230" t="s">
        <v>1210</v>
      </c>
      <c r="G720" s="227"/>
      <c r="H720" s="231">
        <v>0.084000000000000005</v>
      </c>
      <c r="I720" s="232"/>
      <c r="J720" s="227"/>
      <c r="K720" s="227"/>
      <c r="L720" s="233"/>
      <c r="M720" s="234"/>
      <c r="N720" s="235"/>
      <c r="O720" s="235"/>
      <c r="P720" s="235"/>
      <c r="Q720" s="235"/>
      <c r="R720" s="235"/>
      <c r="S720" s="235"/>
      <c r="T720" s="236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T720" s="237" t="s">
        <v>144</v>
      </c>
      <c r="AU720" s="237" t="s">
        <v>82</v>
      </c>
      <c r="AV720" s="13" t="s">
        <v>82</v>
      </c>
      <c r="AW720" s="13" t="s">
        <v>33</v>
      </c>
      <c r="AX720" s="13" t="s">
        <v>80</v>
      </c>
      <c r="AY720" s="237" t="s">
        <v>133</v>
      </c>
    </row>
    <row r="721" s="13" customFormat="1">
      <c r="A721" s="13"/>
      <c r="B721" s="226"/>
      <c r="C721" s="227"/>
      <c r="D721" s="228" t="s">
        <v>144</v>
      </c>
      <c r="E721" s="227"/>
      <c r="F721" s="230" t="s">
        <v>1211</v>
      </c>
      <c r="G721" s="227"/>
      <c r="H721" s="231">
        <v>0.090999999999999998</v>
      </c>
      <c r="I721" s="232"/>
      <c r="J721" s="227"/>
      <c r="K721" s="227"/>
      <c r="L721" s="233"/>
      <c r="M721" s="234"/>
      <c r="N721" s="235"/>
      <c r="O721" s="235"/>
      <c r="P721" s="235"/>
      <c r="Q721" s="235"/>
      <c r="R721" s="235"/>
      <c r="S721" s="235"/>
      <c r="T721" s="236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37" t="s">
        <v>144</v>
      </c>
      <c r="AU721" s="237" t="s">
        <v>82</v>
      </c>
      <c r="AV721" s="13" t="s">
        <v>82</v>
      </c>
      <c r="AW721" s="13" t="s">
        <v>4</v>
      </c>
      <c r="AX721" s="13" t="s">
        <v>80</v>
      </c>
      <c r="AY721" s="237" t="s">
        <v>133</v>
      </c>
    </row>
    <row r="722" s="2" customFormat="1" ht="33" customHeight="1">
      <c r="A722" s="41"/>
      <c r="B722" s="42"/>
      <c r="C722" s="208" t="s">
        <v>1212</v>
      </c>
      <c r="D722" s="208" t="s">
        <v>135</v>
      </c>
      <c r="E722" s="209" t="s">
        <v>1213</v>
      </c>
      <c r="F722" s="210" t="s">
        <v>1214</v>
      </c>
      <c r="G722" s="211" t="s">
        <v>94</v>
      </c>
      <c r="H722" s="212">
        <v>9.8000000000000007</v>
      </c>
      <c r="I722" s="213"/>
      <c r="J722" s="214">
        <f>ROUND(I722*H722,2)</f>
        <v>0</v>
      </c>
      <c r="K722" s="210" t="s">
        <v>139</v>
      </c>
      <c r="L722" s="47"/>
      <c r="M722" s="215" t="s">
        <v>19</v>
      </c>
      <c r="N722" s="216" t="s">
        <v>43</v>
      </c>
      <c r="O722" s="87"/>
      <c r="P722" s="217">
        <f>O722*H722</f>
        <v>0</v>
      </c>
      <c r="Q722" s="217">
        <v>0</v>
      </c>
      <c r="R722" s="217">
        <f>Q722*H722</f>
        <v>0</v>
      </c>
      <c r="S722" s="217">
        <v>0</v>
      </c>
      <c r="T722" s="218">
        <f>S722*H722</f>
        <v>0</v>
      </c>
      <c r="U722" s="41"/>
      <c r="V722" s="41"/>
      <c r="W722" s="41"/>
      <c r="X722" s="41"/>
      <c r="Y722" s="41"/>
      <c r="Z722" s="41"/>
      <c r="AA722" s="41"/>
      <c r="AB722" s="41"/>
      <c r="AC722" s="41"/>
      <c r="AD722" s="41"/>
      <c r="AE722" s="41"/>
      <c r="AR722" s="219" t="s">
        <v>227</v>
      </c>
      <c r="AT722" s="219" t="s">
        <v>135</v>
      </c>
      <c r="AU722" s="219" t="s">
        <v>82</v>
      </c>
      <c r="AY722" s="20" t="s">
        <v>133</v>
      </c>
      <c r="BE722" s="220">
        <f>IF(N722="základní",J722,0)</f>
        <v>0</v>
      </c>
      <c r="BF722" s="220">
        <f>IF(N722="snížená",J722,0)</f>
        <v>0</v>
      </c>
      <c r="BG722" s="220">
        <f>IF(N722="zákl. přenesená",J722,0)</f>
        <v>0</v>
      </c>
      <c r="BH722" s="220">
        <f>IF(N722="sníž. přenesená",J722,0)</f>
        <v>0</v>
      </c>
      <c r="BI722" s="220">
        <f>IF(N722="nulová",J722,0)</f>
        <v>0</v>
      </c>
      <c r="BJ722" s="20" t="s">
        <v>80</v>
      </c>
      <c r="BK722" s="220">
        <f>ROUND(I722*H722,2)</f>
        <v>0</v>
      </c>
      <c r="BL722" s="20" t="s">
        <v>227</v>
      </c>
      <c r="BM722" s="219" t="s">
        <v>1215</v>
      </c>
    </row>
    <row r="723" s="2" customFormat="1">
      <c r="A723" s="41"/>
      <c r="B723" s="42"/>
      <c r="C723" s="43"/>
      <c r="D723" s="221" t="s">
        <v>142</v>
      </c>
      <c r="E723" s="43"/>
      <c r="F723" s="222" t="s">
        <v>1216</v>
      </c>
      <c r="G723" s="43"/>
      <c r="H723" s="43"/>
      <c r="I723" s="223"/>
      <c r="J723" s="43"/>
      <c r="K723" s="43"/>
      <c r="L723" s="47"/>
      <c r="M723" s="224"/>
      <c r="N723" s="225"/>
      <c r="O723" s="87"/>
      <c r="P723" s="87"/>
      <c r="Q723" s="87"/>
      <c r="R723" s="87"/>
      <c r="S723" s="87"/>
      <c r="T723" s="88"/>
      <c r="U723" s="41"/>
      <c r="V723" s="41"/>
      <c r="W723" s="41"/>
      <c r="X723" s="41"/>
      <c r="Y723" s="41"/>
      <c r="Z723" s="41"/>
      <c r="AA723" s="41"/>
      <c r="AB723" s="41"/>
      <c r="AC723" s="41"/>
      <c r="AD723" s="41"/>
      <c r="AE723" s="41"/>
      <c r="AT723" s="20" t="s">
        <v>142</v>
      </c>
      <c r="AU723" s="20" t="s">
        <v>82</v>
      </c>
    </row>
    <row r="724" s="13" customFormat="1">
      <c r="A724" s="13"/>
      <c r="B724" s="226"/>
      <c r="C724" s="227"/>
      <c r="D724" s="228" t="s">
        <v>144</v>
      </c>
      <c r="E724" s="229" t="s">
        <v>19</v>
      </c>
      <c r="F724" s="230" t="s">
        <v>1205</v>
      </c>
      <c r="G724" s="227"/>
      <c r="H724" s="231">
        <v>9.8000000000000007</v>
      </c>
      <c r="I724" s="232"/>
      <c r="J724" s="227"/>
      <c r="K724" s="227"/>
      <c r="L724" s="233"/>
      <c r="M724" s="234"/>
      <c r="N724" s="235"/>
      <c r="O724" s="235"/>
      <c r="P724" s="235"/>
      <c r="Q724" s="235"/>
      <c r="R724" s="235"/>
      <c r="S724" s="235"/>
      <c r="T724" s="236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37" t="s">
        <v>144</v>
      </c>
      <c r="AU724" s="237" t="s">
        <v>82</v>
      </c>
      <c r="AV724" s="13" t="s">
        <v>82</v>
      </c>
      <c r="AW724" s="13" t="s">
        <v>33</v>
      </c>
      <c r="AX724" s="13" t="s">
        <v>80</v>
      </c>
      <c r="AY724" s="237" t="s">
        <v>133</v>
      </c>
    </row>
    <row r="725" s="2" customFormat="1" ht="24.15" customHeight="1">
      <c r="A725" s="41"/>
      <c r="B725" s="42"/>
      <c r="C725" s="274" t="s">
        <v>1217</v>
      </c>
      <c r="D725" s="274" t="s">
        <v>418</v>
      </c>
      <c r="E725" s="275" t="s">
        <v>1218</v>
      </c>
      <c r="F725" s="276" t="s">
        <v>1219</v>
      </c>
      <c r="G725" s="277" t="s">
        <v>196</v>
      </c>
      <c r="H725" s="278">
        <v>0.153</v>
      </c>
      <c r="I725" s="279"/>
      <c r="J725" s="280">
        <f>ROUND(I725*H725,2)</f>
        <v>0</v>
      </c>
      <c r="K725" s="276" t="s">
        <v>139</v>
      </c>
      <c r="L725" s="281"/>
      <c r="M725" s="282" t="s">
        <v>19</v>
      </c>
      <c r="N725" s="283" t="s">
        <v>43</v>
      </c>
      <c r="O725" s="87"/>
      <c r="P725" s="217">
        <f>O725*H725</f>
        <v>0</v>
      </c>
      <c r="Q725" s="217">
        <v>0.44</v>
      </c>
      <c r="R725" s="217">
        <f>Q725*H725</f>
        <v>0.067320000000000005</v>
      </c>
      <c r="S725" s="217">
        <v>0</v>
      </c>
      <c r="T725" s="218">
        <f>S725*H725</f>
        <v>0</v>
      </c>
      <c r="U725" s="41"/>
      <c r="V725" s="41"/>
      <c r="W725" s="41"/>
      <c r="X725" s="41"/>
      <c r="Y725" s="41"/>
      <c r="Z725" s="41"/>
      <c r="AA725" s="41"/>
      <c r="AB725" s="41"/>
      <c r="AC725" s="41"/>
      <c r="AD725" s="41"/>
      <c r="AE725" s="41"/>
      <c r="AR725" s="219" t="s">
        <v>545</v>
      </c>
      <c r="AT725" s="219" t="s">
        <v>418</v>
      </c>
      <c r="AU725" s="219" t="s">
        <v>82</v>
      </c>
      <c r="AY725" s="20" t="s">
        <v>133</v>
      </c>
      <c r="BE725" s="220">
        <f>IF(N725="základní",J725,0)</f>
        <v>0</v>
      </c>
      <c r="BF725" s="220">
        <f>IF(N725="snížená",J725,0)</f>
        <v>0</v>
      </c>
      <c r="BG725" s="220">
        <f>IF(N725="zákl. přenesená",J725,0)</f>
        <v>0</v>
      </c>
      <c r="BH725" s="220">
        <f>IF(N725="sníž. přenesená",J725,0)</f>
        <v>0</v>
      </c>
      <c r="BI725" s="220">
        <f>IF(N725="nulová",J725,0)</f>
        <v>0</v>
      </c>
      <c r="BJ725" s="20" t="s">
        <v>80</v>
      </c>
      <c r="BK725" s="220">
        <f>ROUND(I725*H725,2)</f>
        <v>0</v>
      </c>
      <c r="BL725" s="20" t="s">
        <v>227</v>
      </c>
      <c r="BM725" s="219" t="s">
        <v>1220</v>
      </c>
    </row>
    <row r="726" s="13" customFormat="1">
      <c r="A726" s="13"/>
      <c r="B726" s="226"/>
      <c r="C726" s="227"/>
      <c r="D726" s="228" t="s">
        <v>144</v>
      </c>
      <c r="E726" s="229" t="s">
        <v>19</v>
      </c>
      <c r="F726" s="230" t="s">
        <v>1221</v>
      </c>
      <c r="G726" s="227"/>
      <c r="H726" s="231">
        <v>0.14199999999999999</v>
      </c>
      <c r="I726" s="232"/>
      <c r="J726" s="227"/>
      <c r="K726" s="227"/>
      <c r="L726" s="233"/>
      <c r="M726" s="234"/>
      <c r="N726" s="235"/>
      <c r="O726" s="235"/>
      <c r="P726" s="235"/>
      <c r="Q726" s="235"/>
      <c r="R726" s="235"/>
      <c r="S726" s="235"/>
      <c r="T726" s="236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T726" s="237" t="s">
        <v>144</v>
      </c>
      <c r="AU726" s="237" t="s">
        <v>82</v>
      </c>
      <c r="AV726" s="13" t="s">
        <v>82</v>
      </c>
      <c r="AW726" s="13" t="s">
        <v>33</v>
      </c>
      <c r="AX726" s="13" t="s">
        <v>80</v>
      </c>
      <c r="AY726" s="237" t="s">
        <v>133</v>
      </c>
    </row>
    <row r="727" s="13" customFormat="1">
      <c r="A727" s="13"/>
      <c r="B727" s="226"/>
      <c r="C727" s="227"/>
      <c r="D727" s="228" t="s">
        <v>144</v>
      </c>
      <c r="E727" s="227"/>
      <c r="F727" s="230" t="s">
        <v>1222</v>
      </c>
      <c r="G727" s="227"/>
      <c r="H727" s="231">
        <v>0.153</v>
      </c>
      <c r="I727" s="232"/>
      <c r="J727" s="227"/>
      <c r="K727" s="227"/>
      <c r="L727" s="233"/>
      <c r="M727" s="234"/>
      <c r="N727" s="235"/>
      <c r="O727" s="235"/>
      <c r="P727" s="235"/>
      <c r="Q727" s="235"/>
      <c r="R727" s="235"/>
      <c r="S727" s="235"/>
      <c r="T727" s="236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237" t="s">
        <v>144</v>
      </c>
      <c r="AU727" s="237" t="s">
        <v>82</v>
      </c>
      <c r="AV727" s="13" t="s">
        <v>82</v>
      </c>
      <c r="AW727" s="13" t="s">
        <v>4</v>
      </c>
      <c r="AX727" s="13" t="s">
        <v>80</v>
      </c>
      <c r="AY727" s="237" t="s">
        <v>133</v>
      </c>
    </row>
    <row r="728" s="2" customFormat="1" ht="44.25" customHeight="1">
      <c r="A728" s="41"/>
      <c r="B728" s="42"/>
      <c r="C728" s="208" t="s">
        <v>1223</v>
      </c>
      <c r="D728" s="208" t="s">
        <v>135</v>
      </c>
      <c r="E728" s="209" t="s">
        <v>1224</v>
      </c>
      <c r="F728" s="210" t="s">
        <v>1225</v>
      </c>
      <c r="G728" s="211" t="s">
        <v>94</v>
      </c>
      <c r="H728" s="212">
        <v>9.8000000000000007</v>
      </c>
      <c r="I728" s="213"/>
      <c r="J728" s="214">
        <f>ROUND(I728*H728,2)</f>
        <v>0</v>
      </c>
      <c r="K728" s="210" t="s">
        <v>139</v>
      </c>
      <c r="L728" s="47"/>
      <c r="M728" s="215" t="s">
        <v>19</v>
      </c>
      <c r="N728" s="216" t="s">
        <v>43</v>
      </c>
      <c r="O728" s="87"/>
      <c r="P728" s="217">
        <f>O728*H728</f>
        <v>0</v>
      </c>
      <c r="Q728" s="217">
        <v>0.00021000000000000001</v>
      </c>
      <c r="R728" s="217">
        <f>Q728*H728</f>
        <v>0.0020580000000000004</v>
      </c>
      <c r="S728" s="217">
        <v>0</v>
      </c>
      <c r="T728" s="218">
        <f>S728*H728</f>
        <v>0</v>
      </c>
      <c r="U728" s="41"/>
      <c r="V728" s="41"/>
      <c r="W728" s="41"/>
      <c r="X728" s="41"/>
      <c r="Y728" s="41"/>
      <c r="Z728" s="41"/>
      <c r="AA728" s="41"/>
      <c r="AB728" s="41"/>
      <c r="AC728" s="41"/>
      <c r="AD728" s="41"/>
      <c r="AE728" s="41"/>
      <c r="AR728" s="219" t="s">
        <v>227</v>
      </c>
      <c r="AT728" s="219" t="s">
        <v>135</v>
      </c>
      <c r="AU728" s="219" t="s">
        <v>82</v>
      </c>
      <c r="AY728" s="20" t="s">
        <v>133</v>
      </c>
      <c r="BE728" s="220">
        <f>IF(N728="základní",J728,0)</f>
        <v>0</v>
      </c>
      <c r="BF728" s="220">
        <f>IF(N728="snížená",J728,0)</f>
        <v>0</v>
      </c>
      <c r="BG728" s="220">
        <f>IF(N728="zákl. přenesená",J728,0)</f>
        <v>0</v>
      </c>
      <c r="BH728" s="220">
        <f>IF(N728="sníž. přenesená",J728,0)</f>
        <v>0</v>
      </c>
      <c r="BI728" s="220">
        <f>IF(N728="nulová",J728,0)</f>
        <v>0</v>
      </c>
      <c r="BJ728" s="20" t="s">
        <v>80</v>
      </c>
      <c r="BK728" s="220">
        <f>ROUND(I728*H728,2)</f>
        <v>0</v>
      </c>
      <c r="BL728" s="20" t="s">
        <v>227</v>
      </c>
      <c r="BM728" s="219" t="s">
        <v>1226</v>
      </c>
    </row>
    <row r="729" s="2" customFormat="1">
      <c r="A729" s="41"/>
      <c r="B729" s="42"/>
      <c r="C729" s="43"/>
      <c r="D729" s="221" t="s">
        <v>142</v>
      </c>
      <c r="E729" s="43"/>
      <c r="F729" s="222" t="s">
        <v>1227</v>
      </c>
      <c r="G729" s="43"/>
      <c r="H729" s="43"/>
      <c r="I729" s="223"/>
      <c r="J729" s="43"/>
      <c r="K729" s="43"/>
      <c r="L729" s="47"/>
      <c r="M729" s="224"/>
      <c r="N729" s="225"/>
      <c r="O729" s="87"/>
      <c r="P729" s="87"/>
      <c r="Q729" s="87"/>
      <c r="R729" s="87"/>
      <c r="S729" s="87"/>
      <c r="T729" s="88"/>
      <c r="U729" s="41"/>
      <c r="V729" s="41"/>
      <c r="W729" s="41"/>
      <c r="X729" s="41"/>
      <c r="Y729" s="41"/>
      <c r="Z729" s="41"/>
      <c r="AA729" s="41"/>
      <c r="AB729" s="41"/>
      <c r="AC729" s="41"/>
      <c r="AD729" s="41"/>
      <c r="AE729" s="41"/>
      <c r="AT729" s="20" t="s">
        <v>142</v>
      </c>
      <c r="AU729" s="20" t="s">
        <v>82</v>
      </c>
    </row>
    <row r="730" s="13" customFormat="1">
      <c r="A730" s="13"/>
      <c r="B730" s="226"/>
      <c r="C730" s="227"/>
      <c r="D730" s="228" t="s">
        <v>144</v>
      </c>
      <c r="E730" s="229" t="s">
        <v>19</v>
      </c>
      <c r="F730" s="230" t="s">
        <v>1228</v>
      </c>
      <c r="G730" s="227"/>
      <c r="H730" s="231">
        <v>9.8000000000000007</v>
      </c>
      <c r="I730" s="232"/>
      <c r="J730" s="227"/>
      <c r="K730" s="227"/>
      <c r="L730" s="233"/>
      <c r="M730" s="234"/>
      <c r="N730" s="235"/>
      <c r="O730" s="235"/>
      <c r="P730" s="235"/>
      <c r="Q730" s="235"/>
      <c r="R730" s="235"/>
      <c r="S730" s="235"/>
      <c r="T730" s="236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237" t="s">
        <v>144</v>
      </c>
      <c r="AU730" s="237" t="s">
        <v>82</v>
      </c>
      <c r="AV730" s="13" t="s">
        <v>82</v>
      </c>
      <c r="AW730" s="13" t="s">
        <v>33</v>
      </c>
      <c r="AX730" s="13" t="s">
        <v>80</v>
      </c>
      <c r="AY730" s="237" t="s">
        <v>133</v>
      </c>
    </row>
    <row r="731" s="2" customFormat="1" ht="24.15" customHeight="1">
      <c r="A731" s="41"/>
      <c r="B731" s="42"/>
      <c r="C731" s="274" t="s">
        <v>1229</v>
      </c>
      <c r="D731" s="274" t="s">
        <v>418</v>
      </c>
      <c r="E731" s="275" t="s">
        <v>1230</v>
      </c>
      <c r="F731" s="276" t="s">
        <v>1231</v>
      </c>
      <c r="G731" s="277" t="s">
        <v>94</v>
      </c>
      <c r="H731" s="278">
        <v>10.584</v>
      </c>
      <c r="I731" s="279"/>
      <c r="J731" s="280">
        <f>ROUND(I731*H731,2)</f>
        <v>0</v>
      </c>
      <c r="K731" s="276" t="s">
        <v>139</v>
      </c>
      <c r="L731" s="281"/>
      <c r="M731" s="282" t="s">
        <v>19</v>
      </c>
      <c r="N731" s="283" t="s">
        <v>43</v>
      </c>
      <c r="O731" s="87"/>
      <c r="P731" s="217">
        <f>O731*H731</f>
        <v>0</v>
      </c>
      <c r="Q731" s="217">
        <v>0.0189</v>
      </c>
      <c r="R731" s="217">
        <f>Q731*H731</f>
        <v>0.20003759999999998</v>
      </c>
      <c r="S731" s="217">
        <v>0</v>
      </c>
      <c r="T731" s="218">
        <f>S731*H731</f>
        <v>0</v>
      </c>
      <c r="U731" s="41"/>
      <c r="V731" s="41"/>
      <c r="W731" s="41"/>
      <c r="X731" s="41"/>
      <c r="Y731" s="41"/>
      <c r="Z731" s="41"/>
      <c r="AA731" s="41"/>
      <c r="AB731" s="41"/>
      <c r="AC731" s="41"/>
      <c r="AD731" s="41"/>
      <c r="AE731" s="41"/>
      <c r="AR731" s="219" t="s">
        <v>545</v>
      </c>
      <c r="AT731" s="219" t="s">
        <v>418</v>
      </c>
      <c r="AU731" s="219" t="s">
        <v>82</v>
      </c>
      <c r="AY731" s="20" t="s">
        <v>133</v>
      </c>
      <c r="BE731" s="220">
        <f>IF(N731="základní",J731,0)</f>
        <v>0</v>
      </c>
      <c r="BF731" s="220">
        <f>IF(N731="snížená",J731,0)</f>
        <v>0</v>
      </c>
      <c r="BG731" s="220">
        <f>IF(N731="zákl. přenesená",J731,0)</f>
        <v>0</v>
      </c>
      <c r="BH731" s="220">
        <f>IF(N731="sníž. přenesená",J731,0)</f>
        <v>0</v>
      </c>
      <c r="BI731" s="220">
        <f>IF(N731="nulová",J731,0)</f>
        <v>0</v>
      </c>
      <c r="BJ731" s="20" t="s">
        <v>80</v>
      </c>
      <c r="BK731" s="220">
        <f>ROUND(I731*H731,2)</f>
        <v>0</v>
      </c>
      <c r="BL731" s="20" t="s">
        <v>227</v>
      </c>
      <c r="BM731" s="219" t="s">
        <v>1232</v>
      </c>
    </row>
    <row r="732" s="13" customFormat="1">
      <c r="A732" s="13"/>
      <c r="B732" s="226"/>
      <c r="C732" s="227"/>
      <c r="D732" s="228" t="s">
        <v>144</v>
      </c>
      <c r="E732" s="227"/>
      <c r="F732" s="230" t="s">
        <v>1233</v>
      </c>
      <c r="G732" s="227"/>
      <c r="H732" s="231">
        <v>10.584</v>
      </c>
      <c r="I732" s="232"/>
      <c r="J732" s="227"/>
      <c r="K732" s="227"/>
      <c r="L732" s="233"/>
      <c r="M732" s="234"/>
      <c r="N732" s="235"/>
      <c r="O732" s="235"/>
      <c r="P732" s="235"/>
      <c r="Q732" s="235"/>
      <c r="R732" s="235"/>
      <c r="S732" s="235"/>
      <c r="T732" s="236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37" t="s">
        <v>144</v>
      </c>
      <c r="AU732" s="237" t="s">
        <v>82</v>
      </c>
      <c r="AV732" s="13" t="s">
        <v>82</v>
      </c>
      <c r="AW732" s="13" t="s">
        <v>4</v>
      </c>
      <c r="AX732" s="13" t="s">
        <v>80</v>
      </c>
      <c r="AY732" s="237" t="s">
        <v>133</v>
      </c>
    </row>
    <row r="733" s="2" customFormat="1" ht="24.15" customHeight="1">
      <c r="A733" s="41"/>
      <c r="B733" s="42"/>
      <c r="C733" s="208" t="s">
        <v>1234</v>
      </c>
      <c r="D733" s="208" t="s">
        <v>135</v>
      </c>
      <c r="E733" s="209" t="s">
        <v>1235</v>
      </c>
      <c r="F733" s="210" t="s">
        <v>1236</v>
      </c>
      <c r="G733" s="211" t="s">
        <v>94</v>
      </c>
      <c r="H733" s="212">
        <v>9.8000000000000007</v>
      </c>
      <c r="I733" s="213"/>
      <c r="J733" s="214">
        <f>ROUND(I733*H733,2)</f>
        <v>0</v>
      </c>
      <c r="K733" s="210" t="s">
        <v>139</v>
      </c>
      <c r="L733" s="47"/>
      <c r="M733" s="215" t="s">
        <v>19</v>
      </c>
      <c r="N733" s="216" t="s">
        <v>43</v>
      </c>
      <c r="O733" s="87"/>
      <c r="P733" s="217">
        <f>O733*H733</f>
        <v>0</v>
      </c>
      <c r="Q733" s="217">
        <v>0.00019000000000000001</v>
      </c>
      <c r="R733" s="217">
        <f>Q733*H733</f>
        <v>0.0018620000000000002</v>
      </c>
      <c r="S733" s="217">
        <v>0</v>
      </c>
      <c r="T733" s="218">
        <f>S733*H733</f>
        <v>0</v>
      </c>
      <c r="U733" s="41"/>
      <c r="V733" s="41"/>
      <c r="W733" s="41"/>
      <c r="X733" s="41"/>
      <c r="Y733" s="41"/>
      <c r="Z733" s="41"/>
      <c r="AA733" s="41"/>
      <c r="AB733" s="41"/>
      <c r="AC733" s="41"/>
      <c r="AD733" s="41"/>
      <c r="AE733" s="41"/>
      <c r="AR733" s="219" t="s">
        <v>227</v>
      </c>
      <c r="AT733" s="219" t="s">
        <v>135</v>
      </c>
      <c r="AU733" s="219" t="s">
        <v>82</v>
      </c>
      <c r="AY733" s="20" t="s">
        <v>133</v>
      </c>
      <c r="BE733" s="220">
        <f>IF(N733="základní",J733,0)</f>
        <v>0</v>
      </c>
      <c r="BF733" s="220">
        <f>IF(N733="snížená",J733,0)</f>
        <v>0</v>
      </c>
      <c r="BG733" s="220">
        <f>IF(N733="zákl. přenesená",J733,0)</f>
        <v>0</v>
      </c>
      <c r="BH733" s="220">
        <f>IF(N733="sníž. přenesená",J733,0)</f>
        <v>0</v>
      </c>
      <c r="BI733" s="220">
        <f>IF(N733="nulová",J733,0)</f>
        <v>0</v>
      </c>
      <c r="BJ733" s="20" t="s">
        <v>80</v>
      </c>
      <c r="BK733" s="220">
        <f>ROUND(I733*H733,2)</f>
        <v>0</v>
      </c>
      <c r="BL733" s="20" t="s">
        <v>227</v>
      </c>
      <c r="BM733" s="219" t="s">
        <v>1237</v>
      </c>
    </row>
    <row r="734" s="2" customFormat="1">
      <c r="A734" s="41"/>
      <c r="B734" s="42"/>
      <c r="C734" s="43"/>
      <c r="D734" s="221" t="s">
        <v>142</v>
      </c>
      <c r="E734" s="43"/>
      <c r="F734" s="222" t="s">
        <v>1238</v>
      </c>
      <c r="G734" s="43"/>
      <c r="H734" s="43"/>
      <c r="I734" s="223"/>
      <c r="J734" s="43"/>
      <c r="K734" s="43"/>
      <c r="L734" s="47"/>
      <c r="M734" s="224"/>
      <c r="N734" s="225"/>
      <c r="O734" s="87"/>
      <c r="P734" s="87"/>
      <c r="Q734" s="87"/>
      <c r="R734" s="87"/>
      <c r="S734" s="87"/>
      <c r="T734" s="88"/>
      <c r="U734" s="41"/>
      <c r="V734" s="41"/>
      <c r="W734" s="41"/>
      <c r="X734" s="41"/>
      <c r="Y734" s="41"/>
      <c r="Z734" s="41"/>
      <c r="AA734" s="41"/>
      <c r="AB734" s="41"/>
      <c r="AC734" s="41"/>
      <c r="AD734" s="41"/>
      <c r="AE734" s="41"/>
      <c r="AT734" s="20" t="s">
        <v>142</v>
      </c>
      <c r="AU734" s="20" t="s">
        <v>82</v>
      </c>
    </row>
    <row r="735" s="13" customFormat="1">
      <c r="A735" s="13"/>
      <c r="B735" s="226"/>
      <c r="C735" s="227"/>
      <c r="D735" s="228" t="s">
        <v>144</v>
      </c>
      <c r="E735" s="229" t="s">
        <v>19</v>
      </c>
      <c r="F735" s="230" t="s">
        <v>1228</v>
      </c>
      <c r="G735" s="227"/>
      <c r="H735" s="231">
        <v>9.8000000000000007</v>
      </c>
      <c r="I735" s="232"/>
      <c r="J735" s="227"/>
      <c r="K735" s="227"/>
      <c r="L735" s="233"/>
      <c r="M735" s="234"/>
      <c r="N735" s="235"/>
      <c r="O735" s="235"/>
      <c r="P735" s="235"/>
      <c r="Q735" s="235"/>
      <c r="R735" s="235"/>
      <c r="S735" s="235"/>
      <c r="T735" s="236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T735" s="237" t="s">
        <v>144</v>
      </c>
      <c r="AU735" s="237" t="s">
        <v>82</v>
      </c>
      <c r="AV735" s="13" t="s">
        <v>82</v>
      </c>
      <c r="AW735" s="13" t="s">
        <v>33</v>
      </c>
      <c r="AX735" s="13" t="s">
        <v>80</v>
      </c>
      <c r="AY735" s="237" t="s">
        <v>133</v>
      </c>
    </row>
    <row r="736" s="2" customFormat="1" ht="49.05" customHeight="1">
      <c r="A736" s="41"/>
      <c r="B736" s="42"/>
      <c r="C736" s="208" t="s">
        <v>1239</v>
      </c>
      <c r="D736" s="208" t="s">
        <v>135</v>
      </c>
      <c r="E736" s="209" t="s">
        <v>1240</v>
      </c>
      <c r="F736" s="210" t="s">
        <v>1241</v>
      </c>
      <c r="G736" s="211" t="s">
        <v>251</v>
      </c>
      <c r="H736" s="212">
        <v>2.5910000000000002</v>
      </c>
      <c r="I736" s="213"/>
      <c r="J736" s="214">
        <f>ROUND(I736*H736,2)</f>
        <v>0</v>
      </c>
      <c r="K736" s="210" t="s">
        <v>139</v>
      </c>
      <c r="L736" s="47"/>
      <c r="M736" s="215" t="s">
        <v>19</v>
      </c>
      <c r="N736" s="216" t="s">
        <v>43</v>
      </c>
      <c r="O736" s="87"/>
      <c r="P736" s="217">
        <f>O736*H736</f>
        <v>0</v>
      </c>
      <c r="Q736" s="217">
        <v>0</v>
      </c>
      <c r="R736" s="217">
        <f>Q736*H736</f>
        <v>0</v>
      </c>
      <c r="S736" s="217">
        <v>0</v>
      </c>
      <c r="T736" s="218">
        <f>S736*H736</f>
        <v>0</v>
      </c>
      <c r="U736" s="41"/>
      <c r="V736" s="41"/>
      <c r="W736" s="41"/>
      <c r="X736" s="41"/>
      <c r="Y736" s="41"/>
      <c r="Z736" s="41"/>
      <c r="AA736" s="41"/>
      <c r="AB736" s="41"/>
      <c r="AC736" s="41"/>
      <c r="AD736" s="41"/>
      <c r="AE736" s="41"/>
      <c r="AR736" s="219" t="s">
        <v>227</v>
      </c>
      <c r="AT736" s="219" t="s">
        <v>135</v>
      </c>
      <c r="AU736" s="219" t="s">
        <v>82</v>
      </c>
      <c r="AY736" s="20" t="s">
        <v>133</v>
      </c>
      <c r="BE736" s="220">
        <f>IF(N736="základní",J736,0)</f>
        <v>0</v>
      </c>
      <c r="BF736" s="220">
        <f>IF(N736="snížená",J736,0)</f>
        <v>0</v>
      </c>
      <c r="BG736" s="220">
        <f>IF(N736="zákl. přenesená",J736,0)</f>
        <v>0</v>
      </c>
      <c r="BH736" s="220">
        <f>IF(N736="sníž. přenesená",J736,0)</f>
        <v>0</v>
      </c>
      <c r="BI736" s="220">
        <f>IF(N736="nulová",J736,0)</f>
        <v>0</v>
      </c>
      <c r="BJ736" s="20" t="s">
        <v>80</v>
      </c>
      <c r="BK736" s="220">
        <f>ROUND(I736*H736,2)</f>
        <v>0</v>
      </c>
      <c r="BL736" s="20" t="s">
        <v>227</v>
      </c>
      <c r="BM736" s="219" t="s">
        <v>1242</v>
      </c>
    </row>
    <row r="737" s="2" customFormat="1">
      <c r="A737" s="41"/>
      <c r="B737" s="42"/>
      <c r="C737" s="43"/>
      <c r="D737" s="221" t="s">
        <v>142</v>
      </c>
      <c r="E737" s="43"/>
      <c r="F737" s="222" t="s">
        <v>1243</v>
      </c>
      <c r="G737" s="43"/>
      <c r="H737" s="43"/>
      <c r="I737" s="223"/>
      <c r="J737" s="43"/>
      <c r="K737" s="43"/>
      <c r="L737" s="47"/>
      <c r="M737" s="224"/>
      <c r="N737" s="225"/>
      <c r="O737" s="87"/>
      <c r="P737" s="87"/>
      <c r="Q737" s="87"/>
      <c r="R737" s="87"/>
      <c r="S737" s="87"/>
      <c r="T737" s="88"/>
      <c r="U737" s="41"/>
      <c r="V737" s="41"/>
      <c r="W737" s="41"/>
      <c r="X737" s="41"/>
      <c r="Y737" s="41"/>
      <c r="Z737" s="41"/>
      <c r="AA737" s="41"/>
      <c r="AB737" s="41"/>
      <c r="AC737" s="41"/>
      <c r="AD737" s="41"/>
      <c r="AE737" s="41"/>
      <c r="AT737" s="20" t="s">
        <v>142</v>
      </c>
      <c r="AU737" s="20" t="s">
        <v>82</v>
      </c>
    </row>
    <row r="738" s="12" customFormat="1" ht="22.8" customHeight="1">
      <c r="A738" s="12"/>
      <c r="B738" s="192"/>
      <c r="C738" s="193"/>
      <c r="D738" s="194" t="s">
        <v>71</v>
      </c>
      <c r="E738" s="206" t="s">
        <v>1244</v>
      </c>
      <c r="F738" s="206" t="s">
        <v>1245</v>
      </c>
      <c r="G738" s="193"/>
      <c r="H738" s="193"/>
      <c r="I738" s="196"/>
      <c r="J738" s="207">
        <f>BK738</f>
        <v>0</v>
      </c>
      <c r="K738" s="193"/>
      <c r="L738" s="198"/>
      <c r="M738" s="199"/>
      <c r="N738" s="200"/>
      <c r="O738" s="200"/>
      <c r="P738" s="201">
        <f>SUM(P739:P928)</f>
        <v>0</v>
      </c>
      <c r="Q738" s="200"/>
      <c r="R738" s="201">
        <f>SUM(R739:R928)</f>
        <v>1.6982179499999999</v>
      </c>
      <c r="S738" s="200"/>
      <c r="T738" s="202">
        <f>SUM(T739:T928)</f>
        <v>0</v>
      </c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R738" s="203" t="s">
        <v>82</v>
      </c>
      <c r="AT738" s="204" t="s">
        <v>71</v>
      </c>
      <c r="AU738" s="204" t="s">
        <v>80</v>
      </c>
      <c r="AY738" s="203" t="s">
        <v>133</v>
      </c>
      <c r="BK738" s="205">
        <f>SUM(BK739:BK928)</f>
        <v>0</v>
      </c>
    </row>
    <row r="739" s="2" customFormat="1" ht="24.15" customHeight="1">
      <c r="A739" s="41"/>
      <c r="B739" s="42"/>
      <c r="C739" s="208" t="s">
        <v>1246</v>
      </c>
      <c r="D739" s="208" t="s">
        <v>135</v>
      </c>
      <c r="E739" s="209" t="s">
        <v>1247</v>
      </c>
      <c r="F739" s="210" t="s">
        <v>1248</v>
      </c>
      <c r="G739" s="211" t="s">
        <v>216</v>
      </c>
      <c r="H739" s="212">
        <v>2.7000000000000002</v>
      </c>
      <c r="I739" s="213"/>
      <c r="J739" s="214">
        <f>ROUND(I739*H739,2)</f>
        <v>0</v>
      </c>
      <c r="K739" s="210" t="s">
        <v>139</v>
      </c>
      <c r="L739" s="47"/>
      <c r="M739" s="215" t="s">
        <v>19</v>
      </c>
      <c r="N739" s="216" t="s">
        <v>43</v>
      </c>
      <c r="O739" s="87"/>
      <c r="P739" s="217">
        <f>O739*H739</f>
        <v>0</v>
      </c>
      <c r="Q739" s="217">
        <v>0.00072000000000000005</v>
      </c>
      <c r="R739" s="217">
        <f>Q739*H739</f>
        <v>0.0019440000000000002</v>
      </c>
      <c r="S739" s="217">
        <v>0</v>
      </c>
      <c r="T739" s="218">
        <f>S739*H739</f>
        <v>0</v>
      </c>
      <c r="U739" s="41"/>
      <c r="V739" s="41"/>
      <c r="W739" s="41"/>
      <c r="X739" s="41"/>
      <c r="Y739" s="41"/>
      <c r="Z739" s="41"/>
      <c r="AA739" s="41"/>
      <c r="AB739" s="41"/>
      <c r="AC739" s="41"/>
      <c r="AD739" s="41"/>
      <c r="AE739" s="41"/>
      <c r="AR739" s="219" t="s">
        <v>227</v>
      </c>
      <c r="AT739" s="219" t="s">
        <v>135</v>
      </c>
      <c r="AU739" s="219" t="s">
        <v>82</v>
      </c>
      <c r="AY739" s="20" t="s">
        <v>133</v>
      </c>
      <c r="BE739" s="220">
        <f>IF(N739="základní",J739,0)</f>
        <v>0</v>
      </c>
      <c r="BF739" s="220">
        <f>IF(N739="snížená",J739,0)</f>
        <v>0</v>
      </c>
      <c r="BG739" s="220">
        <f>IF(N739="zákl. přenesená",J739,0)</f>
        <v>0</v>
      </c>
      <c r="BH739" s="220">
        <f>IF(N739="sníž. přenesená",J739,0)</f>
        <v>0</v>
      </c>
      <c r="BI739" s="220">
        <f>IF(N739="nulová",J739,0)</f>
        <v>0</v>
      </c>
      <c r="BJ739" s="20" t="s">
        <v>80</v>
      </c>
      <c r="BK739" s="220">
        <f>ROUND(I739*H739,2)</f>
        <v>0</v>
      </c>
      <c r="BL739" s="20" t="s">
        <v>227</v>
      </c>
      <c r="BM739" s="219" t="s">
        <v>1249</v>
      </c>
    </row>
    <row r="740" s="2" customFormat="1">
      <c r="A740" s="41"/>
      <c r="B740" s="42"/>
      <c r="C740" s="43"/>
      <c r="D740" s="221" t="s">
        <v>142</v>
      </c>
      <c r="E740" s="43"/>
      <c r="F740" s="222" t="s">
        <v>1250</v>
      </c>
      <c r="G740" s="43"/>
      <c r="H740" s="43"/>
      <c r="I740" s="223"/>
      <c r="J740" s="43"/>
      <c r="K740" s="43"/>
      <c r="L740" s="47"/>
      <c r="M740" s="224"/>
      <c r="N740" s="225"/>
      <c r="O740" s="87"/>
      <c r="P740" s="87"/>
      <c r="Q740" s="87"/>
      <c r="R740" s="87"/>
      <c r="S740" s="87"/>
      <c r="T740" s="88"/>
      <c r="U740" s="41"/>
      <c r="V740" s="41"/>
      <c r="W740" s="41"/>
      <c r="X740" s="41"/>
      <c r="Y740" s="41"/>
      <c r="Z740" s="41"/>
      <c r="AA740" s="41"/>
      <c r="AB740" s="41"/>
      <c r="AC740" s="41"/>
      <c r="AD740" s="41"/>
      <c r="AE740" s="41"/>
      <c r="AT740" s="20" t="s">
        <v>142</v>
      </c>
      <c r="AU740" s="20" t="s">
        <v>82</v>
      </c>
    </row>
    <row r="741" s="13" customFormat="1">
      <c r="A741" s="13"/>
      <c r="B741" s="226"/>
      <c r="C741" s="227"/>
      <c r="D741" s="228" t="s">
        <v>144</v>
      </c>
      <c r="E741" s="229" t="s">
        <v>19</v>
      </c>
      <c r="F741" s="230" t="s">
        <v>1251</v>
      </c>
      <c r="G741" s="227"/>
      <c r="H741" s="231">
        <v>2.7000000000000002</v>
      </c>
      <c r="I741" s="232"/>
      <c r="J741" s="227"/>
      <c r="K741" s="227"/>
      <c r="L741" s="233"/>
      <c r="M741" s="234"/>
      <c r="N741" s="235"/>
      <c r="O741" s="235"/>
      <c r="P741" s="235"/>
      <c r="Q741" s="235"/>
      <c r="R741" s="235"/>
      <c r="S741" s="235"/>
      <c r="T741" s="236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T741" s="237" t="s">
        <v>144</v>
      </c>
      <c r="AU741" s="237" t="s">
        <v>82</v>
      </c>
      <c r="AV741" s="13" t="s">
        <v>82</v>
      </c>
      <c r="AW741" s="13" t="s">
        <v>33</v>
      </c>
      <c r="AX741" s="13" t="s">
        <v>80</v>
      </c>
      <c r="AY741" s="237" t="s">
        <v>133</v>
      </c>
    </row>
    <row r="742" s="2" customFormat="1" ht="21.75" customHeight="1">
      <c r="A742" s="41"/>
      <c r="B742" s="42"/>
      <c r="C742" s="274" t="s">
        <v>1252</v>
      </c>
      <c r="D742" s="274" t="s">
        <v>418</v>
      </c>
      <c r="E742" s="275" t="s">
        <v>1253</v>
      </c>
      <c r="F742" s="276" t="s">
        <v>1254</v>
      </c>
      <c r="G742" s="277" t="s">
        <v>251</v>
      </c>
      <c r="H742" s="278">
        <v>0.028000000000000001</v>
      </c>
      <c r="I742" s="279"/>
      <c r="J742" s="280">
        <f>ROUND(I742*H742,2)</f>
        <v>0</v>
      </c>
      <c r="K742" s="276" t="s">
        <v>139</v>
      </c>
      <c r="L742" s="281"/>
      <c r="M742" s="282" t="s">
        <v>19</v>
      </c>
      <c r="N742" s="283" t="s">
        <v>43</v>
      </c>
      <c r="O742" s="87"/>
      <c r="P742" s="217">
        <f>O742*H742</f>
        <v>0</v>
      </c>
      <c r="Q742" s="217">
        <v>1</v>
      </c>
      <c r="R742" s="217">
        <f>Q742*H742</f>
        <v>0.028000000000000001</v>
      </c>
      <c r="S742" s="217">
        <v>0</v>
      </c>
      <c r="T742" s="218">
        <f>S742*H742</f>
        <v>0</v>
      </c>
      <c r="U742" s="41"/>
      <c r="V742" s="41"/>
      <c r="W742" s="41"/>
      <c r="X742" s="41"/>
      <c r="Y742" s="41"/>
      <c r="Z742" s="41"/>
      <c r="AA742" s="41"/>
      <c r="AB742" s="41"/>
      <c r="AC742" s="41"/>
      <c r="AD742" s="41"/>
      <c r="AE742" s="41"/>
      <c r="AR742" s="219" t="s">
        <v>545</v>
      </c>
      <c r="AT742" s="219" t="s">
        <v>418</v>
      </c>
      <c r="AU742" s="219" t="s">
        <v>82</v>
      </c>
      <c r="AY742" s="20" t="s">
        <v>133</v>
      </c>
      <c r="BE742" s="220">
        <f>IF(N742="základní",J742,0)</f>
        <v>0</v>
      </c>
      <c r="BF742" s="220">
        <f>IF(N742="snížená",J742,0)</f>
        <v>0</v>
      </c>
      <c r="BG742" s="220">
        <f>IF(N742="zákl. přenesená",J742,0)</f>
        <v>0</v>
      </c>
      <c r="BH742" s="220">
        <f>IF(N742="sníž. přenesená",J742,0)</f>
        <v>0</v>
      </c>
      <c r="BI742" s="220">
        <f>IF(N742="nulová",J742,0)</f>
        <v>0</v>
      </c>
      <c r="BJ742" s="20" t="s">
        <v>80</v>
      </c>
      <c r="BK742" s="220">
        <f>ROUND(I742*H742,2)</f>
        <v>0</v>
      </c>
      <c r="BL742" s="20" t="s">
        <v>227</v>
      </c>
      <c r="BM742" s="219" t="s">
        <v>1255</v>
      </c>
    </row>
    <row r="743" s="13" customFormat="1">
      <c r="A743" s="13"/>
      <c r="B743" s="226"/>
      <c r="C743" s="227"/>
      <c r="D743" s="228" t="s">
        <v>144</v>
      </c>
      <c r="E743" s="229" t="s">
        <v>19</v>
      </c>
      <c r="F743" s="230" t="s">
        <v>1256</v>
      </c>
      <c r="G743" s="227"/>
      <c r="H743" s="231">
        <v>25.859000000000002</v>
      </c>
      <c r="I743" s="232"/>
      <c r="J743" s="227"/>
      <c r="K743" s="227"/>
      <c r="L743" s="233"/>
      <c r="M743" s="234"/>
      <c r="N743" s="235"/>
      <c r="O743" s="235"/>
      <c r="P743" s="235"/>
      <c r="Q743" s="235"/>
      <c r="R743" s="235"/>
      <c r="S743" s="235"/>
      <c r="T743" s="236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37" t="s">
        <v>144</v>
      </c>
      <c r="AU743" s="237" t="s">
        <v>82</v>
      </c>
      <c r="AV743" s="13" t="s">
        <v>82</v>
      </c>
      <c r="AW743" s="13" t="s">
        <v>33</v>
      </c>
      <c r="AX743" s="13" t="s">
        <v>80</v>
      </c>
      <c r="AY743" s="237" t="s">
        <v>133</v>
      </c>
    </row>
    <row r="744" s="13" customFormat="1">
      <c r="A744" s="13"/>
      <c r="B744" s="226"/>
      <c r="C744" s="227"/>
      <c r="D744" s="228" t="s">
        <v>144</v>
      </c>
      <c r="E744" s="227"/>
      <c r="F744" s="230" t="s">
        <v>1257</v>
      </c>
      <c r="G744" s="227"/>
      <c r="H744" s="231">
        <v>0.028000000000000001</v>
      </c>
      <c r="I744" s="232"/>
      <c r="J744" s="227"/>
      <c r="K744" s="227"/>
      <c r="L744" s="233"/>
      <c r="M744" s="234"/>
      <c r="N744" s="235"/>
      <c r="O744" s="235"/>
      <c r="P744" s="235"/>
      <c r="Q744" s="235"/>
      <c r="R744" s="235"/>
      <c r="S744" s="235"/>
      <c r="T744" s="236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37" t="s">
        <v>144</v>
      </c>
      <c r="AU744" s="237" t="s">
        <v>82</v>
      </c>
      <c r="AV744" s="13" t="s">
        <v>82</v>
      </c>
      <c r="AW744" s="13" t="s">
        <v>4</v>
      </c>
      <c r="AX744" s="13" t="s">
        <v>80</v>
      </c>
      <c r="AY744" s="237" t="s">
        <v>133</v>
      </c>
    </row>
    <row r="745" s="2" customFormat="1" ht="21.75" customHeight="1">
      <c r="A745" s="41"/>
      <c r="B745" s="42"/>
      <c r="C745" s="274" t="s">
        <v>1258</v>
      </c>
      <c r="D745" s="274" t="s">
        <v>418</v>
      </c>
      <c r="E745" s="275" t="s">
        <v>1259</v>
      </c>
      <c r="F745" s="276" t="s">
        <v>1260</v>
      </c>
      <c r="G745" s="277" t="s">
        <v>251</v>
      </c>
      <c r="H745" s="278">
        <v>0.0040000000000000001</v>
      </c>
      <c r="I745" s="279"/>
      <c r="J745" s="280">
        <f>ROUND(I745*H745,2)</f>
        <v>0</v>
      </c>
      <c r="K745" s="276" t="s">
        <v>139</v>
      </c>
      <c r="L745" s="281"/>
      <c r="M745" s="282" t="s">
        <v>19</v>
      </c>
      <c r="N745" s="283" t="s">
        <v>43</v>
      </c>
      <c r="O745" s="87"/>
      <c r="P745" s="217">
        <f>O745*H745</f>
        <v>0</v>
      </c>
      <c r="Q745" s="217">
        <v>1</v>
      </c>
      <c r="R745" s="217">
        <f>Q745*H745</f>
        <v>0.0040000000000000001</v>
      </c>
      <c r="S745" s="217">
        <v>0</v>
      </c>
      <c r="T745" s="218">
        <f>S745*H745</f>
        <v>0</v>
      </c>
      <c r="U745" s="41"/>
      <c r="V745" s="41"/>
      <c r="W745" s="41"/>
      <c r="X745" s="41"/>
      <c r="Y745" s="41"/>
      <c r="Z745" s="41"/>
      <c r="AA745" s="41"/>
      <c r="AB745" s="41"/>
      <c r="AC745" s="41"/>
      <c r="AD745" s="41"/>
      <c r="AE745" s="41"/>
      <c r="AR745" s="219" t="s">
        <v>545</v>
      </c>
      <c r="AT745" s="219" t="s">
        <v>418</v>
      </c>
      <c r="AU745" s="219" t="s">
        <v>82</v>
      </c>
      <c r="AY745" s="20" t="s">
        <v>133</v>
      </c>
      <c r="BE745" s="220">
        <f>IF(N745="základní",J745,0)</f>
        <v>0</v>
      </c>
      <c r="BF745" s="220">
        <f>IF(N745="snížená",J745,0)</f>
        <v>0</v>
      </c>
      <c r="BG745" s="220">
        <f>IF(N745="zákl. přenesená",J745,0)</f>
        <v>0</v>
      </c>
      <c r="BH745" s="220">
        <f>IF(N745="sníž. přenesená",J745,0)</f>
        <v>0</v>
      </c>
      <c r="BI745" s="220">
        <f>IF(N745="nulová",J745,0)</f>
        <v>0</v>
      </c>
      <c r="BJ745" s="20" t="s">
        <v>80</v>
      </c>
      <c r="BK745" s="220">
        <f>ROUND(I745*H745,2)</f>
        <v>0</v>
      </c>
      <c r="BL745" s="20" t="s">
        <v>227</v>
      </c>
      <c r="BM745" s="219" t="s">
        <v>1261</v>
      </c>
    </row>
    <row r="746" s="13" customFormat="1">
      <c r="A746" s="13"/>
      <c r="B746" s="226"/>
      <c r="C746" s="227"/>
      <c r="D746" s="228" t="s">
        <v>144</v>
      </c>
      <c r="E746" s="229" t="s">
        <v>19</v>
      </c>
      <c r="F746" s="230" t="s">
        <v>1262</v>
      </c>
      <c r="G746" s="227"/>
      <c r="H746" s="231">
        <v>3.6840000000000002</v>
      </c>
      <c r="I746" s="232"/>
      <c r="J746" s="227"/>
      <c r="K746" s="227"/>
      <c r="L746" s="233"/>
      <c r="M746" s="234"/>
      <c r="N746" s="235"/>
      <c r="O746" s="235"/>
      <c r="P746" s="235"/>
      <c r="Q746" s="235"/>
      <c r="R746" s="235"/>
      <c r="S746" s="235"/>
      <c r="T746" s="236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37" t="s">
        <v>144</v>
      </c>
      <c r="AU746" s="237" t="s">
        <v>82</v>
      </c>
      <c r="AV746" s="13" t="s">
        <v>82</v>
      </c>
      <c r="AW746" s="13" t="s">
        <v>33</v>
      </c>
      <c r="AX746" s="13" t="s">
        <v>80</v>
      </c>
      <c r="AY746" s="237" t="s">
        <v>133</v>
      </c>
    </row>
    <row r="747" s="13" customFormat="1">
      <c r="A747" s="13"/>
      <c r="B747" s="226"/>
      <c r="C747" s="227"/>
      <c r="D747" s="228" t="s">
        <v>144</v>
      </c>
      <c r="E747" s="227"/>
      <c r="F747" s="230" t="s">
        <v>1263</v>
      </c>
      <c r="G747" s="227"/>
      <c r="H747" s="231">
        <v>0.0040000000000000001</v>
      </c>
      <c r="I747" s="232"/>
      <c r="J747" s="227"/>
      <c r="K747" s="227"/>
      <c r="L747" s="233"/>
      <c r="M747" s="234"/>
      <c r="N747" s="235"/>
      <c r="O747" s="235"/>
      <c r="P747" s="235"/>
      <c r="Q747" s="235"/>
      <c r="R747" s="235"/>
      <c r="S747" s="235"/>
      <c r="T747" s="236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T747" s="237" t="s">
        <v>144</v>
      </c>
      <c r="AU747" s="237" t="s">
        <v>82</v>
      </c>
      <c r="AV747" s="13" t="s">
        <v>82</v>
      </c>
      <c r="AW747" s="13" t="s">
        <v>4</v>
      </c>
      <c r="AX747" s="13" t="s">
        <v>80</v>
      </c>
      <c r="AY747" s="237" t="s">
        <v>133</v>
      </c>
    </row>
    <row r="748" s="2" customFormat="1" ht="24.15" customHeight="1">
      <c r="A748" s="41"/>
      <c r="B748" s="42"/>
      <c r="C748" s="208" t="s">
        <v>1264</v>
      </c>
      <c r="D748" s="208" t="s">
        <v>135</v>
      </c>
      <c r="E748" s="209" t="s">
        <v>1247</v>
      </c>
      <c r="F748" s="210" t="s">
        <v>1248</v>
      </c>
      <c r="G748" s="211" t="s">
        <v>216</v>
      </c>
      <c r="H748" s="212">
        <v>10.039999999999999</v>
      </c>
      <c r="I748" s="213"/>
      <c r="J748" s="214">
        <f>ROUND(I748*H748,2)</f>
        <v>0</v>
      </c>
      <c r="K748" s="210" t="s">
        <v>139</v>
      </c>
      <c r="L748" s="47"/>
      <c r="M748" s="215" t="s">
        <v>19</v>
      </c>
      <c r="N748" s="216" t="s">
        <v>43</v>
      </c>
      <c r="O748" s="87"/>
      <c r="P748" s="217">
        <f>O748*H748</f>
        <v>0</v>
      </c>
      <c r="Q748" s="217">
        <v>0.00072000000000000005</v>
      </c>
      <c r="R748" s="217">
        <f>Q748*H748</f>
        <v>0.0072287999999999996</v>
      </c>
      <c r="S748" s="217">
        <v>0</v>
      </c>
      <c r="T748" s="218">
        <f>S748*H748</f>
        <v>0</v>
      </c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R748" s="219" t="s">
        <v>227</v>
      </c>
      <c r="AT748" s="219" t="s">
        <v>135</v>
      </c>
      <c r="AU748" s="219" t="s">
        <v>82</v>
      </c>
      <c r="AY748" s="20" t="s">
        <v>133</v>
      </c>
      <c r="BE748" s="220">
        <f>IF(N748="základní",J748,0)</f>
        <v>0</v>
      </c>
      <c r="BF748" s="220">
        <f>IF(N748="snížená",J748,0)</f>
        <v>0</v>
      </c>
      <c r="BG748" s="220">
        <f>IF(N748="zákl. přenesená",J748,0)</f>
        <v>0</v>
      </c>
      <c r="BH748" s="220">
        <f>IF(N748="sníž. přenesená",J748,0)</f>
        <v>0</v>
      </c>
      <c r="BI748" s="220">
        <f>IF(N748="nulová",J748,0)</f>
        <v>0</v>
      </c>
      <c r="BJ748" s="20" t="s">
        <v>80</v>
      </c>
      <c r="BK748" s="220">
        <f>ROUND(I748*H748,2)</f>
        <v>0</v>
      </c>
      <c r="BL748" s="20" t="s">
        <v>227</v>
      </c>
      <c r="BM748" s="219" t="s">
        <v>1265</v>
      </c>
    </row>
    <row r="749" s="2" customFormat="1">
      <c r="A749" s="41"/>
      <c r="B749" s="42"/>
      <c r="C749" s="43"/>
      <c r="D749" s="221" t="s">
        <v>142</v>
      </c>
      <c r="E749" s="43"/>
      <c r="F749" s="222" t="s">
        <v>1250</v>
      </c>
      <c r="G749" s="43"/>
      <c r="H749" s="43"/>
      <c r="I749" s="223"/>
      <c r="J749" s="43"/>
      <c r="K749" s="43"/>
      <c r="L749" s="47"/>
      <c r="M749" s="224"/>
      <c r="N749" s="225"/>
      <c r="O749" s="87"/>
      <c r="P749" s="87"/>
      <c r="Q749" s="87"/>
      <c r="R749" s="87"/>
      <c r="S749" s="87"/>
      <c r="T749" s="88"/>
      <c r="U749" s="41"/>
      <c r="V749" s="41"/>
      <c r="W749" s="41"/>
      <c r="X749" s="41"/>
      <c r="Y749" s="41"/>
      <c r="Z749" s="41"/>
      <c r="AA749" s="41"/>
      <c r="AB749" s="41"/>
      <c r="AC749" s="41"/>
      <c r="AD749" s="41"/>
      <c r="AE749" s="41"/>
      <c r="AT749" s="20" t="s">
        <v>142</v>
      </c>
      <c r="AU749" s="20" t="s">
        <v>82</v>
      </c>
    </row>
    <row r="750" s="13" customFormat="1">
      <c r="A750" s="13"/>
      <c r="B750" s="226"/>
      <c r="C750" s="227"/>
      <c r="D750" s="228" t="s">
        <v>144</v>
      </c>
      <c r="E750" s="229" t="s">
        <v>19</v>
      </c>
      <c r="F750" s="230" t="s">
        <v>1266</v>
      </c>
      <c r="G750" s="227"/>
      <c r="H750" s="231">
        <v>10.039999999999999</v>
      </c>
      <c r="I750" s="232"/>
      <c r="J750" s="227"/>
      <c r="K750" s="227"/>
      <c r="L750" s="233"/>
      <c r="M750" s="234"/>
      <c r="N750" s="235"/>
      <c r="O750" s="235"/>
      <c r="P750" s="235"/>
      <c r="Q750" s="235"/>
      <c r="R750" s="235"/>
      <c r="S750" s="235"/>
      <c r="T750" s="236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T750" s="237" t="s">
        <v>144</v>
      </c>
      <c r="AU750" s="237" t="s">
        <v>82</v>
      </c>
      <c r="AV750" s="13" t="s">
        <v>82</v>
      </c>
      <c r="AW750" s="13" t="s">
        <v>33</v>
      </c>
      <c r="AX750" s="13" t="s">
        <v>80</v>
      </c>
      <c r="AY750" s="237" t="s">
        <v>133</v>
      </c>
    </row>
    <row r="751" s="2" customFormat="1" ht="21.75" customHeight="1">
      <c r="A751" s="41"/>
      <c r="B751" s="42"/>
      <c r="C751" s="274" t="s">
        <v>1267</v>
      </c>
      <c r="D751" s="274" t="s">
        <v>418</v>
      </c>
      <c r="E751" s="275" t="s">
        <v>1253</v>
      </c>
      <c r="F751" s="276" t="s">
        <v>1254</v>
      </c>
      <c r="G751" s="277" t="s">
        <v>251</v>
      </c>
      <c r="H751" s="278">
        <v>0.0089999999999999993</v>
      </c>
      <c r="I751" s="279"/>
      <c r="J751" s="280">
        <f>ROUND(I751*H751,2)</f>
        <v>0</v>
      </c>
      <c r="K751" s="276" t="s">
        <v>139</v>
      </c>
      <c r="L751" s="281"/>
      <c r="M751" s="282" t="s">
        <v>19</v>
      </c>
      <c r="N751" s="283" t="s">
        <v>43</v>
      </c>
      <c r="O751" s="87"/>
      <c r="P751" s="217">
        <f>O751*H751</f>
        <v>0</v>
      </c>
      <c r="Q751" s="217">
        <v>1</v>
      </c>
      <c r="R751" s="217">
        <f>Q751*H751</f>
        <v>0.0089999999999999993</v>
      </c>
      <c r="S751" s="217">
        <v>0</v>
      </c>
      <c r="T751" s="218">
        <f>S751*H751</f>
        <v>0</v>
      </c>
      <c r="U751" s="41"/>
      <c r="V751" s="41"/>
      <c r="W751" s="41"/>
      <c r="X751" s="41"/>
      <c r="Y751" s="41"/>
      <c r="Z751" s="41"/>
      <c r="AA751" s="41"/>
      <c r="AB751" s="41"/>
      <c r="AC751" s="41"/>
      <c r="AD751" s="41"/>
      <c r="AE751" s="41"/>
      <c r="AR751" s="219" t="s">
        <v>545</v>
      </c>
      <c r="AT751" s="219" t="s">
        <v>418</v>
      </c>
      <c r="AU751" s="219" t="s">
        <v>82</v>
      </c>
      <c r="AY751" s="20" t="s">
        <v>133</v>
      </c>
      <c r="BE751" s="220">
        <f>IF(N751="základní",J751,0)</f>
        <v>0</v>
      </c>
      <c r="BF751" s="220">
        <f>IF(N751="snížená",J751,0)</f>
        <v>0</v>
      </c>
      <c r="BG751" s="220">
        <f>IF(N751="zákl. přenesená",J751,0)</f>
        <v>0</v>
      </c>
      <c r="BH751" s="220">
        <f>IF(N751="sníž. přenesená",J751,0)</f>
        <v>0</v>
      </c>
      <c r="BI751" s="220">
        <f>IF(N751="nulová",J751,0)</f>
        <v>0</v>
      </c>
      <c r="BJ751" s="20" t="s">
        <v>80</v>
      </c>
      <c r="BK751" s="220">
        <f>ROUND(I751*H751,2)</f>
        <v>0</v>
      </c>
      <c r="BL751" s="20" t="s">
        <v>227</v>
      </c>
      <c r="BM751" s="219" t="s">
        <v>1268</v>
      </c>
    </row>
    <row r="752" s="13" customFormat="1">
      <c r="A752" s="13"/>
      <c r="B752" s="226"/>
      <c r="C752" s="227"/>
      <c r="D752" s="228" t="s">
        <v>144</v>
      </c>
      <c r="E752" s="229" t="s">
        <v>19</v>
      </c>
      <c r="F752" s="230" t="s">
        <v>1269</v>
      </c>
      <c r="G752" s="227"/>
      <c r="H752" s="231">
        <v>7.7809999999999997</v>
      </c>
      <c r="I752" s="232"/>
      <c r="J752" s="227"/>
      <c r="K752" s="227"/>
      <c r="L752" s="233"/>
      <c r="M752" s="234"/>
      <c r="N752" s="235"/>
      <c r="O752" s="235"/>
      <c r="P752" s="235"/>
      <c r="Q752" s="235"/>
      <c r="R752" s="235"/>
      <c r="S752" s="235"/>
      <c r="T752" s="236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37" t="s">
        <v>144</v>
      </c>
      <c r="AU752" s="237" t="s">
        <v>82</v>
      </c>
      <c r="AV752" s="13" t="s">
        <v>82</v>
      </c>
      <c r="AW752" s="13" t="s">
        <v>33</v>
      </c>
      <c r="AX752" s="13" t="s">
        <v>80</v>
      </c>
      <c r="AY752" s="237" t="s">
        <v>133</v>
      </c>
    </row>
    <row r="753" s="13" customFormat="1">
      <c r="A753" s="13"/>
      <c r="B753" s="226"/>
      <c r="C753" s="227"/>
      <c r="D753" s="228" t="s">
        <v>144</v>
      </c>
      <c r="E753" s="227"/>
      <c r="F753" s="230" t="s">
        <v>1270</v>
      </c>
      <c r="G753" s="227"/>
      <c r="H753" s="231">
        <v>0.0089999999999999993</v>
      </c>
      <c r="I753" s="232"/>
      <c r="J753" s="227"/>
      <c r="K753" s="227"/>
      <c r="L753" s="233"/>
      <c r="M753" s="234"/>
      <c r="N753" s="235"/>
      <c r="O753" s="235"/>
      <c r="P753" s="235"/>
      <c r="Q753" s="235"/>
      <c r="R753" s="235"/>
      <c r="S753" s="235"/>
      <c r="T753" s="236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T753" s="237" t="s">
        <v>144</v>
      </c>
      <c r="AU753" s="237" t="s">
        <v>82</v>
      </c>
      <c r="AV753" s="13" t="s">
        <v>82</v>
      </c>
      <c r="AW753" s="13" t="s">
        <v>4</v>
      </c>
      <c r="AX753" s="13" t="s">
        <v>80</v>
      </c>
      <c r="AY753" s="237" t="s">
        <v>133</v>
      </c>
    </row>
    <row r="754" s="2" customFormat="1" ht="21.75" customHeight="1">
      <c r="A754" s="41"/>
      <c r="B754" s="42"/>
      <c r="C754" s="274" t="s">
        <v>1271</v>
      </c>
      <c r="D754" s="274" t="s">
        <v>418</v>
      </c>
      <c r="E754" s="275" t="s">
        <v>1259</v>
      </c>
      <c r="F754" s="276" t="s">
        <v>1260</v>
      </c>
      <c r="G754" s="277" t="s">
        <v>251</v>
      </c>
      <c r="H754" s="278">
        <v>0.014999999999999999</v>
      </c>
      <c r="I754" s="279"/>
      <c r="J754" s="280">
        <f>ROUND(I754*H754,2)</f>
        <v>0</v>
      </c>
      <c r="K754" s="276" t="s">
        <v>139</v>
      </c>
      <c r="L754" s="281"/>
      <c r="M754" s="282" t="s">
        <v>19</v>
      </c>
      <c r="N754" s="283" t="s">
        <v>43</v>
      </c>
      <c r="O754" s="87"/>
      <c r="P754" s="217">
        <f>O754*H754</f>
        <v>0</v>
      </c>
      <c r="Q754" s="217">
        <v>1</v>
      </c>
      <c r="R754" s="217">
        <f>Q754*H754</f>
        <v>0.014999999999999999</v>
      </c>
      <c r="S754" s="217">
        <v>0</v>
      </c>
      <c r="T754" s="218">
        <f>S754*H754</f>
        <v>0</v>
      </c>
      <c r="U754" s="41"/>
      <c r="V754" s="41"/>
      <c r="W754" s="41"/>
      <c r="X754" s="41"/>
      <c r="Y754" s="41"/>
      <c r="Z754" s="41"/>
      <c r="AA754" s="41"/>
      <c r="AB754" s="41"/>
      <c r="AC754" s="41"/>
      <c r="AD754" s="41"/>
      <c r="AE754" s="41"/>
      <c r="AR754" s="219" t="s">
        <v>545</v>
      </c>
      <c r="AT754" s="219" t="s">
        <v>418</v>
      </c>
      <c r="AU754" s="219" t="s">
        <v>82</v>
      </c>
      <c r="AY754" s="20" t="s">
        <v>133</v>
      </c>
      <c r="BE754" s="220">
        <f>IF(N754="základní",J754,0)</f>
        <v>0</v>
      </c>
      <c r="BF754" s="220">
        <f>IF(N754="snížená",J754,0)</f>
        <v>0</v>
      </c>
      <c r="BG754" s="220">
        <f>IF(N754="zákl. přenesená",J754,0)</f>
        <v>0</v>
      </c>
      <c r="BH754" s="220">
        <f>IF(N754="sníž. přenesená",J754,0)</f>
        <v>0</v>
      </c>
      <c r="BI754" s="220">
        <f>IF(N754="nulová",J754,0)</f>
        <v>0</v>
      </c>
      <c r="BJ754" s="20" t="s">
        <v>80</v>
      </c>
      <c r="BK754" s="220">
        <f>ROUND(I754*H754,2)</f>
        <v>0</v>
      </c>
      <c r="BL754" s="20" t="s">
        <v>227</v>
      </c>
      <c r="BM754" s="219" t="s">
        <v>1272</v>
      </c>
    </row>
    <row r="755" s="13" customFormat="1">
      <c r="A755" s="13"/>
      <c r="B755" s="226"/>
      <c r="C755" s="227"/>
      <c r="D755" s="228" t="s">
        <v>144</v>
      </c>
      <c r="E755" s="229" t="s">
        <v>19</v>
      </c>
      <c r="F755" s="230" t="s">
        <v>1273</v>
      </c>
      <c r="G755" s="227"/>
      <c r="H755" s="231">
        <v>13.956</v>
      </c>
      <c r="I755" s="232"/>
      <c r="J755" s="227"/>
      <c r="K755" s="227"/>
      <c r="L755" s="233"/>
      <c r="M755" s="234"/>
      <c r="N755" s="235"/>
      <c r="O755" s="235"/>
      <c r="P755" s="235"/>
      <c r="Q755" s="235"/>
      <c r="R755" s="235"/>
      <c r="S755" s="235"/>
      <c r="T755" s="236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T755" s="237" t="s">
        <v>144</v>
      </c>
      <c r="AU755" s="237" t="s">
        <v>82</v>
      </c>
      <c r="AV755" s="13" t="s">
        <v>82</v>
      </c>
      <c r="AW755" s="13" t="s">
        <v>33</v>
      </c>
      <c r="AX755" s="13" t="s">
        <v>80</v>
      </c>
      <c r="AY755" s="237" t="s">
        <v>133</v>
      </c>
    </row>
    <row r="756" s="13" customFormat="1">
      <c r="A756" s="13"/>
      <c r="B756" s="226"/>
      <c r="C756" s="227"/>
      <c r="D756" s="228" t="s">
        <v>144</v>
      </c>
      <c r="E756" s="227"/>
      <c r="F756" s="230" t="s">
        <v>1274</v>
      </c>
      <c r="G756" s="227"/>
      <c r="H756" s="231">
        <v>0.014999999999999999</v>
      </c>
      <c r="I756" s="232"/>
      <c r="J756" s="227"/>
      <c r="K756" s="227"/>
      <c r="L756" s="233"/>
      <c r="M756" s="234"/>
      <c r="N756" s="235"/>
      <c r="O756" s="235"/>
      <c r="P756" s="235"/>
      <c r="Q756" s="235"/>
      <c r="R756" s="235"/>
      <c r="S756" s="235"/>
      <c r="T756" s="236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T756" s="237" t="s">
        <v>144</v>
      </c>
      <c r="AU756" s="237" t="s">
        <v>82</v>
      </c>
      <c r="AV756" s="13" t="s">
        <v>82</v>
      </c>
      <c r="AW756" s="13" t="s">
        <v>4</v>
      </c>
      <c r="AX756" s="13" t="s">
        <v>80</v>
      </c>
      <c r="AY756" s="237" t="s">
        <v>133</v>
      </c>
    </row>
    <row r="757" s="2" customFormat="1" ht="24.15" customHeight="1">
      <c r="A757" s="41"/>
      <c r="B757" s="42"/>
      <c r="C757" s="208" t="s">
        <v>1275</v>
      </c>
      <c r="D757" s="208" t="s">
        <v>135</v>
      </c>
      <c r="E757" s="209" t="s">
        <v>1276</v>
      </c>
      <c r="F757" s="210" t="s">
        <v>1277</v>
      </c>
      <c r="G757" s="211" t="s">
        <v>94</v>
      </c>
      <c r="H757" s="212">
        <v>2.3999999999999999</v>
      </c>
      <c r="I757" s="213"/>
      <c r="J757" s="214">
        <f>ROUND(I757*H757,2)</f>
        <v>0</v>
      </c>
      <c r="K757" s="210" t="s">
        <v>139</v>
      </c>
      <c r="L757" s="47"/>
      <c r="M757" s="215" t="s">
        <v>19</v>
      </c>
      <c r="N757" s="216" t="s">
        <v>43</v>
      </c>
      <c r="O757" s="87"/>
      <c r="P757" s="217">
        <f>O757*H757</f>
        <v>0</v>
      </c>
      <c r="Q757" s="217">
        <v>2.0000000000000002E-05</v>
      </c>
      <c r="R757" s="217">
        <f>Q757*H757</f>
        <v>4.8000000000000001E-05</v>
      </c>
      <c r="S757" s="217">
        <v>0</v>
      </c>
      <c r="T757" s="218">
        <f>S757*H757</f>
        <v>0</v>
      </c>
      <c r="U757" s="41"/>
      <c r="V757" s="41"/>
      <c r="W757" s="41"/>
      <c r="X757" s="41"/>
      <c r="Y757" s="41"/>
      <c r="Z757" s="41"/>
      <c r="AA757" s="41"/>
      <c r="AB757" s="41"/>
      <c r="AC757" s="41"/>
      <c r="AD757" s="41"/>
      <c r="AE757" s="41"/>
      <c r="AR757" s="219" t="s">
        <v>227</v>
      </c>
      <c r="AT757" s="219" t="s">
        <v>135</v>
      </c>
      <c r="AU757" s="219" t="s">
        <v>82</v>
      </c>
      <c r="AY757" s="20" t="s">
        <v>133</v>
      </c>
      <c r="BE757" s="220">
        <f>IF(N757="základní",J757,0)</f>
        <v>0</v>
      </c>
      <c r="BF757" s="220">
        <f>IF(N757="snížená",J757,0)</f>
        <v>0</v>
      </c>
      <c r="BG757" s="220">
        <f>IF(N757="zákl. přenesená",J757,0)</f>
        <v>0</v>
      </c>
      <c r="BH757" s="220">
        <f>IF(N757="sníž. přenesená",J757,0)</f>
        <v>0</v>
      </c>
      <c r="BI757" s="220">
        <f>IF(N757="nulová",J757,0)</f>
        <v>0</v>
      </c>
      <c r="BJ757" s="20" t="s">
        <v>80</v>
      </c>
      <c r="BK757" s="220">
        <f>ROUND(I757*H757,2)</f>
        <v>0</v>
      </c>
      <c r="BL757" s="20" t="s">
        <v>227</v>
      </c>
      <c r="BM757" s="219" t="s">
        <v>1278</v>
      </c>
    </row>
    <row r="758" s="2" customFormat="1">
      <c r="A758" s="41"/>
      <c r="B758" s="42"/>
      <c r="C758" s="43"/>
      <c r="D758" s="221" t="s">
        <v>142</v>
      </c>
      <c r="E758" s="43"/>
      <c r="F758" s="222" t="s">
        <v>1279</v>
      </c>
      <c r="G758" s="43"/>
      <c r="H758" s="43"/>
      <c r="I758" s="223"/>
      <c r="J758" s="43"/>
      <c r="K758" s="43"/>
      <c r="L758" s="47"/>
      <c r="M758" s="224"/>
      <c r="N758" s="225"/>
      <c r="O758" s="87"/>
      <c r="P758" s="87"/>
      <c r="Q758" s="87"/>
      <c r="R758" s="87"/>
      <c r="S758" s="87"/>
      <c r="T758" s="88"/>
      <c r="U758" s="41"/>
      <c r="V758" s="41"/>
      <c r="W758" s="41"/>
      <c r="X758" s="41"/>
      <c r="Y758" s="41"/>
      <c r="Z758" s="41"/>
      <c r="AA758" s="41"/>
      <c r="AB758" s="41"/>
      <c r="AC758" s="41"/>
      <c r="AD758" s="41"/>
      <c r="AE758" s="41"/>
      <c r="AT758" s="20" t="s">
        <v>142</v>
      </c>
      <c r="AU758" s="20" t="s">
        <v>82</v>
      </c>
    </row>
    <row r="759" s="13" customFormat="1">
      <c r="A759" s="13"/>
      <c r="B759" s="226"/>
      <c r="C759" s="227"/>
      <c r="D759" s="228" t="s">
        <v>144</v>
      </c>
      <c r="E759" s="229" t="s">
        <v>19</v>
      </c>
      <c r="F759" s="230" t="s">
        <v>1280</v>
      </c>
      <c r="G759" s="227"/>
      <c r="H759" s="231">
        <v>2.3999999999999999</v>
      </c>
      <c r="I759" s="232"/>
      <c r="J759" s="227"/>
      <c r="K759" s="227"/>
      <c r="L759" s="233"/>
      <c r="M759" s="234"/>
      <c r="N759" s="235"/>
      <c r="O759" s="235"/>
      <c r="P759" s="235"/>
      <c r="Q759" s="235"/>
      <c r="R759" s="235"/>
      <c r="S759" s="235"/>
      <c r="T759" s="236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37" t="s">
        <v>144</v>
      </c>
      <c r="AU759" s="237" t="s">
        <v>82</v>
      </c>
      <c r="AV759" s="13" t="s">
        <v>82</v>
      </c>
      <c r="AW759" s="13" t="s">
        <v>33</v>
      </c>
      <c r="AX759" s="13" t="s">
        <v>80</v>
      </c>
      <c r="AY759" s="237" t="s">
        <v>133</v>
      </c>
    </row>
    <row r="760" s="2" customFormat="1" ht="24.15" customHeight="1">
      <c r="A760" s="41"/>
      <c r="B760" s="42"/>
      <c r="C760" s="274" t="s">
        <v>1281</v>
      </c>
      <c r="D760" s="274" t="s">
        <v>418</v>
      </c>
      <c r="E760" s="275" t="s">
        <v>1282</v>
      </c>
      <c r="F760" s="276" t="s">
        <v>1283</v>
      </c>
      <c r="G760" s="277" t="s">
        <v>138</v>
      </c>
      <c r="H760" s="278">
        <v>2.3999999999999999</v>
      </c>
      <c r="I760" s="279"/>
      <c r="J760" s="280">
        <f>ROUND(I760*H760,2)</f>
        <v>0</v>
      </c>
      <c r="K760" s="276" t="s">
        <v>139</v>
      </c>
      <c r="L760" s="281"/>
      <c r="M760" s="282" t="s">
        <v>19</v>
      </c>
      <c r="N760" s="283" t="s">
        <v>43</v>
      </c>
      <c r="O760" s="87"/>
      <c r="P760" s="217">
        <f>O760*H760</f>
        <v>0</v>
      </c>
      <c r="Q760" s="217">
        <v>0.025000000000000001</v>
      </c>
      <c r="R760" s="217">
        <f>Q760*H760</f>
        <v>0.059999999999999998</v>
      </c>
      <c r="S760" s="217">
        <v>0</v>
      </c>
      <c r="T760" s="218">
        <f>S760*H760</f>
        <v>0</v>
      </c>
      <c r="U760" s="41"/>
      <c r="V760" s="41"/>
      <c r="W760" s="41"/>
      <c r="X760" s="41"/>
      <c r="Y760" s="41"/>
      <c r="Z760" s="41"/>
      <c r="AA760" s="41"/>
      <c r="AB760" s="41"/>
      <c r="AC760" s="41"/>
      <c r="AD760" s="41"/>
      <c r="AE760" s="41"/>
      <c r="AR760" s="219" t="s">
        <v>545</v>
      </c>
      <c r="AT760" s="219" t="s">
        <v>418</v>
      </c>
      <c r="AU760" s="219" t="s">
        <v>82</v>
      </c>
      <c r="AY760" s="20" t="s">
        <v>133</v>
      </c>
      <c r="BE760" s="220">
        <f>IF(N760="základní",J760,0)</f>
        <v>0</v>
      </c>
      <c r="BF760" s="220">
        <f>IF(N760="snížená",J760,0)</f>
        <v>0</v>
      </c>
      <c r="BG760" s="220">
        <f>IF(N760="zákl. přenesená",J760,0)</f>
        <v>0</v>
      </c>
      <c r="BH760" s="220">
        <f>IF(N760="sníž. přenesená",J760,0)</f>
        <v>0</v>
      </c>
      <c r="BI760" s="220">
        <f>IF(N760="nulová",J760,0)</f>
        <v>0</v>
      </c>
      <c r="BJ760" s="20" t="s">
        <v>80</v>
      </c>
      <c r="BK760" s="220">
        <f>ROUND(I760*H760,2)</f>
        <v>0</v>
      </c>
      <c r="BL760" s="20" t="s">
        <v>227</v>
      </c>
      <c r="BM760" s="219" t="s">
        <v>1284</v>
      </c>
    </row>
    <row r="761" s="2" customFormat="1" ht="24.15" customHeight="1">
      <c r="A761" s="41"/>
      <c r="B761" s="42"/>
      <c r="C761" s="208" t="s">
        <v>1285</v>
      </c>
      <c r="D761" s="208" t="s">
        <v>135</v>
      </c>
      <c r="E761" s="209" t="s">
        <v>1276</v>
      </c>
      <c r="F761" s="210" t="s">
        <v>1277</v>
      </c>
      <c r="G761" s="211" t="s">
        <v>94</v>
      </c>
      <c r="H761" s="212">
        <v>4.8399999999999999</v>
      </c>
      <c r="I761" s="213"/>
      <c r="J761" s="214">
        <f>ROUND(I761*H761,2)</f>
        <v>0</v>
      </c>
      <c r="K761" s="210" t="s">
        <v>139</v>
      </c>
      <c r="L761" s="47"/>
      <c r="M761" s="215" t="s">
        <v>19</v>
      </c>
      <c r="N761" s="216" t="s">
        <v>43</v>
      </c>
      <c r="O761" s="87"/>
      <c r="P761" s="217">
        <f>O761*H761</f>
        <v>0</v>
      </c>
      <c r="Q761" s="217">
        <v>2.0000000000000002E-05</v>
      </c>
      <c r="R761" s="217">
        <f>Q761*H761</f>
        <v>9.6800000000000008E-05</v>
      </c>
      <c r="S761" s="217">
        <v>0</v>
      </c>
      <c r="T761" s="218">
        <f>S761*H761</f>
        <v>0</v>
      </c>
      <c r="U761" s="41"/>
      <c r="V761" s="41"/>
      <c r="W761" s="41"/>
      <c r="X761" s="41"/>
      <c r="Y761" s="41"/>
      <c r="Z761" s="41"/>
      <c r="AA761" s="41"/>
      <c r="AB761" s="41"/>
      <c r="AC761" s="41"/>
      <c r="AD761" s="41"/>
      <c r="AE761" s="41"/>
      <c r="AR761" s="219" t="s">
        <v>227</v>
      </c>
      <c r="AT761" s="219" t="s">
        <v>135</v>
      </c>
      <c r="AU761" s="219" t="s">
        <v>82</v>
      </c>
      <c r="AY761" s="20" t="s">
        <v>133</v>
      </c>
      <c r="BE761" s="220">
        <f>IF(N761="základní",J761,0)</f>
        <v>0</v>
      </c>
      <c r="BF761" s="220">
        <f>IF(N761="snížená",J761,0)</f>
        <v>0</v>
      </c>
      <c r="BG761" s="220">
        <f>IF(N761="zákl. přenesená",J761,0)</f>
        <v>0</v>
      </c>
      <c r="BH761" s="220">
        <f>IF(N761="sníž. přenesená",J761,0)</f>
        <v>0</v>
      </c>
      <c r="BI761" s="220">
        <f>IF(N761="nulová",J761,0)</f>
        <v>0</v>
      </c>
      <c r="BJ761" s="20" t="s">
        <v>80</v>
      </c>
      <c r="BK761" s="220">
        <f>ROUND(I761*H761,2)</f>
        <v>0</v>
      </c>
      <c r="BL761" s="20" t="s">
        <v>227</v>
      </c>
      <c r="BM761" s="219" t="s">
        <v>1286</v>
      </c>
    </row>
    <row r="762" s="2" customFormat="1">
      <c r="A762" s="41"/>
      <c r="B762" s="42"/>
      <c r="C762" s="43"/>
      <c r="D762" s="221" t="s">
        <v>142</v>
      </c>
      <c r="E762" s="43"/>
      <c r="F762" s="222" t="s">
        <v>1279</v>
      </c>
      <c r="G762" s="43"/>
      <c r="H762" s="43"/>
      <c r="I762" s="223"/>
      <c r="J762" s="43"/>
      <c r="K762" s="43"/>
      <c r="L762" s="47"/>
      <c r="M762" s="224"/>
      <c r="N762" s="225"/>
      <c r="O762" s="87"/>
      <c r="P762" s="87"/>
      <c r="Q762" s="87"/>
      <c r="R762" s="87"/>
      <c r="S762" s="87"/>
      <c r="T762" s="88"/>
      <c r="U762" s="41"/>
      <c r="V762" s="41"/>
      <c r="W762" s="41"/>
      <c r="X762" s="41"/>
      <c r="Y762" s="41"/>
      <c r="Z762" s="41"/>
      <c r="AA762" s="41"/>
      <c r="AB762" s="41"/>
      <c r="AC762" s="41"/>
      <c r="AD762" s="41"/>
      <c r="AE762" s="41"/>
      <c r="AT762" s="20" t="s">
        <v>142</v>
      </c>
      <c r="AU762" s="20" t="s">
        <v>82</v>
      </c>
    </row>
    <row r="763" s="13" customFormat="1">
      <c r="A763" s="13"/>
      <c r="B763" s="226"/>
      <c r="C763" s="227"/>
      <c r="D763" s="228" t="s">
        <v>144</v>
      </c>
      <c r="E763" s="229" t="s">
        <v>19</v>
      </c>
      <c r="F763" s="230" t="s">
        <v>1287</v>
      </c>
      <c r="G763" s="227"/>
      <c r="H763" s="231">
        <v>4.8399999999999999</v>
      </c>
      <c r="I763" s="232"/>
      <c r="J763" s="227"/>
      <c r="K763" s="227"/>
      <c r="L763" s="233"/>
      <c r="M763" s="234"/>
      <c r="N763" s="235"/>
      <c r="O763" s="235"/>
      <c r="P763" s="235"/>
      <c r="Q763" s="235"/>
      <c r="R763" s="235"/>
      <c r="S763" s="235"/>
      <c r="T763" s="236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T763" s="237" t="s">
        <v>144</v>
      </c>
      <c r="AU763" s="237" t="s">
        <v>82</v>
      </c>
      <c r="AV763" s="13" t="s">
        <v>82</v>
      </c>
      <c r="AW763" s="13" t="s">
        <v>33</v>
      </c>
      <c r="AX763" s="13" t="s">
        <v>80</v>
      </c>
      <c r="AY763" s="237" t="s">
        <v>133</v>
      </c>
    </row>
    <row r="764" s="2" customFormat="1" ht="24.15" customHeight="1">
      <c r="A764" s="41"/>
      <c r="B764" s="42"/>
      <c r="C764" s="274" t="s">
        <v>1288</v>
      </c>
      <c r="D764" s="274" t="s">
        <v>418</v>
      </c>
      <c r="E764" s="275" t="s">
        <v>1289</v>
      </c>
      <c r="F764" s="276" t="s">
        <v>1290</v>
      </c>
      <c r="G764" s="277" t="s">
        <v>138</v>
      </c>
      <c r="H764" s="278">
        <v>5.2270000000000003</v>
      </c>
      <c r="I764" s="279"/>
      <c r="J764" s="280">
        <f>ROUND(I764*H764,2)</f>
        <v>0</v>
      </c>
      <c r="K764" s="276" t="s">
        <v>139</v>
      </c>
      <c r="L764" s="281"/>
      <c r="M764" s="282" t="s">
        <v>19</v>
      </c>
      <c r="N764" s="283" t="s">
        <v>43</v>
      </c>
      <c r="O764" s="87"/>
      <c r="P764" s="217">
        <f>O764*H764</f>
        <v>0</v>
      </c>
      <c r="Q764" s="217">
        <v>0.032000000000000001</v>
      </c>
      <c r="R764" s="217">
        <f>Q764*H764</f>
        <v>0.16726400000000002</v>
      </c>
      <c r="S764" s="217">
        <v>0</v>
      </c>
      <c r="T764" s="218">
        <f>S764*H764</f>
        <v>0</v>
      </c>
      <c r="U764" s="41"/>
      <c r="V764" s="41"/>
      <c r="W764" s="41"/>
      <c r="X764" s="41"/>
      <c r="Y764" s="41"/>
      <c r="Z764" s="41"/>
      <c r="AA764" s="41"/>
      <c r="AB764" s="41"/>
      <c r="AC764" s="41"/>
      <c r="AD764" s="41"/>
      <c r="AE764" s="41"/>
      <c r="AR764" s="219" t="s">
        <v>545</v>
      </c>
      <c r="AT764" s="219" t="s">
        <v>418</v>
      </c>
      <c r="AU764" s="219" t="s">
        <v>82</v>
      </c>
      <c r="AY764" s="20" t="s">
        <v>133</v>
      </c>
      <c r="BE764" s="220">
        <f>IF(N764="základní",J764,0)</f>
        <v>0</v>
      </c>
      <c r="BF764" s="220">
        <f>IF(N764="snížená",J764,0)</f>
        <v>0</v>
      </c>
      <c r="BG764" s="220">
        <f>IF(N764="zákl. přenesená",J764,0)</f>
        <v>0</v>
      </c>
      <c r="BH764" s="220">
        <f>IF(N764="sníž. přenesená",J764,0)</f>
        <v>0</v>
      </c>
      <c r="BI764" s="220">
        <f>IF(N764="nulová",J764,0)</f>
        <v>0</v>
      </c>
      <c r="BJ764" s="20" t="s">
        <v>80</v>
      </c>
      <c r="BK764" s="220">
        <f>ROUND(I764*H764,2)</f>
        <v>0</v>
      </c>
      <c r="BL764" s="20" t="s">
        <v>227</v>
      </c>
      <c r="BM764" s="219" t="s">
        <v>1291</v>
      </c>
    </row>
    <row r="765" s="13" customFormat="1">
      <c r="A765" s="13"/>
      <c r="B765" s="226"/>
      <c r="C765" s="227"/>
      <c r="D765" s="228" t="s">
        <v>144</v>
      </c>
      <c r="E765" s="227"/>
      <c r="F765" s="230" t="s">
        <v>1292</v>
      </c>
      <c r="G765" s="227"/>
      <c r="H765" s="231">
        <v>5.2270000000000003</v>
      </c>
      <c r="I765" s="232"/>
      <c r="J765" s="227"/>
      <c r="K765" s="227"/>
      <c r="L765" s="233"/>
      <c r="M765" s="234"/>
      <c r="N765" s="235"/>
      <c r="O765" s="235"/>
      <c r="P765" s="235"/>
      <c r="Q765" s="235"/>
      <c r="R765" s="235"/>
      <c r="S765" s="235"/>
      <c r="T765" s="236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37" t="s">
        <v>144</v>
      </c>
      <c r="AU765" s="237" t="s">
        <v>82</v>
      </c>
      <c r="AV765" s="13" t="s">
        <v>82</v>
      </c>
      <c r="AW765" s="13" t="s">
        <v>4</v>
      </c>
      <c r="AX765" s="13" t="s">
        <v>80</v>
      </c>
      <c r="AY765" s="237" t="s">
        <v>133</v>
      </c>
    </row>
    <row r="766" s="2" customFormat="1" ht="24.15" customHeight="1">
      <c r="A766" s="41"/>
      <c r="B766" s="42"/>
      <c r="C766" s="208" t="s">
        <v>1293</v>
      </c>
      <c r="D766" s="208" t="s">
        <v>135</v>
      </c>
      <c r="E766" s="209" t="s">
        <v>1294</v>
      </c>
      <c r="F766" s="210" t="s">
        <v>1295</v>
      </c>
      <c r="G766" s="211" t="s">
        <v>1296</v>
      </c>
      <c r="H766" s="212">
        <v>0.031</v>
      </c>
      <c r="I766" s="213"/>
      <c r="J766" s="214">
        <f>ROUND(I766*H766,2)</f>
        <v>0</v>
      </c>
      <c r="K766" s="210" t="s">
        <v>139</v>
      </c>
      <c r="L766" s="47"/>
      <c r="M766" s="215" t="s">
        <v>19</v>
      </c>
      <c r="N766" s="216" t="s">
        <v>43</v>
      </c>
      <c r="O766" s="87"/>
      <c r="P766" s="217">
        <f>O766*H766</f>
        <v>0</v>
      </c>
      <c r="Q766" s="217">
        <v>6.9999999999999994E-05</v>
      </c>
      <c r="R766" s="217">
        <f>Q766*H766</f>
        <v>2.17E-06</v>
      </c>
      <c r="S766" s="217">
        <v>0</v>
      </c>
      <c r="T766" s="218">
        <f>S766*H766</f>
        <v>0</v>
      </c>
      <c r="U766" s="41"/>
      <c r="V766" s="41"/>
      <c r="W766" s="41"/>
      <c r="X766" s="41"/>
      <c r="Y766" s="41"/>
      <c r="Z766" s="41"/>
      <c r="AA766" s="41"/>
      <c r="AB766" s="41"/>
      <c r="AC766" s="41"/>
      <c r="AD766" s="41"/>
      <c r="AE766" s="41"/>
      <c r="AR766" s="219" t="s">
        <v>227</v>
      </c>
      <c r="AT766" s="219" t="s">
        <v>135</v>
      </c>
      <c r="AU766" s="219" t="s">
        <v>82</v>
      </c>
      <c r="AY766" s="20" t="s">
        <v>133</v>
      </c>
      <c r="BE766" s="220">
        <f>IF(N766="základní",J766,0)</f>
        <v>0</v>
      </c>
      <c r="BF766" s="220">
        <f>IF(N766="snížená",J766,0)</f>
        <v>0</v>
      </c>
      <c r="BG766" s="220">
        <f>IF(N766="zákl. přenesená",J766,0)</f>
        <v>0</v>
      </c>
      <c r="BH766" s="220">
        <f>IF(N766="sníž. přenesená",J766,0)</f>
        <v>0</v>
      </c>
      <c r="BI766" s="220">
        <f>IF(N766="nulová",J766,0)</f>
        <v>0</v>
      </c>
      <c r="BJ766" s="20" t="s">
        <v>80</v>
      </c>
      <c r="BK766" s="220">
        <f>ROUND(I766*H766,2)</f>
        <v>0</v>
      </c>
      <c r="BL766" s="20" t="s">
        <v>227</v>
      </c>
      <c r="BM766" s="219" t="s">
        <v>1297</v>
      </c>
    </row>
    <row r="767" s="2" customFormat="1">
      <c r="A767" s="41"/>
      <c r="B767" s="42"/>
      <c r="C767" s="43"/>
      <c r="D767" s="221" t="s">
        <v>142</v>
      </c>
      <c r="E767" s="43"/>
      <c r="F767" s="222" t="s">
        <v>1298</v>
      </c>
      <c r="G767" s="43"/>
      <c r="H767" s="43"/>
      <c r="I767" s="223"/>
      <c r="J767" s="43"/>
      <c r="K767" s="43"/>
      <c r="L767" s="47"/>
      <c r="M767" s="224"/>
      <c r="N767" s="225"/>
      <c r="O767" s="87"/>
      <c r="P767" s="87"/>
      <c r="Q767" s="87"/>
      <c r="R767" s="87"/>
      <c r="S767" s="87"/>
      <c r="T767" s="88"/>
      <c r="U767" s="41"/>
      <c r="V767" s="41"/>
      <c r="W767" s="41"/>
      <c r="X767" s="41"/>
      <c r="Y767" s="41"/>
      <c r="Z767" s="41"/>
      <c r="AA767" s="41"/>
      <c r="AB767" s="41"/>
      <c r="AC767" s="41"/>
      <c r="AD767" s="41"/>
      <c r="AE767" s="41"/>
      <c r="AT767" s="20" t="s">
        <v>142</v>
      </c>
      <c r="AU767" s="20" t="s">
        <v>82</v>
      </c>
    </row>
    <row r="768" s="15" customFormat="1">
      <c r="A768" s="15"/>
      <c r="B768" s="253"/>
      <c r="C768" s="254"/>
      <c r="D768" s="228" t="s">
        <v>144</v>
      </c>
      <c r="E768" s="255" t="s">
        <v>19</v>
      </c>
      <c r="F768" s="256" t="s">
        <v>1299</v>
      </c>
      <c r="G768" s="254"/>
      <c r="H768" s="255" t="s">
        <v>19</v>
      </c>
      <c r="I768" s="257"/>
      <c r="J768" s="254"/>
      <c r="K768" s="254"/>
      <c r="L768" s="258"/>
      <c r="M768" s="259"/>
      <c r="N768" s="260"/>
      <c r="O768" s="260"/>
      <c r="P768" s="260"/>
      <c r="Q768" s="260"/>
      <c r="R768" s="260"/>
      <c r="S768" s="260"/>
      <c r="T768" s="261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T768" s="262" t="s">
        <v>144</v>
      </c>
      <c r="AU768" s="262" t="s">
        <v>82</v>
      </c>
      <c r="AV768" s="15" t="s">
        <v>80</v>
      </c>
      <c r="AW768" s="15" t="s">
        <v>33</v>
      </c>
      <c r="AX768" s="15" t="s">
        <v>72</v>
      </c>
      <c r="AY768" s="262" t="s">
        <v>133</v>
      </c>
    </row>
    <row r="769" s="15" customFormat="1">
      <c r="A769" s="15"/>
      <c r="B769" s="253"/>
      <c r="C769" s="254"/>
      <c r="D769" s="228" t="s">
        <v>144</v>
      </c>
      <c r="E769" s="255" t="s">
        <v>19</v>
      </c>
      <c r="F769" s="256" t="s">
        <v>1300</v>
      </c>
      <c r="G769" s="254"/>
      <c r="H769" s="255" t="s">
        <v>19</v>
      </c>
      <c r="I769" s="257"/>
      <c r="J769" s="254"/>
      <c r="K769" s="254"/>
      <c r="L769" s="258"/>
      <c r="M769" s="259"/>
      <c r="N769" s="260"/>
      <c r="O769" s="260"/>
      <c r="P769" s="260"/>
      <c r="Q769" s="260"/>
      <c r="R769" s="260"/>
      <c r="S769" s="260"/>
      <c r="T769" s="261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T769" s="262" t="s">
        <v>144</v>
      </c>
      <c r="AU769" s="262" t="s">
        <v>82</v>
      </c>
      <c r="AV769" s="15" t="s">
        <v>80</v>
      </c>
      <c r="AW769" s="15" t="s">
        <v>33</v>
      </c>
      <c r="AX769" s="15" t="s">
        <v>72</v>
      </c>
      <c r="AY769" s="262" t="s">
        <v>133</v>
      </c>
    </row>
    <row r="770" s="13" customFormat="1">
      <c r="A770" s="13"/>
      <c r="B770" s="226"/>
      <c r="C770" s="227"/>
      <c r="D770" s="228" t="s">
        <v>144</v>
      </c>
      <c r="E770" s="229" t="s">
        <v>19</v>
      </c>
      <c r="F770" s="230" t="s">
        <v>1301</v>
      </c>
      <c r="G770" s="227"/>
      <c r="H770" s="231">
        <v>0.031</v>
      </c>
      <c r="I770" s="232"/>
      <c r="J770" s="227"/>
      <c r="K770" s="227"/>
      <c r="L770" s="233"/>
      <c r="M770" s="234"/>
      <c r="N770" s="235"/>
      <c r="O770" s="235"/>
      <c r="P770" s="235"/>
      <c r="Q770" s="235"/>
      <c r="R770" s="235"/>
      <c r="S770" s="235"/>
      <c r="T770" s="236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T770" s="237" t="s">
        <v>144</v>
      </c>
      <c r="AU770" s="237" t="s">
        <v>82</v>
      </c>
      <c r="AV770" s="13" t="s">
        <v>82</v>
      </c>
      <c r="AW770" s="13" t="s">
        <v>33</v>
      </c>
      <c r="AX770" s="13" t="s">
        <v>80</v>
      </c>
      <c r="AY770" s="237" t="s">
        <v>133</v>
      </c>
    </row>
    <row r="771" s="2" customFormat="1" ht="21.75" customHeight="1">
      <c r="A771" s="41"/>
      <c r="B771" s="42"/>
      <c r="C771" s="274" t="s">
        <v>1302</v>
      </c>
      <c r="D771" s="274" t="s">
        <v>418</v>
      </c>
      <c r="E771" s="275" t="s">
        <v>1303</v>
      </c>
      <c r="F771" s="276" t="s">
        <v>1304</v>
      </c>
      <c r="G771" s="277" t="s">
        <v>251</v>
      </c>
      <c r="H771" s="278">
        <v>0.001</v>
      </c>
      <c r="I771" s="279"/>
      <c r="J771" s="280">
        <f>ROUND(I771*H771,2)</f>
        <v>0</v>
      </c>
      <c r="K771" s="276" t="s">
        <v>139</v>
      </c>
      <c r="L771" s="281"/>
      <c r="M771" s="282" t="s">
        <v>19</v>
      </c>
      <c r="N771" s="283" t="s">
        <v>43</v>
      </c>
      <c r="O771" s="87"/>
      <c r="P771" s="217">
        <f>O771*H771</f>
        <v>0</v>
      </c>
      <c r="Q771" s="217">
        <v>1</v>
      </c>
      <c r="R771" s="217">
        <f>Q771*H771</f>
        <v>0.001</v>
      </c>
      <c r="S771" s="217">
        <v>0</v>
      </c>
      <c r="T771" s="218">
        <f>S771*H771</f>
        <v>0</v>
      </c>
      <c r="U771" s="41"/>
      <c r="V771" s="41"/>
      <c r="W771" s="41"/>
      <c r="X771" s="41"/>
      <c r="Y771" s="41"/>
      <c r="Z771" s="41"/>
      <c r="AA771" s="41"/>
      <c r="AB771" s="41"/>
      <c r="AC771" s="41"/>
      <c r="AD771" s="41"/>
      <c r="AE771" s="41"/>
      <c r="AR771" s="219" t="s">
        <v>545</v>
      </c>
      <c r="AT771" s="219" t="s">
        <v>418</v>
      </c>
      <c r="AU771" s="219" t="s">
        <v>82</v>
      </c>
      <c r="AY771" s="20" t="s">
        <v>133</v>
      </c>
      <c r="BE771" s="220">
        <f>IF(N771="základní",J771,0)</f>
        <v>0</v>
      </c>
      <c r="BF771" s="220">
        <f>IF(N771="snížená",J771,0)</f>
        <v>0</v>
      </c>
      <c r="BG771" s="220">
        <f>IF(N771="zákl. přenesená",J771,0)</f>
        <v>0</v>
      </c>
      <c r="BH771" s="220">
        <f>IF(N771="sníž. přenesená",J771,0)</f>
        <v>0</v>
      </c>
      <c r="BI771" s="220">
        <f>IF(N771="nulová",J771,0)</f>
        <v>0</v>
      </c>
      <c r="BJ771" s="20" t="s">
        <v>80</v>
      </c>
      <c r="BK771" s="220">
        <f>ROUND(I771*H771,2)</f>
        <v>0</v>
      </c>
      <c r="BL771" s="20" t="s">
        <v>227</v>
      </c>
      <c r="BM771" s="219" t="s">
        <v>1305</v>
      </c>
    </row>
    <row r="772" s="13" customFormat="1">
      <c r="A772" s="13"/>
      <c r="B772" s="226"/>
      <c r="C772" s="227"/>
      <c r="D772" s="228" t="s">
        <v>144</v>
      </c>
      <c r="E772" s="227"/>
      <c r="F772" s="230" t="s">
        <v>1306</v>
      </c>
      <c r="G772" s="227"/>
      <c r="H772" s="231">
        <v>0.001</v>
      </c>
      <c r="I772" s="232"/>
      <c r="J772" s="227"/>
      <c r="K772" s="227"/>
      <c r="L772" s="233"/>
      <c r="M772" s="234"/>
      <c r="N772" s="235"/>
      <c r="O772" s="235"/>
      <c r="P772" s="235"/>
      <c r="Q772" s="235"/>
      <c r="R772" s="235"/>
      <c r="S772" s="235"/>
      <c r="T772" s="236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37" t="s">
        <v>144</v>
      </c>
      <c r="AU772" s="237" t="s">
        <v>82</v>
      </c>
      <c r="AV772" s="13" t="s">
        <v>82</v>
      </c>
      <c r="AW772" s="13" t="s">
        <v>4</v>
      </c>
      <c r="AX772" s="13" t="s">
        <v>80</v>
      </c>
      <c r="AY772" s="237" t="s">
        <v>133</v>
      </c>
    </row>
    <row r="773" s="2" customFormat="1" ht="24.15" customHeight="1">
      <c r="A773" s="41"/>
      <c r="B773" s="42"/>
      <c r="C773" s="208" t="s">
        <v>1307</v>
      </c>
      <c r="D773" s="208" t="s">
        <v>135</v>
      </c>
      <c r="E773" s="209" t="s">
        <v>1308</v>
      </c>
      <c r="F773" s="210" t="s">
        <v>1309</v>
      </c>
      <c r="G773" s="211" t="s">
        <v>1296</v>
      </c>
      <c r="H773" s="212">
        <v>3.2999999999999998</v>
      </c>
      <c r="I773" s="213"/>
      <c r="J773" s="214">
        <f>ROUND(I773*H773,2)</f>
        <v>0</v>
      </c>
      <c r="K773" s="210" t="s">
        <v>139</v>
      </c>
      <c r="L773" s="47"/>
      <c r="M773" s="215" t="s">
        <v>19</v>
      </c>
      <c r="N773" s="216" t="s">
        <v>43</v>
      </c>
      <c r="O773" s="87"/>
      <c r="P773" s="217">
        <f>O773*H773</f>
        <v>0</v>
      </c>
      <c r="Q773" s="217">
        <v>6.9999999999999994E-05</v>
      </c>
      <c r="R773" s="217">
        <f>Q773*H773</f>
        <v>0.00023099999999999998</v>
      </c>
      <c r="S773" s="217">
        <v>0</v>
      </c>
      <c r="T773" s="218">
        <f>S773*H773</f>
        <v>0</v>
      </c>
      <c r="U773" s="41"/>
      <c r="V773" s="41"/>
      <c r="W773" s="41"/>
      <c r="X773" s="41"/>
      <c r="Y773" s="41"/>
      <c r="Z773" s="41"/>
      <c r="AA773" s="41"/>
      <c r="AB773" s="41"/>
      <c r="AC773" s="41"/>
      <c r="AD773" s="41"/>
      <c r="AE773" s="41"/>
      <c r="AR773" s="219" t="s">
        <v>227</v>
      </c>
      <c r="AT773" s="219" t="s">
        <v>135</v>
      </c>
      <c r="AU773" s="219" t="s">
        <v>82</v>
      </c>
      <c r="AY773" s="20" t="s">
        <v>133</v>
      </c>
      <c r="BE773" s="220">
        <f>IF(N773="základní",J773,0)</f>
        <v>0</v>
      </c>
      <c r="BF773" s="220">
        <f>IF(N773="snížená",J773,0)</f>
        <v>0</v>
      </c>
      <c r="BG773" s="220">
        <f>IF(N773="zákl. přenesená",J773,0)</f>
        <v>0</v>
      </c>
      <c r="BH773" s="220">
        <f>IF(N773="sníž. přenesená",J773,0)</f>
        <v>0</v>
      </c>
      <c r="BI773" s="220">
        <f>IF(N773="nulová",J773,0)</f>
        <v>0</v>
      </c>
      <c r="BJ773" s="20" t="s">
        <v>80</v>
      </c>
      <c r="BK773" s="220">
        <f>ROUND(I773*H773,2)</f>
        <v>0</v>
      </c>
      <c r="BL773" s="20" t="s">
        <v>227</v>
      </c>
      <c r="BM773" s="219" t="s">
        <v>1310</v>
      </c>
    </row>
    <row r="774" s="2" customFormat="1">
      <c r="A774" s="41"/>
      <c r="B774" s="42"/>
      <c r="C774" s="43"/>
      <c r="D774" s="221" t="s">
        <v>142</v>
      </c>
      <c r="E774" s="43"/>
      <c r="F774" s="222" t="s">
        <v>1311</v>
      </c>
      <c r="G774" s="43"/>
      <c r="H774" s="43"/>
      <c r="I774" s="223"/>
      <c r="J774" s="43"/>
      <c r="K774" s="43"/>
      <c r="L774" s="47"/>
      <c r="M774" s="224"/>
      <c r="N774" s="225"/>
      <c r="O774" s="87"/>
      <c r="P774" s="87"/>
      <c r="Q774" s="87"/>
      <c r="R774" s="87"/>
      <c r="S774" s="87"/>
      <c r="T774" s="88"/>
      <c r="U774" s="41"/>
      <c r="V774" s="41"/>
      <c r="W774" s="41"/>
      <c r="X774" s="41"/>
      <c r="Y774" s="41"/>
      <c r="Z774" s="41"/>
      <c r="AA774" s="41"/>
      <c r="AB774" s="41"/>
      <c r="AC774" s="41"/>
      <c r="AD774" s="41"/>
      <c r="AE774" s="41"/>
      <c r="AT774" s="20" t="s">
        <v>142</v>
      </c>
      <c r="AU774" s="20" t="s">
        <v>82</v>
      </c>
    </row>
    <row r="775" s="15" customFormat="1">
      <c r="A775" s="15"/>
      <c r="B775" s="253"/>
      <c r="C775" s="254"/>
      <c r="D775" s="228" t="s">
        <v>144</v>
      </c>
      <c r="E775" s="255" t="s">
        <v>19</v>
      </c>
      <c r="F775" s="256" t="s">
        <v>1299</v>
      </c>
      <c r="G775" s="254"/>
      <c r="H775" s="255" t="s">
        <v>19</v>
      </c>
      <c r="I775" s="257"/>
      <c r="J775" s="254"/>
      <c r="K775" s="254"/>
      <c r="L775" s="258"/>
      <c r="M775" s="259"/>
      <c r="N775" s="260"/>
      <c r="O775" s="260"/>
      <c r="P775" s="260"/>
      <c r="Q775" s="260"/>
      <c r="R775" s="260"/>
      <c r="S775" s="260"/>
      <c r="T775" s="261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T775" s="262" t="s">
        <v>144</v>
      </c>
      <c r="AU775" s="262" t="s">
        <v>82</v>
      </c>
      <c r="AV775" s="15" t="s">
        <v>80</v>
      </c>
      <c r="AW775" s="15" t="s">
        <v>33</v>
      </c>
      <c r="AX775" s="15" t="s">
        <v>72</v>
      </c>
      <c r="AY775" s="262" t="s">
        <v>133</v>
      </c>
    </row>
    <row r="776" s="13" customFormat="1">
      <c r="A776" s="13"/>
      <c r="B776" s="226"/>
      <c r="C776" s="227"/>
      <c r="D776" s="228" t="s">
        <v>144</v>
      </c>
      <c r="E776" s="229" t="s">
        <v>19</v>
      </c>
      <c r="F776" s="230" t="s">
        <v>1312</v>
      </c>
      <c r="G776" s="227"/>
      <c r="H776" s="231">
        <v>3.2999999999999998</v>
      </c>
      <c r="I776" s="232"/>
      <c r="J776" s="227"/>
      <c r="K776" s="227"/>
      <c r="L776" s="233"/>
      <c r="M776" s="234"/>
      <c r="N776" s="235"/>
      <c r="O776" s="235"/>
      <c r="P776" s="235"/>
      <c r="Q776" s="235"/>
      <c r="R776" s="235"/>
      <c r="S776" s="235"/>
      <c r="T776" s="236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T776" s="237" t="s">
        <v>144</v>
      </c>
      <c r="AU776" s="237" t="s">
        <v>82</v>
      </c>
      <c r="AV776" s="13" t="s">
        <v>82</v>
      </c>
      <c r="AW776" s="13" t="s">
        <v>33</v>
      </c>
      <c r="AX776" s="13" t="s">
        <v>80</v>
      </c>
      <c r="AY776" s="237" t="s">
        <v>133</v>
      </c>
    </row>
    <row r="777" s="2" customFormat="1" ht="24.15" customHeight="1">
      <c r="A777" s="41"/>
      <c r="B777" s="42"/>
      <c r="C777" s="274" t="s">
        <v>1313</v>
      </c>
      <c r="D777" s="274" t="s">
        <v>418</v>
      </c>
      <c r="E777" s="275" t="s">
        <v>1314</v>
      </c>
      <c r="F777" s="276" t="s">
        <v>1315</v>
      </c>
      <c r="G777" s="277" t="s">
        <v>251</v>
      </c>
      <c r="H777" s="278">
        <v>0.0040000000000000001</v>
      </c>
      <c r="I777" s="279"/>
      <c r="J777" s="280">
        <f>ROUND(I777*H777,2)</f>
        <v>0</v>
      </c>
      <c r="K777" s="276" t="s">
        <v>139</v>
      </c>
      <c r="L777" s="281"/>
      <c r="M777" s="282" t="s">
        <v>19</v>
      </c>
      <c r="N777" s="283" t="s">
        <v>43</v>
      </c>
      <c r="O777" s="87"/>
      <c r="P777" s="217">
        <f>O777*H777</f>
        <v>0</v>
      </c>
      <c r="Q777" s="217">
        <v>1</v>
      </c>
      <c r="R777" s="217">
        <f>Q777*H777</f>
        <v>0.0040000000000000001</v>
      </c>
      <c r="S777" s="217">
        <v>0</v>
      </c>
      <c r="T777" s="218">
        <f>S777*H777</f>
        <v>0</v>
      </c>
      <c r="U777" s="41"/>
      <c r="V777" s="41"/>
      <c r="W777" s="41"/>
      <c r="X777" s="41"/>
      <c r="Y777" s="41"/>
      <c r="Z777" s="41"/>
      <c r="AA777" s="41"/>
      <c r="AB777" s="41"/>
      <c r="AC777" s="41"/>
      <c r="AD777" s="41"/>
      <c r="AE777" s="41"/>
      <c r="AR777" s="219" t="s">
        <v>545</v>
      </c>
      <c r="AT777" s="219" t="s">
        <v>418</v>
      </c>
      <c r="AU777" s="219" t="s">
        <v>82</v>
      </c>
      <c r="AY777" s="20" t="s">
        <v>133</v>
      </c>
      <c r="BE777" s="220">
        <f>IF(N777="základní",J777,0)</f>
        <v>0</v>
      </c>
      <c r="BF777" s="220">
        <f>IF(N777="snížená",J777,0)</f>
        <v>0</v>
      </c>
      <c r="BG777" s="220">
        <f>IF(N777="zákl. přenesená",J777,0)</f>
        <v>0</v>
      </c>
      <c r="BH777" s="220">
        <f>IF(N777="sníž. přenesená",J777,0)</f>
        <v>0</v>
      </c>
      <c r="BI777" s="220">
        <f>IF(N777="nulová",J777,0)</f>
        <v>0</v>
      </c>
      <c r="BJ777" s="20" t="s">
        <v>80</v>
      </c>
      <c r="BK777" s="220">
        <f>ROUND(I777*H777,2)</f>
        <v>0</v>
      </c>
      <c r="BL777" s="20" t="s">
        <v>227</v>
      </c>
      <c r="BM777" s="219" t="s">
        <v>1316</v>
      </c>
    </row>
    <row r="778" s="15" customFormat="1">
      <c r="A778" s="15"/>
      <c r="B778" s="253"/>
      <c r="C778" s="254"/>
      <c r="D778" s="228" t="s">
        <v>144</v>
      </c>
      <c r="E778" s="255" t="s">
        <v>19</v>
      </c>
      <c r="F778" s="256" t="s">
        <v>1299</v>
      </c>
      <c r="G778" s="254"/>
      <c r="H778" s="255" t="s">
        <v>19</v>
      </c>
      <c r="I778" s="257"/>
      <c r="J778" s="254"/>
      <c r="K778" s="254"/>
      <c r="L778" s="258"/>
      <c r="M778" s="259"/>
      <c r="N778" s="260"/>
      <c r="O778" s="260"/>
      <c r="P778" s="260"/>
      <c r="Q778" s="260"/>
      <c r="R778" s="260"/>
      <c r="S778" s="260"/>
      <c r="T778" s="261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T778" s="262" t="s">
        <v>144</v>
      </c>
      <c r="AU778" s="262" t="s">
        <v>82</v>
      </c>
      <c r="AV778" s="15" t="s">
        <v>80</v>
      </c>
      <c r="AW778" s="15" t="s">
        <v>33</v>
      </c>
      <c r="AX778" s="15" t="s">
        <v>72</v>
      </c>
      <c r="AY778" s="262" t="s">
        <v>133</v>
      </c>
    </row>
    <row r="779" s="13" customFormat="1">
      <c r="A779" s="13"/>
      <c r="B779" s="226"/>
      <c r="C779" s="227"/>
      <c r="D779" s="228" t="s">
        <v>144</v>
      </c>
      <c r="E779" s="229" t="s">
        <v>19</v>
      </c>
      <c r="F779" s="230" t="s">
        <v>1312</v>
      </c>
      <c r="G779" s="227"/>
      <c r="H779" s="231">
        <v>3.2999999999999998</v>
      </c>
      <c r="I779" s="232"/>
      <c r="J779" s="227"/>
      <c r="K779" s="227"/>
      <c r="L779" s="233"/>
      <c r="M779" s="234"/>
      <c r="N779" s="235"/>
      <c r="O779" s="235"/>
      <c r="P779" s="235"/>
      <c r="Q779" s="235"/>
      <c r="R779" s="235"/>
      <c r="S779" s="235"/>
      <c r="T779" s="236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37" t="s">
        <v>144</v>
      </c>
      <c r="AU779" s="237" t="s">
        <v>82</v>
      </c>
      <c r="AV779" s="13" t="s">
        <v>82</v>
      </c>
      <c r="AW779" s="13" t="s">
        <v>33</v>
      </c>
      <c r="AX779" s="13" t="s">
        <v>80</v>
      </c>
      <c r="AY779" s="237" t="s">
        <v>133</v>
      </c>
    </row>
    <row r="780" s="13" customFormat="1">
      <c r="A780" s="13"/>
      <c r="B780" s="226"/>
      <c r="C780" s="227"/>
      <c r="D780" s="228" t="s">
        <v>144</v>
      </c>
      <c r="E780" s="227"/>
      <c r="F780" s="230" t="s">
        <v>1317</v>
      </c>
      <c r="G780" s="227"/>
      <c r="H780" s="231">
        <v>0.0040000000000000001</v>
      </c>
      <c r="I780" s="232"/>
      <c r="J780" s="227"/>
      <c r="K780" s="227"/>
      <c r="L780" s="233"/>
      <c r="M780" s="234"/>
      <c r="N780" s="235"/>
      <c r="O780" s="235"/>
      <c r="P780" s="235"/>
      <c r="Q780" s="235"/>
      <c r="R780" s="235"/>
      <c r="S780" s="235"/>
      <c r="T780" s="236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T780" s="237" t="s">
        <v>144</v>
      </c>
      <c r="AU780" s="237" t="s">
        <v>82</v>
      </c>
      <c r="AV780" s="13" t="s">
        <v>82</v>
      </c>
      <c r="AW780" s="13" t="s">
        <v>4</v>
      </c>
      <c r="AX780" s="13" t="s">
        <v>80</v>
      </c>
      <c r="AY780" s="237" t="s">
        <v>133</v>
      </c>
    </row>
    <row r="781" s="2" customFormat="1" ht="24.15" customHeight="1">
      <c r="A781" s="41"/>
      <c r="B781" s="42"/>
      <c r="C781" s="208" t="s">
        <v>1318</v>
      </c>
      <c r="D781" s="208" t="s">
        <v>135</v>
      </c>
      <c r="E781" s="209" t="s">
        <v>1319</v>
      </c>
      <c r="F781" s="210" t="s">
        <v>1320</v>
      </c>
      <c r="G781" s="211" t="s">
        <v>1296</v>
      </c>
      <c r="H781" s="212">
        <v>16.484999999999999</v>
      </c>
      <c r="I781" s="213"/>
      <c r="J781" s="214">
        <f>ROUND(I781*H781,2)</f>
        <v>0</v>
      </c>
      <c r="K781" s="210" t="s">
        <v>139</v>
      </c>
      <c r="L781" s="47"/>
      <c r="M781" s="215" t="s">
        <v>19</v>
      </c>
      <c r="N781" s="216" t="s">
        <v>43</v>
      </c>
      <c r="O781" s="87"/>
      <c r="P781" s="217">
        <f>O781*H781</f>
        <v>0</v>
      </c>
      <c r="Q781" s="217">
        <v>6.0000000000000002E-05</v>
      </c>
      <c r="R781" s="217">
        <f>Q781*H781</f>
        <v>0.00098909999999999992</v>
      </c>
      <c r="S781" s="217">
        <v>0</v>
      </c>
      <c r="T781" s="218">
        <f>S781*H781</f>
        <v>0</v>
      </c>
      <c r="U781" s="41"/>
      <c r="V781" s="41"/>
      <c r="W781" s="41"/>
      <c r="X781" s="41"/>
      <c r="Y781" s="41"/>
      <c r="Z781" s="41"/>
      <c r="AA781" s="41"/>
      <c r="AB781" s="41"/>
      <c r="AC781" s="41"/>
      <c r="AD781" s="41"/>
      <c r="AE781" s="41"/>
      <c r="AR781" s="219" t="s">
        <v>227</v>
      </c>
      <c r="AT781" s="219" t="s">
        <v>135</v>
      </c>
      <c r="AU781" s="219" t="s">
        <v>82</v>
      </c>
      <c r="AY781" s="20" t="s">
        <v>133</v>
      </c>
      <c r="BE781" s="220">
        <f>IF(N781="základní",J781,0)</f>
        <v>0</v>
      </c>
      <c r="BF781" s="220">
        <f>IF(N781="snížená",J781,0)</f>
        <v>0</v>
      </c>
      <c r="BG781" s="220">
        <f>IF(N781="zákl. přenesená",J781,0)</f>
        <v>0</v>
      </c>
      <c r="BH781" s="220">
        <f>IF(N781="sníž. přenesená",J781,0)</f>
        <v>0</v>
      </c>
      <c r="BI781" s="220">
        <f>IF(N781="nulová",J781,0)</f>
        <v>0</v>
      </c>
      <c r="BJ781" s="20" t="s">
        <v>80</v>
      </c>
      <c r="BK781" s="220">
        <f>ROUND(I781*H781,2)</f>
        <v>0</v>
      </c>
      <c r="BL781" s="20" t="s">
        <v>227</v>
      </c>
      <c r="BM781" s="219" t="s">
        <v>1321</v>
      </c>
    </row>
    <row r="782" s="2" customFormat="1">
      <c r="A782" s="41"/>
      <c r="B782" s="42"/>
      <c r="C782" s="43"/>
      <c r="D782" s="221" t="s">
        <v>142</v>
      </c>
      <c r="E782" s="43"/>
      <c r="F782" s="222" t="s">
        <v>1322</v>
      </c>
      <c r="G782" s="43"/>
      <c r="H782" s="43"/>
      <c r="I782" s="223"/>
      <c r="J782" s="43"/>
      <c r="K782" s="43"/>
      <c r="L782" s="47"/>
      <c r="M782" s="224"/>
      <c r="N782" s="225"/>
      <c r="O782" s="87"/>
      <c r="P782" s="87"/>
      <c r="Q782" s="87"/>
      <c r="R782" s="87"/>
      <c r="S782" s="87"/>
      <c r="T782" s="88"/>
      <c r="U782" s="41"/>
      <c r="V782" s="41"/>
      <c r="W782" s="41"/>
      <c r="X782" s="41"/>
      <c r="Y782" s="41"/>
      <c r="Z782" s="41"/>
      <c r="AA782" s="41"/>
      <c r="AB782" s="41"/>
      <c r="AC782" s="41"/>
      <c r="AD782" s="41"/>
      <c r="AE782" s="41"/>
      <c r="AT782" s="20" t="s">
        <v>142</v>
      </c>
      <c r="AU782" s="20" t="s">
        <v>82</v>
      </c>
    </row>
    <row r="783" s="15" customFormat="1">
      <c r="A783" s="15"/>
      <c r="B783" s="253"/>
      <c r="C783" s="254"/>
      <c r="D783" s="228" t="s">
        <v>144</v>
      </c>
      <c r="E783" s="255" t="s">
        <v>19</v>
      </c>
      <c r="F783" s="256" t="s">
        <v>1299</v>
      </c>
      <c r="G783" s="254"/>
      <c r="H783" s="255" t="s">
        <v>19</v>
      </c>
      <c r="I783" s="257"/>
      <c r="J783" s="254"/>
      <c r="K783" s="254"/>
      <c r="L783" s="258"/>
      <c r="M783" s="259"/>
      <c r="N783" s="260"/>
      <c r="O783" s="260"/>
      <c r="P783" s="260"/>
      <c r="Q783" s="260"/>
      <c r="R783" s="260"/>
      <c r="S783" s="260"/>
      <c r="T783" s="261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T783" s="262" t="s">
        <v>144</v>
      </c>
      <c r="AU783" s="262" t="s">
        <v>82</v>
      </c>
      <c r="AV783" s="15" t="s">
        <v>80</v>
      </c>
      <c r="AW783" s="15" t="s">
        <v>33</v>
      </c>
      <c r="AX783" s="15" t="s">
        <v>72</v>
      </c>
      <c r="AY783" s="262" t="s">
        <v>133</v>
      </c>
    </row>
    <row r="784" s="13" customFormat="1">
      <c r="A784" s="13"/>
      <c r="B784" s="226"/>
      <c r="C784" s="227"/>
      <c r="D784" s="228" t="s">
        <v>144</v>
      </c>
      <c r="E784" s="229" t="s">
        <v>19</v>
      </c>
      <c r="F784" s="230" t="s">
        <v>1323</v>
      </c>
      <c r="G784" s="227"/>
      <c r="H784" s="231">
        <v>16.484999999999999</v>
      </c>
      <c r="I784" s="232"/>
      <c r="J784" s="227"/>
      <c r="K784" s="227"/>
      <c r="L784" s="233"/>
      <c r="M784" s="234"/>
      <c r="N784" s="235"/>
      <c r="O784" s="235"/>
      <c r="P784" s="235"/>
      <c r="Q784" s="235"/>
      <c r="R784" s="235"/>
      <c r="S784" s="235"/>
      <c r="T784" s="236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37" t="s">
        <v>144</v>
      </c>
      <c r="AU784" s="237" t="s">
        <v>82</v>
      </c>
      <c r="AV784" s="13" t="s">
        <v>82</v>
      </c>
      <c r="AW784" s="13" t="s">
        <v>33</v>
      </c>
      <c r="AX784" s="13" t="s">
        <v>80</v>
      </c>
      <c r="AY784" s="237" t="s">
        <v>133</v>
      </c>
    </row>
    <row r="785" s="2" customFormat="1" ht="21.75" customHeight="1">
      <c r="A785" s="41"/>
      <c r="B785" s="42"/>
      <c r="C785" s="274" t="s">
        <v>1324</v>
      </c>
      <c r="D785" s="274" t="s">
        <v>418</v>
      </c>
      <c r="E785" s="275" t="s">
        <v>1303</v>
      </c>
      <c r="F785" s="276" t="s">
        <v>1304</v>
      </c>
      <c r="G785" s="277" t="s">
        <v>251</v>
      </c>
      <c r="H785" s="278">
        <v>0.017999999999999999</v>
      </c>
      <c r="I785" s="279"/>
      <c r="J785" s="280">
        <f>ROUND(I785*H785,2)</f>
        <v>0</v>
      </c>
      <c r="K785" s="276" t="s">
        <v>139</v>
      </c>
      <c r="L785" s="281"/>
      <c r="M785" s="282" t="s">
        <v>19</v>
      </c>
      <c r="N785" s="283" t="s">
        <v>43</v>
      </c>
      <c r="O785" s="87"/>
      <c r="P785" s="217">
        <f>O785*H785</f>
        <v>0</v>
      </c>
      <c r="Q785" s="217">
        <v>1</v>
      </c>
      <c r="R785" s="217">
        <f>Q785*H785</f>
        <v>0.017999999999999999</v>
      </c>
      <c r="S785" s="217">
        <v>0</v>
      </c>
      <c r="T785" s="218">
        <f>S785*H785</f>
        <v>0</v>
      </c>
      <c r="U785" s="41"/>
      <c r="V785" s="41"/>
      <c r="W785" s="41"/>
      <c r="X785" s="41"/>
      <c r="Y785" s="41"/>
      <c r="Z785" s="41"/>
      <c r="AA785" s="41"/>
      <c r="AB785" s="41"/>
      <c r="AC785" s="41"/>
      <c r="AD785" s="41"/>
      <c r="AE785" s="41"/>
      <c r="AR785" s="219" t="s">
        <v>545</v>
      </c>
      <c r="AT785" s="219" t="s">
        <v>418</v>
      </c>
      <c r="AU785" s="219" t="s">
        <v>82</v>
      </c>
      <c r="AY785" s="20" t="s">
        <v>133</v>
      </c>
      <c r="BE785" s="220">
        <f>IF(N785="základní",J785,0)</f>
        <v>0</v>
      </c>
      <c r="BF785" s="220">
        <f>IF(N785="snížená",J785,0)</f>
        <v>0</v>
      </c>
      <c r="BG785" s="220">
        <f>IF(N785="zákl. přenesená",J785,0)</f>
        <v>0</v>
      </c>
      <c r="BH785" s="220">
        <f>IF(N785="sníž. přenesená",J785,0)</f>
        <v>0</v>
      </c>
      <c r="BI785" s="220">
        <f>IF(N785="nulová",J785,0)</f>
        <v>0</v>
      </c>
      <c r="BJ785" s="20" t="s">
        <v>80</v>
      </c>
      <c r="BK785" s="220">
        <f>ROUND(I785*H785,2)</f>
        <v>0</v>
      </c>
      <c r="BL785" s="20" t="s">
        <v>227</v>
      </c>
      <c r="BM785" s="219" t="s">
        <v>1325</v>
      </c>
    </row>
    <row r="786" s="15" customFormat="1">
      <c r="A786" s="15"/>
      <c r="B786" s="253"/>
      <c r="C786" s="254"/>
      <c r="D786" s="228" t="s">
        <v>144</v>
      </c>
      <c r="E786" s="255" t="s">
        <v>19</v>
      </c>
      <c r="F786" s="256" t="s">
        <v>1299</v>
      </c>
      <c r="G786" s="254"/>
      <c r="H786" s="255" t="s">
        <v>19</v>
      </c>
      <c r="I786" s="257"/>
      <c r="J786" s="254"/>
      <c r="K786" s="254"/>
      <c r="L786" s="258"/>
      <c r="M786" s="259"/>
      <c r="N786" s="260"/>
      <c r="O786" s="260"/>
      <c r="P786" s="260"/>
      <c r="Q786" s="260"/>
      <c r="R786" s="260"/>
      <c r="S786" s="260"/>
      <c r="T786" s="261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T786" s="262" t="s">
        <v>144</v>
      </c>
      <c r="AU786" s="262" t="s">
        <v>82</v>
      </c>
      <c r="AV786" s="15" t="s">
        <v>80</v>
      </c>
      <c r="AW786" s="15" t="s">
        <v>33</v>
      </c>
      <c r="AX786" s="15" t="s">
        <v>72</v>
      </c>
      <c r="AY786" s="262" t="s">
        <v>133</v>
      </c>
    </row>
    <row r="787" s="13" customFormat="1">
      <c r="A787" s="13"/>
      <c r="B787" s="226"/>
      <c r="C787" s="227"/>
      <c r="D787" s="228" t="s">
        <v>144</v>
      </c>
      <c r="E787" s="229" t="s">
        <v>19</v>
      </c>
      <c r="F787" s="230" t="s">
        <v>1323</v>
      </c>
      <c r="G787" s="227"/>
      <c r="H787" s="231">
        <v>16.484999999999999</v>
      </c>
      <c r="I787" s="232"/>
      <c r="J787" s="227"/>
      <c r="K787" s="227"/>
      <c r="L787" s="233"/>
      <c r="M787" s="234"/>
      <c r="N787" s="235"/>
      <c r="O787" s="235"/>
      <c r="P787" s="235"/>
      <c r="Q787" s="235"/>
      <c r="R787" s="235"/>
      <c r="S787" s="235"/>
      <c r="T787" s="236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37" t="s">
        <v>144</v>
      </c>
      <c r="AU787" s="237" t="s">
        <v>82</v>
      </c>
      <c r="AV787" s="13" t="s">
        <v>82</v>
      </c>
      <c r="AW787" s="13" t="s">
        <v>33</v>
      </c>
      <c r="AX787" s="13" t="s">
        <v>80</v>
      </c>
      <c r="AY787" s="237" t="s">
        <v>133</v>
      </c>
    </row>
    <row r="788" s="13" customFormat="1">
      <c r="A788" s="13"/>
      <c r="B788" s="226"/>
      <c r="C788" s="227"/>
      <c r="D788" s="228" t="s">
        <v>144</v>
      </c>
      <c r="E788" s="227"/>
      <c r="F788" s="230" t="s">
        <v>1326</v>
      </c>
      <c r="G788" s="227"/>
      <c r="H788" s="231">
        <v>0.017999999999999999</v>
      </c>
      <c r="I788" s="232"/>
      <c r="J788" s="227"/>
      <c r="K788" s="227"/>
      <c r="L788" s="233"/>
      <c r="M788" s="234"/>
      <c r="N788" s="235"/>
      <c r="O788" s="235"/>
      <c r="P788" s="235"/>
      <c r="Q788" s="235"/>
      <c r="R788" s="235"/>
      <c r="S788" s="235"/>
      <c r="T788" s="236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T788" s="237" t="s">
        <v>144</v>
      </c>
      <c r="AU788" s="237" t="s">
        <v>82</v>
      </c>
      <c r="AV788" s="13" t="s">
        <v>82</v>
      </c>
      <c r="AW788" s="13" t="s">
        <v>4</v>
      </c>
      <c r="AX788" s="13" t="s">
        <v>80</v>
      </c>
      <c r="AY788" s="237" t="s">
        <v>133</v>
      </c>
    </row>
    <row r="789" s="2" customFormat="1" ht="24.15" customHeight="1">
      <c r="A789" s="41"/>
      <c r="B789" s="42"/>
      <c r="C789" s="208" t="s">
        <v>1327</v>
      </c>
      <c r="D789" s="208" t="s">
        <v>135</v>
      </c>
      <c r="E789" s="209" t="s">
        <v>1319</v>
      </c>
      <c r="F789" s="210" t="s">
        <v>1320</v>
      </c>
      <c r="G789" s="211" t="s">
        <v>1296</v>
      </c>
      <c r="H789" s="212">
        <v>62.021999999999998</v>
      </c>
      <c r="I789" s="213"/>
      <c r="J789" s="214">
        <f>ROUND(I789*H789,2)</f>
        <v>0</v>
      </c>
      <c r="K789" s="210" t="s">
        <v>139</v>
      </c>
      <c r="L789" s="47"/>
      <c r="M789" s="215" t="s">
        <v>19</v>
      </c>
      <c r="N789" s="216" t="s">
        <v>43</v>
      </c>
      <c r="O789" s="87"/>
      <c r="P789" s="217">
        <f>O789*H789</f>
        <v>0</v>
      </c>
      <c r="Q789" s="217">
        <v>6.0000000000000002E-05</v>
      </c>
      <c r="R789" s="217">
        <f>Q789*H789</f>
        <v>0.0037213200000000002</v>
      </c>
      <c r="S789" s="217">
        <v>0</v>
      </c>
      <c r="T789" s="218">
        <f>S789*H789</f>
        <v>0</v>
      </c>
      <c r="U789" s="41"/>
      <c r="V789" s="41"/>
      <c r="W789" s="41"/>
      <c r="X789" s="41"/>
      <c r="Y789" s="41"/>
      <c r="Z789" s="41"/>
      <c r="AA789" s="41"/>
      <c r="AB789" s="41"/>
      <c r="AC789" s="41"/>
      <c r="AD789" s="41"/>
      <c r="AE789" s="41"/>
      <c r="AR789" s="219" t="s">
        <v>227</v>
      </c>
      <c r="AT789" s="219" t="s">
        <v>135</v>
      </c>
      <c r="AU789" s="219" t="s">
        <v>82</v>
      </c>
      <c r="AY789" s="20" t="s">
        <v>133</v>
      </c>
      <c r="BE789" s="220">
        <f>IF(N789="základní",J789,0)</f>
        <v>0</v>
      </c>
      <c r="BF789" s="220">
        <f>IF(N789="snížená",J789,0)</f>
        <v>0</v>
      </c>
      <c r="BG789" s="220">
        <f>IF(N789="zákl. přenesená",J789,0)</f>
        <v>0</v>
      </c>
      <c r="BH789" s="220">
        <f>IF(N789="sníž. přenesená",J789,0)</f>
        <v>0</v>
      </c>
      <c r="BI789" s="220">
        <f>IF(N789="nulová",J789,0)</f>
        <v>0</v>
      </c>
      <c r="BJ789" s="20" t="s">
        <v>80</v>
      </c>
      <c r="BK789" s="220">
        <f>ROUND(I789*H789,2)</f>
        <v>0</v>
      </c>
      <c r="BL789" s="20" t="s">
        <v>227</v>
      </c>
      <c r="BM789" s="219" t="s">
        <v>1328</v>
      </c>
    </row>
    <row r="790" s="2" customFormat="1">
      <c r="A790" s="41"/>
      <c r="B790" s="42"/>
      <c r="C790" s="43"/>
      <c r="D790" s="221" t="s">
        <v>142</v>
      </c>
      <c r="E790" s="43"/>
      <c r="F790" s="222" t="s">
        <v>1322</v>
      </c>
      <c r="G790" s="43"/>
      <c r="H790" s="43"/>
      <c r="I790" s="223"/>
      <c r="J790" s="43"/>
      <c r="K790" s="43"/>
      <c r="L790" s="47"/>
      <c r="M790" s="224"/>
      <c r="N790" s="225"/>
      <c r="O790" s="87"/>
      <c r="P790" s="87"/>
      <c r="Q790" s="87"/>
      <c r="R790" s="87"/>
      <c r="S790" s="87"/>
      <c r="T790" s="88"/>
      <c r="U790" s="41"/>
      <c r="V790" s="41"/>
      <c r="W790" s="41"/>
      <c r="X790" s="41"/>
      <c r="Y790" s="41"/>
      <c r="Z790" s="41"/>
      <c r="AA790" s="41"/>
      <c r="AB790" s="41"/>
      <c r="AC790" s="41"/>
      <c r="AD790" s="41"/>
      <c r="AE790" s="41"/>
      <c r="AT790" s="20" t="s">
        <v>142</v>
      </c>
      <c r="AU790" s="20" t="s">
        <v>82</v>
      </c>
    </row>
    <row r="791" s="15" customFormat="1">
      <c r="A791" s="15"/>
      <c r="B791" s="253"/>
      <c r="C791" s="254"/>
      <c r="D791" s="228" t="s">
        <v>144</v>
      </c>
      <c r="E791" s="255" t="s">
        <v>19</v>
      </c>
      <c r="F791" s="256" t="s">
        <v>1329</v>
      </c>
      <c r="G791" s="254"/>
      <c r="H791" s="255" t="s">
        <v>19</v>
      </c>
      <c r="I791" s="257"/>
      <c r="J791" s="254"/>
      <c r="K791" s="254"/>
      <c r="L791" s="258"/>
      <c r="M791" s="259"/>
      <c r="N791" s="260"/>
      <c r="O791" s="260"/>
      <c r="P791" s="260"/>
      <c r="Q791" s="260"/>
      <c r="R791" s="260"/>
      <c r="S791" s="260"/>
      <c r="T791" s="261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T791" s="262" t="s">
        <v>144</v>
      </c>
      <c r="AU791" s="262" t="s">
        <v>82</v>
      </c>
      <c r="AV791" s="15" t="s">
        <v>80</v>
      </c>
      <c r="AW791" s="15" t="s">
        <v>33</v>
      </c>
      <c r="AX791" s="15" t="s">
        <v>72</v>
      </c>
      <c r="AY791" s="262" t="s">
        <v>133</v>
      </c>
    </row>
    <row r="792" s="13" customFormat="1">
      <c r="A792" s="13"/>
      <c r="B792" s="226"/>
      <c r="C792" s="227"/>
      <c r="D792" s="228" t="s">
        <v>144</v>
      </c>
      <c r="E792" s="229" t="s">
        <v>19</v>
      </c>
      <c r="F792" s="230" t="s">
        <v>1330</v>
      </c>
      <c r="G792" s="227"/>
      <c r="H792" s="231">
        <v>51.810000000000002</v>
      </c>
      <c r="I792" s="232"/>
      <c r="J792" s="227"/>
      <c r="K792" s="227"/>
      <c r="L792" s="233"/>
      <c r="M792" s="234"/>
      <c r="N792" s="235"/>
      <c r="O792" s="235"/>
      <c r="P792" s="235"/>
      <c r="Q792" s="235"/>
      <c r="R792" s="235"/>
      <c r="S792" s="235"/>
      <c r="T792" s="236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T792" s="237" t="s">
        <v>144</v>
      </c>
      <c r="AU792" s="237" t="s">
        <v>82</v>
      </c>
      <c r="AV792" s="13" t="s">
        <v>82</v>
      </c>
      <c r="AW792" s="13" t="s">
        <v>33</v>
      </c>
      <c r="AX792" s="13" t="s">
        <v>72</v>
      </c>
      <c r="AY792" s="237" t="s">
        <v>133</v>
      </c>
    </row>
    <row r="793" s="13" customFormat="1">
      <c r="A793" s="13"/>
      <c r="B793" s="226"/>
      <c r="C793" s="227"/>
      <c r="D793" s="228" t="s">
        <v>144</v>
      </c>
      <c r="E793" s="229" t="s">
        <v>19</v>
      </c>
      <c r="F793" s="230" t="s">
        <v>1331</v>
      </c>
      <c r="G793" s="227"/>
      <c r="H793" s="231">
        <v>10.212</v>
      </c>
      <c r="I793" s="232"/>
      <c r="J793" s="227"/>
      <c r="K793" s="227"/>
      <c r="L793" s="233"/>
      <c r="M793" s="234"/>
      <c r="N793" s="235"/>
      <c r="O793" s="235"/>
      <c r="P793" s="235"/>
      <c r="Q793" s="235"/>
      <c r="R793" s="235"/>
      <c r="S793" s="235"/>
      <c r="T793" s="236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37" t="s">
        <v>144</v>
      </c>
      <c r="AU793" s="237" t="s">
        <v>82</v>
      </c>
      <c r="AV793" s="13" t="s">
        <v>82</v>
      </c>
      <c r="AW793" s="13" t="s">
        <v>33</v>
      </c>
      <c r="AX793" s="13" t="s">
        <v>72</v>
      </c>
      <c r="AY793" s="237" t="s">
        <v>133</v>
      </c>
    </row>
    <row r="794" s="14" customFormat="1">
      <c r="A794" s="14"/>
      <c r="B794" s="238"/>
      <c r="C794" s="239"/>
      <c r="D794" s="228" t="s">
        <v>144</v>
      </c>
      <c r="E794" s="240" t="s">
        <v>19</v>
      </c>
      <c r="F794" s="241" t="s">
        <v>205</v>
      </c>
      <c r="G794" s="239"/>
      <c r="H794" s="242">
        <v>62.021999999999998</v>
      </c>
      <c r="I794" s="243"/>
      <c r="J794" s="239"/>
      <c r="K794" s="239"/>
      <c r="L794" s="244"/>
      <c r="M794" s="245"/>
      <c r="N794" s="246"/>
      <c r="O794" s="246"/>
      <c r="P794" s="246"/>
      <c r="Q794" s="246"/>
      <c r="R794" s="246"/>
      <c r="S794" s="246"/>
      <c r="T794" s="247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48" t="s">
        <v>144</v>
      </c>
      <c r="AU794" s="248" t="s">
        <v>82</v>
      </c>
      <c r="AV794" s="14" t="s">
        <v>140</v>
      </c>
      <c r="AW794" s="14" t="s">
        <v>33</v>
      </c>
      <c r="AX794" s="14" t="s">
        <v>80</v>
      </c>
      <c r="AY794" s="248" t="s">
        <v>133</v>
      </c>
    </row>
    <row r="795" s="2" customFormat="1" ht="21.75" customHeight="1">
      <c r="A795" s="41"/>
      <c r="B795" s="42"/>
      <c r="C795" s="274" t="s">
        <v>1332</v>
      </c>
      <c r="D795" s="274" t="s">
        <v>418</v>
      </c>
      <c r="E795" s="275" t="s">
        <v>1333</v>
      </c>
      <c r="F795" s="276" t="s">
        <v>1334</v>
      </c>
      <c r="G795" s="277" t="s">
        <v>251</v>
      </c>
      <c r="H795" s="278">
        <v>0.057000000000000002</v>
      </c>
      <c r="I795" s="279"/>
      <c r="J795" s="280">
        <f>ROUND(I795*H795,2)</f>
        <v>0</v>
      </c>
      <c r="K795" s="276" t="s">
        <v>139</v>
      </c>
      <c r="L795" s="281"/>
      <c r="M795" s="282" t="s">
        <v>19</v>
      </c>
      <c r="N795" s="283" t="s">
        <v>43</v>
      </c>
      <c r="O795" s="87"/>
      <c r="P795" s="217">
        <f>O795*H795</f>
        <v>0</v>
      </c>
      <c r="Q795" s="217">
        <v>1</v>
      </c>
      <c r="R795" s="217">
        <f>Q795*H795</f>
        <v>0.057000000000000002</v>
      </c>
      <c r="S795" s="217">
        <v>0</v>
      </c>
      <c r="T795" s="218">
        <f>S795*H795</f>
        <v>0</v>
      </c>
      <c r="U795" s="41"/>
      <c r="V795" s="41"/>
      <c r="W795" s="41"/>
      <c r="X795" s="41"/>
      <c r="Y795" s="41"/>
      <c r="Z795" s="41"/>
      <c r="AA795" s="41"/>
      <c r="AB795" s="41"/>
      <c r="AC795" s="41"/>
      <c r="AD795" s="41"/>
      <c r="AE795" s="41"/>
      <c r="AR795" s="219" t="s">
        <v>545</v>
      </c>
      <c r="AT795" s="219" t="s">
        <v>418</v>
      </c>
      <c r="AU795" s="219" t="s">
        <v>82</v>
      </c>
      <c r="AY795" s="20" t="s">
        <v>133</v>
      </c>
      <c r="BE795" s="220">
        <f>IF(N795="základní",J795,0)</f>
        <v>0</v>
      </c>
      <c r="BF795" s="220">
        <f>IF(N795="snížená",J795,0)</f>
        <v>0</v>
      </c>
      <c r="BG795" s="220">
        <f>IF(N795="zákl. přenesená",J795,0)</f>
        <v>0</v>
      </c>
      <c r="BH795" s="220">
        <f>IF(N795="sníž. přenesená",J795,0)</f>
        <v>0</v>
      </c>
      <c r="BI795" s="220">
        <f>IF(N795="nulová",J795,0)</f>
        <v>0</v>
      </c>
      <c r="BJ795" s="20" t="s">
        <v>80</v>
      </c>
      <c r="BK795" s="220">
        <f>ROUND(I795*H795,2)</f>
        <v>0</v>
      </c>
      <c r="BL795" s="20" t="s">
        <v>227</v>
      </c>
      <c r="BM795" s="219" t="s">
        <v>1335</v>
      </c>
    </row>
    <row r="796" s="13" customFormat="1">
      <c r="A796" s="13"/>
      <c r="B796" s="226"/>
      <c r="C796" s="227"/>
      <c r="D796" s="228" t="s">
        <v>144</v>
      </c>
      <c r="E796" s="229" t="s">
        <v>19</v>
      </c>
      <c r="F796" s="230" t="s">
        <v>1330</v>
      </c>
      <c r="G796" s="227"/>
      <c r="H796" s="231">
        <v>51.810000000000002</v>
      </c>
      <c r="I796" s="232"/>
      <c r="J796" s="227"/>
      <c r="K796" s="227"/>
      <c r="L796" s="233"/>
      <c r="M796" s="234"/>
      <c r="N796" s="235"/>
      <c r="O796" s="235"/>
      <c r="P796" s="235"/>
      <c r="Q796" s="235"/>
      <c r="R796" s="235"/>
      <c r="S796" s="235"/>
      <c r="T796" s="236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T796" s="237" t="s">
        <v>144</v>
      </c>
      <c r="AU796" s="237" t="s">
        <v>82</v>
      </c>
      <c r="AV796" s="13" t="s">
        <v>82</v>
      </c>
      <c r="AW796" s="13" t="s">
        <v>33</v>
      </c>
      <c r="AX796" s="13" t="s">
        <v>80</v>
      </c>
      <c r="AY796" s="237" t="s">
        <v>133</v>
      </c>
    </row>
    <row r="797" s="13" customFormat="1">
      <c r="A797" s="13"/>
      <c r="B797" s="226"/>
      <c r="C797" s="227"/>
      <c r="D797" s="228" t="s">
        <v>144</v>
      </c>
      <c r="E797" s="227"/>
      <c r="F797" s="230" t="s">
        <v>1336</v>
      </c>
      <c r="G797" s="227"/>
      <c r="H797" s="231">
        <v>0.057000000000000002</v>
      </c>
      <c r="I797" s="232"/>
      <c r="J797" s="227"/>
      <c r="K797" s="227"/>
      <c r="L797" s="233"/>
      <c r="M797" s="234"/>
      <c r="N797" s="235"/>
      <c r="O797" s="235"/>
      <c r="P797" s="235"/>
      <c r="Q797" s="235"/>
      <c r="R797" s="235"/>
      <c r="S797" s="235"/>
      <c r="T797" s="236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37" t="s">
        <v>144</v>
      </c>
      <c r="AU797" s="237" t="s">
        <v>82</v>
      </c>
      <c r="AV797" s="13" t="s">
        <v>82</v>
      </c>
      <c r="AW797" s="13" t="s">
        <v>4</v>
      </c>
      <c r="AX797" s="13" t="s">
        <v>80</v>
      </c>
      <c r="AY797" s="237" t="s">
        <v>133</v>
      </c>
    </row>
    <row r="798" s="2" customFormat="1" ht="24.15" customHeight="1">
      <c r="A798" s="41"/>
      <c r="B798" s="42"/>
      <c r="C798" s="274" t="s">
        <v>1337</v>
      </c>
      <c r="D798" s="274" t="s">
        <v>418</v>
      </c>
      <c r="E798" s="275" t="s">
        <v>1338</v>
      </c>
      <c r="F798" s="276" t="s">
        <v>1339</v>
      </c>
      <c r="G798" s="277" t="s">
        <v>251</v>
      </c>
      <c r="H798" s="278">
        <v>0.010999999999999999</v>
      </c>
      <c r="I798" s="279"/>
      <c r="J798" s="280">
        <f>ROUND(I798*H798,2)</f>
        <v>0</v>
      </c>
      <c r="K798" s="276" t="s">
        <v>139</v>
      </c>
      <c r="L798" s="281"/>
      <c r="M798" s="282" t="s">
        <v>19</v>
      </c>
      <c r="N798" s="283" t="s">
        <v>43</v>
      </c>
      <c r="O798" s="87"/>
      <c r="P798" s="217">
        <f>O798*H798</f>
        <v>0</v>
      </c>
      <c r="Q798" s="217">
        <v>1</v>
      </c>
      <c r="R798" s="217">
        <f>Q798*H798</f>
        <v>0.010999999999999999</v>
      </c>
      <c r="S798" s="217">
        <v>0</v>
      </c>
      <c r="T798" s="218">
        <f>S798*H798</f>
        <v>0</v>
      </c>
      <c r="U798" s="41"/>
      <c r="V798" s="41"/>
      <c r="W798" s="41"/>
      <c r="X798" s="41"/>
      <c r="Y798" s="41"/>
      <c r="Z798" s="41"/>
      <c r="AA798" s="41"/>
      <c r="AB798" s="41"/>
      <c r="AC798" s="41"/>
      <c r="AD798" s="41"/>
      <c r="AE798" s="41"/>
      <c r="AR798" s="219" t="s">
        <v>545</v>
      </c>
      <c r="AT798" s="219" t="s">
        <v>418</v>
      </c>
      <c r="AU798" s="219" t="s">
        <v>82</v>
      </c>
      <c r="AY798" s="20" t="s">
        <v>133</v>
      </c>
      <c r="BE798" s="220">
        <f>IF(N798="základní",J798,0)</f>
        <v>0</v>
      </c>
      <c r="BF798" s="220">
        <f>IF(N798="snížená",J798,0)</f>
        <v>0</v>
      </c>
      <c r="BG798" s="220">
        <f>IF(N798="zákl. přenesená",J798,0)</f>
        <v>0</v>
      </c>
      <c r="BH798" s="220">
        <f>IF(N798="sníž. přenesená",J798,0)</f>
        <v>0</v>
      </c>
      <c r="BI798" s="220">
        <f>IF(N798="nulová",J798,0)</f>
        <v>0</v>
      </c>
      <c r="BJ798" s="20" t="s">
        <v>80</v>
      </c>
      <c r="BK798" s="220">
        <f>ROUND(I798*H798,2)</f>
        <v>0</v>
      </c>
      <c r="BL798" s="20" t="s">
        <v>227</v>
      </c>
      <c r="BM798" s="219" t="s">
        <v>1340</v>
      </c>
    </row>
    <row r="799" s="13" customFormat="1">
      <c r="A799" s="13"/>
      <c r="B799" s="226"/>
      <c r="C799" s="227"/>
      <c r="D799" s="228" t="s">
        <v>144</v>
      </c>
      <c r="E799" s="229" t="s">
        <v>19</v>
      </c>
      <c r="F799" s="230" t="s">
        <v>1331</v>
      </c>
      <c r="G799" s="227"/>
      <c r="H799" s="231">
        <v>10.212</v>
      </c>
      <c r="I799" s="232"/>
      <c r="J799" s="227"/>
      <c r="K799" s="227"/>
      <c r="L799" s="233"/>
      <c r="M799" s="234"/>
      <c r="N799" s="235"/>
      <c r="O799" s="235"/>
      <c r="P799" s="235"/>
      <c r="Q799" s="235"/>
      <c r="R799" s="235"/>
      <c r="S799" s="235"/>
      <c r="T799" s="236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T799" s="237" t="s">
        <v>144</v>
      </c>
      <c r="AU799" s="237" t="s">
        <v>82</v>
      </c>
      <c r="AV799" s="13" t="s">
        <v>82</v>
      </c>
      <c r="AW799" s="13" t="s">
        <v>33</v>
      </c>
      <c r="AX799" s="13" t="s">
        <v>80</v>
      </c>
      <c r="AY799" s="237" t="s">
        <v>133</v>
      </c>
    </row>
    <row r="800" s="13" customFormat="1">
      <c r="A800" s="13"/>
      <c r="B800" s="226"/>
      <c r="C800" s="227"/>
      <c r="D800" s="228" t="s">
        <v>144</v>
      </c>
      <c r="E800" s="227"/>
      <c r="F800" s="230" t="s">
        <v>1341</v>
      </c>
      <c r="G800" s="227"/>
      <c r="H800" s="231">
        <v>0.010999999999999999</v>
      </c>
      <c r="I800" s="232"/>
      <c r="J800" s="227"/>
      <c r="K800" s="227"/>
      <c r="L800" s="233"/>
      <c r="M800" s="234"/>
      <c r="N800" s="235"/>
      <c r="O800" s="235"/>
      <c r="P800" s="235"/>
      <c r="Q800" s="235"/>
      <c r="R800" s="235"/>
      <c r="S800" s="235"/>
      <c r="T800" s="236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T800" s="237" t="s">
        <v>144</v>
      </c>
      <c r="AU800" s="237" t="s">
        <v>82</v>
      </c>
      <c r="AV800" s="13" t="s">
        <v>82</v>
      </c>
      <c r="AW800" s="13" t="s">
        <v>4</v>
      </c>
      <c r="AX800" s="13" t="s">
        <v>80</v>
      </c>
      <c r="AY800" s="237" t="s">
        <v>133</v>
      </c>
    </row>
    <row r="801" s="2" customFormat="1" ht="16.5" customHeight="1">
      <c r="A801" s="41"/>
      <c r="B801" s="42"/>
      <c r="C801" s="274" t="s">
        <v>1342</v>
      </c>
      <c r="D801" s="274" t="s">
        <v>418</v>
      </c>
      <c r="E801" s="275" t="s">
        <v>1343</v>
      </c>
      <c r="F801" s="276" t="s">
        <v>1344</v>
      </c>
      <c r="G801" s="277" t="s">
        <v>94</v>
      </c>
      <c r="H801" s="278">
        <v>0.12</v>
      </c>
      <c r="I801" s="279"/>
      <c r="J801" s="280">
        <f>ROUND(I801*H801,2)</f>
        <v>0</v>
      </c>
      <c r="K801" s="276" t="s">
        <v>139</v>
      </c>
      <c r="L801" s="281"/>
      <c r="M801" s="282" t="s">
        <v>19</v>
      </c>
      <c r="N801" s="283" t="s">
        <v>43</v>
      </c>
      <c r="O801" s="87"/>
      <c r="P801" s="217">
        <f>O801*H801</f>
        <v>0</v>
      </c>
      <c r="Q801" s="217">
        <v>0.0054999999999999997</v>
      </c>
      <c r="R801" s="217">
        <f>Q801*H801</f>
        <v>0.00065999999999999989</v>
      </c>
      <c r="S801" s="217">
        <v>0</v>
      </c>
      <c r="T801" s="218">
        <f>S801*H801</f>
        <v>0</v>
      </c>
      <c r="U801" s="41"/>
      <c r="V801" s="41"/>
      <c r="W801" s="41"/>
      <c r="X801" s="41"/>
      <c r="Y801" s="41"/>
      <c r="Z801" s="41"/>
      <c r="AA801" s="41"/>
      <c r="AB801" s="41"/>
      <c r="AC801" s="41"/>
      <c r="AD801" s="41"/>
      <c r="AE801" s="41"/>
      <c r="AR801" s="219" t="s">
        <v>545</v>
      </c>
      <c r="AT801" s="219" t="s">
        <v>418</v>
      </c>
      <c r="AU801" s="219" t="s">
        <v>82</v>
      </c>
      <c r="AY801" s="20" t="s">
        <v>133</v>
      </c>
      <c r="BE801" s="220">
        <f>IF(N801="základní",J801,0)</f>
        <v>0</v>
      </c>
      <c r="BF801" s="220">
        <f>IF(N801="snížená",J801,0)</f>
        <v>0</v>
      </c>
      <c r="BG801" s="220">
        <f>IF(N801="zákl. přenesená",J801,0)</f>
        <v>0</v>
      </c>
      <c r="BH801" s="220">
        <f>IF(N801="sníž. přenesená",J801,0)</f>
        <v>0</v>
      </c>
      <c r="BI801" s="220">
        <f>IF(N801="nulová",J801,0)</f>
        <v>0</v>
      </c>
      <c r="BJ801" s="20" t="s">
        <v>80</v>
      </c>
      <c r="BK801" s="220">
        <f>ROUND(I801*H801,2)</f>
        <v>0</v>
      </c>
      <c r="BL801" s="20" t="s">
        <v>227</v>
      </c>
      <c r="BM801" s="219" t="s">
        <v>1345</v>
      </c>
    </row>
    <row r="802" s="13" customFormat="1">
      <c r="A802" s="13"/>
      <c r="B802" s="226"/>
      <c r="C802" s="227"/>
      <c r="D802" s="228" t="s">
        <v>144</v>
      </c>
      <c r="E802" s="229" t="s">
        <v>19</v>
      </c>
      <c r="F802" s="230" t="s">
        <v>1346</v>
      </c>
      <c r="G802" s="227"/>
      <c r="H802" s="231">
        <v>0.12</v>
      </c>
      <c r="I802" s="232"/>
      <c r="J802" s="227"/>
      <c r="K802" s="227"/>
      <c r="L802" s="233"/>
      <c r="M802" s="234"/>
      <c r="N802" s="235"/>
      <c r="O802" s="235"/>
      <c r="P802" s="235"/>
      <c r="Q802" s="235"/>
      <c r="R802" s="235"/>
      <c r="S802" s="235"/>
      <c r="T802" s="236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T802" s="237" t="s">
        <v>144</v>
      </c>
      <c r="AU802" s="237" t="s">
        <v>82</v>
      </c>
      <c r="AV802" s="13" t="s">
        <v>82</v>
      </c>
      <c r="AW802" s="13" t="s">
        <v>33</v>
      </c>
      <c r="AX802" s="13" t="s">
        <v>80</v>
      </c>
      <c r="AY802" s="237" t="s">
        <v>133</v>
      </c>
    </row>
    <row r="803" s="2" customFormat="1" ht="24.15" customHeight="1">
      <c r="A803" s="41"/>
      <c r="B803" s="42"/>
      <c r="C803" s="208" t="s">
        <v>1347</v>
      </c>
      <c r="D803" s="208" t="s">
        <v>135</v>
      </c>
      <c r="E803" s="209" t="s">
        <v>1319</v>
      </c>
      <c r="F803" s="210" t="s">
        <v>1320</v>
      </c>
      <c r="G803" s="211" t="s">
        <v>1296</v>
      </c>
      <c r="H803" s="212">
        <v>7.0439999999999996</v>
      </c>
      <c r="I803" s="213"/>
      <c r="J803" s="214">
        <f>ROUND(I803*H803,2)</f>
        <v>0</v>
      </c>
      <c r="K803" s="210" t="s">
        <v>139</v>
      </c>
      <c r="L803" s="47"/>
      <c r="M803" s="215" t="s">
        <v>19</v>
      </c>
      <c r="N803" s="216" t="s">
        <v>43</v>
      </c>
      <c r="O803" s="87"/>
      <c r="P803" s="217">
        <f>O803*H803</f>
        <v>0</v>
      </c>
      <c r="Q803" s="217">
        <v>6.0000000000000002E-05</v>
      </c>
      <c r="R803" s="217">
        <f>Q803*H803</f>
        <v>0.00042264000000000001</v>
      </c>
      <c r="S803" s="217">
        <v>0</v>
      </c>
      <c r="T803" s="218">
        <f>S803*H803</f>
        <v>0</v>
      </c>
      <c r="U803" s="41"/>
      <c r="V803" s="41"/>
      <c r="W803" s="41"/>
      <c r="X803" s="41"/>
      <c r="Y803" s="41"/>
      <c r="Z803" s="41"/>
      <c r="AA803" s="41"/>
      <c r="AB803" s="41"/>
      <c r="AC803" s="41"/>
      <c r="AD803" s="41"/>
      <c r="AE803" s="41"/>
      <c r="AR803" s="219" t="s">
        <v>227</v>
      </c>
      <c r="AT803" s="219" t="s">
        <v>135</v>
      </c>
      <c r="AU803" s="219" t="s">
        <v>82</v>
      </c>
      <c r="AY803" s="20" t="s">
        <v>133</v>
      </c>
      <c r="BE803" s="220">
        <f>IF(N803="základní",J803,0)</f>
        <v>0</v>
      </c>
      <c r="BF803" s="220">
        <f>IF(N803="snížená",J803,0)</f>
        <v>0</v>
      </c>
      <c r="BG803" s="220">
        <f>IF(N803="zákl. přenesená",J803,0)</f>
        <v>0</v>
      </c>
      <c r="BH803" s="220">
        <f>IF(N803="sníž. přenesená",J803,0)</f>
        <v>0</v>
      </c>
      <c r="BI803" s="220">
        <f>IF(N803="nulová",J803,0)</f>
        <v>0</v>
      </c>
      <c r="BJ803" s="20" t="s">
        <v>80</v>
      </c>
      <c r="BK803" s="220">
        <f>ROUND(I803*H803,2)</f>
        <v>0</v>
      </c>
      <c r="BL803" s="20" t="s">
        <v>227</v>
      </c>
      <c r="BM803" s="219" t="s">
        <v>1348</v>
      </c>
    </row>
    <row r="804" s="2" customFormat="1">
      <c r="A804" s="41"/>
      <c r="B804" s="42"/>
      <c r="C804" s="43"/>
      <c r="D804" s="221" t="s">
        <v>142</v>
      </c>
      <c r="E804" s="43"/>
      <c r="F804" s="222" t="s">
        <v>1322</v>
      </c>
      <c r="G804" s="43"/>
      <c r="H804" s="43"/>
      <c r="I804" s="223"/>
      <c r="J804" s="43"/>
      <c r="K804" s="43"/>
      <c r="L804" s="47"/>
      <c r="M804" s="224"/>
      <c r="N804" s="225"/>
      <c r="O804" s="87"/>
      <c r="P804" s="87"/>
      <c r="Q804" s="87"/>
      <c r="R804" s="87"/>
      <c r="S804" s="87"/>
      <c r="T804" s="88"/>
      <c r="U804" s="41"/>
      <c r="V804" s="41"/>
      <c r="W804" s="41"/>
      <c r="X804" s="41"/>
      <c r="Y804" s="41"/>
      <c r="Z804" s="41"/>
      <c r="AA804" s="41"/>
      <c r="AB804" s="41"/>
      <c r="AC804" s="41"/>
      <c r="AD804" s="41"/>
      <c r="AE804" s="41"/>
      <c r="AT804" s="20" t="s">
        <v>142</v>
      </c>
      <c r="AU804" s="20" t="s">
        <v>82</v>
      </c>
    </row>
    <row r="805" s="13" customFormat="1">
      <c r="A805" s="13"/>
      <c r="B805" s="226"/>
      <c r="C805" s="227"/>
      <c r="D805" s="228" t="s">
        <v>144</v>
      </c>
      <c r="E805" s="229" t="s">
        <v>19</v>
      </c>
      <c r="F805" s="230" t="s">
        <v>1349</v>
      </c>
      <c r="G805" s="227"/>
      <c r="H805" s="231">
        <v>7.0439999999999996</v>
      </c>
      <c r="I805" s="232"/>
      <c r="J805" s="227"/>
      <c r="K805" s="227"/>
      <c r="L805" s="233"/>
      <c r="M805" s="234"/>
      <c r="N805" s="235"/>
      <c r="O805" s="235"/>
      <c r="P805" s="235"/>
      <c r="Q805" s="235"/>
      <c r="R805" s="235"/>
      <c r="S805" s="235"/>
      <c r="T805" s="236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T805" s="237" t="s">
        <v>144</v>
      </c>
      <c r="AU805" s="237" t="s">
        <v>82</v>
      </c>
      <c r="AV805" s="13" t="s">
        <v>82</v>
      </c>
      <c r="AW805" s="13" t="s">
        <v>33</v>
      </c>
      <c r="AX805" s="13" t="s">
        <v>80</v>
      </c>
      <c r="AY805" s="237" t="s">
        <v>133</v>
      </c>
    </row>
    <row r="806" s="2" customFormat="1" ht="24.15" customHeight="1">
      <c r="A806" s="41"/>
      <c r="B806" s="42"/>
      <c r="C806" s="274" t="s">
        <v>1350</v>
      </c>
      <c r="D806" s="274" t="s">
        <v>418</v>
      </c>
      <c r="E806" s="275" t="s">
        <v>1351</v>
      </c>
      <c r="F806" s="276" t="s">
        <v>1352</v>
      </c>
      <c r="G806" s="277" t="s">
        <v>216</v>
      </c>
      <c r="H806" s="278">
        <v>7.0439999999999996</v>
      </c>
      <c r="I806" s="279"/>
      <c r="J806" s="280">
        <f>ROUND(I806*H806,2)</f>
        <v>0</v>
      </c>
      <c r="K806" s="276" t="s">
        <v>19</v>
      </c>
      <c r="L806" s="281"/>
      <c r="M806" s="282" t="s">
        <v>19</v>
      </c>
      <c r="N806" s="283" t="s">
        <v>43</v>
      </c>
      <c r="O806" s="87"/>
      <c r="P806" s="217">
        <f>O806*H806</f>
        <v>0</v>
      </c>
      <c r="Q806" s="217">
        <v>0.0055900000000000004</v>
      </c>
      <c r="R806" s="217">
        <f>Q806*H806</f>
        <v>0.039375960000000002</v>
      </c>
      <c r="S806" s="217">
        <v>0</v>
      </c>
      <c r="T806" s="218">
        <f>S806*H806</f>
        <v>0</v>
      </c>
      <c r="U806" s="41"/>
      <c r="V806" s="41"/>
      <c r="W806" s="41"/>
      <c r="X806" s="41"/>
      <c r="Y806" s="41"/>
      <c r="Z806" s="41"/>
      <c r="AA806" s="41"/>
      <c r="AB806" s="41"/>
      <c r="AC806" s="41"/>
      <c r="AD806" s="41"/>
      <c r="AE806" s="41"/>
      <c r="AR806" s="219" t="s">
        <v>545</v>
      </c>
      <c r="AT806" s="219" t="s">
        <v>418</v>
      </c>
      <c r="AU806" s="219" t="s">
        <v>82</v>
      </c>
      <c r="AY806" s="20" t="s">
        <v>133</v>
      </c>
      <c r="BE806" s="220">
        <f>IF(N806="základní",J806,0)</f>
        <v>0</v>
      </c>
      <c r="BF806" s="220">
        <f>IF(N806="snížená",J806,0)</f>
        <v>0</v>
      </c>
      <c r="BG806" s="220">
        <f>IF(N806="zákl. přenesená",J806,0)</f>
        <v>0</v>
      </c>
      <c r="BH806" s="220">
        <f>IF(N806="sníž. přenesená",J806,0)</f>
        <v>0</v>
      </c>
      <c r="BI806" s="220">
        <f>IF(N806="nulová",J806,0)</f>
        <v>0</v>
      </c>
      <c r="BJ806" s="20" t="s">
        <v>80</v>
      </c>
      <c r="BK806" s="220">
        <f>ROUND(I806*H806,2)</f>
        <v>0</v>
      </c>
      <c r="BL806" s="20" t="s">
        <v>227</v>
      </c>
      <c r="BM806" s="219" t="s">
        <v>1353</v>
      </c>
    </row>
    <row r="807" s="2" customFormat="1" ht="24.15" customHeight="1">
      <c r="A807" s="41"/>
      <c r="B807" s="42"/>
      <c r="C807" s="208" t="s">
        <v>1354</v>
      </c>
      <c r="D807" s="208" t="s">
        <v>135</v>
      </c>
      <c r="E807" s="209" t="s">
        <v>1355</v>
      </c>
      <c r="F807" s="210" t="s">
        <v>1356</v>
      </c>
      <c r="G807" s="211" t="s">
        <v>1296</v>
      </c>
      <c r="H807" s="212">
        <v>100.676</v>
      </c>
      <c r="I807" s="213"/>
      <c r="J807" s="214">
        <f>ROUND(I807*H807,2)</f>
        <v>0</v>
      </c>
      <c r="K807" s="210" t="s">
        <v>139</v>
      </c>
      <c r="L807" s="47"/>
      <c r="M807" s="215" t="s">
        <v>19</v>
      </c>
      <c r="N807" s="216" t="s">
        <v>43</v>
      </c>
      <c r="O807" s="87"/>
      <c r="P807" s="217">
        <f>O807*H807</f>
        <v>0</v>
      </c>
      <c r="Q807" s="217">
        <v>6.0000000000000002E-05</v>
      </c>
      <c r="R807" s="217">
        <f>Q807*H807</f>
        <v>0.0060405600000000004</v>
      </c>
      <c r="S807" s="217">
        <v>0</v>
      </c>
      <c r="T807" s="218">
        <f>S807*H807</f>
        <v>0</v>
      </c>
      <c r="U807" s="41"/>
      <c r="V807" s="41"/>
      <c r="W807" s="41"/>
      <c r="X807" s="41"/>
      <c r="Y807" s="41"/>
      <c r="Z807" s="41"/>
      <c r="AA807" s="41"/>
      <c r="AB807" s="41"/>
      <c r="AC807" s="41"/>
      <c r="AD807" s="41"/>
      <c r="AE807" s="41"/>
      <c r="AR807" s="219" t="s">
        <v>227</v>
      </c>
      <c r="AT807" s="219" t="s">
        <v>135</v>
      </c>
      <c r="AU807" s="219" t="s">
        <v>82</v>
      </c>
      <c r="AY807" s="20" t="s">
        <v>133</v>
      </c>
      <c r="BE807" s="220">
        <f>IF(N807="základní",J807,0)</f>
        <v>0</v>
      </c>
      <c r="BF807" s="220">
        <f>IF(N807="snížená",J807,0)</f>
        <v>0</v>
      </c>
      <c r="BG807" s="220">
        <f>IF(N807="zákl. přenesená",J807,0)</f>
        <v>0</v>
      </c>
      <c r="BH807" s="220">
        <f>IF(N807="sníž. přenesená",J807,0)</f>
        <v>0</v>
      </c>
      <c r="BI807" s="220">
        <f>IF(N807="nulová",J807,0)</f>
        <v>0</v>
      </c>
      <c r="BJ807" s="20" t="s">
        <v>80</v>
      </c>
      <c r="BK807" s="220">
        <f>ROUND(I807*H807,2)</f>
        <v>0</v>
      </c>
      <c r="BL807" s="20" t="s">
        <v>227</v>
      </c>
      <c r="BM807" s="219" t="s">
        <v>1357</v>
      </c>
    </row>
    <row r="808" s="2" customFormat="1">
      <c r="A808" s="41"/>
      <c r="B808" s="42"/>
      <c r="C808" s="43"/>
      <c r="D808" s="221" t="s">
        <v>142</v>
      </c>
      <c r="E808" s="43"/>
      <c r="F808" s="222" t="s">
        <v>1358</v>
      </c>
      <c r="G808" s="43"/>
      <c r="H808" s="43"/>
      <c r="I808" s="223"/>
      <c r="J808" s="43"/>
      <c r="K808" s="43"/>
      <c r="L808" s="47"/>
      <c r="M808" s="224"/>
      <c r="N808" s="225"/>
      <c r="O808" s="87"/>
      <c r="P808" s="87"/>
      <c r="Q808" s="87"/>
      <c r="R808" s="87"/>
      <c r="S808" s="87"/>
      <c r="T808" s="88"/>
      <c r="U808" s="41"/>
      <c r="V808" s="41"/>
      <c r="W808" s="41"/>
      <c r="X808" s="41"/>
      <c r="Y808" s="41"/>
      <c r="Z808" s="41"/>
      <c r="AA808" s="41"/>
      <c r="AB808" s="41"/>
      <c r="AC808" s="41"/>
      <c r="AD808" s="41"/>
      <c r="AE808" s="41"/>
      <c r="AT808" s="20" t="s">
        <v>142</v>
      </c>
      <c r="AU808" s="20" t="s">
        <v>82</v>
      </c>
    </row>
    <row r="809" s="15" customFormat="1">
      <c r="A809" s="15"/>
      <c r="B809" s="253"/>
      <c r="C809" s="254"/>
      <c r="D809" s="228" t="s">
        <v>144</v>
      </c>
      <c r="E809" s="255" t="s">
        <v>19</v>
      </c>
      <c r="F809" s="256" t="s">
        <v>1359</v>
      </c>
      <c r="G809" s="254"/>
      <c r="H809" s="255" t="s">
        <v>19</v>
      </c>
      <c r="I809" s="257"/>
      <c r="J809" s="254"/>
      <c r="K809" s="254"/>
      <c r="L809" s="258"/>
      <c r="M809" s="259"/>
      <c r="N809" s="260"/>
      <c r="O809" s="260"/>
      <c r="P809" s="260"/>
      <c r="Q809" s="260"/>
      <c r="R809" s="260"/>
      <c r="S809" s="260"/>
      <c r="T809" s="261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T809" s="262" t="s">
        <v>144</v>
      </c>
      <c r="AU809" s="262" t="s">
        <v>82</v>
      </c>
      <c r="AV809" s="15" t="s">
        <v>80</v>
      </c>
      <c r="AW809" s="15" t="s">
        <v>33</v>
      </c>
      <c r="AX809" s="15" t="s">
        <v>72</v>
      </c>
      <c r="AY809" s="262" t="s">
        <v>133</v>
      </c>
    </row>
    <row r="810" s="13" customFormat="1">
      <c r="A810" s="13"/>
      <c r="B810" s="226"/>
      <c r="C810" s="227"/>
      <c r="D810" s="228" t="s">
        <v>144</v>
      </c>
      <c r="E810" s="229" t="s">
        <v>19</v>
      </c>
      <c r="F810" s="230" t="s">
        <v>1360</v>
      </c>
      <c r="G810" s="227"/>
      <c r="H810" s="231">
        <v>91.352000000000004</v>
      </c>
      <c r="I810" s="232"/>
      <c r="J810" s="227"/>
      <c r="K810" s="227"/>
      <c r="L810" s="233"/>
      <c r="M810" s="234"/>
      <c r="N810" s="235"/>
      <c r="O810" s="235"/>
      <c r="P810" s="235"/>
      <c r="Q810" s="235"/>
      <c r="R810" s="235"/>
      <c r="S810" s="235"/>
      <c r="T810" s="236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T810" s="237" t="s">
        <v>144</v>
      </c>
      <c r="AU810" s="237" t="s">
        <v>82</v>
      </c>
      <c r="AV810" s="13" t="s">
        <v>82</v>
      </c>
      <c r="AW810" s="13" t="s">
        <v>33</v>
      </c>
      <c r="AX810" s="13" t="s">
        <v>72</v>
      </c>
      <c r="AY810" s="237" t="s">
        <v>133</v>
      </c>
    </row>
    <row r="811" s="13" customFormat="1">
      <c r="A811" s="13"/>
      <c r="B811" s="226"/>
      <c r="C811" s="227"/>
      <c r="D811" s="228" t="s">
        <v>144</v>
      </c>
      <c r="E811" s="229" t="s">
        <v>19</v>
      </c>
      <c r="F811" s="230" t="s">
        <v>1361</v>
      </c>
      <c r="G811" s="227"/>
      <c r="H811" s="231">
        <v>9.3239999999999998</v>
      </c>
      <c r="I811" s="232"/>
      <c r="J811" s="227"/>
      <c r="K811" s="227"/>
      <c r="L811" s="233"/>
      <c r="M811" s="234"/>
      <c r="N811" s="235"/>
      <c r="O811" s="235"/>
      <c r="P811" s="235"/>
      <c r="Q811" s="235"/>
      <c r="R811" s="235"/>
      <c r="S811" s="235"/>
      <c r="T811" s="236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T811" s="237" t="s">
        <v>144</v>
      </c>
      <c r="AU811" s="237" t="s">
        <v>82</v>
      </c>
      <c r="AV811" s="13" t="s">
        <v>82</v>
      </c>
      <c r="AW811" s="13" t="s">
        <v>33</v>
      </c>
      <c r="AX811" s="13" t="s">
        <v>72</v>
      </c>
      <c r="AY811" s="237" t="s">
        <v>133</v>
      </c>
    </row>
    <row r="812" s="14" customFormat="1">
      <c r="A812" s="14"/>
      <c r="B812" s="238"/>
      <c r="C812" s="239"/>
      <c r="D812" s="228" t="s">
        <v>144</v>
      </c>
      <c r="E812" s="240" t="s">
        <v>19</v>
      </c>
      <c r="F812" s="241" t="s">
        <v>205</v>
      </c>
      <c r="G812" s="239"/>
      <c r="H812" s="242">
        <v>100.676</v>
      </c>
      <c r="I812" s="243"/>
      <c r="J812" s="239"/>
      <c r="K812" s="239"/>
      <c r="L812" s="244"/>
      <c r="M812" s="245"/>
      <c r="N812" s="246"/>
      <c r="O812" s="246"/>
      <c r="P812" s="246"/>
      <c r="Q812" s="246"/>
      <c r="R812" s="246"/>
      <c r="S812" s="246"/>
      <c r="T812" s="247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T812" s="248" t="s">
        <v>144</v>
      </c>
      <c r="AU812" s="248" t="s">
        <v>82</v>
      </c>
      <c r="AV812" s="14" t="s">
        <v>140</v>
      </c>
      <c r="AW812" s="14" t="s">
        <v>33</v>
      </c>
      <c r="AX812" s="14" t="s">
        <v>80</v>
      </c>
      <c r="AY812" s="248" t="s">
        <v>133</v>
      </c>
    </row>
    <row r="813" s="2" customFormat="1" ht="24.15" customHeight="1">
      <c r="A813" s="41"/>
      <c r="B813" s="42"/>
      <c r="C813" s="274" t="s">
        <v>1362</v>
      </c>
      <c r="D813" s="274" t="s">
        <v>418</v>
      </c>
      <c r="E813" s="275" t="s">
        <v>1363</v>
      </c>
      <c r="F813" s="276" t="s">
        <v>1364</v>
      </c>
      <c r="G813" s="277" t="s">
        <v>251</v>
      </c>
      <c r="H813" s="278">
        <v>0.10000000000000001</v>
      </c>
      <c r="I813" s="279"/>
      <c r="J813" s="280">
        <f>ROUND(I813*H813,2)</f>
        <v>0</v>
      </c>
      <c r="K813" s="276" t="s">
        <v>139</v>
      </c>
      <c r="L813" s="281"/>
      <c r="M813" s="282" t="s">
        <v>19</v>
      </c>
      <c r="N813" s="283" t="s">
        <v>43</v>
      </c>
      <c r="O813" s="87"/>
      <c r="P813" s="217">
        <f>O813*H813</f>
        <v>0</v>
      </c>
      <c r="Q813" s="217">
        <v>1</v>
      </c>
      <c r="R813" s="217">
        <f>Q813*H813</f>
        <v>0.10000000000000001</v>
      </c>
      <c r="S813" s="217">
        <v>0</v>
      </c>
      <c r="T813" s="218">
        <f>S813*H813</f>
        <v>0</v>
      </c>
      <c r="U813" s="41"/>
      <c r="V813" s="41"/>
      <c r="W813" s="41"/>
      <c r="X813" s="41"/>
      <c r="Y813" s="41"/>
      <c r="Z813" s="41"/>
      <c r="AA813" s="41"/>
      <c r="AB813" s="41"/>
      <c r="AC813" s="41"/>
      <c r="AD813" s="41"/>
      <c r="AE813" s="41"/>
      <c r="AR813" s="219" t="s">
        <v>545</v>
      </c>
      <c r="AT813" s="219" t="s">
        <v>418</v>
      </c>
      <c r="AU813" s="219" t="s">
        <v>82</v>
      </c>
      <c r="AY813" s="20" t="s">
        <v>133</v>
      </c>
      <c r="BE813" s="220">
        <f>IF(N813="základní",J813,0)</f>
        <v>0</v>
      </c>
      <c r="BF813" s="220">
        <f>IF(N813="snížená",J813,0)</f>
        <v>0</v>
      </c>
      <c r="BG813" s="220">
        <f>IF(N813="zákl. přenesená",J813,0)</f>
        <v>0</v>
      </c>
      <c r="BH813" s="220">
        <f>IF(N813="sníž. přenesená",J813,0)</f>
        <v>0</v>
      </c>
      <c r="BI813" s="220">
        <f>IF(N813="nulová",J813,0)</f>
        <v>0</v>
      </c>
      <c r="BJ813" s="20" t="s">
        <v>80</v>
      </c>
      <c r="BK813" s="220">
        <f>ROUND(I813*H813,2)</f>
        <v>0</v>
      </c>
      <c r="BL813" s="20" t="s">
        <v>227</v>
      </c>
      <c r="BM813" s="219" t="s">
        <v>1365</v>
      </c>
    </row>
    <row r="814" s="13" customFormat="1">
      <c r="A814" s="13"/>
      <c r="B814" s="226"/>
      <c r="C814" s="227"/>
      <c r="D814" s="228" t="s">
        <v>144</v>
      </c>
      <c r="E814" s="229" t="s">
        <v>19</v>
      </c>
      <c r="F814" s="230" t="s">
        <v>1360</v>
      </c>
      <c r="G814" s="227"/>
      <c r="H814" s="231">
        <v>91.352000000000004</v>
      </c>
      <c r="I814" s="232"/>
      <c r="J814" s="227"/>
      <c r="K814" s="227"/>
      <c r="L814" s="233"/>
      <c r="M814" s="234"/>
      <c r="N814" s="235"/>
      <c r="O814" s="235"/>
      <c r="P814" s="235"/>
      <c r="Q814" s="235"/>
      <c r="R814" s="235"/>
      <c r="S814" s="235"/>
      <c r="T814" s="236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37" t="s">
        <v>144</v>
      </c>
      <c r="AU814" s="237" t="s">
        <v>82</v>
      </c>
      <c r="AV814" s="13" t="s">
        <v>82</v>
      </c>
      <c r="AW814" s="13" t="s">
        <v>33</v>
      </c>
      <c r="AX814" s="13" t="s">
        <v>80</v>
      </c>
      <c r="AY814" s="237" t="s">
        <v>133</v>
      </c>
    </row>
    <row r="815" s="13" customFormat="1">
      <c r="A815" s="13"/>
      <c r="B815" s="226"/>
      <c r="C815" s="227"/>
      <c r="D815" s="228" t="s">
        <v>144</v>
      </c>
      <c r="E815" s="227"/>
      <c r="F815" s="230" t="s">
        <v>1366</v>
      </c>
      <c r="G815" s="227"/>
      <c r="H815" s="231">
        <v>0.10000000000000001</v>
      </c>
      <c r="I815" s="232"/>
      <c r="J815" s="227"/>
      <c r="K815" s="227"/>
      <c r="L815" s="233"/>
      <c r="M815" s="234"/>
      <c r="N815" s="235"/>
      <c r="O815" s="235"/>
      <c r="P815" s="235"/>
      <c r="Q815" s="235"/>
      <c r="R815" s="235"/>
      <c r="S815" s="235"/>
      <c r="T815" s="236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T815" s="237" t="s">
        <v>144</v>
      </c>
      <c r="AU815" s="237" t="s">
        <v>82</v>
      </c>
      <c r="AV815" s="13" t="s">
        <v>82</v>
      </c>
      <c r="AW815" s="13" t="s">
        <v>4</v>
      </c>
      <c r="AX815" s="13" t="s">
        <v>80</v>
      </c>
      <c r="AY815" s="237" t="s">
        <v>133</v>
      </c>
    </row>
    <row r="816" s="2" customFormat="1" ht="16.5" customHeight="1">
      <c r="A816" s="41"/>
      <c r="B816" s="42"/>
      <c r="C816" s="274" t="s">
        <v>1367</v>
      </c>
      <c r="D816" s="274" t="s">
        <v>418</v>
      </c>
      <c r="E816" s="275" t="s">
        <v>1368</v>
      </c>
      <c r="F816" s="276" t="s">
        <v>1369</v>
      </c>
      <c r="G816" s="277" t="s">
        <v>251</v>
      </c>
      <c r="H816" s="278">
        <v>0.01</v>
      </c>
      <c r="I816" s="279"/>
      <c r="J816" s="280">
        <f>ROUND(I816*H816,2)</f>
        <v>0</v>
      </c>
      <c r="K816" s="276" t="s">
        <v>19</v>
      </c>
      <c r="L816" s="281"/>
      <c r="M816" s="282" t="s">
        <v>19</v>
      </c>
      <c r="N816" s="283" t="s">
        <v>43</v>
      </c>
      <c r="O816" s="87"/>
      <c r="P816" s="217">
        <f>O816*H816</f>
        <v>0</v>
      </c>
      <c r="Q816" s="217">
        <v>1</v>
      </c>
      <c r="R816" s="217">
        <f>Q816*H816</f>
        <v>0.01</v>
      </c>
      <c r="S816" s="217">
        <v>0</v>
      </c>
      <c r="T816" s="218">
        <f>S816*H816</f>
        <v>0</v>
      </c>
      <c r="U816" s="41"/>
      <c r="V816" s="41"/>
      <c r="W816" s="41"/>
      <c r="X816" s="41"/>
      <c r="Y816" s="41"/>
      <c r="Z816" s="41"/>
      <c r="AA816" s="41"/>
      <c r="AB816" s="41"/>
      <c r="AC816" s="41"/>
      <c r="AD816" s="41"/>
      <c r="AE816" s="41"/>
      <c r="AR816" s="219" t="s">
        <v>545</v>
      </c>
      <c r="AT816" s="219" t="s">
        <v>418</v>
      </c>
      <c r="AU816" s="219" t="s">
        <v>82</v>
      </c>
      <c r="AY816" s="20" t="s">
        <v>133</v>
      </c>
      <c r="BE816" s="220">
        <f>IF(N816="základní",J816,0)</f>
        <v>0</v>
      </c>
      <c r="BF816" s="220">
        <f>IF(N816="snížená",J816,0)</f>
        <v>0</v>
      </c>
      <c r="BG816" s="220">
        <f>IF(N816="zákl. přenesená",J816,0)</f>
        <v>0</v>
      </c>
      <c r="BH816" s="220">
        <f>IF(N816="sníž. přenesená",J816,0)</f>
        <v>0</v>
      </c>
      <c r="BI816" s="220">
        <f>IF(N816="nulová",J816,0)</f>
        <v>0</v>
      </c>
      <c r="BJ816" s="20" t="s">
        <v>80</v>
      </c>
      <c r="BK816" s="220">
        <f>ROUND(I816*H816,2)</f>
        <v>0</v>
      </c>
      <c r="BL816" s="20" t="s">
        <v>227</v>
      </c>
      <c r="BM816" s="219" t="s">
        <v>1370</v>
      </c>
    </row>
    <row r="817" s="13" customFormat="1">
      <c r="A817" s="13"/>
      <c r="B817" s="226"/>
      <c r="C817" s="227"/>
      <c r="D817" s="228" t="s">
        <v>144</v>
      </c>
      <c r="E817" s="229" t="s">
        <v>19</v>
      </c>
      <c r="F817" s="230" t="s">
        <v>1361</v>
      </c>
      <c r="G817" s="227"/>
      <c r="H817" s="231">
        <v>9.3239999999999998</v>
      </c>
      <c r="I817" s="232"/>
      <c r="J817" s="227"/>
      <c r="K817" s="227"/>
      <c r="L817" s="233"/>
      <c r="M817" s="234"/>
      <c r="N817" s="235"/>
      <c r="O817" s="235"/>
      <c r="P817" s="235"/>
      <c r="Q817" s="235"/>
      <c r="R817" s="235"/>
      <c r="S817" s="235"/>
      <c r="T817" s="236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T817" s="237" t="s">
        <v>144</v>
      </c>
      <c r="AU817" s="237" t="s">
        <v>82</v>
      </c>
      <c r="AV817" s="13" t="s">
        <v>82</v>
      </c>
      <c r="AW817" s="13" t="s">
        <v>33</v>
      </c>
      <c r="AX817" s="13" t="s">
        <v>80</v>
      </c>
      <c r="AY817" s="237" t="s">
        <v>133</v>
      </c>
    </row>
    <row r="818" s="13" customFormat="1">
      <c r="A818" s="13"/>
      <c r="B818" s="226"/>
      <c r="C818" s="227"/>
      <c r="D818" s="228" t="s">
        <v>144</v>
      </c>
      <c r="E818" s="227"/>
      <c r="F818" s="230" t="s">
        <v>1371</v>
      </c>
      <c r="G818" s="227"/>
      <c r="H818" s="231">
        <v>0.01</v>
      </c>
      <c r="I818" s="232"/>
      <c r="J818" s="227"/>
      <c r="K818" s="227"/>
      <c r="L818" s="233"/>
      <c r="M818" s="234"/>
      <c r="N818" s="235"/>
      <c r="O818" s="235"/>
      <c r="P818" s="235"/>
      <c r="Q818" s="235"/>
      <c r="R818" s="235"/>
      <c r="S818" s="235"/>
      <c r="T818" s="236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T818" s="237" t="s">
        <v>144</v>
      </c>
      <c r="AU818" s="237" t="s">
        <v>82</v>
      </c>
      <c r="AV818" s="13" t="s">
        <v>82</v>
      </c>
      <c r="AW818" s="13" t="s">
        <v>4</v>
      </c>
      <c r="AX818" s="13" t="s">
        <v>80</v>
      </c>
      <c r="AY818" s="237" t="s">
        <v>133</v>
      </c>
    </row>
    <row r="819" s="2" customFormat="1" ht="24.15" customHeight="1">
      <c r="A819" s="41"/>
      <c r="B819" s="42"/>
      <c r="C819" s="208" t="s">
        <v>1372</v>
      </c>
      <c r="D819" s="208" t="s">
        <v>135</v>
      </c>
      <c r="E819" s="209" t="s">
        <v>1355</v>
      </c>
      <c r="F819" s="210" t="s">
        <v>1356</v>
      </c>
      <c r="G819" s="211" t="s">
        <v>1296</v>
      </c>
      <c r="H819" s="212">
        <v>95.147000000000006</v>
      </c>
      <c r="I819" s="213"/>
      <c r="J819" s="214">
        <f>ROUND(I819*H819,2)</f>
        <v>0</v>
      </c>
      <c r="K819" s="210" t="s">
        <v>139</v>
      </c>
      <c r="L819" s="47"/>
      <c r="M819" s="215" t="s">
        <v>19</v>
      </c>
      <c r="N819" s="216" t="s">
        <v>43</v>
      </c>
      <c r="O819" s="87"/>
      <c r="P819" s="217">
        <f>O819*H819</f>
        <v>0</v>
      </c>
      <c r="Q819" s="217">
        <v>6.0000000000000002E-05</v>
      </c>
      <c r="R819" s="217">
        <f>Q819*H819</f>
        <v>0.0057088200000000007</v>
      </c>
      <c r="S819" s="217">
        <v>0</v>
      </c>
      <c r="T819" s="218">
        <f>S819*H819</f>
        <v>0</v>
      </c>
      <c r="U819" s="41"/>
      <c r="V819" s="41"/>
      <c r="W819" s="41"/>
      <c r="X819" s="41"/>
      <c r="Y819" s="41"/>
      <c r="Z819" s="41"/>
      <c r="AA819" s="41"/>
      <c r="AB819" s="41"/>
      <c r="AC819" s="41"/>
      <c r="AD819" s="41"/>
      <c r="AE819" s="41"/>
      <c r="AR819" s="219" t="s">
        <v>227</v>
      </c>
      <c r="AT819" s="219" t="s">
        <v>135</v>
      </c>
      <c r="AU819" s="219" t="s">
        <v>82</v>
      </c>
      <c r="AY819" s="20" t="s">
        <v>133</v>
      </c>
      <c r="BE819" s="220">
        <f>IF(N819="základní",J819,0)</f>
        <v>0</v>
      </c>
      <c r="BF819" s="220">
        <f>IF(N819="snížená",J819,0)</f>
        <v>0</v>
      </c>
      <c r="BG819" s="220">
        <f>IF(N819="zákl. přenesená",J819,0)</f>
        <v>0</v>
      </c>
      <c r="BH819" s="220">
        <f>IF(N819="sníž. přenesená",J819,0)</f>
        <v>0</v>
      </c>
      <c r="BI819" s="220">
        <f>IF(N819="nulová",J819,0)</f>
        <v>0</v>
      </c>
      <c r="BJ819" s="20" t="s">
        <v>80</v>
      </c>
      <c r="BK819" s="220">
        <f>ROUND(I819*H819,2)</f>
        <v>0</v>
      </c>
      <c r="BL819" s="20" t="s">
        <v>227</v>
      </c>
      <c r="BM819" s="219" t="s">
        <v>1373</v>
      </c>
    </row>
    <row r="820" s="2" customFormat="1">
      <c r="A820" s="41"/>
      <c r="B820" s="42"/>
      <c r="C820" s="43"/>
      <c r="D820" s="221" t="s">
        <v>142</v>
      </c>
      <c r="E820" s="43"/>
      <c r="F820" s="222" t="s">
        <v>1358</v>
      </c>
      <c r="G820" s="43"/>
      <c r="H820" s="43"/>
      <c r="I820" s="223"/>
      <c r="J820" s="43"/>
      <c r="K820" s="43"/>
      <c r="L820" s="47"/>
      <c r="M820" s="224"/>
      <c r="N820" s="225"/>
      <c r="O820" s="87"/>
      <c r="P820" s="87"/>
      <c r="Q820" s="87"/>
      <c r="R820" s="87"/>
      <c r="S820" s="87"/>
      <c r="T820" s="88"/>
      <c r="U820" s="41"/>
      <c r="V820" s="41"/>
      <c r="W820" s="41"/>
      <c r="X820" s="41"/>
      <c r="Y820" s="41"/>
      <c r="Z820" s="41"/>
      <c r="AA820" s="41"/>
      <c r="AB820" s="41"/>
      <c r="AC820" s="41"/>
      <c r="AD820" s="41"/>
      <c r="AE820" s="41"/>
      <c r="AT820" s="20" t="s">
        <v>142</v>
      </c>
      <c r="AU820" s="20" t="s">
        <v>82</v>
      </c>
    </row>
    <row r="821" s="15" customFormat="1">
      <c r="A821" s="15"/>
      <c r="B821" s="253"/>
      <c r="C821" s="254"/>
      <c r="D821" s="228" t="s">
        <v>144</v>
      </c>
      <c r="E821" s="255" t="s">
        <v>19</v>
      </c>
      <c r="F821" s="256" t="s">
        <v>1374</v>
      </c>
      <c r="G821" s="254"/>
      <c r="H821" s="255" t="s">
        <v>19</v>
      </c>
      <c r="I821" s="257"/>
      <c r="J821" s="254"/>
      <c r="K821" s="254"/>
      <c r="L821" s="258"/>
      <c r="M821" s="259"/>
      <c r="N821" s="260"/>
      <c r="O821" s="260"/>
      <c r="P821" s="260"/>
      <c r="Q821" s="260"/>
      <c r="R821" s="260"/>
      <c r="S821" s="260"/>
      <c r="T821" s="261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T821" s="262" t="s">
        <v>144</v>
      </c>
      <c r="AU821" s="262" t="s">
        <v>82</v>
      </c>
      <c r="AV821" s="15" t="s">
        <v>80</v>
      </c>
      <c r="AW821" s="15" t="s">
        <v>33</v>
      </c>
      <c r="AX821" s="15" t="s">
        <v>72</v>
      </c>
      <c r="AY821" s="262" t="s">
        <v>133</v>
      </c>
    </row>
    <row r="822" s="13" customFormat="1">
      <c r="A822" s="13"/>
      <c r="B822" s="226"/>
      <c r="C822" s="227"/>
      <c r="D822" s="228" t="s">
        <v>144</v>
      </c>
      <c r="E822" s="229" t="s">
        <v>19</v>
      </c>
      <c r="F822" s="230" t="s">
        <v>1375</v>
      </c>
      <c r="G822" s="227"/>
      <c r="H822" s="231">
        <v>76.302000000000007</v>
      </c>
      <c r="I822" s="232"/>
      <c r="J822" s="227"/>
      <c r="K822" s="227"/>
      <c r="L822" s="233"/>
      <c r="M822" s="234"/>
      <c r="N822" s="235"/>
      <c r="O822" s="235"/>
      <c r="P822" s="235"/>
      <c r="Q822" s="235"/>
      <c r="R822" s="235"/>
      <c r="S822" s="235"/>
      <c r="T822" s="236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T822" s="237" t="s">
        <v>144</v>
      </c>
      <c r="AU822" s="237" t="s">
        <v>82</v>
      </c>
      <c r="AV822" s="13" t="s">
        <v>82</v>
      </c>
      <c r="AW822" s="13" t="s">
        <v>33</v>
      </c>
      <c r="AX822" s="13" t="s">
        <v>72</v>
      </c>
      <c r="AY822" s="237" t="s">
        <v>133</v>
      </c>
    </row>
    <row r="823" s="13" customFormat="1">
      <c r="A823" s="13"/>
      <c r="B823" s="226"/>
      <c r="C823" s="227"/>
      <c r="D823" s="228" t="s">
        <v>144</v>
      </c>
      <c r="E823" s="229" t="s">
        <v>19</v>
      </c>
      <c r="F823" s="230" t="s">
        <v>1376</v>
      </c>
      <c r="G823" s="227"/>
      <c r="H823" s="231">
        <v>13.752000000000001</v>
      </c>
      <c r="I823" s="232"/>
      <c r="J823" s="227"/>
      <c r="K823" s="227"/>
      <c r="L823" s="233"/>
      <c r="M823" s="234"/>
      <c r="N823" s="235"/>
      <c r="O823" s="235"/>
      <c r="P823" s="235"/>
      <c r="Q823" s="235"/>
      <c r="R823" s="235"/>
      <c r="S823" s="235"/>
      <c r="T823" s="236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37" t="s">
        <v>144</v>
      </c>
      <c r="AU823" s="237" t="s">
        <v>82</v>
      </c>
      <c r="AV823" s="13" t="s">
        <v>82</v>
      </c>
      <c r="AW823" s="13" t="s">
        <v>33</v>
      </c>
      <c r="AX823" s="13" t="s">
        <v>72</v>
      </c>
      <c r="AY823" s="237" t="s">
        <v>133</v>
      </c>
    </row>
    <row r="824" s="13" customFormat="1">
      <c r="A824" s="13"/>
      <c r="B824" s="226"/>
      <c r="C824" s="227"/>
      <c r="D824" s="228" t="s">
        <v>144</v>
      </c>
      <c r="E824" s="229" t="s">
        <v>19</v>
      </c>
      <c r="F824" s="230" t="s">
        <v>1377</v>
      </c>
      <c r="G824" s="227"/>
      <c r="H824" s="231">
        <v>5.093</v>
      </c>
      <c r="I824" s="232"/>
      <c r="J824" s="227"/>
      <c r="K824" s="227"/>
      <c r="L824" s="233"/>
      <c r="M824" s="234"/>
      <c r="N824" s="235"/>
      <c r="O824" s="235"/>
      <c r="P824" s="235"/>
      <c r="Q824" s="235"/>
      <c r="R824" s="235"/>
      <c r="S824" s="235"/>
      <c r="T824" s="236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T824" s="237" t="s">
        <v>144</v>
      </c>
      <c r="AU824" s="237" t="s">
        <v>82</v>
      </c>
      <c r="AV824" s="13" t="s">
        <v>82</v>
      </c>
      <c r="AW824" s="13" t="s">
        <v>33</v>
      </c>
      <c r="AX824" s="13" t="s">
        <v>72</v>
      </c>
      <c r="AY824" s="237" t="s">
        <v>133</v>
      </c>
    </row>
    <row r="825" s="14" customFormat="1">
      <c r="A825" s="14"/>
      <c r="B825" s="238"/>
      <c r="C825" s="239"/>
      <c r="D825" s="228" t="s">
        <v>144</v>
      </c>
      <c r="E825" s="240" t="s">
        <v>19</v>
      </c>
      <c r="F825" s="241" t="s">
        <v>205</v>
      </c>
      <c r="G825" s="239"/>
      <c r="H825" s="242">
        <v>95.147000000000006</v>
      </c>
      <c r="I825" s="243"/>
      <c r="J825" s="239"/>
      <c r="K825" s="239"/>
      <c r="L825" s="244"/>
      <c r="M825" s="245"/>
      <c r="N825" s="246"/>
      <c r="O825" s="246"/>
      <c r="P825" s="246"/>
      <c r="Q825" s="246"/>
      <c r="R825" s="246"/>
      <c r="S825" s="246"/>
      <c r="T825" s="247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48" t="s">
        <v>144</v>
      </c>
      <c r="AU825" s="248" t="s">
        <v>82</v>
      </c>
      <c r="AV825" s="14" t="s">
        <v>140</v>
      </c>
      <c r="AW825" s="14" t="s">
        <v>33</v>
      </c>
      <c r="AX825" s="14" t="s">
        <v>80</v>
      </c>
      <c r="AY825" s="248" t="s">
        <v>133</v>
      </c>
    </row>
    <row r="826" s="2" customFormat="1" ht="21.75" customHeight="1">
      <c r="A826" s="41"/>
      <c r="B826" s="42"/>
      <c r="C826" s="274" t="s">
        <v>1378</v>
      </c>
      <c r="D826" s="274" t="s">
        <v>418</v>
      </c>
      <c r="E826" s="275" t="s">
        <v>1333</v>
      </c>
      <c r="F826" s="276" t="s">
        <v>1334</v>
      </c>
      <c r="G826" s="277" t="s">
        <v>251</v>
      </c>
      <c r="H826" s="278">
        <v>0.084000000000000005</v>
      </c>
      <c r="I826" s="279"/>
      <c r="J826" s="280">
        <f>ROUND(I826*H826,2)</f>
        <v>0</v>
      </c>
      <c r="K826" s="276" t="s">
        <v>139</v>
      </c>
      <c r="L826" s="281"/>
      <c r="M826" s="282" t="s">
        <v>19</v>
      </c>
      <c r="N826" s="283" t="s">
        <v>43</v>
      </c>
      <c r="O826" s="87"/>
      <c r="P826" s="217">
        <f>O826*H826</f>
        <v>0</v>
      </c>
      <c r="Q826" s="217">
        <v>1</v>
      </c>
      <c r="R826" s="217">
        <f>Q826*H826</f>
        <v>0.084000000000000005</v>
      </c>
      <c r="S826" s="217">
        <v>0</v>
      </c>
      <c r="T826" s="218">
        <f>S826*H826</f>
        <v>0</v>
      </c>
      <c r="U826" s="41"/>
      <c r="V826" s="41"/>
      <c r="W826" s="41"/>
      <c r="X826" s="41"/>
      <c r="Y826" s="41"/>
      <c r="Z826" s="41"/>
      <c r="AA826" s="41"/>
      <c r="AB826" s="41"/>
      <c r="AC826" s="41"/>
      <c r="AD826" s="41"/>
      <c r="AE826" s="41"/>
      <c r="AR826" s="219" t="s">
        <v>545</v>
      </c>
      <c r="AT826" s="219" t="s">
        <v>418</v>
      </c>
      <c r="AU826" s="219" t="s">
        <v>82</v>
      </c>
      <c r="AY826" s="20" t="s">
        <v>133</v>
      </c>
      <c r="BE826" s="220">
        <f>IF(N826="základní",J826,0)</f>
        <v>0</v>
      </c>
      <c r="BF826" s="220">
        <f>IF(N826="snížená",J826,0)</f>
        <v>0</v>
      </c>
      <c r="BG826" s="220">
        <f>IF(N826="zákl. přenesená",J826,0)</f>
        <v>0</v>
      </c>
      <c r="BH826" s="220">
        <f>IF(N826="sníž. přenesená",J826,0)</f>
        <v>0</v>
      </c>
      <c r="BI826" s="220">
        <f>IF(N826="nulová",J826,0)</f>
        <v>0</v>
      </c>
      <c r="BJ826" s="20" t="s">
        <v>80</v>
      </c>
      <c r="BK826" s="220">
        <f>ROUND(I826*H826,2)</f>
        <v>0</v>
      </c>
      <c r="BL826" s="20" t="s">
        <v>227</v>
      </c>
      <c r="BM826" s="219" t="s">
        <v>1379</v>
      </c>
    </row>
    <row r="827" s="13" customFormat="1">
      <c r="A827" s="13"/>
      <c r="B827" s="226"/>
      <c r="C827" s="227"/>
      <c r="D827" s="228" t="s">
        <v>144</v>
      </c>
      <c r="E827" s="229" t="s">
        <v>19</v>
      </c>
      <c r="F827" s="230" t="s">
        <v>1375</v>
      </c>
      <c r="G827" s="227"/>
      <c r="H827" s="231">
        <v>76.302000000000007</v>
      </c>
      <c r="I827" s="232"/>
      <c r="J827" s="227"/>
      <c r="K827" s="227"/>
      <c r="L827" s="233"/>
      <c r="M827" s="234"/>
      <c r="N827" s="235"/>
      <c r="O827" s="235"/>
      <c r="P827" s="235"/>
      <c r="Q827" s="235"/>
      <c r="R827" s="235"/>
      <c r="S827" s="235"/>
      <c r="T827" s="236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T827" s="237" t="s">
        <v>144</v>
      </c>
      <c r="AU827" s="237" t="s">
        <v>82</v>
      </c>
      <c r="AV827" s="13" t="s">
        <v>82</v>
      </c>
      <c r="AW827" s="13" t="s">
        <v>33</v>
      </c>
      <c r="AX827" s="13" t="s">
        <v>80</v>
      </c>
      <c r="AY827" s="237" t="s">
        <v>133</v>
      </c>
    </row>
    <row r="828" s="13" customFormat="1">
      <c r="A828" s="13"/>
      <c r="B828" s="226"/>
      <c r="C828" s="227"/>
      <c r="D828" s="228" t="s">
        <v>144</v>
      </c>
      <c r="E828" s="227"/>
      <c r="F828" s="230" t="s">
        <v>1380</v>
      </c>
      <c r="G828" s="227"/>
      <c r="H828" s="231">
        <v>0.084000000000000005</v>
      </c>
      <c r="I828" s="232"/>
      <c r="J828" s="227"/>
      <c r="K828" s="227"/>
      <c r="L828" s="233"/>
      <c r="M828" s="234"/>
      <c r="N828" s="235"/>
      <c r="O828" s="235"/>
      <c r="P828" s="235"/>
      <c r="Q828" s="235"/>
      <c r="R828" s="235"/>
      <c r="S828" s="235"/>
      <c r="T828" s="236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37" t="s">
        <v>144</v>
      </c>
      <c r="AU828" s="237" t="s">
        <v>82</v>
      </c>
      <c r="AV828" s="13" t="s">
        <v>82</v>
      </c>
      <c r="AW828" s="13" t="s">
        <v>4</v>
      </c>
      <c r="AX828" s="13" t="s">
        <v>80</v>
      </c>
      <c r="AY828" s="237" t="s">
        <v>133</v>
      </c>
    </row>
    <row r="829" s="2" customFormat="1" ht="24.15" customHeight="1">
      <c r="A829" s="41"/>
      <c r="B829" s="42"/>
      <c r="C829" s="274" t="s">
        <v>1381</v>
      </c>
      <c r="D829" s="274" t="s">
        <v>418</v>
      </c>
      <c r="E829" s="275" t="s">
        <v>1382</v>
      </c>
      <c r="F829" s="276" t="s">
        <v>1383</v>
      </c>
      <c r="G829" s="277" t="s">
        <v>251</v>
      </c>
      <c r="H829" s="278">
        <v>0.014999999999999999</v>
      </c>
      <c r="I829" s="279"/>
      <c r="J829" s="280">
        <f>ROUND(I829*H829,2)</f>
        <v>0</v>
      </c>
      <c r="K829" s="276" t="s">
        <v>139</v>
      </c>
      <c r="L829" s="281"/>
      <c r="M829" s="282" t="s">
        <v>19</v>
      </c>
      <c r="N829" s="283" t="s">
        <v>43</v>
      </c>
      <c r="O829" s="87"/>
      <c r="P829" s="217">
        <f>O829*H829</f>
        <v>0</v>
      </c>
      <c r="Q829" s="217">
        <v>1</v>
      </c>
      <c r="R829" s="217">
        <f>Q829*H829</f>
        <v>0.014999999999999999</v>
      </c>
      <c r="S829" s="217">
        <v>0</v>
      </c>
      <c r="T829" s="218">
        <f>S829*H829</f>
        <v>0</v>
      </c>
      <c r="U829" s="41"/>
      <c r="V829" s="41"/>
      <c r="W829" s="41"/>
      <c r="X829" s="41"/>
      <c r="Y829" s="41"/>
      <c r="Z829" s="41"/>
      <c r="AA829" s="41"/>
      <c r="AB829" s="41"/>
      <c r="AC829" s="41"/>
      <c r="AD829" s="41"/>
      <c r="AE829" s="41"/>
      <c r="AR829" s="219" t="s">
        <v>545</v>
      </c>
      <c r="AT829" s="219" t="s">
        <v>418</v>
      </c>
      <c r="AU829" s="219" t="s">
        <v>82</v>
      </c>
      <c r="AY829" s="20" t="s">
        <v>133</v>
      </c>
      <c r="BE829" s="220">
        <f>IF(N829="základní",J829,0)</f>
        <v>0</v>
      </c>
      <c r="BF829" s="220">
        <f>IF(N829="snížená",J829,0)</f>
        <v>0</v>
      </c>
      <c r="BG829" s="220">
        <f>IF(N829="zákl. přenesená",J829,0)</f>
        <v>0</v>
      </c>
      <c r="BH829" s="220">
        <f>IF(N829="sníž. přenesená",J829,0)</f>
        <v>0</v>
      </c>
      <c r="BI829" s="220">
        <f>IF(N829="nulová",J829,0)</f>
        <v>0</v>
      </c>
      <c r="BJ829" s="20" t="s">
        <v>80</v>
      </c>
      <c r="BK829" s="220">
        <f>ROUND(I829*H829,2)</f>
        <v>0</v>
      </c>
      <c r="BL829" s="20" t="s">
        <v>227</v>
      </c>
      <c r="BM829" s="219" t="s">
        <v>1384</v>
      </c>
    </row>
    <row r="830" s="13" customFormat="1">
      <c r="A830" s="13"/>
      <c r="B830" s="226"/>
      <c r="C830" s="227"/>
      <c r="D830" s="228" t="s">
        <v>144</v>
      </c>
      <c r="E830" s="229" t="s">
        <v>19</v>
      </c>
      <c r="F830" s="230" t="s">
        <v>1376</v>
      </c>
      <c r="G830" s="227"/>
      <c r="H830" s="231">
        <v>13.752000000000001</v>
      </c>
      <c r="I830" s="232"/>
      <c r="J830" s="227"/>
      <c r="K830" s="227"/>
      <c r="L830" s="233"/>
      <c r="M830" s="234"/>
      <c r="N830" s="235"/>
      <c r="O830" s="235"/>
      <c r="P830" s="235"/>
      <c r="Q830" s="235"/>
      <c r="R830" s="235"/>
      <c r="S830" s="235"/>
      <c r="T830" s="236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T830" s="237" t="s">
        <v>144</v>
      </c>
      <c r="AU830" s="237" t="s">
        <v>82</v>
      </c>
      <c r="AV830" s="13" t="s">
        <v>82</v>
      </c>
      <c r="AW830" s="13" t="s">
        <v>33</v>
      </c>
      <c r="AX830" s="13" t="s">
        <v>80</v>
      </c>
      <c r="AY830" s="237" t="s">
        <v>133</v>
      </c>
    </row>
    <row r="831" s="13" customFormat="1">
      <c r="A831" s="13"/>
      <c r="B831" s="226"/>
      <c r="C831" s="227"/>
      <c r="D831" s="228" t="s">
        <v>144</v>
      </c>
      <c r="E831" s="227"/>
      <c r="F831" s="230" t="s">
        <v>1385</v>
      </c>
      <c r="G831" s="227"/>
      <c r="H831" s="231">
        <v>0.014999999999999999</v>
      </c>
      <c r="I831" s="232"/>
      <c r="J831" s="227"/>
      <c r="K831" s="227"/>
      <c r="L831" s="233"/>
      <c r="M831" s="234"/>
      <c r="N831" s="235"/>
      <c r="O831" s="235"/>
      <c r="P831" s="235"/>
      <c r="Q831" s="235"/>
      <c r="R831" s="235"/>
      <c r="S831" s="235"/>
      <c r="T831" s="236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T831" s="237" t="s">
        <v>144</v>
      </c>
      <c r="AU831" s="237" t="s">
        <v>82</v>
      </c>
      <c r="AV831" s="13" t="s">
        <v>82</v>
      </c>
      <c r="AW831" s="13" t="s">
        <v>4</v>
      </c>
      <c r="AX831" s="13" t="s">
        <v>80</v>
      </c>
      <c r="AY831" s="237" t="s">
        <v>133</v>
      </c>
    </row>
    <row r="832" s="2" customFormat="1" ht="24.15" customHeight="1">
      <c r="A832" s="41"/>
      <c r="B832" s="42"/>
      <c r="C832" s="274" t="s">
        <v>1386</v>
      </c>
      <c r="D832" s="274" t="s">
        <v>418</v>
      </c>
      <c r="E832" s="275" t="s">
        <v>1363</v>
      </c>
      <c r="F832" s="276" t="s">
        <v>1364</v>
      </c>
      <c r="G832" s="277" t="s">
        <v>251</v>
      </c>
      <c r="H832" s="278">
        <v>0.0060000000000000001</v>
      </c>
      <c r="I832" s="279"/>
      <c r="J832" s="280">
        <f>ROUND(I832*H832,2)</f>
        <v>0</v>
      </c>
      <c r="K832" s="276" t="s">
        <v>139</v>
      </c>
      <c r="L832" s="281"/>
      <c r="M832" s="282" t="s">
        <v>19</v>
      </c>
      <c r="N832" s="283" t="s">
        <v>43</v>
      </c>
      <c r="O832" s="87"/>
      <c r="P832" s="217">
        <f>O832*H832</f>
        <v>0</v>
      </c>
      <c r="Q832" s="217">
        <v>1</v>
      </c>
      <c r="R832" s="217">
        <f>Q832*H832</f>
        <v>0.0060000000000000001</v>
      </c>
      <c r="S832" s="217">
        <v>0</v>
      </c>
      <c r="T832" s="218">
        <f>S832*H832</f>
        <v>0</v>
      </c>
      <c r="U832" s="41"/>
      <c r="V832" s="41"/>
      <c r="W832" s="41"/>
      <c r="X832" s="41"/>
      <c r="Y832" s="41"/>
      <c r="Z832" s="41"/>
      <c r="AA832" s="41"/>
      <c r="AB832" s="41"/>
      <c r="AC832" s="41"/>
      <c r="AD832" s="41"/>
      <c r="AE832" s="41"/>
      <c r="AR832" s="219" t="s">
        <v>545</v>
      </c>
      <c r="AT832" s="219" t="s">
        <v>418</v>
      </c>
      <c r="AU832" s="219" t="s">
        <v>82</v>
      </c>
      <c r="AY832" s="20" t="s">
        <v>133</v>
      </c>
      <c r="BE832" s="220">
        <f>IF(N832="základní",J832,0)</f>
        <v>0</v>
      </c>
      <c r="BF832" s="220">
        <f>IF(N832="snížená",J832,0)</f>
        <v>0</v>
      </c>
      <c r="BG832" s="220">
        <f>IF(N832="zákl. přenesená",J832,0)</f>
        <v>0</v>
      </c>
      <c r="BH832" s="220">
        <f>IF(N832="sníž. přenesená",J832,0)</f>
        <v>0</v>
      </c>
      <c r="BI832" s="220">
        <f>IF(N832="nulová",J832,0)</f>
        <v>0</v>
      </c>
      <c r="BJ832" s="20" t="s">
        <v>80</v>
      </c>
      <c r="BK832" s="220">
        <f>ROUND(I832*H832,2)</f>
        <v>0</v>
      </c>
      <c r="BL832" s="20" t="s">
        <v>227</v>
      </c>
      <c r="BM832" s="219" t="s">
        <v>1387</v>
      </c>
    </row>
    <row r="833" s="13" customFormat="1">
      <c r="A833" s="13"/>
      <c r="B833" s="226"/>
      <c r="C833" s="227"/>
      <c r="D833" s="228" t="s">
        <v>144</v>
      </c>
      <c r="E833" s="229" t="s">
        <v>19</v>
      </c>
      <c r="F833" s="230" t="s">
        <v>1377</v>
      </c>
      <c r="G833" s="227"/>
      <c r="H833" s="231">
        <v>5.093</v>
      </c>
      <c r="I833" s="232"/>
      <c r="J833" s="227"/>
      <c r="K833" s="227"/>
      <c r="L833" s="233"/>
      <c r="M833" s="234"/>
      <c r="N833" s="235"/>
      <c r="O833" s="235"/>
      <c r="P833" s="235"/>
      <c r="Q833" s="235"/>
      <c r="R833" s="235"/>
      <c r="S833" s="235"/>
      <c r="T833" s="236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37" t="s">
        <v>144</v>
      </c>
      <c r="AU833" s="237" t="s">
        <v>82</v>
      </c>
      <c r="AV833" s="13" t="s">
        <v>82</v>
      </c>
      <c r="AW833" s="13" t="s">
        <v>33</v>
      </c>
      <c r="AX833" s="13" t="s">
        <v>80</v>
      </c>
      <c r="AY833" s="237" t="s">
        <v>133</v>
      </c>
    </row>
    <row r="834" s="13" customFormat="1">
      <c r="A834" s="13"/>
      <c r="B834" s="226"/>
      <c r="C834" s="227"/>
      <c r="D834" s="228" t="s">
        <v>144</v>
      </c>
      <c r="E834" s="227"/>
      <c r="F834" s="230" t="s">
        <v>1388</v>
      </c>
      <c r="G834" s="227"/>
      <c r="H834" s="231">
        <v>0.0060000000000000001</v>
      </c>
      <c r="I834" s="232"/>
      <c r="J834" s="227"/>
      <c r="K834" s="227"/>
      <c r="L834" s="233"/>
      <c r="M834" s="234"/>
      <c r="N834" s="235"/>
      <c r="O834" s="235"/>
      <c r="P834" s="235"/>
      <c r="Q834" s="235"/>
      <c r="R834" s="235"/>
      <c r="S834" s="235"/>
      <c r="T834" s="236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T834" s="237" t="s">
        <v>144</v>
      </c>
      <c r="AU834" s="237" t="s">
        <v>82</v>
      </c>
      <c r="AV834" s="13" t="s">
        <v>82</v>
      </c>
      <c r="AW834" s="13" t="s">
        <v>4</v>
      </c>
      <c r="AX834" s="13" t="s">
        <v>80</v>
      </c>
      <c r="AY834" s="237" t="s">
        <v>133</v>
      </c>
    </row>
    <row r="835" s="2" customFormat="1" ht="16.5" customHeight="1">
      <c r="A835" s="41"/>
      <c r="B835" s="42"/>
      <c r="C835" s="274" t="s">
        <v>1389</v>
      </c>
      <c r="D835" s="274" t="s">
        <v>418</v>
      </c>
      <c r="E835" s="275" t="s">
        <v>1343</v>
      </c>
      <c r="F835" s="276" t="s">
        <v>1344</v>
      </c>
      <c r="G835" s="277" t="s">
        <v>94</v>
      </c>
      <c r="H835" s="278">
        <v>0.25800000000000001</v>
      </c>
      <c r="I835" s="279"/>
      <c r="J835" s="280">
        <f>ROUND(I835*H835,2)</f>
        <v>0</v>
      </c>
      <c r="K835" s="276" t="s">
        <v>139</v>
      </c>
      <c r="L835" s="281"/>
      <c r="M835" s="282" t="s">
        <v>19</v>
      </c>
      <c r="N835" s="283" t="s">
        <v>43</v>
      </c>
      <c r="O835" s="87"/>
      <c r="P835" s="217">
        <f>O835*H835</f>
        <v>0</v>
      </c>
      <c r="Q835" s="217">
        <v>0.0054999999999999997</v>
      </c>
      <c r="R835" s="217">
        <f>Q835*H835</f>
        <v>0.0014189999999999999</v>
      </c>
      <c r="S835" s="217">
        <v>0</v>
      </c>
      <c r="T835" s="218">
        <f>S835*H835</f>
        <v>0</v>
      </c>
      <c r="U835" s="41"/>
      <c r="V835" s="41"/>
      <c r="W835" s="41"/>
      <c r="X835" s="41"/>
      <c r="Y835" s="41"/>
      <c r="Z835" s="41"/>
      <c r="AA835" s="41"/>
      <c r="AB835" s="41"/>
      <c r="AC835" s="41"/>
      <c r="AD835" s="41"/>
      <c r="AE835" s="41"/>
      <c r="AR835" s="219" t="s">
        <v>545</v>
      </c>
      <c r="AT835" s="219" t="s">
        <v>418</v>
      </c>
      <c r="AU835" s="219" t="s">
        <v>82</v>
      </c>
      <c r="AY835" s="20" t="s">
        <v>133</v>
      </c>
      <c r="BE835" s="220">
        <f>IF(N835="základní",J835,0)</f>
        <v>0</v>
      </c>
      <c r="BF835" s="220">
        <f>IF(N835="snížená",J835,0)</f>
        <v>0</v>
      </c>
      <c r="BG835" s="220">
        <f>IF(N835="zákl. přenesená",J835,0)</f>
        <v>0</v>
      </c>
      <c r="BH835" s="220">
        <f>IF(N835="sníž. přenesená",J835,0)</f>
        <v>0</v>
      </c>
      <c r="BI835" s="220">
        <f>IF(N835="nulová",J835,0)</f>
        <v>0</v>
      </c>
      <c r="BJ835" s="20" t="s">
        <v>80</v>
      </c>
      <c r="BK835" s="220">
        <f>ROUND(I835*H835,2)</f>
        <v>0</v>
      </c>
      <c r="BL835" s="20" t="s">
        <v>227</v>
      </c>
      <c r="BM835" s="219" t="s">
        <v>1390</v>
      </c>
    </row>
    <row r="836" s="13" customFormat="1">
      <c r="A836" s="13"/>
      <c r="B836" s="226"/>
      <c r="C836" s="227"/>
      <c r="D836" s="228" t="s">
        <v>144</v>
      </c>
      <c r="E836" s="229" t="s">
        <v>19</v>
      </c>
      <c r="F836" s="230" t="s">
        <v>1391</v>
      </c>
      <c r="G836" s="227"/>
      <c r="H836" s="231">
        <v>0.25800000000000001</v>
      </c>
      <c r="I836" s="232"/>
      <c r="J836" s="227"/>
      <c r="K836" s="227"/>
      <c r="L836" s="233"/>
      <c r="M836" s="234"/>
      <c r="N836" s="235"/>
      <c r="O836" s="235"/>
      <c r="P836" s="235"/>
      <c r="Q836" s="235"/>
      <c r="R836" s="235"/>
      <c r="S836" s="235"/>
      <c r="T836" s="236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T836" s="237" t="s">
        <v>144</v>
      </c>
      <c r="AU836" s="237" t="s">
        <v>82</v>
      </c>
      <c r="AV836" s="13" t="s">
        <v>82</v>
      </c>
      <c r="AW836" s="13" t="s">
        <v>33</v>
      </c>
      <c r="AX836" s="13" t="s">
        <v>80</v>
      </c>
      <c r="AY836" s="237" t="s">
        <v>133</v>
      </c>
    </row>
    <row r="837" s="2" customFormat="1" ht="24.15" customHeight="1">
      <c r="A837" s="41"/>
      <c r="B837" s="42"/>
      <c r="C837" s="208" t="s">
        <v>1392</v>
      </c>
      <c r="D837" s="208" t="s">
        <v>135</v>
      </c>
      <c r="E837" s="209" t="s">
        <v>1355</v>
      </c>
      <c r="F837" s="210" t="s">
        <v>1356</v>
      </c>
      <c r="G837" s="211" t="s">
        <v>1296</v>
      </c>
      <c r="H837" s="212">
        <v>15.675000000000001</v>
      </c>
      <c r="I837" s="213"/>
      <c r="J837" s="214">
        <f>ROUND(I837*H837,2)</f>
        <v>0</v>
      </c>
      <c r="K837" s="210" t="s">
        <v>139</v>
      </c>
      <c r="L837" s="47"/>
      <c r="M837" s="215" t="s">
        <v>19</v>
      </c>
      <c r="N837" s="216" t="s">
        <v>43</v>
      </c>
      <c r="O837" s="87"/>
      <c r="P837" s="217">
        <f>O837*H837</f>
        <v>0</v>
      </c>
      <c r="Q837" s="217">
        <v>6.0000000000000002E-05</v>
      </c>
      <c r="R837" s="217">
        <f>Q837*H837</f>
        <v>0.00094050000000000004</v>
      </c>
      <c r="S837" s="217">
        <v>0</v>
      </c>
      <c r="T837" s="218">
        <f>S837*H837</f>
        <v>0</v>
      </c>
      <c r="U837" s="41"/>
      <c r="V837" s="41"/>
      <c r="W837" s="41"/>
      <c r="X837" s="41"/>
      <c r="Y837" s="41"/>
      <c r="Z837" s="41"/>
      <c r="AA837" s="41"/>
      <c r="AB837" s="41"/>
      <c r="AC837" s="41"/>
      <c r="AD837" s="41"/>
      <c r="AE837" s="41"/>
      <c r="AR837" s="219" t="s">
        <v>227</v>
      </c>
      <c r="AT837" s="219" t="s">
        <v>135</v>
      </c>
      <c r="AU837" s="219" t="s">
        <v>82</v>
      </c>
      <c r="AY837" s="20" t="s">
        <v>133</v>
      </c>
      <c r="BE837" s="220">
        <f>IF(N837="základní",J837,0)</f>
        <v>0</v>
      </c>
      <c r="BF837" s="220">
        <f>IF(N837="snížená",J837,0)</f>
        <v>0</v>
      </c>
      <c r="BG837" s="220">
        <f>IF(N837="zákl. přenesená",J837,0)</f>
        <v>0</v>
      </c>
      <c r="BH837" s="220">
        <f>IF(N837="sníž. přenesená",J837,0)</f>
        <v>0</v>
      </c>
      <c r="BI837" s="220">
        <f>IF(N837="nulová",J837,0)</f>
        <v>0</v>
      </c>
      <c r="BJ837" s="20" t="s">
        <v>80</v>
      </c>
      <c r="BK837" s="220">
        <f>ROUND(I837*H837,2)</f>
        <v>0</v>
      </c>
      <c r="BL837" s="20" t="s">
        <v>227</v>
      </c>
      <c r="BM837" s="219" t="s">
        <v>1393</v>
      </c>
    </row>
    <row r="838" s="2" customFormat="1">
      <c r="A838" s="41"/>
      <c r="B838" s="42"/>
      <c r="C838" s="43"/>
      <c r="D838" s="221" t="s">
        <v>142</v>
      </c>
      <c r="E838" s="43"/>
      <c r="F838" s="222" t="s">
        <v>1358</v>
      </c>
      <c r="G838" s="43"/>
      <c r="H838" s="43"/>
      <c r="I838" s="223"/>
      <c r="J838" s="43"/>
      <c r="K838" s="43"/>
      <c r="L838" s="47"/>
      <c r="M838" s="224"/>
      <c r="N838" s="225"/>
      <c r="O838" s="87"/>
      <c r="P838" s="87"/>
      <c r="Q838" s="87"/>
      <c r="R838" s="87"/>
      <c r="S838" s="87"/>
      <c r="T838" s="88"/>
      <c r="U838" s="41"/>
      <c r="V838" s="41"/>
      <c r="W838" s="41"/>
      <c r="X838" s="41"/>
      <c r="Y838" s="41"/>
      <c r="Z838" s="41"/>
      <c r="AA838" s="41"/>
      <c r="AB838" s="41"/>
      <c r="AC838" s="41"/>
      <c r="AD838" s="41"/>
      <c r="AE838" s="41"/>
      <c r="AT838" s="20" t="s">
        <v>142</v>
      </c>
      <c r="AU838" s="20" t="s">
        <v>82</v>
      </c>
    </row>
    <row r="839" s="15" customFormat="1">
      <c r="A839" s="15"/>
      <c r="B839" s="253"/>
      <c r="C839" s="254"/>
      <c r="D839" s="228" t="s">
        <v>144</v>
      </c>
      <c r="E839" s="255" t="s">
        <v>19</v>
      </c>
      <c r="F839" s="256" t="s">
        <v>1299</v>
      </c>
      <c r="G839" s="254"/>
      <c r="H839" s="255" t="s">
        <v>19</v>
      </c>
      <c r="I839" s="257"/>
      <c r="J839" s="254"/>
      <c r="K839" s="254"/>
      <c r="L839" s="258"/>
      <c r="M839" s="259"/>
      <c r="N839" s="260"/>
      <c r="O839" s="260"/>
      <c r="P839" s="260"/>
      <c r="Q839" s="260"/>
      <c r="R839" s="260"/>
      <c r="S839" s="260"/>
      <c r="T839" s="261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T839" s="262" t="s">
        <v>144</v>
      </c>
      <c r="AU839" s="262" t="s">
        <v>82</v>
      </c>
      <c r="AV839" s="15" t="s">
        <v>80</v>
      </c>
      <c r="AW839" s="15" t="s">
        <v>33</v>
      </c>
      <c r="AX839" s="15" t="s">
        <v>72</v>
      </c>
      <c r="AY839" s="262" t="s">
        <v>133</v>
      </c>
    </row>
    <row r="840" s="13" customFormat="1">
      <c r="A840" s="13"/>
      <c r="B840" s="226"/>
      <c r="C840" s="227"/>
      <c r="D840" s="228" t="s">
        <v>144</v>
      </c>
      <c r="E840" s="229" t="s">
        <v>19</v>
      </c>
      <c r="F840" s="230" t="s">
        <v>1394</v>
      </c>
      <c r="G840" s="227"/>
      <c r="H840" s="231">
        <v>15.675000000000001</v>
      </c>
      <c r="I840" s="232"/>
      <c r="J840" s="227"/>
      <c r="K840" s="227"/>
      <c r="L840" s="233"/>
      <c r="M840" s="234"/>
      <c r="N840" s="235"/>
      <c r="O840" s="235"/>
      <c r="P840" s="235"/>
      <c r="Q840" s="235"/>
      <c r="R840" s="235"/>
      <c r="S840" s="235"/>
      <c r="T840" s="236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37" t="s">
        <v>144</v>
      </c>
      <c r="AU840" s="237" t="s">
        <v>82</v>
      </c>
      <c r="AV840" s="13" t="s">
        <v>82</v>
      </c>
      <c r="AW840" s="13" t="s">
        <v>33</v>
      </c>
      <c r="AX840" s="13" t="s">
        <v>80</v>
      </c>
      <c r="AY840" s="237" t="s">
        <v>133</v>
      </c>
    </row>
    <row r="841" s="2" customFormat="1" ht="24.15" customHeight="1">
      <c r="A841" s="41"/>
      <c r="B841" s="42"/>
      <c r="C841" s="274" t="s">
        <v>1395</v>
      </c>
      <c r="D841" s="274" t="s">
        <v>418</v>
      </c>
      <c r="E841" s="275" t="s">
        <v>1314</v>
      </c>
      <c r="F841" s="276" t="s">
        <v>1315</v>
      </c>
      <c r="G841" s="277" t="s">
        <v>251</v>
      </c>
      <c r="H841" s="278">
        <v>0.017000000000000001</v>
      </c>
      <c r="I841" s="279"/>
      <c r="J841" s="280">
        <f>ROUND(I841*H841,2)</f>
        <v>0</v>
      </c>
      <c r="K841" s="276" t="s">
        <v>139</v>
      </c>
      <c r="L841" s="281"/>
      <c r="M841" s="282" t="s">
        <v>19</v>
      </c>
      <c r="N841" s="283" t="s">
        <v>43</v>
      </c>
      <c r="O841" s="87"/>
      <c r="P841" s="217">
        <f>O841*H841</f>
        <v>0</v>
      </c>
      <c r="Q841" s="217">
        <v>1</v>
      </c>
      <c r="R841" s="217">
        <f>Q841*H841</f>
        <v>0.017000000000000001</v>
      </c>
      <c r="S841" s="217">
        <v>0</v>
      </c>
      <c r="T841" s="218">
        <f>S841*H841</f>
        <v>0</v>
      </c>
      <c r="U841" s="41"/>
      <c r="V841" s="41"/>
      <c r="W841" s="41"/>
      <c r="X841" s="41"/>
      <c r="Y841" s="41"/>
      <c r="Z841" s="41"/>
      <c r="AA841" s="41"/>
      <c r="AB841" s="41"/>
      <c r="AC841" s="41"/>
      <c r="AD841" s="41"/>
      <c r="AE841" s="41"/>
      <c r="AR841" s="219" t="s">
        <v>545</v>
      </c>
      <c r="AT841" s="219" t="s">
        <v>418</v>
      </c>
      <c r="AU841" s="219" t="s">
        <v>82</v>
      </c>
      <c r="AY841" s="20" t="s">
        <v>133</v>
      </c>
      <c r="BE841" s="220">
        <f>IF(N841="základní",J841,0)</f>
        <v>0</v>
      </c>
      <c r="BF841" s="220">
        <f>IF(N841="snížená",J841,0)</f>
        <v>0</v>
      </c>
      <c r="BG841" s="220">
        <f>IF(N841="zákl. přenesená",J841,0)</f>
        <v>0</v>
      </c>
      <c r="BH841" s="220">
        <f>IF(N841="sníž. přenesená",J841,0)</f>
        <v>0</v>
      </c>
      <c r="BI841" s="220">
        <f>IF(N841="nulová",J841,0)</f>
        <v>0</v>
      </c>
      <c r="BJ841" s="20" t="s">
        <v>80</v>
      </c>
      <c r="BK841" s="220">
        <f>ROUND(I841*H841,2)</f>
        <v>0</v>
      </c>
      <c r="BL841" s="20" t="s">
        <v>227</v>
      </c>
      <c r="BM841" s="219" t="s">
        <v>1396</v>
      </c>
    </row>
    <row r="842" s="15" customFormat="1">
      <c r="A842" s="15"/>
      <c r="B842" s="253"/>
      <c r="C842" s="254"/>
      <c r="D842" s="228" t="s">
        <v>144</v>
      </c>
      <c r="E842" s="255" t="s">
        <v>19</v>
      </c>
      <c r="F842" s="256" t="s">
        <v>1299</v>
      </c>
      <c r="G842" s="254"/>
      <c r="H842" s="255" t="s">
        <v>19</v>
      </c>
      <c r="I842" s="257"/>
      <c r="J842" s="254"/>
      <c r="K842" s="254"/>
      <c r="L842" s="258"/>
      <c r="M842" s="259"/>
      <c r="N842" s="260"/>
      <c r="O842" s="260"/>
      <c r="P842" s="260"/>
      <c r="Q842" s="260"/>
      <c r="R842" s="260"/>
      <c r="S842" s="260"/>
      <c r="T842" s="261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T842" s="262" t="s">
        <v>144</v>
      </c>
      <c r="AU842" s="262" t="s">
        <v>82</v>
      </c>
      <c r="AV842" s="15" t="s">
        <v>80</v>
      </c>
      <c r="AW842" s="15" t="s">
        <v>33</v>
      </c>
      <c r="AX842" s="15" t="s">
        <v>72</v>
      </c>
      <c r="AY842" s="262" t="s">
        <v>133</v>
      </c>
    </row>
    <row r="843" s="13" customFormat="1">
      <c r="A843" s="13"/>
      <c r="B843" s="226"/>
      <c r="C843" s="227"/>
      <c r="D843" s="228" t="s">
        <v>144</v>
      </c>
      <c r="E843" s="229" t="s">
        <v>19</v>
      </c>
      <c r="F843" s="230" t="s">
        <v>1394</v>
      </c>
      <c r="G843" s="227"/>
      <c r="H843" s="231">
        <v>15.675000000000001</v>
      </c>
      <c r="I843" s="232"/>
      <c r="J843" s="227"/>
      <c r="K843" s="227"/>
      <c r="L843" s="233"/>
      <c r="M843" s="234"/>
      <c r="N843" s="235"/>
      <c r="O843" s="235"/>
      <c r="P843" s="235"/>
      <c r="Q843" s="235"/>
      <c r="R843" s="235"/>
      <c r="S843" s="235"/>
      <c r="T843" s="236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37" t="s">
        <v>144</v>
      </c>
      <c r="AU843" s="237" t="s">
        <v>82</v>
      </c>
      <c r="AV843" s="13" t="s">
        <v>82</v>
      </c>
      <c r="AW843" s="13" t="s">
        <v>33</v>
      </c>
      <c r="AX843" s="13" t="s">
        <v>80</v>
      </c>
      <c r="AY843" s="237" t="s">
        <v>133</v>
      </c>
    </row>
    <row r="844" s="13" customFormat="1">
      <c r="A844" s="13"/>
      <c r="B844" s="226"/>
      <c r="C844" s="227"/>
      <c r="D844" s="228" t="s">
        <v>144</v>
      </c>
      <c r="E844" s="227"/>
      <c r="F844" s="230" t="s">
        <v>1397</v>
      </c>
      <c r="G844" s="227"/>
      <c r="H844" s="231">
        <v>0.017000000000000001</v>
      </c>
      <c r="I844" s="232"/>
      <c r="J844" s="227"/>
      <c r="K844" s="227"/>
      <c r="L844" s="233"/>
      <c r="M844" s="234"/>
      <c r="N844" s="235"/>
      <c r="O844" s="235"/>
      <c r="P844" s="235"/>
      <c r="Q844" s="235"/>
      <c r="R844" s="235"/>
      <c r="S844" s="235"/>
      <c r="T844" s="236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T844" s="237" t="s">
        <v>144</v>
      </c>
      <c r="AU844" s="237" t="s">
        <v>82</v>
      </c>
      <c r="AV844" s="13" t="s">
        <v>82</v>
      </c>
      <c r="AW844" s="13" t="s">
        <v>4</v>
      </c>
      <c r="AX844" s="13" t="s">
        <v>80</v>
      </c>
      <c r="AY844" s="237" t="s">
        <v>133</v>
      </c>
    </row>
    <row r="845" s="2" customFormat="1" ht="24.15" customHeight="1">
      <c r="A845" s="41"/>
      <c r="B845" s="42"/>
      <c r="C845" s="208" t="s">
        <v>1398</v>
      </c>
      <c r="D845" s="208" t="s">
        <v>135</v>
      </c>
      <c r="E845" s="209" t="s">
        <v>1355</v>
      </c>
      <c r="F845" s="210" t="s">
        <v>1356</v>
      </c>
      <c r="G845" s="211" t="s">
        <v>1296</v>
      </c>
      <c r="H845" s="212">
        <v>70.563000000000002</v>
      </c>
      <c r="I845" s="213"/>
      <c r="J845" s="214">
        <f>ROUND(I845*H845,2)</f>
        <v>0</v>
      </c>
      <c r="K845" s="210" t="s">
        <v>139</v>
      </c>
      <c r="L845" s="47"/>
      <c r="M845" s="215" t="s">
        <v>19</v>
      </c>
      <c r="N845" s="216" t="s">
        <v>43</v>
      </c>
      <c r="O845" s="87"/>
      <c r="P845" s="217">
        <f>O845*H845</f>
        <v>0</v>
      </c>
      <c r="Q845" s="217">
        <v>6.0000000000000002E-05</v>
      </c>
      <c r="R845" s="217">
        <f>Q845*H845</f>
        <v>0.0042337800000000004</v>
      </c>
      <c r="S845" s="217">
        <v>0</v>
      </c>
      <c r="T845" s="218">
        <f>S845*H845</f>
        <v>0</v>
      </c>
      <c r="U845" s="41"/>
      <c r="V845" s="41"/>
      <c r="W845" s="41"/>
      <c r="X845" s="41"/>
      <c r="Y845" s="41"/>
      <c r="Z845" s="41"/>
      <c r="AA845" s="41"/>
      <c r="AB845" s="41"/>
      <c r="AC845" s="41"/>
      <c r="AD845" s="41"/>
      <c r="AE845" s="41"/>
      <c r="AR845" s="219" t="s">
        <v>227</v>
      </c>
      <c r="AT845" s="219" t="s">
        <v>135</v>
      </c>
      <c r="AU845" s="219" t="s">
        <v>82</v>
      </c>
      <c r="AY845" s="20" t="s">
        <v>133</v>
      </c>
      <c r="BE845" s="220">
        <f>IF(N845="základní",J845,0)</f>
        <v>0</v>
      </c>
      <c r="BF845" s="220">
        <f>IF(N845="snížená",J845,0)</f>
        <v>0</v>
      </c>
      <c r="BG845" s="220">
        <f>IF(N845="zákl. přenesená",J845,0)</f>
        <v>0</v>
      </c>
      <c r="BH845" s="220">
        <f>IF(N845="sníž. přenesená",J845,0)</f>
        <v>0</v>
      </c>
      <c r="BI845" s="220">
        <f>IF(N845="nulová",J845,0)</f>
        <v>0</v>
      </c>
      <c r="BJ845" s="20" t="s">
        <v>80</v>
      </c>
      <c r="BK845" s="220">
        <f>ROUND(I845*H845,2)</f>
        <v>0</v>
      </c>
      <c r="BL845" s="20" t="s">
        <v>227</v>
      </c>
      <c r="BM845" s="219" t="s">
        <v>1399</v>
      </c>
    </row>
    <row r="846" s="2" customFormat="1">
      <c r="A846" s="41"/>
      <c r="B846" s="42"/>
      <c r="C846" s="43"/>
      <c r="D846" s="221" t="s">
        <v>142</v>
      </c>
      <c r="E846" s="43"/>
      <c r="F846" s="222" t="s">
        <v>1358</v>
      </c>
      <c r="G846" s="43"/>
      <c r="H846" s="43"/>
      <c r="I846" s="223"/>
      <c r="J846" s="43"/>
      <c r="K846" s="43"/>
      <c r="L846" s="47"/>
      <c r="M846" s="224"/>
      <c r="N846" s="225"/>
      <c r="O846" s="87"/>
      <c r="P846" s="87"/>
      <c r="Q846" s="87"/>
      <c r="R846" s="87"/>
      <c r="S846" s="87"/>
      <c r="T846" s="88"/>
      <c r="U846" s="41"/>
      <c r="V846" s="41"/>
      <c r="W846" s="41"/>
      <c r="X846" s="41"/>
      <c r="Y846" s="41"/>
      <c r="Z846" s="41"/>
      <c r="AA846" s="41"/>
      <c r="AB846" s="41"/>
      <c r="AC846" s="41"/>
      <c r="AD846" s="41"/>
      <c r="AE846" s="41"/>
      <c r="AT846" s="20" t="s">
        <v>142</v>
      </c>
      <c r="AU846" s="20" t="s">
        <v>82</v>
      </c>
    </row>
    <row r="847" s="15" customFormat="1">
      <c r="A847" s="15"/>
      <c r="B847" s="253"/>
      <c r="C847" s="254"/>
      <c r="D847" s="228" t="s">
        <v>144</v>
      </c>
      <c r="E847" s="255" t="s">
        <v>19</v>
      </c>
      <c r="F847" s="256" t="s">
        <v>1400</v>
      </c>
      <c r="G847" s="254"/>
      <c r="H847" s="255" t="s">
        <v>19</v>
      </c>
      <c r="I847" s="257"/>
      <c r="J847" s="254"/>
      <c r="K847" s="254"/>
      <c r="L847" s="258"/>
      <c r="M847" s="259"/>
      <c r="N847" s="260"/>
      <c r="O847" s="260"/>
      <c r="P847" s="260"/>
      <c r="Q847" s="260"/>
      <c r="R847" s="260"/>
      <c r="S847" s="260"/>
      <c r="T847" s="261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T847" s="262" t="s">
        <v>144</v>
      </c>
      <c r="AU847" s="262" t="s">
        <v>82</v>
      </c>
      <c r="AV847" s="15" t="s">
        <v>80</v>
      </c>
      <c r="AW847" s="15" t="s">
        <v>33</v>
      </c>
      <c r="AX847" s="15" t="s">
        <v>72</v>
      </c>
      <c r="AY847" s="262" t="s">
        <v>133</v>
      </c>
    </row>
    <row r="848" s="13" customFormat="1">
      <c r="A848" s="13"/>
      <c r="B848" s="226"/>
      <c r="C848" s="227"/>
      <c r="D848" s="228" t="s">
        <v>144</v>
      </c>
      <c r="E848" s="229" t="s">
        <v>19</v>
      </c>
      <c r="F848" s="230" t="s">
        <v>1401</v>
      </c>
      <c r="G848" s="227"/>
      <c r="H848" s="231">
        <v>70.563000000000002</v>
      </c>
      <c r="I848" s="232"/>
      <c r="J848" s="227"/>
      <c r="K848" s="227"/>
      <c r="L848" s="233"/>
      <c r="M848" s="234"/>
      <c r="N848" s="235"/>
      <c r="O848" s="235"/>
      <c r="P848" s="235"/>
      <c r="Q848" s="235"/>
      <c r="R848" s="235"/>
      <c r="S848" s="235"/>
      <c r="T848" s="236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T848" s="237" t="s">
        <v>144</v>
      </c>
      <c r="AU848" s="237" t="s">
        <v>82</v>
      </c>
      <c r="AV848" s="13" t="s">
        <v>82</v>
      </c>
      <c r="AW848" s="13" t="s">
        <v>33</v>
      </c>
      <c r="AX848" s="13" t="s">
        <v>80</v>
      </c>
      <c r="AY848" s="237" t="s">
        <v>133</v>
      </c>
    </row>
    <row r="849" s="2" customFormat="1" ht="24.15" customHeight="1">
      <c r="A849" s="41"/>
      <c r="B849" s="42"/>
      <c r="C849" s="274" t="s">
        <v>1402</v>
      </c>
      <c r="D849" s="274" t="s">
        <v>418</v>
      </c>
      <c r="E849" s="275" t="s">
        <v>1403</v>
      </c>
      <c r="F849" s="276" t="s">
        <v>1404</v>
      </c>
      <c r="G849" s="277" t="s">
        <v>251</v>
      </c>
      <c r="H849" s="278">
        <v>0.078</v>
      </c>
      <c r="I849" s="279"/>
      <c r="J849" s="280">
        <f>ROUND(I849*H849,2)</f>
        <v>0</v>
      </c>
      <c r="K849" s="276" t="s">
        <v>139</v>
      </c>
      <c r="L849" s="281"/>
      <c r="M849" s="282" t="s">
        <v>19</v>
      </c>
      <c r="N849" s="283" t="s">
        <v>43</v>
      </c>
      <c r="O849" s="87"/>
      <c r="P849" s="217">
        <f>O849*H849</f>
        <v>0</v>
      </c>
      <c r="Q849" s="217">
        <v>1</v>
      </c>
      <c r="R849" s="217">
        <f>Q849*H849</f>
        <v>0.078</v>
      </c>
      <c r="S849" s="217">
        <v>0</v>
      </c>
      <c r="T849" s="218">
        <f>S849*H849</f>
        <v>0</v>
      </c>
      <c r="U849" s="41"/>
      <c r="V849" s="41"/>
      <c r="W849" s="41"/>
      <c r="X849" s="41"/>
      <c r="Y849" s="41"/>
      <c r="Z849" s="41"/>
      <c r="AA849" s="41"/>
      <c r="AB849" s="41"/>
      <c r="AC849" s="41"/>
      <c r="AD849" s="41"/>
      <c r="AE849" s="41"/>
      <c r="AR849" s="219" t="s">
        <v>545</v>
      </c>
      <c r="AT849" s="219" t="s">
        <v>418</v>
      </c>
      <c r="AU849" s="219" t="s">
        <v>82</v>
      </c>
      <c r="AY849" s="20" t="s">
        <v>133</v>
      </c>
      <c r="BE849" s="220">
        <f>IF(N849="základní",J849,0)</f>
        <v>0</v>
      </c>
      <c r="BF849" s="220">
        <f>IF(N849="snížená",J849,0)</f>
        <v>0</v>
      </c>
      <c r="BG849" s="220">
        <f>IF(N849="zákl. přenesená",J849,0)</f>
        <v>0</v>
      </c>
      <c r="BH849" s="220">
        <f>IF(N849="sníž. přenesená",J849,0)</f>
        <v>0</v>
      </c>
      <c r="BI849" s="220">
        <f>IF(N849="nulová",J849,0)</f>
        <v>0</v>
      </c>
      <c r="BJ849" s="20" t="s">
        <v>80</v>
      </c>
      <c r="BK849" s="220">
        <f>ROUND(I849*H849,2)</f>
        <v>0</v>
      </c>
      <c r="BL849" s="20" t="s">
        <v>227</v>
      </c>
      <c r="BM849" s="219" t="s">
        <v>1405</v>
      </c>
    </row>
    <row r="850" s="13" customFormat="1">
      <c r="A850" s="13"/>
      <c r="B850" s="226"/>
      <c r="C850" s="227"/>
      <c r="D850" s="228" t="s">
        <v>144</v>
      </c>
      <c r="E850" s="227"/>
      <c r="F850" s="230" t="s">
        <v>1406</v>
      </c>
      <c r="G850" s="227"/>
      <c r="H850" s="231">
        <v>0.078</v>
      </c>
      <c r="I850" s="232"/>
      <c r="J850" s="227"/>
      <c r="K850" s="227"/>
      <c r="L850" s="233"/>
      <c r="M850" s="234"/>
      <c r="N850" s="235"/>
      <c r="O850" s="235"/>
      <c r="P850" s="235"/>
      <c r="Q850" s="235"/>
      <c r="R850" s="235"/>
      <c r="S850" s="235"/>
      <c r="T850" s="236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T850" s="237" t="s">
        <v>144</v>
      </c>
      <c r="AU850" s="237" t="s">
        <v>82</v>
      </c>
      <c r="AV850" s="13" t="s">
        <v>82</v>
      </c>
      <c r="AW850" s="13" t="s">
        <v>4</v>
      </c>
      <c r="AX850" s="13" t="s">
        <v>80</v>
      </c>
      <c r="AY850" s="237" t="s">
        <v>133</v>
      </c>
    </row>
    <row r="851" s="2" customFormat="1" ht="24.15" customHeight="1">
      <c r="A851" s="41"/>
      <c r="B851" s="42"/>
      <c r="C851" s="208" t="s">
        <v>1407</v>
      </c>
      <c r="D851" s="208" t="s">
        <v>135</v>
      </c>
      <c r="E851" s="209" t="s">
        <v>1408</v>
      </c>
      <c r="F851" s="210" t="s">
        <v>1409</v>
      </c>
      <c r="G851" s="211" t="s">
        <v>1296</v>
      </c>
      <c r="H851" s="212">
        <v>32.969999999999999</v>
      </c>
      <c r="I851" s="213"/>
      <c r="J851" s="214">
        <f>ROUND(I851*H851,2)</f>
        <v>0</v>
      </c>
      <c r="K851" s="210" t="s">
        <v>139</v>
      </c>
      <c r="L851" s="47"/>
      <c r="M851" s="215" t="s">
        <v>19</v>
      </c>
      <c r="N851" s="216" t="s">
        <v>43</v>
      </c>
      <c r="O851" s="87"/>
      <c r="P851" s="217">
        <f>O851*H851</f>
        <v>0</v>
      </c>
      <c r="Q851" s="217">
        <v>5.0000000000000002E-05</v>
      </c>
      <c r="R851" s="217">
        <f>Q851*H851</f>
        <v>0.0016485</v>
      </c>
      <c r="S851" s="217">
        <v>0</v>
      </c>
      <c r="T851" s="218">
        <f>S851*H851</f>
        <v>0</v>
      </c>
      <c r="U851" s="41"/>
      <c r="V851" s="41"/>
      <c r="W851" s="41"/>
      <c r="X851" s="41"/>
      <c r="Y851" s="41"/>
      <c r="Z851" s="41"/>
      <c r="AA851" s="41"/>
      <c r="AB851" s="41"/>
      <c r="AC851" s="41"/>
      <c r="AD851" s="41"/>
      <c r="AE851" s="41"/>
      <c r="AR851" s="219" t="s">
        <v>227</v>
      </c>
      <c r="AT851" s="219" t="s">
        <v>135</v>
      </c>
      <c r="AU851" s="219" t="s">
        <v>82</v>
      </c>
      <c r="AY851" s="20" t="s">
        <v>133</v>
      </c>
      <c r="BE851" s="220">
        <f>IF(N851="základní",J851,0)</f>
        <v>0</v>
      </c>
      <c r="BF851" s="220">
        <f>IF(N851="snížená",J851,0)</f>
        <v>0</v>
      </c>
      <c r="BG851" s="220">
        <f>IF(N851="zákl. přenesená",J851,0)</f>
        <v>0</v>
      </c>
      <c r="BH851" s="220">
        <f>IF(N851="sníž. přenesená",J851,0)</f>
        <v>0</v>
      </c>
      <c r="BI851" s="220">
        <f>IF(N851="nulová",J851,0)</f>
        <v>0</v>
      </c>
      <c r="BJ851" s="20" t="s">
        <v>80</v>
      </c>
      <c r="BK851" s="220">
        <f>ROUND(I851*H851,2)</f>
        <v>0</v>
      </c>
      <c r="BL851" s="20" t="s">
        <v>227</v>
      </c>
      <c r="BM851" s="219" t="s">
        <v>1410</v>
      </c>
    </row>
    <row r="852" s="2" customFormat="1">
      <c r="A852" s="41"/>
      <c r="B852" s="42"/>
      <c r="C852" s="43"/>
      <c r="D852" s="221" t="s">
        <v>142</v>
      </c>
      <c r="E852" s="43"/>
      <c r="F852" s="222" t="s">
        <v>1411</v>
      </c>
      <c r="G852" s="43"/>
      <c r="H852" s="43"/>
      <c r="I852" s="223"/>
      <c r="J852" s="43"/>
      <c r="K852" s="43"/>
      <c r="L852" s="47"/>
      <c r="M852" s="224"/>
      <c r="N852" s="225"/>
      <c r="O852" s="87"/>
      <c r="P852" s="87"/>
      <c r="Q852" s="87"/>
      <c r="R852" s="87"/>
      <c r="S852" s="87"/>
      <c r="T852" s="88"/>
      <c r="U852" s="41"/>
      <c r="V852" s="41"/>
      <c r="W852" s="41"/>
      <c r="X852" s="41"/>
      <c r="Y852" s="41"/>
      <c r="Z852" s="41"/>
      <c r="AA852" s="41"/>
      <c r="AB852" s="41"/>
      <c r="AC852" s="41"/>
      <c r="AD852" s="41"/>
      <c r="AE852" s="41"/>
      <c r="AT852" s="20" t="s">
        <v>142</v>
      </c>
      <c r="AU852" s="20" t="s">
        <v>82</v>
      </c>
    </row>
    <row r="853" s="13" customFormat="1">
      <c r="A853" s="13"/>
      <c r="B853" s="226"/>
      <c r="C853" s="227"/>
      <c r="D853" s="228" t="s">
        <v>144</v>
      </c>
      <c r="E853" s="229" t="s">
        <v>19</v>
      </c>
      <c r="F853" s="230" t="s">
        <v>1412</v>
      </c>
      <c r="G853" s="227"/>
      <c r="H853" s="231">
        <v>32.969999999999999</v>
      </c>
      <c r="I853" s="232"/>
      <c r="J853" s="227"/>
      <c r="K853" s="227"/>
      <c r="L853" s="233"/>
      <c r="M853" s="234"/>
      <c r="N853" s="235"/>
      <c r="O853" s="235"/>
      <c r="P853" s="235"/>
      <c r="Q853" s="235"/>
      <c r="R853" s="235"/>
      <c r="S853" s="235"/>
      <c r="T853" s="236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T853" s="237" t="s">
        <v>144</v>
      </c>
      <c r="AU853" s="237" t="s">
        <v>82</v>
      </c>
      <c r="AV853" s="13" t="s">
        <v>82</v>
      </c>
      <c r="AW853" s="13" t="s">
        <v>33</v>
      </c>
      <c r="AX853" s="13" t="s">
        <v>80</v>
      </c>
      <c r="AY853" s="237" t="s">
        <v>133</v>
      </c>
    </row>
    <row r="854" s="2" customFormat="1" ht="21.75" customHeight="1">
      <c r="A854" s="41"/>
      <c r="B854" s="42"/>
      <c r="C854" s="274" t="s">
        <v>1413</v>
      </c>
      <c r="D854" s="274" t="s">
        <v>418</v>
      </c>
      <c r="E854" s="275" t="s">
        <v>1333</v>
      </c>
      <c r="F854" s="276" t="s">
        <v>1334</v>
      </c>
      <c r="G854" s="277" t="s">
        <v>251</v>
      </c>
      <c r="H854" s="278">
        <v>0.035999999999999997</v>
      </c>
      <c r="I854" s="279"/>
      <c r="J854" s="280">
        <f>ROUND(I854*H854,2)</f>
        <v>0</v>
      </c>
      <c r="K854" s="276" t="s">
        <v>139</v>
      </c>
      <c r="L854" s="281"/>
      <c r="M854" s="282" t="s">
        <v>19</v>
      </c>
      <c r="N854" s="283" t="s">
        <v>43</v>
      </c>
      <c r="O854" s="87"/>
      <c r="P854" s="217">
        <f>O854*H854</f>
        <v>0</v>
      </c>
      <c r="Q854" s="217">
        <v>1</v>
      </c>
      <c r="R854" s="217">
        <f>Q854*H854</f>
        <v>0.035999999999999997</v>
      </c>
      <c r="S854" s="217">
        <v>0</v>
      </c>
      <c r="T854" s="218">
        <f>S854*H854</f>
        <v>0</v>
      </c>
      <c r="U854" s="41"/>
      <c r="V854" s="41"/>
      <c r="W854" s="41"/>
      <c r="X854" s="41"/>
      <c r="Y854" s="41"/>
      <c r="Z854" s="41"/>
      <c r="AA854" s="41"/>
      <c r="AB854" s="41"/>
      <c r="AC854" s="41"/>
      <c r="AD854" s="41"/>
      <c r="AE854" s="41"/>
      <c r="AR854" s="219" t="s">
        <v>545</v>
      </c>
      <c r="AT854" s="219" t="s">
        <v>418</v>
      </c>
      <c r="AU854" s="219" t="s">
        <v>82</v>
      </c>
      <c r="AY854" s="20" t="s">
        <v>133</v>
      </c>
      <c r="BE854" s="220">
        <f>IF(N854="základní",J854,0)</f>
        <v>0</v>
      </c>
      <c r="BF854" s="220">
        <f>IF(N854="snížená",J854,0)</f>
        <v>0</v>
      </c>
      <c r="BG854" s="220">
        <f>IF(N854="zákl. přenesená",J854,0)</f>
        <v>0</v>
      </c>
      <c r="BH854" s="220">
        <f>IF(N854="sníž. přenesená",J854,0)</f>
        <v>0</v>
      </c>
      <c r="BI854" s="220">
        <f>IF(N854="nulová",J854,0)</f>
        <v>0</v>
      </c>
      <c r="BJ854" s="20" t="s">
        <v>80</v>
      </c>
      <c r="BK854" s="220">
        <f>ROUND(I854*H854,2)</f>
        <v>0</v>
      </c>
      <c r="BL854" s="20" t="s">
        <v>227</v>
      </c>
      <c r="BM854" s="219" t="s">
        <v>1414</v>
      </c>
    </row>
    <row r="855" s="13" customFormat="1">
      <c r="A855" s="13"/>
      <c r="B855" s="226"/>
      <c r="C855" s="227"/>
      <c r="D855" s="228" t="s">
        <v>144</v>
      </c>
      <c r="E855" s="227"/>
      <c r="F855" s="230" t="s">
        <v>1415</v>
      </c>
      <c r="G855" s="227"/>
      <c r="H855" s="231">
        <v>0.035999999999999997</v>
      </c>
      <c r="I855" s="232"/>
      <c r="J855" s="227"/>
      <c r="K855" s="227"/>
      <c r="L855" s="233"/>
      <c r="M855" s="234"/>
      <c r="N855" s="235"/>
      <c r="O855" s="235"/>
      <c r="P855" s="235"/>
      <c r="Q855" s="235"/>
      <c r="R855" s="235"/>
      <c r="S855" s="235"/>
      <c r="T855" s="236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37" t="s">
        <v>144</v>
      </c>
      <c r="AU855" s="237" t="s">
        <v>82</v>
      </c>
      <c r="AV855" s="13" t="s">
        <v>82</v>
      </c>
      <c r="AW855" s="13" t="s">
        <v>4</v>
      </c>
      <c r="AX855" s="13" t="s">
        <v>80</v>
      </c>
      <c r="AY855" s="237" t="s">
        <v>133</v>
      </c>
    </row>
    <row r="856" s="2" customFormat="1" ht="24.15" customHeight="1">
      <c r="A856" s="41"/>
      <c r="B856" s="42"/>
      <c r="C856" s="208" t="s">
        <v>1416</v>
      </c>
      <c r="D856" s="208" t="s">
        <v>135</v>
      </c>
      <c r="E856" s="209" t="s">
        <v>1408</v>
      </c>
      <c r="F856" s="210" t="s">
        <v>1409</v>
      </c>
      <c r="G856" s="211" t="s">
        <v>1296</v>
      </c>
      <c r="H856" s="212">
        <v>59.622999999999998</v>
      </c>
      <c r="I856" s="213"/>
      <c r="J856" s="214">
        <f>ROUND(I856*H856,2)</f>
        <v>0</v>
      </c>
      <c r="K856" s="210" t="s">
        <v>139</v>
      </c>
      <c r="L856" s="47"/>
      <c r="M856" s="215" t="s">
        <v>19</v>
      </c>
      <c r="N856" s="216" t="s">
        <v>43</v>
      </c>
      <c r="O856" s="87"/>
      <c r="P856" s="217">
        <f>O856*H856</f>
        <v>0</v>
      </c>
      <c r="Q856" s="217">
        <v>5.0000000000000002E-05</v>
      </c>
      <c r="R856" s="217">
        <f>Q856*H856</f>
        <v>0.0029811500000000001</v>
      </c>
      <c r="S856" s="217">
        <v>0</v>
      </c>
      <c r="T856" s="218">
        <f>S856*H856</f>
        <v>0</v>
      </c>
      <c r="U856" s="41"/>
      <c r="V856" s="41"/>
      <c r="W856" s="41"/>
      <c r="X856" s="41"/>
      <c r="Y856" s="41"/>
      <c r="Z856" s="41"/>
      <c r="AA856" s="41"/>
      <c r="AB856" s="41"/>
      <c r="AC856" s="41"/>
      <c r="AD856" s="41"/>
      <c r="AE856" s="41"/>
      <c r="AR856" s="219" t="s">
        <v>227</v>
      </c>
      <c r="AT856" s="219" t="s">
        <v>135</v>
      </c>
      <c r="AU856" s="219" t="s">
        <v>82</v>
      </c>
      <c r="AY856" s="20" t="s">
        <v>133</v>
      </c>
      <c r="BE856" s="220">
        <f>IF(N856="základní",J856,0)</f>
        <v>0</v>
      </c>
      <c r="BF856" s="220">
        <f>IF(N856="snížená",J856,0)</f>
        <v>0</v>
      </c>
      <c r="BG856" s="220">
        <f>IF(N856="zákl. přenesená",J856,0)</f>
        <v>0</v>
      </c>
      <c r="BH856" s="220">
        <f>IF(N856="sníž. přenesená",J856,0)</f>
        <v>0</v>
      </c>
      <c r="BI856" s="220">
        <f>IF(N856="nulová",J856,0)</f>
        <v>0</v>
      </c>
      <c r="BJ856" s="20" t="s">
        <v>80</v>
      </c>
      <c r="BK856" s="220">
        <f>ROUND(I856*H856,2)</f>
        <v>0</v>
      </c>
      <c r="BL856" s="20" t="s">
        <v>227</v>
      </c>
      <c r="BM856" s="219" t="s">
        <v>1417</v>
      </c>
    </row>
    <row r="857" s="2" customFormat="1">
      <c r="A857" s="41"/>
      <c r="B857" s="42"/>
      <c r="C857" s="43"/>
      <c r="D857" s="221" t="s">
        <v>142</v>
      </c>
      <c r="E857" s="43"/>
      <c r="F857" s="222" t="s">
        <v>1411</v>
      </c>
      <c r="G857" s="43"/>
      <c r="H857" s="43"/>
      <c r="I857" s="223"/>
      <c r="J857" s="43"/>
      <c r="K857" s="43"/>
      <c r="L857" s="47"/>
      <c r="M857" s="224"/>
      <c r="N857" s="225"/>
      <c r="O857" s="87"/>
      <c r="P857" s="87"/>
      <c r="Q857" s="87"/>
      <c r="R857" s="87"/>
      <c r="S857" s="87"/>
      <c r="T857" s="88"/>
      <c r="U857" s="41"/>
      <c r="V857" s="41"/>
      <c r="W857" s="41"/>
      <c r="X857" s="41"/>
      <c r="Y857" s="41"/>
      <c r="Z857" s="41"/>
      <c r="AA857" s="41"/>
      <c r="AB857" s="41"/>
      <c r="AC857" s="41"/>
      <c r="AD857" s="41"/>
      <c r="AE857" s="41"/>
      <c r="AT857" s="20" t="s">
        <v>142</v>
      </c>
      <c r="AU857" s="20" t="s">
        <v>82</v>
      </c>
    </row>
    <row r="858" s="13" customFormat="1">
      <c r="A858" s="13"/>
      <c r="B858" s="226"/>
      <c r="C858" s="227"/>
      <c r="D858" s="228" t="s">
        <v>144</v>
      </c>
      <c r="E858" s="229" t="s">
        <v>19</v>
      </c>
      <c r="F858" s="230" t="s">
        <v>1418</v>
      </c>
      <c r="G858" s="227"/>
      <c r="H858" s="231">
        <v>59.622999999999998</v>
      </c>
      <c r="I858" s="232"/>
      <c r="J858" s="227"/>
      <c r="K858" s="227"/>
      <c r="L858" s="233"/>
      <c r="M858" s="234"/>
      <c r="N858" s="235"/>
      <c r="O858" s="235"/>
      <c r="P858" s="235"/>
      <c r="Q858" s="235"/>
      <c r="R858" s="235"/>
      <c r="S858" s="235"/>
      <c r="T858" s="236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T858" s="237" t="s">
        <v>144</v>
      </c>
      <c r="AU858" s="237" t="s">
        <v>82</v>
      </c>
      <c r="AV858" s="13" t="s">
        <v>82</v>
      </c>
      <c r="AW858" s="13" t="s">
        <v>33</v>
      </c>
      <c r="AX858" s="13" t="s">
        <v>80</v>
      </c>
      <c r="AY858" s="237" t="s">
        <v>133</v>
      </c>
    </row>
    <row r="859" s="2" customFormat="1" ht="24.15" customHeight="1">
      <c r="A859" s="41"/>
      <c r="B859" s="42"/>
      <c r="C859" s="274" t="s">
        <v>1419</v>
      </c>
      <c r="D859" s="274" t="s">
        <v>418</v>
      </c>
      <c r="E859" s="275" t="s">
        <v>1420</v>
      </c>
      <c r="F859" s="276" t="s">
        <v>1421</v>
      </c>
      <c r="G859" s="277" t="s">
        <v>251</v>
      </c>
      <c r="H859" s="278">
        <v>0.066000000000000003</v>
      </c>
      <c r="I859" s="279"/>
      <c r="J859" s="280">
        <f>ROUND(I859*H859,2)</f>
        <v>0</v>
      </c>
      <c r="K859" s="276" t="s">
        <v>139</v>
      </c>
      <c r="L859" s="281"/>
      <c r="M859" s="282" t="s">
        <v>19</v>
      </c>
      <c r="N859" s="283" t="s">
        <v>43</v>
      </c>
      <c r="O859" s="87"/>
      <c r="P859" s="217">
        <f>O859*H859</f>
        <v>0</v>
      </c>
      <c r="Q859" s="217">
        <v>1</v>
      </c>
      <c r="R859" s="217">
        <f>Q859*H859</f>
        <v>0.066000000000000003</v>
      </c>
      <c r="S859" s="217">
        <v>0</v>
      </c>
      <c r="T859" s="218">
        <f>S859*H859</f>
        <v>0</v>
      </c>
      <c r="U859" s="41"/>
      <c r="V859" s="41"/>
      <c r="W859" s="41"/>
      <c r="X859" s="41"/>
      <c r="Y859" s="41"/>
      <c r="Z859" s="41"/>
      <c r="AA859" s="41"/>
      <c r="AB859" s="41"/>
      <c r="AC859" s="41"/>
      <c r="AD859" s="41"/>
      <c r="AE859" s="41"/>
      <c r="AR859" s="219" t="s">
        <v>545</v>
      </c>
      <c r="AT859" s="219" t="s">
        <v>418</v>
      </c>
      <c r="AU859" s="219" t="s">
        <v>82</v>
      </c>
      <c r="AY859" s="20" t="s">
        <v>133</v>
      </c>
      <c r="BE859" s="220">
        <f>IF(N859="základní",J859,0)</f>
        <v>0</v>
      </c>
      <c r="BF859" s="220">
        <f>IF(N859="snížená",J859,0)</f>
        <v>0</v>
      </c>
      <c r="BG859" s="220">
        <f>IF(N859="zákl. přenesená",J859,0)</f>
        <v>0</v>
      </c>
      <c r="BH859" s="220">
        <f>IF(N859="sníž. přenesená",J859,0)</f>
        <v>0</v>
      </c>
      <c r="BI859" s="220">
        <f>IF(N859="nulová",J859,0)</f>
        <v>0</v>
      </c>
      <c r="BJ859" s="20" t="s">
        <v>80</v>
      </c>
      <c r="BK859" s="220">
        <f>ROUND(I859*H859,2)</f>
        <v>0</v>
      </c>
      <c r="BL859" s="20" t="s">
        <v>227</v>
      </c>
      <c r="BM859" s="219" t="s">
        <v>1422</v>
      </c>
    </row>
    <row r="860" s="13" customFormat="1">
      <c r="A860" s="13"/>
      <c r="B860" s="226"/>
      <c r="C860" s="227"/>
      <c r="D860" s="228" t="s">
        <v>144</v>
      </c>
      <c r="E860" s="227"/>
      <c r="F860" s="230" t="s">
        <v>1423</v>
      </c>
      <c r="G860" s="227"/>
      <c r="H860" s="231">
        <v>0.066000000000000003</v>
      </c>
      <c r="I860" s="232"/>
      <c r="J860" s="227"/>
      <c r="K860" s="227"/>
      <c r="L860" s="233"/>
      <c r="M860" s="234"/>
      <c r="N860" s="235"/>
      <c r="O860" s="235"/>
      <c r="P860" s="235"/>
      <c r="Q860" s="235"/>
      <c r="R860" s="235"/>
      <c r="S860" s="235"/>
      <c r="T860" s="236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T860" s="237" t="s">
        <v>144</v>
      </c>
      <c r="AU860" s="237" t="s">
        <v>82</v>
      </c>
      <c r="AV860" s="13" t="s">
        <v>82</v>
      </c>
      <c r="AW860" s="13" t="s">
        <v>4</v>
      </c>
      <c r="AX860" s="13" t="s">
        <v>80</v>
      </c>
      <c r="AY860" s="237" t="s">
        <v>133</v>
      </c>
    </row>
    <row r="861" s="2" customFormat="1" ht="24.15" customHeight="1">
      <c r="A861" s="41"/>
      <c r="B861" s="42"/>
      <c r="C861" s="208" t="s">
        <v>1424</v>
      </c>
      <c r="D861" s="208" t="s">
        <v>135</v>
      </c>
      <c r="E861" s="209" t="s">
        <v>1408</v>
      </c>
      <c r="F861" s="210" t="s">
        <v>1409</v>
      </c>
      <c r="G861" s="211" t="s">
        <v>1296</v>
      </c>
      <c r="H861" s="212">
        <v>454.39699999999999</v>
      </c>
      <c r="I861" s="213"/>
      <c r="J861" s="214">
        <f>ROUND(I861*H861,2)</f>
        <v>0</v>
      </c>
      <c r="K861" s="210" t="s">
        <v>139</v>
      </c>
      <c r="L861" s="47"/>
      <c r="M861" s="215" t="s">
        <v>19</v>
      </c>
      <c r="N861" s="216" t="s">
        <v>43</v>
      </c>
      <c r="O861" s="87"/>
      <c r="P861" s="217">
        <f>O861*H861</f>
        <v>0</v>
      </c>
      <c r="Q861" s="217">
        <v>5.0000000000000002E-05</v>
      </c>
      <c r="R861" s="217">
        <f>Q861*H861</f>
        <v>0.02271985</v>
      </c>
      <c r="S861" s="217">
        <v>0</v>
      </c>
      <c r="T861" s="218">
        <f>S861*H861</f>
        <v>0</v>
      </c>
      <c r="U861" s="41"/>
      <c r="V861" s="41"/>
      <c r="W861" s="41"/>
      <c r="X861" s="41"/>
      <c r="Y861" s="41"/>
      <c r="Z861" s="41"/>
      <c r="AA861" s="41"/>
      <c r="AB861" s="41"/>
      <c r="AC861" s="41"/>
      <c r="AD861" s="41"/>
      <c r="AE861" s="41"/>
      <c r="AR861" s="219" t="s">
        <v>227</v>
      </c>
      <c r="AT861" s="219" t="s">
        <v>135</v>
      </c>
      <c r="AU861" s="219" t="s">
        <v>82</v>
      </c>
      <c r="AY861" s="20" t="s">
        <v>133</v>
      </c>
      <c r="BE861" s="220">
        <f>IF(N861="základní",J861,0)</f>
        <v>0</v>
      </c>
      <c r="BF861" s="220">
        <f>IF(N861="snížená",J861,0)</f>
        <v>0</v>
      </c>
      <c r="BG861" s="220">
        <f>IF(N861="zákl. přenesená",J861,0)</f>
        <v>0</v>
      </c>
      <c r="BH861" s="220">
        <f>IF(N861="sníž. přenesená",J861,0)</f>
        <v>0</v>
      </c>
      <c r="BI861" s="220">
        <f>IF(N861="nulová",J861,0)</f>
        <v>0</v>
      </c>
      <c r="BJ861" s="20" t="s">
        <v>80</v>
      </c>
      <c r="BK861" s="220">
        <f>ROUND(I861*H861,2)</f>
        <v>0</v>
      </c>
      <c r="BL861" s="20" t="s">
        <v>227</v>
      </c>
      <c r="BM861" s="219" t="s">
        <v>1425</v>
      </c>
    </row>
    <row r="862" s="2" customFormat="1">
      <c r="A862" s="41"/>
      <c r="B862" s="42"/>
      <c r="C862" s="43"/>
      <c r="D862" s="221" t="s">
        <v>142</v>
      </c>
      <c r="E862" s="43"/>
      <c r="F862" s="222" t="s">
        <v>1411</v>
      </c>
      <c r="G862" s="43"/>
      <c r="H862" s="43"/>
      <c r="I862" s="223"/>
      <c r="J862" s="43"/>
      <c r="K862" s="43"/>
      <c r="L862" s="47"/>
      <c r="M862" s="224"/>
      <c r="N862" s="225"/>
      <c r="O862" s="87"/>
      <c r="P862" s="87"/>
      <c r="Q862" s="87"/>
      <c r="R862" s="87"/>
      <c r="S862" s="87"/>
      <c r="T862" s="88"/>
      <c r="U862" s="41"/>
      <c r="V862" s="41"/>
      <c r="W862" s="41"/>
      <c r="X862" s="41"/>
      <c r="Y862" s="41"/>
      <c r="Z862" s="41"/>
      <c r="AA862" s="41"/>
      <c r="AB862" s="41"/>
      <c r="AC862" s="41"/>
      <c r="AD862" s="41"/>
      <c r="AE862" s="41"/>
      <c r="AT862" s="20" t="s">
        <v>142</v>
      </c>
      <c r="AU862" s="20" t="s">
        <v>82</v>
      </c>
    </row>
    <row r="863" s="15" customFormat="1">
      <c r="A863" s="15"/>
      <c r="B863" s="253"/>
      <c r="C863" s="254"/>
      <c r="D863" s="228" t="s">
        <v>144</v>
      </c>
      <c r="E863" s="255" t="s">
        <v>19</v>
      </c>
      <c r="F863" s="256" t="s">
        <v>1426</v>
      </c>
      <c r="G863" s="254"/>
      <c r="H863" s="255" t="s">
        <v>19</v>
      </c>
      <c r="I863" s="257"/>
      <c r="J863" s="254"/>
      <c r="K863" s="254"/>
      <c r="L863" s="258"/>
      <c r="M863" s="259"/>
      <c r="N863" s="260"/>
      <c r="O863" s="260"/>
      <c r="P863" s="260"/>
      <c r="Q863" s="260"/>
      <c r="R863" s="260"/>
      <c r="S863" s="260"/>
      <c r="T863" s="261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T863" s="262" t="s">
        <v>144</v>
      </c>
      <c r="AU863" s="262" t="s">
        <v>82</v>
      </c>
      <c r="AV863" s="15" t="s">
        <v>80</v>
      </c>
      <c r="AW863" s="15" t="s">
        <v>33</v>
      </c>
      <c r="AX863" s="15" t="s">
        <v>72</v>
      </c>
      <c r="AY863" s="262" t="s">
        <v>133</v>
      </c>
    </row>
    <row r="864" s="13" customFormat="1">
      <c r="A864" s="13"/>
      <c r="B864" s="226"/>
      <c r="C864" s="227"/>
      <c r="D864" s="228" t="s">
        <v>144</v>
      </c>
      <c r="E864" s="229" t="s">
        <v>19</v>
      </c>
      <c r="F864" s="230" t="s">
        <v>1427</v>
      </c>
      <c r="G864" s="227"/>
      <c r="H864" s="231">
        <v>209.72200000000001</v>
      </c>
      <c r="I864" s="232"/>
      <c r="J864" s="227"/>
      <c r="K864" s="227"/>
      <c r="L864" s="233"/>
      <c r="M864" s="234"/>
      <c r="N864" s="235"/>
      <c r="O864" s="235"/>
      <c r="P864" s="235"/>
      <c r="Q864" s="235"/>
      <c r="R864" s="235"/>
      <c r="S864" s="235"/>
      <c r="T864" s="236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T864" s="237" t="s">
        <v>144</v>
      </c>
      <c r="AU864" s="237" t="s">
        <v>82</v>
      </c>
      <c r="AV864" s="13" t="s">
        <v>82</v>
      </c>
      <c r="AW864" s="13" t="s">
        <v>33</v>
      </c>
      <c r="AX864" s="13" t="s">
        <v>72</v>
      </c>
      <c r="AY864" s="237" t="s">
        <v>133</v>
      </c>
    </row>
    <row r="865" s="15" customFormat="1">
      <c r="A865" s="15"/>
      <c r="B865" s="253"/>
      <c r="C865" s="254"/>
      <c r="D865" s="228" t="s">
        <v>144</v>
      </c>
      <c r="E865" s="255" t="s">
        <v>19</v>
      </c>
      <c r="F865" s="256" t="s">
        <v>1428</v>
      </c>
      <c r="G865" s="254"/>
      <c r="H865" s="255" t="s">
        <v>19</v>
      </c>
      <c r="I865" s="257"/>
      <c r="J865" s="254"/>
      <c r="K865" s="254"/>
      <c r="L865" s="258"/>
      <c r="M865" s="259"/>
      <c r="N865" s="260"/>
      <c r="O865" s="260"/>
      <c r="P865" s="260"/>
      <c r="Q865" s="260"/>
      <c r="R865" s="260"/>
      <c r="S865" s="260"/>
      <c r="T865" s="261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T865" s="262" t="s">
        <v>144</v>
      </c>
      <c r="AU865" s="262" t="s">
        <v>82</v>
      </c>
      <c r="AV865" s="15" t="s">
        <v>80</v>
      </c>
      <c r="AW865" s="15" t="s">
        <v>33</v>
      </c>
      <c r="AX865" s="15" t="s">
        <v>72</v>
      </c>
      <c r="AY865" s="262" t="s">
        <v>133</v>
      </c>
    </row>
    <row r="866" s="13" customFormat="1">
      <c r="A866" s="13"/>
      <c r="B866" s="226"/>
      <c r="C866" s="227"/>
      <c r="D866" s="228" t="s">
        <v>144</v>
      </c>
      <c r="E866" s="229" t="s">
        <v>19</v>
      </c>
      <c r="F866" s="230" t="s">
        <v>1429</v>
      </c>
      <c r="G866" s="227"/>
      <c r="H866" s="231">
        <v>244.67500000000001</v>
      </c>
      <c r="I866" s="232"/>
      <c r="J866" s="227"/>
      <c r="K866" s="227"/>
      <c r="L866" s="233"/>
      <c r="M866" s="234"/>
      <c r="N866" s="235"/>
      <c r="O866" s="235"/>
      <c r="P866" s="235"/>
      <c r="Q866" s="235"/>
      <c r="R866" s="235"/>
      <c r="S866" s="235"/>
      <c r="T866" s="236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T866" s="237" t="s">
        <v>144</v>
      </c>
      <c r="AU866" s="237" t="s">
        <v>82</v>
      </c>
      <c r="AV866" s="13" t="s">
        <v>82</v>
      </c>
      <c r="AW866" s="13" t="s">
        <v>33</v>
      </c>
      <c r="AX866" s="13" t="s">
        <v>72</v>
      </c>
      <c r="AY866" s="237" t="s">
        <v>133</v>
      </c>
    </row>
    <row r="867" s="14" customFormat="1">
      <c r="A867" s="14"/>
      <c r="B867" s="238"/>
      <c r="C867" s="239"/>
      <c r="D867" s="228" t="s">
        <v>144</v>
      </c>
      <c r="E867" s="240" t="s">
        <v>19</v>
      </c>
      <c r="F867" s="241" t="s">
        <v>205</v>
      </c>
      <c r="G867" s="239"/>
      <c r="H867" s="242">
        <v>454.39699999999999</v>
      </c>
      <c r="I867" s="243"/>
      <c r="J867" s="239"/>
      <c r="K867" s="239"/>
      <c r="L867" s="244"/>
      <c r="M867" s="245"/>
      <c r="N867" s="246"/>
      <c r="O867" s="246"/>
      <c r="P867" s="246"/>
      <c r="Q867" s="246"/>
      <c r="R867" s="246"/>
      <c r="S867" s="246"/>
      <c r="T867" s="247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T867" s="248" t="s">
        <v>144</v>
      </c>
      <c r="AU867" s="248" t="s">
        <v>82</v>
      </c>
      <c r="AV867" s="14" t="s">
        <v>140</v>
      </c>
      <c r="AW867" s="14" t="s">
        <v>33</v>
      </c>
      <c r="AX867" s="14" t="s">
        <v>80</v>
      </c>
      <c r="AY867" s="248" t="s">
        <v>133</v>
      </c>
    </row>
    <row r="868" s="2" customFormat="1" ht="24.15" customHeight="1">
      <c r="A868" s="41"/>
      <c r="B868" s="42"/>
      <c r="C868" s="274" t="s">
        <v>1430</v>
      </c>
      <c r="D868" s="274" t="s">
        <v>418</v>
      </c>
      <c r="E868" s="275" t="s">
        <v>1403</v>
      </c>
      <c r="F868" s="276" t="s">
        <v>1404</v>
      </c>
      <c r="G868" s="277" t="s">
        <v>251</v>
      </c>
      <c r="H868" s="278">
        <v>0.5</v>
      </c>
      <c r="I868" s="279"/>
      <c r="J868" s="280">
        <f>ROUND(I868*H868,2)</f>
        <v>0</v>
      </c>
      <c r="K868" s="276" t="s">
        <v>139</v>
      </c>
      <c r="L868" s="281"/>
      <c r="M868" s="282" t="s">
        <v>19</v>
      </c>
      <c r="N868" s="283" t="s">
        <v>43</v>
      </c>
      <c r="O868" s="87"/>
      <c r="P868" s="217">
        <f>O868*H868</f>
        <v>0</v>
      </c>
      <c r="Q868" s="217">
        <v>1</v>
      </c>
      <c r="R868" s="217">
        <f>Q868*H868</f>
        <v>0.5</v>
      </c>
      <c r="S868" s="217">
        <v>0</v>
      </c>
      <c r="T868" s="218">
        <f>S868*H868</f>
        <v>0</v>
      </c>
      <c r="U868" s="41"/>
      <c r="V868" s="41"/>
      <c r="W868" s="41"/>
      <c r="X868" s="41"/>
      <c r="Y868" s="41"/>
      <c r="Z868" s="41"/>
      <c r="AA868" s="41"/>
      <c r="AB868" s="41"/>
      <c r="AC868" s="41"/>
      <c r="AD868" s="41"/>
      <c r="AE868" s="41"/>
      <c r="AR868" s="219" t="s">
        <v>545</v>
      </c>
      <c r="AT868" s="219" t="s">
        <v>418</v>
      </c>
      <c r="AU868" s="219" t="s">
        <v>82</v>
      </c>
      <c r="AY868" s="20" t="s">
        <v>133</v>
      </c>
      <c r="BE868" s="220">
        <f>IF(N868="základní",J868,0)</f>
        <v>0</v>
      </c>
      <c r="BF868" s="220">
        <f>IF(N868="snížená",J868,0)</f>
        <v>0</v>
      </c>
      <c r="BG868" s="220">
        <f>IF(N868="zákl. přenesená",J868,0)</f>
        <v>0</v>
      </c>
      <c r="BH868" s="220">
        <f>IF(N868="sníž. přenesená",J868,0)</f>
        <v>0</v>
      </c>
      <c r="BI868" s="220">
        <f>IF(N868="nulová",J868,0)</f>
        <v>0</v>
      </c>
      <c r="BJ868" s="20" t="s">
        <v>80</v>
      </c>
      <c r="BK868" s="220">
        <f>ROUND(I868*H868,2)</f>
        <v>0</v>
      </c>
      <c r="BL868" s="20" t="s">
        <v>227</v>
      </c>
      <c r="BM868" s="219" t="s">
        <v>1431</v>
      </c>
    </row>
    <row r="869" s="13" customFormat="1">
      <c r="A869" s="13"/>
      <c r="B869" s="226"/>
      <c r="C869" s="227"/>
      <c r="D869" s="228" t="s">
        <v>144</v>
      </c>
      <c r="E869" s="227"/>
      <c r="F869" s="230" t="s">
        <v>1432</v>
      </c>
      <c r="G869" s="227"/>
      <c r="H869" s="231">
        <v>0.5</v>
      </c>
      <c r="I869" s="232"/>
      <c r="J869" s="227"/>
      <c r="K869" s="227"/>
      <c r="L869" s="233"/>
      <c r="M869" s="234"/>
      <c r="N869" s="235"/>
      <c r="O869" s="235"/>
      <c r="P869" s="235"/>
      <c r="Q869" s="235"/>
      <c r="R869" s="235"/>
      <c r="S869" s="235"/>
      <c r="T869" s="236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37" t="s">
        <v>144</v>
      </c>
      <c r="AU869" s="237" t="s">
        <v>82</v>
      </c>
      <c r="AV869" s="13" t="s">
        <v>82</v>
      </c>
      <c r="AW869" s="13" t="s">
        <v>4</v>
      </c>
      <c r="AX869" s="13" t="s">
        <v>80</v>
      </c>
      <c r="AY869" s="237" t="s">
        <v>133</v>
      </c>
    </row>
    <row r="870" s="2" customFormat="1" ht="24.15" customHeight="1">
      <c r="A870" s="41"/>
      <c r="B870" s="42"/>
      <c r="C870" s="208" t="s">
        <v>1433</v>
      </c>
      <c r="D870" s="208" t="s">
        <v>135</v>
      </c>
      <c r="E870" s="209" t="s">
        <v>1434</v>
      </c>
      <c r="F870" s="210" t="s">
        <v>1435</v>
      </c>
      <c r="G870" s="211" t="s">
        <v>1296</v>
      </c>
      <c r="H870" s="212">
        <v>113.04000000000001</v>
      </c>
      <c r="I870" s="213"/>
      <c r="J870" s="214">
        <f>ROUND(I870*H870,2)</f>
        <v>0</v>
      </c>
      <c r="K870" s="210" t="s">
        <v>139</v>
      </c>
      <c r="L870" s="47"/>
      <c r="M870" s="215" t="s">
        <v>19</v>
      </c>
      <c r="N870" s="216" t="s">
        <v>43</v>
      </c>
      <c r="O870" s="87"/>
      <c r="P870" s="217">
        <f>O870*H870</f>
        <v>0</v>
      </c>
      <c r="Q870" s="217">
        <v>5.0000000000000002E-05</v>
      </c>
      <c r="R870" s="217">
        <f>Q870*H870</f>
        <v>0.0056520000000000008</v>
      </c>
      <c r="S870" s="217">
        <v>0</v>
      </c>
      <c r="T870" s="218">
        <f>S870*H870</f>
        <v>0</v>
      </c>
      <c r="U870" s="41"/>
      <c r="V870" s="41"/>
      <c r="W870" s="41"/>
      <c r="X870" s="41"/>
      <c r="Y870" s="41"/>
      <c r="Z870" s="41"/>
      <c r="AA870" s="41"/>
      <c r="AB870" s="41"/>
      <c r="AC870" s="41"/>
      <c r="AD870" s="41"/>
      <c r="AE870" s="41"/>
      <c r="AR870" s="219" t="s">
        <v>227</v>
      </c>
      <c r="AT870" s="219" t="s">
        <v>135</v>
      </c>
      <c r="AU870" s="219" t="s">
        <v>82</v>
      </c>
      <c r="AY870" s="20" t="s">
        <v>133</v>
      </c>
      <c r="BE870" s="220">
        <f>IF(N870="základní",J870,0)</f>
        <v>0</v>
      </c>
      <c r="BF870" s="220">
        <f>IF(N870="snížená",J870,0)</f>
        <v>0</v>
      </c>
      <c r="BG870" s="220">
        <f>IF(N870="zákl. přenesená",J870,0)</f>
        <v>0</v>
      </c>
      <c r="BH870" s="220">
        <f>IF(N870="sníž. přenesená",J870,0)</f>
        <v>0</v>
      </c>
      <c r="BI870" s="220">
        <f>IF(N870="nulová",J870,0)</f>
        <v>0</v>
      </c>
      <c r="BJ870" s="20" t="s">
        <v>80</v>
      </c>
      <c r="BK870" s="220">
        <f>ROUND(I870*H870,2)</f>
        <v>0</v>
      </c>
      <c r="BL870" s="20" t="s">
        <v>227</v>
      </c>
      <c r="BM870" s="219" t="s">
        <v>1436</v>
      </c>
    </row>
    <row r="871" s="2" customFormat="1">
      <c r="A871" s="41"/>
      <c r="B871" s="42"/>
      <c r="C871" s="43"/>
      <c r="D871" s="221" t="s">
        <v>142</v>
      </c>
      <c r="E871" s="43"/>
      <c r="F871" s="222" t="s">
        <v>1437</v>
      </c>
      <c r="G871" s="43"/>
      <c r="H871" s="43"/>
      <c r="I871" s="223"/>
      <c r="J871" s="43"/>
      <c r="K871" s="43"/>
      <c r="L871" s="47"/>
      <c r="M871" s="224"/>
      <c r="N871" s="225"/>
      <c r="O871" s="87"/>
      <c r="P871" s="87"/>
      <c r="Q871" s="87"/>
      <c r="R871" s="87"/>
      <c r="S871" s="87"/>
      <c r="T871" s="88"/>
      <c r="U871" s="41"/>
      <c r="V871" s="41"/>
      <c r="W871" s="41"/>
      <c r="X871" s="41"/>
      <c r="Y871" s="41"/>
      <c r="Z871" s="41"/>
      <c r="AA871" s="41"/>
      <c r="AB871" s="41"/>
      <c r="AC871" s="41"/>
      <c r="AD871" s="41"/>
      <c r="AE871" s="41"/>
      <c r="AT871" s="20" t="s">
        <v>142</v>
      </c>
      <c r="AU871" s="20" t="s">
        <v>82</v>
      </c>
    </row>
    <row r="872" s="15" customFormat="1">
      <c r="A872" s="15"/>
      <c r="B872" s="253"/>
      <c r="C872" s="254"/>
      <c r="D872" s="228" t="s">
        <v>144</v>
      </c>
      <c r="E872" s="255" t="s">
        <v>19</v>
      </c>
      <c r="F872" s="256" t="s">
        <v>1299</v>
      </c>
      <c r="G872" s="254"/>
      <c r="H872" s="255" t="s">
        <v>19</v>
      </c>
      <c r="I872" s="257"/>
      <c r="J872" s="254"/>
      <c r="K872" s="254"/>
      <c r="L872" s="258"/>
      <c r="M872" s="259"/>
      <c r="N872" s="260"/>
      <c r="O872" s="260"/>
      <c r="P872" s="260"/>
      <c r="Q872" s="260"/>
      <c r="R872" s="260"/>
      <c r="S872" s="260"/>
      <c r="T872" s="261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T872" s="262" t="s">
        <v>144</v>
      </c>
      <c r="AU872" s="262" t="s">
        <v>82</v>
      </c>
      <c r="AV872" s="15" t="s">
        <v>80</v>
      </c>
      <c r="AW872" s="15" t="s">
        <v>33</v>
      </c>
      <c r="AX872" s="15" t="s">
        <v>72</v>
      </c>
      <c r="AY872" s="262" t="s">
        <v>133</v>
      </c>
    </row>
    <row r="873" s="13" customFormat="1">
      <c r="A873" s="13"/>
      <c r="B873" s="226"/>
      <c r="C873" s="227"/>
      <c r="D873" s="228" t="s">
        <v>144</v>
      </c>
      <c r="E873" s="229" t="s">
        <v>19</v>
      </c>
      <c r="F873" s="230" t="s">
        <v>1438</v>
      </c>
      <c r="G873" s="227"/>
      <c r="H873" s="231">
        <v>113.04000000000001</v>
      </c>
      <c r="I873" s="232"/>
      <c r="J873" s="227"/>
      <c r="K873" s="227"/>
      <c r="L873" s="233"/>
      <c r="M873" s="234"/>
      <c r="N873" s="235"/>
      <c r="O873" s="235"/>
      <c r="P873" s="235"/>
      <c r="Q873" s="235"/>
      <c r="R873" s="235"/>
      <c r="S873" s="235"/>
      <c r="T873" s="236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T873" s="237" t="s">
        <v>144</v>
      </c>
      <c r="AU873" s="237" t="s">
        <v>82</v>
      </c>
      <c r="AV873" s="13" t="s">
        <v>82</v>
      </c>
      <c r="AW873" s="13" t="s">
        <v>33</v>
      </c>
      <c r="AX873" s="13" t="s">
        <v>80</v>
      </c>
      <c r="AY873" s="237" t="s">
        <v>133</v>
      </c>
    </row>
    <row r="874" s="2" customFormat="1" ht="21.75" customHeight="1">
      <c r="A874" s="41"/>
      <c r="B874" s="42"/>
      <c r="C874" s="274" t="s">
        <v>319</v>
      </c>
      <c r="D874" s="274" t="s">
        <v>418</v>
      </c>
      <c r="E874" s="275" t="s">
        <v>1439</v>
      </c>
      <c r="F874" s="276" t="s">
        <v>1440</v>
      </c>
      <c r="G874" s="277" t="s">
        <v>251</v>
      </c>
      <c r="H874" s="278">
        <v>0.124</v>
      </c>
      <c r="I874" s="279"/>
      <c r="J874" s="280">
        <f>ROUND(I874*H874,2)</f>
        <v>0</v>
      </c>
      <c r="K874" s="276" t="s">
        <v>139</v>
      </c>
      <c r="L874" s="281"/>
      <c r="M874" s="282" t="s">
        <v>19</v>
      </c>
      <c r="N874" s="283" t="s">
        <v>43</v>
      </c>
      <c r="O874" s="87"/>
      <c r="P874" s="217">
        <f>O874*H874</f>
        <v>0</v>
      </c>
      <c r="Q874" s="217">
        <v>1</v>
      </c>
      <c r="R874" s="217">
        <f>Q874*H874</f>
        <v>0.124</v>
      </c>
      <c r="S874" s="217">
        <v>0</v>
      </c>
      <c r="T874" s="218">
        <f>S874*H874</f>
        <v>0</v>
      </c>
      <c r="U874" s="41"/>
      <c r="V874" s="41"/>
      <c r="W874" s="41"/>
      <c r="X874" s="41"/>
      <c r="Y874" s="41"/>
      <c r="Z874" s="41"/>
      <c r="AA874" s="41"/>
      <c r="AB874" s="41"/>
      <c r="AC874" s="41"/>
      <c r="AD874" s="41"/>
      <c r="AE874" s="41"/>
      <c r="AR874" s="219" t="s">
        <v>545</v>
      </c>
      <c r="AT874" s="219" t="s">
        <v>418</v>
      </c>
      <c r="AU874" s="219" t="s">
        <v>82</v>
      </c>
      <c r="AY874" s="20" t="s">
        <v>133</v>
      </c>
      <c r="BE874" s="220">
        <f>IF(N874="základní",J874,0)</f>
        <v>0</v>
      </c>
      <c r="BF874" s="220">
        <f>IF(N874="snížená",J874,0)</f>
        <v>0</v>
      </c>
      <c r="BG874" s="220">
        <f>IF(N874="zákl. přenesená",J874,0)</f>
        <v>0</v>
      </c>
      <c r="BH874" s="220">
        <f>IF(N874="sníž. přenesená",J874,0)</f>
        <v>0</v>
      </c>
      <c r="BI874" s="220">
        <f>IF(N874="nulová",J874,0)</f>
        <v>0</v>
      </c>
      <c r="BJ874" s="20" t="s">
        <v>80</v>
      </c>
      <c r="BK874" s="220">
        <f>ROUND(I874*H874,2)</f>
        <v>0</v>
      </c>
      <c r="BL874" s="20" t="s">
        <v>227</v>
      </c>
      <c r="BM874" s="219" t="s">
        <v>1441</v>
      </c>
    </row>
    <row r="875" s="13" customFormat="1">
      <c r="A875" s="13"/>
      <c r="B875" s="226"/>
      <c r="C875" s="227"/>
      <c r="D875" s="228" t="s">
        <v>144</v>
      </c>
      <c r="E875" s="227"/>
      <c r="F875" s="230" t="s">
        <v>1442</v>
      </c>
      <c r="G875" s="227"/>
      <c r="H875" s="231">
        <v>0.124</v>
      </c>
      <c r="I875" s="232"/>
      <c r="J875" s="227"/>
      <c r="K875" s="227"/>
      <c r="L875" s="233"/>
      <c r="M875" s="234"/>
      <c r="N875" s="235"/>
      <c r="O875" s="235"/>
      <c r="P875" s="235"/>
      <c r="Q875" s="235"/>
      <c r="R875" s="235"/>
      <c r="S875" s="235"/>
      <c r="T875" s="236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T875" s="237" t="s">
        <v>144</v>
      </c>
      <c r="AU875" s="237" t="s">
        <v>82</v>
      </c>
      <c r="AV875" s="13" t="s">
        <v>82</v>
      </c>
      <c r="AW875" s="13" t="s">
        <v>4</v>
      </c>
      <c r="AX875" s="13" t="s">
        <v>80</v>
      </c>
      <c r="AY875" s="237" t="s">
        <v>133</v>
      </c>
    </row>
    <row r="876" s="2" customFormat="1" ht="24.15" customHeight="1">
      <c r="A876" s="41"/>
      <c r="B876" s="42"/>
      <c r="C876" s="208" t="s">
        <v>1443</v>
      </c>
      <c r="D876" s="208" t="s">
        <v>135</v>
      </c>
      <c r="E876" s="209" t="s">
        <v>1444</v>
      </c>
      <c r="F876" s="210" t="s">
        <v>1445</v>
      </c>
      <c r="G876" s="211" t="s">
        <v>1296</v>
      </c>
      <c r="H876" s="212">
        <v>157.80000000000001</v>
      </c>
      <c r="I876" s="213"/>
      <c r="J876" s="214">
        <f>ROUND(I876*H876,2)</f>
        <v>0</v>
      </c>
      <c r="K876" s="210" t="s">
        <v>139</v>
      </c>
      <c r="L876" s="47"/>
      <c r="M876" s="215" t="s">
        <v>19</v>
      </c>
      <c r="N876" s="216" t="s">
        <v>43</v>
      </c>
      <c r="O876" s="87"/>
      <c r="P876" s="217">
        <f>O876*H876</f>
        <v>0</v>
      </c>
      <c r="Q876" s="217">
        <v>5.0000000000000002E-05</v>
      </c>
      <c r="R876" s="217">
        <f>Q876*H876</f>
        <v>0.0078900000000000012</v>
      </c>
      <c r="S876" s="217">
        <v>0</v>
      </c>
      <c r="T876" s="218">
        <f>S876*H876</f>
        <v>0</v>
      </c>
      <c r="U876" s="41"/>
      <c r="V876" s="41"/>
      <c r="W876" s="41"/>
      <c r="X876" s="41"/>
      <c r="Y876" s="41"/>
      <c r="Z876" s="41"/>
      <c r="AA876" s="41"/>
      <c r="AB876" s="41"/>
      <c r="AC876" s="41"/>
      <c r="AD876" s="41"/>
      <c r="AE876" s="41"/>
      <c r="AR876" s="219" t="s">
        <v>227</v>
      </c>
      <c r="AT876" s="219" t="s">
        <v>135</v>
      </c>
      <c r="AU876" s="219" t="s">
        <v>82</v>
      </c>
      <c r="AY876" s="20" t="s">
        <v>133</v>
      </c>
      <c r="BE876" s="220">
        <f>IF(N876="základní",J876,0)</f>
        <v>0</v>
      </c>
      <c r="BF876" s="220">
        <f>IF(N876="snížená",J876,0)</f>
        <v>0</v>
      </c>
      <c r="BG876" s="220">
        <f>IF(N876="zákl. přenesená",J876,0)</f>
        <v>0</v>
      </c>
      <c r="BH876" s="220">
        <f>IF(N876="sníž. přenesená",J876,0)</f>
        <v>0</v>
      </c>
      <c r="BI876" s="220">
        <f>IF(N876="nulová",J876,0)</f>
        <v>0</v>
      </c>
      <c r="BJ876" s="20" t="s">
        <v>80</v>
      </c>
      <c r="BK876" s="220">
        <f>ROUND(I876*H876,2)</f>
        <v>0</v>
      </c>
      <c r="BL876" s="20" t="s">
        <v>227</v>
      </c>
      <c r="BM876" s="219" t="s">
        <v>1446</v>
      </c>
    </row>
    <row r="877" s="2" customFormat="1">
      <c r="A877" s="41"/>
      <c r="B877" s="42"/>
      <c r="C877" s="43"/>
      <c r="D877" s="221" t="s">
        <v>142</v>
      </c>
      <c r="E877" s="43"/>
      <c r="F877" s="222" t="s">
        <v>1447</v>
      </c>
      <c r="G877" s="43"/>
      <c r="H877" s="43"/>
      <c r="I877" s="223"/>
      <c r="J877" s="43"/>
      <c r="K877" s="43"/>
      <c r="L877" s="47"/>
      <c r="M877" s="224"/>
      <c r="N877" s="225"/>
      <c r="O877" s="87"/>
      <c r="P877" s="87"/>
      <c r="Q877" s="87"/>
      <c r="R877" s="87"/>
      <c r="S877" s="87"/>
      <c r="T877" s="88"/>
      <c r="U877" s="41"/>
      <c r="V877" s="41"/>
      <c r="W877" s="41"/>
      <c r="X877" s="41"/>
      <c r="Y877" s="41"/>
      <c r="Z877" s="41"/>
      <c r="AA877" s="41"/>
      <c r="AB877" s="41"/>
      <c r="AC877" s="41"/>
      <c r="AD877" s="41"/>
      <c r="AE877" s="41"/>
      <c r="AT877" s="20" t="s">
        <v>142</v>
      </c>
      <c r="AU877" s="20" t="s">
        <v>82</v>
      </c>
    </row>
    <row r="878" s="13" customFormat="1">
      <c r="A878" s="13"/>
      <c r="B878" s="226"/>
      <c r="C878" s="227"/>
      <c r="D878" s="228" t="s">
        <v>144</v>
      </c>
      <c r="E878" s="229" t="s">
        <v>19</v>
      </c>
      <c r="F878" s="230" t="s">
        <v>1448</v>
      </c>
      <c r="G878" s="227"/>
      <c r="H878" s="231">
        <v>157.80000000000001</v>
      </c>
      <c r="I878" s="232"/>
      <c r="J878" s="227"/>
      <c r="K878" s="227"/>
      <c r="L878" s="233"/>
      <c r="M878" s="234"/>
      <c r="N878" s="235"/>
      <c r="O878" s="235"/>
      <c r="P878" s="235"/>
      <c r="Q878" s="235"/>
      <c r="R878" s="235"/>
      <c r="S878" s="235"/>
      <c r="T878" s="236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T878" s="237" t="s">
        <v>144</v>
      </c>
      <c r="AU878" s="237" t="s">
        <v>82</v>
      </c>
      <c r="AV878" s="13" t="s">
        <v>82</v>
      </c>
      <c r="AW878" s="13" t="s">
        <v>33</v>
      </c>
      <c r="AX878" s="13" t="s">
        <v>80</v>
      </c>
      <c r="AY878" s="237" t="s">
        <v>133</v>
      </c>
    </row>
    <row r="879" s="2" customFormat="1" ht="24.15" customHeight="1">
      <c r="A879" s="41"/>
      <c r="B879" s="42"/>
      <c r="C879" s="274" t="s">
        <v>1449</v>
      </c>
      <c r="D879" s="274" t="s">
        <v>418</v>
      </c>
      <c r="E879" s="275" t="s">
        <v>1450</v>
      </c>
      <c r="F879" s="276" t="s">
        <v>1451</v>
      </c>
      <c r="G879" s="277" t="s">
        <v>251</v>
      </c>
      <c r="H879" s="278">
        <v>0.17399999999999999</v>
      </c>
      <c r="I879" s="279"/>
      <c r="J879" s="280">
        <f>ROUND(I879*H879,2)</f>
        <v>0</v>
      </c>
      <c r="K879" s="276" t="s">
        <v>139</v>
      </c>
      <c r="L879" s="281"/>
      <c r="M879" s="282" t="s">
        <v>19</v>
      </c>
      <c r="N879" s="283" t="s">
        <v>43</v>
      </c>
      <c r="O879" s="87"/>
      <c r="P879" s="217">
        <f>O879*H879</f>
        <v>0</v>
      </c>
      <c r="Q879" s="217">
        <v>1</v>
      </c>
      <c r="R879" s="217">
        <f>Q879*H879</f>
        <v>0.17399999999999999</v>
      </c>
      <c r="S879" s="217">
        <v>0</v>
      </c>
      <c r="T879" s="218">
        <f>S879*H879</f>
        <v>0</v>
      </c>
      <c r="U879" s="41"/>
      <c r="V879" s="41"/>
      <c r="W879" s="41"/>
      <c r="X879" s="41"/>
      <c r="Y879" s="41"/>
      <c r="Z879" s="41"/>
      <c r="AA879" s="41"/>
      <c r="AB879" s="41"/>
      <c r="AC879" s="41"/>
      <c r="AD879" s="41"/>
      <c r="AE879" s="41"/>
      <c r="AR879" s="219" t="s">
        <v>545</v>
      </c>
      <c r="AT879" s="219" t="s">
        <v>418</v>
      </c>
      <c r="AU879" s="219" t="s">
        <v>82</v>
      </c>
      <c r="AY879" s="20" t="s">
        <v>133</v>
      </c>
      <c r="BE879" s="220">
        <f>IF(N879="základní",J879,0)</f>
        <v>0</v>
      </c>
      <c r="BF879" s="220">
        <f>IF(N879="snížená",J879,0)</f>
        <v>0</v>
      </c>
      <c r="BG879" s="220">
        <f>IF(N879="zákl. přenesená",J879,0)</f>
        <v>0</v>
      </c>
      <c r="BH879" s="220">
        <f>IF(N879="sníž. přenesená",J879,0)</f>
        <v>0</v>
      </c>
      <c r="BI879" s="220">
        <f>IF(N879="nulová",J879,0)</f>
        <v>0</v>
      </c>
      <c r="BJ879" s="20" t="s">
        <v>80</v>
      </c>
      <c r="BK879" s="220">
        <f>ROUND(I879*H879,2)</f>
        <v>0</v>
      </c>
      <c r="BL879" s="20" t="s">
        <v>227</v>
      </c>
      <c r="BM879" s="219" t="s">
        <v>1452</v>
      </c>
    </row>
    <row r="880" s="13" customFormat="1">
      <c r="A880" s="13"/>
      <c r="B880" s="226"/>
      <c r="C880" s="227"/>
      <c r="D880" s="228" t="s">
        <v>144</v>
      </c>
      <c r="E880" s="227"/>
      <c r="F880" s="230" t="s">
        <v>1453</v>
      </c>
      <c r="G880" s="227"/>
      <c r="H880" s="231">
        <v>0.17399999999999999</v>
      </c>
      <c r="I880" s="232"/>
      <c r="J880" s="227"/>
      <c r="K880" s="227"/>
      <c r="L880" s="233"/>
      <c r="M880" s="234"/>
      <c r="N880" s="235"/>
      <c r="O880" s="235"/>
      <c r="P880" s="235"/>
      <c r="Q880" s="235"/>
      <c r="R880" s="235"/>
      <c r="S880" s="235"/>
      <c r="T880" s="236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T880" s="237" t="s">
        <v>144</v>
      </c>
      <c r="AU880" s="237" t="s">
        <v>82</v>
      </c>
      <c r="AV880" s="13" t="s">
        <v>82</v>
      </c>
      <c r="AW880" s="13" t="s">
        <v>4</v>
      </c>
      <c r="AX880" s="13" t="s">
        <v>80</v>
      </c>
      <c r="AY880" s="237" t="s">
        <v>133</v>
      </c>
    </row>
    <row r="881" s="2" customFormat="1" ht="16.5" customHeight="1">
      <c r="A881" s="41"/>
      <c r="B881" s="42"/>
      <c r="C881" s="208" t="s">
        <v>1454</v>
      </c>
      <c r="D881" s="208" t="s">
        <v>135</v>
      </c>
      <c r="E881" s="209" t="s">
        <v>1455</v>
      </c>
      <c r="F881" s="210" t="s">
        <v>1456</v>
      </c>
      <c r="G881" s="211" t="s">
        <v>1296</v>
      </c>
      <c r="H881" s="212">
        <v>1228.143</v>
      </c>
      <c r="I881" s="213"/>
      <c r="J881" s="214">
        <f>ROUND(I881*H881,2)</f>
        <v>0</v>
      </c>
      <c r="K881" s="210" t="s">
        <v>19</v>
      </c>
      <c r="L881" s="47"/>
      <c r="M881" s="215" t="s">
        <v>19</v>
      </c>
      <c r="N881" s="216" t="s">
        <v>43</v>
      </c>
      <c r="O881" s="87"/>
      <c r="P881" s="217">
        <f>O881*H881</f>
        <v>0</v>
      </c>
      <c r="Q881" s="217">
        <v>0</v>
      </c>
      <c r="R881" s="217">
        <f>Q881*H881</f>
        <v>0</v>
      </c>
      <c r="S881" s="217">
        <v>0</v>
      </c>
      <c r="T881" s="218">
        <f>S881*H881</f>
        <v>0</v>
      </c>
      <c r="U881" s="41"/>
      <c r="V881" s="41"/>
      <c r="W881" s="41"/>
      <c r="X881" s="41"/>
      <c r="Y881" s="41"/>
      <c r="Z881" s="41"/>
      <c r="AA881" s="41"/>
      <c r="AB881" s="41"/>
      <c r="AC881" s="41"/>
      <c r="AD881" s="41"/>
      <c r="AE881" s="41"/>
      <c r="AR881" s="219" t="s">
        <v>227</v>
      </c>
      <c r="AT881" s="219" t="s">
        <v>135</v>
      </c>
      <c r="AU881" s="219" t="s">
        <v>82</v>
      </c>
      <c r="AY881" s="20" t="s">
        <v>133</v>
      </c>
      <c r="BE881" s="220">
        <f>IF(N881="základní",J881,0)</f>
        <v>0</v>
      </c>
      <c r="BF881" s="220">
        <f>IF(N881="snížená",J881,0)</f>
        <v>0</v>
      </c>
      <c r="BG881" s="220">
        <f>IF(N881="zákl. přenesená",J881,0)</f>
        <v>0</v>
      </c>
      <c r="BH881" s="220">
        <f>IF(N881="sníž. přenesená",J881,0)</f>
        <v>0</v>
      </c>
      <c r="BI881" s="220">
        <f>IF(N881="nulová",J881,0)</f>
        <v>0</v>
      </c>
      <c r="BJ881" s="20" t="s">
        <v>80</v>
      </c>
      <c r="BK881" s="220">
        <f>ROUND(I881*H881,2)</f>
        <v>0</v>
      </c>
      <c r="BL881" s="20" t="s">
        <v>227</v>
      </c>
      <c r="BM881" s="219" t="s">
        <v>1457</v>
      </c>
    </row>
    <row r="882" s="15" customFormat="1">
      <c r="A882" s="15"/>
      <c r="B882" s="253"/>
      <c r="C882" s="254"/>
      <c r="D882" s="228" t="s">
        <v>144</v>
      </c>
      <c r="E882" s="255" t="s">
        <v>19</v>
      </c>
      <c r="F882" s="256" t="s">
        <v>1359</v>
      </c>
      <c r="G882" s="254"/>
      <c r="H882" s="255" t="s">
        <v>19</v>
      </c>
      <c r="I882" s="257"/>
      <c r="J882" s="254"/>
      <c r="K882" s="254"/>
      <c r="L882" s="258"/>
      <c r="M882" s="259"/>
      <c r="N882" s="260"/>
      <c r="O882" s="260"/>
      <c r="P882" s="260"/>
      <c r="Q882" s="260"/>
      <c r="R882" s="260"/>
      <c r="S882" s="260"/>
      <c r="T882" s="261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T882" s="262" t="s">
        <v>144</v>
      </c>
      <c r="AU882" s="262" t="s">
        <v>82</v>
      </c>
      <c r="AV882" s="15" t="s">
        <v>80</v>
      </c>
      <c r="AW882" s="15" t="s">
        <v>33</v>
      </c>
      <c r="AX882" s="15" t="s">
        <v>72</v>
      </c>
      <c r="AY882" s="262" t="s">
        <v>133</v>
      </c>
    </row>
    <row r="883" s="13" customFormat="1">
      <c r="A883" s="13"/>
      <c r="B883" s="226"/>
      <c r="C883" s="227"/>
      <c r="D883" s="228" t="s">
        <v>144</v>
      </c>
      <c r="E883" s="229" t="s">
        <v>19</v>
      </c>
      <c r="F883" s="230" t="s">
        <v>1361</v>
      </c>
      <c r="G883" s="227"/>
      <c r="H883" s="231">
        <v>9.3239999999999998</v>
      </c>
      <c r="I883" s="232"/>
      <c r="J883" s="227"/>
      <c r="K883" s="227"/>
      <c r="L883" s="233"/>
      <c r="M883" s="234"/>
      <c r="N883" s="235"/>
      <c r="O883" s="235"/>
      <c r="P883" s="235"/>
      <c r="Q883" s="235"/>
      <c r="R883" s="235"/>
      <c r="S883" s="235"/>
      <c r="T883" s="236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37" t="s">
        <v>144</v>
      </c>
      <c r="AU883" s="237" t="s">
        <v>82</v>
      </c>
      <c r="AV883" s="13" t="s">
        <v>82</v>
      </c>
      <c r="AW883" s="13" t="s">
        <v>33</v>
      </c>
      <c r="AX883" s="13" t="s">
        <v>72</v>
      </c>
      <c r="AY883" s="237" t="s">
        <v>133</v>
      </c>
    </row>
    <row r="884" s="13" customFormat="1">
      <c r="A884" s="13"/>
      <c r="B884" s="226"/>
      <c r="C884" s="227"/>
      <c r="D884" s="228" t="s">
        <v>144</v>
      </c>
      <c r="E884" s="229" t="s">
        <v>19</v>
      </c>
      <c r="F884" s="230" t="s">
        <v>1360</v>
      </c>
      <c r="G884" s="227"/>
      <c r="H884" s="231">
        <v>91.352000000000004</v>
      </c>
      <c r="I884" s="232"/>
      <c r="J884" s="227"/>
      <c r="K884" s="227"/>
      <c r="L884" s="233"/>
      <c r="M884" s="234"/>
      <c r="N884" s="235"/>
      <c r="O884" s="235"/>
      <c r="P884" s="235"/>
      <c r="Q884" s="235"/>
      <c r="R884" s="235"/>
      <c r="S884" s="235"/>
      <c r="T884" s="236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T884" s="237" t="s">
        <v>144</v>
      </c>
      <c r="AU884" s="237" t="s">
        <v>82</v>
      </c>
      <c r="AV884" s="13" t="s">
        <v>82</v>
      </c>
      <c r="AW884" s="13" t="s">
        <v>33</v>
      </c>
      <c r="AX884" s="13" t="s">
        <v>72</v>
      </c>
      <c r="AY884" s="237" t="s">
        <v>133</v>
      </c>
    </row>
    <row r="885" s="16" customFormat="1">
      <c r="A885" s="16"/>
      <c r="B885" s="263"/>
      <c r="C885" s="264"/>
      <c r="D885" s="228" t="s">
        <v>144</v>
      </c>
      <c r="E885" s="265" t="s">
        <v>19</v>
      </c>
      <c r="F885" s="266" t="s">
        <v>361</v>
      </c>
      <c r="G885" s="264"/>
      <c r="H885" s="267">
        <v>100.676</v>
      </c>
      <c r="I885" s="268"/>
      <c r="J885" s="264"/>
      <c r="K885" s="264"/>
      <c r="L885" s="269"/>
      <c r="M885" s="270"/>
      <c r="N885" s="271"/>
      <c r="O885" s="271"/>
      <c r="P885" s="271"/>
      <c r="Q885" s="271"/>
      <c r="R885" s="271"/>
      <c r="S885" s="271"/>
      <c r="T885" s="272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T885" s="273" t="s">
        <v>144</v>
      </c>
      <c r="AU885" s="273" t="s">
        <v>82</v>
      </c>
      <c r="AV885" s="16" t="s">
        <v>96</v>
      </c>
      <c r="AW885" s="16" t="s">
        <v>33</v>
      </c>
      <c r="AX885" s="16" t="s">
        <v>72</v>
      </c>
      <c r="AY885" s="273" t="s">
        <v>133</v>
      </c>
    </row>
    <row r="886" s="15" customFormat="1">
      <c r="A886" s="15"/>
      <c r="B886" s="253"/>
      <c r="C886" s="254"/>
      <c r="D886" s="228" t="s">
        <v>144</v>
      </c>
      <c r="E886" s="255" t="s">
        <v>19</v>
      </c>
      <c r="F886" s="256" t="s">
        <v>1374</v>
      </c>
      <c r="G886" s="254"/>
      <c r="H886" s="255" t="s">
        <v>19</v>
      </c>
      <c r="I886" s="257"/>
      <c r="J886" s="254"/>
      <c r="K886" s="254"/>
      <c r="L886" s="258"/>
      <c r="M886" s="259"/>
      <c r="N886" s="260"/>
      <c r="O886" s="260"/>
      <c r="P886" s="260"/>
      <c r="Q886" s="260"/>
      <c r="R886" s="260"/>
      <c r="S886" s="260"/>
      <c r="T886" s="261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T886" s="262" t="s">
        <v>144</v>
      </c>
      <c r="AU886" s="262" t="s">
        <v>82</v>
      </c>
      <c r="AV886" s="15" t="s">
        <v>80</v>
      </c>
      <c r="AW886" s="15" t="s">
        <v>33</v>
      </c>
      <c r="AX886" s="15" t="s">
        <v>72</v>
      </c>
      <c r="AY886" s="262" t="s">
        <v>133</v>
      </c>
    </row>
    <row r="887" s="13" customFormat="1">
      <c r="A887" s="13"/>
      <c r="B887" s="226"/>
      <c r="C887" s="227"/>
      <c r="D887" s="228" t="s">
        <v>144</v>
      </c>
      <c r="E887" s="229" t="s">
        <v>19</v>
      </c>
      <c r="F887" s="230" t="s">
        <v>1375</v>
      </c>
      <c r="G887" s="227"/>
      <c r="H887" s="231">
        <v>76.302000000000007</v>
      </c>
      <c r="I887" s="232"/>
      <c r="J887" s="227"/>
      <c r="K887" s="227"/>
      <c r="L887" s="233"/>
      <c r="M887" s="234"/>
      <c r="N887" s="235"/>
      <c r="O887" s="235"/>
      <c r="P887" s="235"/>
      <c r="Q887" s="235"/>
      <c r="R887" s="235"/>
      <c r="S887" s="235"/>
      <c r="T887" s="236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37" t="s">
        <v>144</v>
      </c>
      <c r="AU887" s="237" t="s">
        <v>82</v>
      </c>
      <c r="AV887" s="13" t="s">
        <v>82</v>
      </c>
      <c r="AW887" s="13" t="s">
        <v>33</v>
      </c>
      <c r="AX887" s="13" t="s">
        <v>72</v>
      </c>
      <c r="AY887" s="237" t="s">
        <v>133</v>
      </c>
    </row>
    <row r="888" s="13" customFormat="1">
      <c r="A888" s="13"/>
      <c r="B888" s="226"/>
      <c r="C888" s="227"/>
      <c r="D888" s="228" t="s">
        <v>144</v>
      </c>
      <c r="E888" s="229" t="s">
        <v>19</v>
      </c>
      <c r="F888" s="230" t="s">
        <v>1376</v>
      </c>
      <c r="G888" s="227"/>
      <c r="H888" s="231">
        <v>13.752000000000001</v>
      </c>
      <c r="I888" s="232"/>
      <c r="J888" s="227"/>
      <c r="K888" s="227"/>
      <c r="L888" s="233"/>
      <c r="M888" s="234"/>
      <c r="N888" s="235"/>
      <c r="O888" s="235"/>
      <c r="P888" s="235"/>
      <c r="Q888" s="235"/>
      <c r="R888" s="235"/>
      <c r="S888" s="235"/>
      <c r="T888" s="236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T888" s="237" t="s">
        <v>144</v>
      </c>
      <c r="AU888" s="237" t="s">
        <v>82</v>
      </c>
      <c r="AV888" s="13" t="s">
        <v>82</v>
      </c>
      <c r="AW888" s="13" t="s">
        <v>33</v>
      </c>
      <c r="AX888" s="13" t="s">
        <v>72</v>
      </c>
      <c r="AY888" s="237" t="s">
        <v>133</v>
      </c>
    </row>
    <row r="889" s="13" customFormat="1">
      <c r="A889" s="13"/>
      <c r="B889" s="226"/>
      <c r="C889" s="227"/>
      <c r="D889" s="228" t="s">
        <v>144</v>
      </c>
      <c r="E889" s="229" t="s">
        <v>19</v>
      </c>
      <c r="F889" s="230" t="s">
        <v>1377</v>
      </c>
      <c r="G889" s="227"/>
      <c r="H889" s="231">
        <v>5.093</v>
      </c>
      <c r="I889" s="232"/>
      <c r="J889" s="227"/>
      <c r="K889" s="227"/>
      <c r="L889" s="233"/>
      <c r="M889" s="234"/>
      <c r="N889" s="235"/>
      <c r="O889" s="235"/>
      <c r="P889" s="235"/>
      <c r="Q889" s="235"/>
      <c r="R889" s="235"/>
      <c r="S889" s="235"/>
      <c r="T889" s="236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37" t="s">
        <v>144</v>
      </c>
      <c r="AU889" s="237" t="s">
        <v>82</v>
      </c>
      <c r="AV889" s="13" t="s">
        <v>82</v>
      </c>
      <c r="AW889" s="13" t="s">
        <v>33</v>
      </c>
      <c r="AX889" s="13" t="s">
        <v>72</v>
      </c>
      <c r="AY889" s="237" t="s">
        <v>133</v>
      </c>
    </row>
    <row r="890" s="16" customFormat="1">
      <c r="A890" s="16"/>
      <c r="B890" s="263"/>
      <c r="C890" s="264"/>
      <c r="D890" s="228" t="s">
        <v>144</v>
      </c>
      <c r="E890" s="265" t="s">
        <v>19</v>
      </c>
      <c r="F890" s="266" t="s">
        <v>361</v>
      </c>
      <c r="G890" s="264"/>
      <c r="H890" s="267">
        <v>95.147000000000006</v>
      </c>
      <c r="I890" s="268"/>
      <c r="J890" s="264"/>
      <c r="K890" s="264"/>
      <c r="L890" s="269"/>
      <c r="M890" s="270"/>
      <c r="N890" s="271"/>
      <c r="O890" s="271"/>
      <c r="P890" s="271"/>
      <c r="Q890" s="271"/>
      <c r="R890" s="271"/>
      <c r="S890" s="271"/>
      <c r="T890" s="272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T890" s="273" t="s">
        <v>144</v>
      </c>
      <c r="AU890" s="273" t="s">
        <v>82</v>
      </c>
      <c r="AV890" s="16" t="s">
        <v>96</v>
      </c>
      <c r="AW890" s="16" t="s">
        <v>33</v>
      </c>
      <c r="AX890" s="16" t="s">
        <v>72</v>
      </c>
      <c r="AY890" s="273" t="s">
        <v>133</v>
      </c>
    </row>
    <row r="891" s="15" customFormat="1">
      <c r="A891" s="15"/>
      <c r="B891" s="253"/>
      <c r="C891" s="254"/>
      <c r="D891" s="228" t="s">
        <v>144</v>
      </c>
      <c r="E891" s="255" t="s">
        <v>19</v>
      </c>
      <c r="F891" s="256" t="s">
        <v>1329</v>
      </c>
      <c r="G891" s="254"/>
      <c r="H891" s="255" t="s">
        <v>19</v>
      </c>
      <c r="I891" s="257"/>
      <c r="J891" s="254"/>
      <c r="K891" s="254"/>
      <c r="L891" s="258"/>
      <c r="M891" s="259"/>
      <c r="N891" s="260"/>
      <c r="O891" s="260"/>
      <c r="P891" s="260"/>
      <c r="Q891" s="260"/>
      <c r="R891" s="260"/>
      <c r="S891" s="260"/>
      <c r="T891" s="261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T891" s="262" t="s">
        <v>144</v>
      </c>
      <c r="AU891" s="262" t="s">
        <v>82</v>
      </c>
      <c r="AV891" s="15" t="s">
        <v>80</v>
      </c>
      <c r="AW891" s="15" t="s">
        <v>33</v>
      </c>
      <c r="AX891" s="15" t="s">
        <v>72</v>
      </c>
      <c r="AY891" s="262" t="s">
        <v>133</v>
      </c>
    </row>
    <row r="892" s="13" customFormat="1">
      <c r="A892" s="13"/>
      <c r="B892" s="226"/>
      <c r="C892" s="227"/>
      <c r="D892" s="228" t="s">
        <v>144</v>
      </c>
      <c r="E892" s="229" t="s">
        <v>19</v>
      </c>
      <c r="F892" s="230" t="s">
        <v>1330</v>
      </c>
      <c r="G892" s="227"/>
      <c r="H892" s="231">
        <v>51.810000000000002</v>
      </c>
      <c r="I892" s="232"/>
      <c r="J892" s="227"/>
      <c r="K892" s="227"/>
      <c r="L892" s="233"/>
      <c r="M892" s="234"/>
      <c r="N892" s="235"/>
      <c r="O892" s="235"/>
      <c r="P892" s="235"/>
      <c r="Q892" s="235"/>
      <c r="R892" s="235"/>
      <c r="S892" s="235"/>
      <c r="T892" s="236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T892" s="237" t="s">
        <v>144</v>
      </c>
      <c r="AU892" s="237" t="s">
        <v>82</v>
      </c>
      <c r="AV892" s="13" t="s">
        <v>82</v>
      </c>
      <c r="AW892" s="13" t="s">
        <v>33</v>
      </c>
      <c r="AX892" s="13" t="s">
        <v>72</v>
      </c>
      <c r="AY892" s="237" t="s">
        <v>133</v>
      </c>
    </row>
    <row r="893" s="13" customFormat="1">
      <c r="A893" s="13"/>
      <c r="B893" s="226"/>
      <c r="C893" s="227"/>
      <c r="D893" s="228" t="s">
        <v>144</v>
      </c>
      <c r="E893" s="229" t="s">
        <v>19</v>
      </c>
      <c r="F893" s="230" t="s">
        <v>1331</v>
      </c>
      <c r="G893" s="227"/>
      <c r="H893" s="231">
        <v>10.212</v>
      </c>
      <c r="I893" s="232"/>
      <c r="J893" s="227"/>
      <c r="K893" s="227"/>
      <c r="L893" s="233"/>
      <c r="M893" s="234"/>
      <c r="N893" s="235"/>
      <c r="O893" s="235"/>
      <c r="P893" s="235"/>
      <c r="Q893" s="235"/>
      <c r="R893" s="235"/>
      <c r="S893" s="235"/>
      <c r="T893" s="236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T893" s="237" t="s">
        <v>144</v>
      </c>
      <c r="AU893" s="237" t="s">
        <v>82</v>
      </c>
      <c r="AV893" s="13" t="s">
        <v>82</v>
      </c>
      <c r="AW893" s="13" t="s">
        <v>33</v>
      </c>
      <c r="AX893" s="13" t="s">
        <v>72</v>
      </c>
      <c r="AY893" s="237" t="s">
        <v>133</v>
      </c>
    </row>
    <row r="894" s="16" customFormat="1">
      <c r="A894" s="16"/>
      <c r="B894" s="263"/>
      <c r="C894" s="264"/>
      <c r="D894" s="228" t="s">
        <v>144</v>
      </c>
      <c r="E894" s="265" t="s">
        <v>19</v>
      </c>
      <c r="F894" s="266" t="s">
        <v>361</v>
      </c>
      <c r="G894" s="264"/>
      <c r="H894" s="267">
        <v>62.021999999999998</v>
      </c>
      <c r="I894" s="268"/>
      <c r="J894" s="264"/>
      <c r="K894" s="264"/>
      <c r="L894" s="269"/>
      <c r="M894" s="270"/>
      <c r="N894" s="271"/>
      <c r="O894" s="271"/>
      <c r="P894" s="271"/>
      <c r="Q894" s="271"/>
      <c r="R894" s="271"/>
      <c r="S894" s="271"/>
      <c r="T894" s="272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T894" s="273" t="s">
        <v>144</v>
      </c>
      <c r="AU894" s="273" t="s">
        <v>82</v>
      </c>
      <c r="AV894" s="16" t="s">
        <v>96</v>
      </c>
      <c r="AW894" s="16" t="s">
        <v>33</v>
      </c>
      <c r="AX894" s="16" t="s">
        <v>72</v>
      </c>
      <c r="AY894" s="273" t="s">
        <v>133</v>
      </c>
    </row>
    <row r="895" s="15" customFormat="1">
      <c r="A895" s="15"/>
      <c r="B895" s="253"/>
      <c r="C895" s="254"/>
      <c r="D895" s="228" t="s">
        <v>144</v>
      </c>
      <c r="E895" s="255" t="s">
        <v>19</v>
      </c>
      <c r="F895" s="256" t="s">
        <v>1299</v>
      </c>
      <c r="G895" s="254"/>
      <c r="H895" s="255" t="s">
        <v>19</v>
      </c>
      <c r="I895" s="257"/>
      <c r="J895" s="254"/>
      <c r="K895" s="254"/>
      <c r="L895" s="258"/>
      <c r="M895" s="259"/>
      <c r="N895" s="260"/>
      <c r="O895" s="260"/>
      <c r="P895" s="260"/>
      <c r="Q895" s="260"/>
      <c r="R895" s="260"/>
      <c r="S895" s="260"/>
      <c r="T895" s="261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T895" s="262" t="s">
        <v>144</v>
      </c>
      <c r="AU895" s="262" t="s">
        <v>82</v>
      </c>
      <c r="AV895" s="15" t="s">
        <v>80</v>
      </c>
      <c r="AW895" s="15" t="s">
        <v>33</v>
      </c>
      <c r="AX895" s="15" t="s">
        <v>72</v>
      </c>
      <c r="AY895" s="262" t="s">
        <v>133</v>
      </c>
    </row>
    <row r="896" s="15" customFormat="1">
      <c r="A896" s="15"/>
      <c r="B896" s="253"/>
      <c r="C896" s="254"/>
      <c r="D896" s="228" t="s">
        <v>144</v>
      </c>
      <c r="E896" s="255" t="s">
        <v>19</v>
      </c>
      <c r="F896" s="256" t="s">
        <v>1300</v>
      </c>
      <c r="G896" s="254"/>
      <c r="H896" s="255" t="s">
        <v>19</v>
      </c>
      <c r="I896" s="257"/>
      <c r="J896" s="254"/>
      <c r="K896" s="254"/>
      <c r="L896" s="258"/>
      <c r="M896" s="259"/>
      <c r="N896" s="260"/>
      <c r="O896" s="260"/>
      <c r="P896" s="260"/>
      <c r="Q896" s="260"/>
      <c r="R896" s="260"/>
      <c r="S896" s="260"/>
      <c r="T896" s="261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T896" s="262" t="s">
        <v>144</v>
      </c>
      <c r="AU896" s="262" t="s">
        <v>82</v>
      </c>
      <c r="AV896" s="15" t="s">
        <v>80</v>
      </c>
      <c r="AW896" s="15" t="s">
        <v>33</v>
      </c>
      <c r="AX896" s="15" t="s">
        <v>72</v>
      </c>
      <c r="AY896" s="262" t="s">
        <v>133</v>
      </c>
    </row>
    <row r="897" s="13" customFormat="1">
      <c r="A897" s="13"/>
      <c r="B897" s="226"/>
      <c r="C897" s="227"/>
      <c r="D897" s="228" t="s">
        <v>144</v>
      </c>
      <c r="E897" s="229" t="s">
        <v>19</v>
      </c>
      <c r="F897" s="230" t="s">
        <v>1301</v>
      </c>
      <c r="G897" s="227"/>
      <c r="H897" s="231">
        <v>0.031</v>
      </c>
      <c r="I897" s="232"/>
      <c r="J897" s="227"/>
      <c r="K897" s="227"/>
      <c r="L897" s="233"/>
      <c r="M897" s="234"/>
      <c r="N897" s="235"/>
      <c r="O897" s="235"/>
      <c r="P897" s="235"/>
      <c r="Q897" s="235"/>
      <c r="R897" s="235"/>
      <c r="S897" s="235"/>
      <c r="T897" s="236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T897" s="237" t="s">
        <v>144</v>
      </c>
      <c r="AU897" s="237" t="s">
        <v>82</v>
      </c>
      <c r="AV897" s="13" t="s">
        <v>82</v>
      </c>
      <c r="AW897" s="13" t="s">
        <v>33</v>
      </c>
      <c r="AX897" s="13" t="s">
        <v>72</v>
      </c>
      <c r="AY897" s="237" t="s">
        <v>133</v>
      </c>
    </row>
    <row r="898" s="13" customFormat="1">
      <c r="A898" s="13"/>
      <c r="B898" s="226"/>
      <c r="C898" s="227"/>
      <c r="D898" s="228" t="s">
        <v>144</v>
      </c>
      <c r="E898" s="229" t="s">
        <v>19</v>
      </c>
      <c r="F898" s="230" t="s">
        <v>1323</v>
      </c>
      <c r="G898" s="227"/>
      <c r="H898" s="231">
        <v>16.484999999999999</v>
      </c>
      <c r="I898" s="232"/>
      <c r="J898" s="227"/>
      <c r="K898" s="227"/>
      <c r="L898" s="233"/>
      <c r="M898" s="234"/>
      <c r="N898" s="235"/>
      <c r="O898" s="235"/>
      <c r="P898" s="235"/>
      <c r="Q898" s="235"/>
      <c r="R898" s="235"/>
      <c r="S898" s="235"/>
      <c r="T898" s="236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T898" s="237" t="s">
        <v>144</v>
      </c>
      <c r="AU898" s="237" t="s">
        <v>82</v>
      </c>
      <c r="AV898" s="13" t="s">
        <v>82</v>
      </c>
      <c r="AW898" s="13" t="s">
        <v>33</v>
      </c>
      <c r="AX898" s="13" t="s">
        <v>72</v>
      </c>
      <c r="AY898" s="237" t="s">
        <v>133</v>
      </c>
    </row>
    <row r="899" s="13" customFormat="1">
      <c r="A899" s="13"/>
      <c r="B899" s="226"/>
      <c r="C899" s="227"/>
      <c r="D899" s="228" t="s">
        <v>144</v>
      </c>
      <c r="E899" s="229" t="s">
        <v>19</v>
      </c>
      <c r="F899" s="230" t="s">
        <v>1438</v>
      </c>
      <c r="G899" s="227"/>
      <c r="H899" s="231">
        <v>113.04000000000001</v>
      </c>
      <c r="I899" s="232"/>
      <c r="J899" s="227"/>
      <c r="K899" s="227"/>
      <c r="L899" s="233"/>
      <c r="M899" s="234"/>
      <c r="N899" s="235"/>
      <c r="O899" s="235"/>
      <c r="P899" s="235"/>
      <c r="Q899" s="235"/>
      <c r="R899" s="235"/>
      <c r="S899" s="235"/>
      <c r="T899" s="236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37" t="s">
        <v>144</v>
      </c>
      <c r="AU899" s="237" t="s">
        <v>82</v>
      </c>
      <c r="AV899" s="13" t="s">
        <v>82</v>
      </c>
      <c r="AW899" s="13" t="s">
        <v>33</v>
      </c>
      <c r="AX899" s="13" t="s">
        <v>72</v>
      </c>
      <c r="AY899" s="237" t="s">
        <v>133</v>
      </c>
    </row>
    <row r="900" s="16" customFormat="1">
      <c r="A900" s="16"/>
      <c r="B900" s="263"/>
      <c r="C900" s="264"/>
      <c r="D900" s="228" t="s">
        <v>144</v>
      </c>
      <c r="E900" s="265" t="s">
        <v>19</v>
      </c>
      <c r="F900" s="266" t="s">
        <v>361</v>
      </c>
      <c r="G900" s="264"/>
      <c r="H900" s="267">
        <v>129.55600000000001</v>
      </c>
      <c r="I900" s="268"/>
      <c r="J900" s="264"/>
      <c r="K900" s="264"/>
      <c r="L900" s="269"/>
      <c r="M900" s="270"/>
      <c r="N900" s="271"/>
      <c r="O900" s="271"/>
      <c r="P900" s="271"/>
      <c r="Q900" s="271"/>
      <c r="R900" s="271"/>
      <c r="S900" s="271"/>
      <c r="T900" s="272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T900" s="273" t="s">
        <v>144</v>
      </c>
      <c r="AU900" s="273" t="s">
        <v>82</v>
      </c>
      <c r="AV900" s="16" t="s">
        <v>96</v>
      </c>
      <c r="AW900" s="16" t="s">
        <v>33</v>
      </c>
      <c r="AX900" s="16" t="s">
        <v>72</v>
      </c>
      <c r="AY900" s="273" t="s">
        <v>133</v>
      </c>
    </row>
    <row r="901" s="15" customFormat="1">
      <c r="A901" s="15"/>
      <c r="B901" s="253"/>
      <c r="C901" s="254"/>
      <c r="D901" s="228" t="s">
        <v>144</v>
      </c>
      <c r="E901" s="255" t="s">
        <v>19</v>
      </c>
      <c r="F901" s="256" t="s">
        <v>1458</v>
      </c>
      <c r="G901" s="254"/>
      <c r="H901" s="255" t="s">
        <v>19</v>
      </c>
      <c r="I901" s="257"/>
      <c r="J901" s="254"/>
      <c r="K901" s="254"/>
      <c r="L901" s="258"/>
      <c r="M901" s="259"/>
      <c r="N901" s="260"/>
      <c r="O901" s="260"/>
      <c r="P901" s="260"/>
      <c r="Q901" s="260"/>
      <c r="R901" s="260"/>
      <c r="S901" s="260"/>
      <c r="T901" s="261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T901" s="262" t="s">
        <v>144</v>
      </c>
      <c r="AU901" s="262" t="s">
        <v>82</v>
      </c>
      <c r="AV901" s="15" t="s">
        <v>80</v>
      </c>
      <c r="AW901" s="15" t="s">
        <v>33</v>
      </c>
      <c r="AX901" s="15" t="s">
        <v>72</v>
      </c>
      <c r="AY901" s="262" t="s">
        <v>133</v>
      </c>
    </row>
    <row r="902" s="13" customFormat="1">
      <c r="A902" s="13"/>
      <c r="B902" s="226"/>
      <c r="C902" s="227"/>
      <c r="D902" s="228" t="s">
        <v>144</v>
      </c>
      <c r="E902" s="229" t="s">
        <v>19</v>
      </c>
      <c r="F902" s="230" t="s">
        <v>1256</v>
      </c>
      <c r="G902" s="227"/>
      <c r="H902" s="231">
        <v>25.859000000000002</v>
      </c>
      <c r="I902" s="232"/>
      <c r="J902" s="227"/>
      <c r="K902" s="227"/>
      <c r="L902" s="233"/>
      <c r="M902" s="234"/>
      <c r="N902" s="235"/>
      <c r="O902" s="235"/>
      <c r="P902" s="235"/>
      <c r="Q902" s="235"/>
      <c r="R902" s="235"/>
      <c r="S902" s="235"/>
      <c r="T902" s="236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T902" s="237" t="s">
        <v>144</v>
      </c>
      <c r="AU902" s="237" t="s">
        <v>82</v>
      </c>
      <c r="AV902" s="13" t="s">
        <v>82</v>
      </c>
      <c r="AW902" s="13" t="s">
        <v>33</v>
      </c>
      <c r="AX902" s="13" t="s">
        <v>72</v>
      </c>
      <c r="AY902" s="237" t="s">
        <v>133</v>
      </c>
    </row>
    <row r="903" s="13" customFormat="1">
      <c r="A903" s="13"/>
      <c r="B903" s="226"/>
      <c r="C903" s="227"/>
      <c r="D903" s="228" t="s">
        <v>144</v>
      </c>
      <c r="E903" s="229" t="s">
        <v>19</v>
      </c>
      <c r="F903" s="230" t="s">
        <v>1262</v>
      </c>
      <c r="G903" s="227"/>
      <c r="H903" s="231">
        <v>3.6840000000000002</v>
      </c>
      <c r="I903" s="232"/>
      <c r="J903" s="227"/>
      <c r="K903" s="227"/>
      <c r="L903" s="233"/>
      <c r="M903" s="234"/>
      <c r="N903" s="235"/>
      <c r="O903" s="235"/>
      <c r="P903" s="235"/>
      <c r="Q903" s="235"/>
      <c r="R903" s="235"/>
      <c r="S903" s="235"/>
      <c r="T903" s="236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37" t="s">
        <v>144</v>
      </c>
      <c r="AU903" s="237" t="s">
        <v>82</v>
      </c>
      <c r="AV903" s="13" t="s">
        <v>82</v>
      </c>
      <c r="AW903" s="13" t="s">
        <v>33</v>
      </c>
      <c r="AX903" s="13" t="s">
        <v>72</v>
      </c>
      <c r="AY903" s="237" t="s">
        <v>133</v>
      </c>
    </row>
    <row r="904" s="16" customFormat="1">
      <c r="A904" s="16"/>
      <c r="B904" s="263"/>
      <c r="C904" s="264"/>
      <c r="D904" s="228" t="s">
        <v>144</v>
      </c>
      <c r="E904" s="265" t="s">
        <v>19</v>
      </c>
      <c r="F904" s="266" t="s">
        <v>361</v>
      </c>
      <c r="G904" s="264"/>
      <c r="H904" s="267">
        <v>29.542999999999999</v>
      </c>
      <c r="I904" s="268"/>
      <c r="J904" s="264"/>
      <c r="K904" s="264"/>
      <c r="L904" s="269"/>
      <c r="M904" s="270"/>
      <c r="N904" s="271"/>
      <c r="O904" s="271"/>
      <c r="P904" s="271"/>
      <c r="Q904" s="271"/>
      <c r="R904" s="271"/>
      <c r="S904" s="271"/>
      <c r="T904" s="272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T904" s="273" t="s">
        <v>144</v>
      </c>
      <c r="AU904" s="273" t="s">
        <v>82</v>
      </c>
      <c r="AV904" s="16" t="s">
        <v>96</v>
      </c>
      <c r="AW904" s="16" t="s">
        <v>33</v>
      </c>
      <c r="AX904" s="16" t="s">
        <v>72</v>
      </c>
      <c r="AY904" s="273" t="s">
        <v>133</v>
      </c>
    </row>
    <row r="905" s="15" customFormat="1">
      <c r="A905" s="15"/>
      <c r="B905" s="253"/>
      <c r="C905" s="254"/>
      <c r="D905" s="228" t="s">
        <v>144</v>
      </c>
      <c r="E905" s="255" t="s">
        <v>19</v>
      </c>
      <c r="F905" s="256" t="s">
        <v>1459</v>
      </c>
      <c r="G905" s="254"/>
      <c r="H905" s="255" t="s">
        <v>19</v>
      </c>
      <c r="I905" s="257"/>
      <c r="J905" s="254"/>
      <c r="K905" s="254"/>
      <c r="L905" s="258"/>
      <c r="M905" s="259"/>
      <c r="N905" s="260"/>
      <c r="O905" s="260"/>
      <c r="P905" s="260"/>
      <c r="Q905" s="260"/>
      <c r="R905" s="260"/>
      <c r="S905" s="260"/>
      <c r="T905" s="261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T905" s="262" t="s">
        <v>144</v>
      </c>
      <c r="AU905" s="262" t="s">
        <v>82</v>
      </c>
      <c r="AV905" s="15" t="s">
        <v>80</v>
      </c>
      <c r="AW905" s="15" t="s">
        <v>33</v>
      </c>
      <c r="AX905" s="15" t="s">
        <v>72</v>
      </c>
      <c r="AY905" s="262" t="s">
        <v>133</v>
      </c>
    </row>
    <row r="906" s="13" customFormat="1">
      <c r="A906" s="13"/>
      <c r="B906" s="226"/>
      <c r="C906" s="227"/>
      <c r="D906" s="228" t="s">
        <v>144</v>
      </c>
      <c r="E906" s="229" t="s">
        <v>19</v>
      </c>
      <c r="F906" s="230" t="s">
        <v>1269</v>
      </c>
      <c r="G906" s="227"/>
      <c r="H906" s="231">
        <v>7.7809999999999997</v>
      </c>
      <c r="I906" s="232"/>
      <c r="J906" s="227"/>
      <c r="K906" s="227"/>
      <c r="L906" s="233"/>
      <c r="M906" s="234"/>
      <c r="N906" s="235"/>
      <c r="O906" s="235"/>
      <c r="P906" s="235"/>
      <c r="Q906" s="235"/>
      <c r="R906" s="235"/>
      <c r="S906" s="235"/>
      <c r="T906" s="236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T906" s="237" t="s">
        <v>144</v>
      </c>
      <c r="AU906" s="237" t="s">
        <v>82</v>
      </c>
      <c r="AV906" s="13" t="s">
        <v>82</v>
      </c>
      <c r="AW906" s="13" t="s">
        <v>33</v>
      </c>
      <c r="AX906" s="13" t="s">
        <v>72</v>
      </c>
      <c r="AY906" s="237" t="s">
        <v>133</v>
      </c>
    </row>
    <row r="907" s="13" customFormat="1">
      <c r="A907" s="13"/>
      <c r="B907" s="226"/>
      <c r="C907" s="227"/>
      <c r="D907" s="228" t="s">
        <v>144</v>
      </c>
      <c r="E907" s="229" t="s">
        <v>19</v>
      </c>
      <c r="F907" s="230" t="s">
        <v>1273</v>
      </c>
      <c r="G907" s="227"/>
      <c r="H907" s="231">
        <v>13.956</v>
      </c>
      <c r="I907" s="232"/>
      <c r="J907" s="227"/>
      <c r="K907" s="227"/>
      <c r="L907" s="233"/>
      <c r="M907" s="234"/>
      <c r="N907" s="235"/>
      <c r="O907" s="235"/>
      <c r="P907" s="235"/>
      <c r="Q907" s="235"/>
      <c r="R907" s="235"/>
      <c r="S907" s="235"/>
      <c r="T907" s="236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37" t="s">
        <v>144</v>
      </c>
      <c r="AU907" s="237" t="s">
        <v>82</v>
      </c>
      <c r="AV907" s="13" t="s">
        <v>82</v>
      </c>
      <c r="AW907" s="13" t="s">
        <v>33</v>
      </c>
      <c r="AX907" s="13" t="s">
        <v>72</v>
      </c>
      <c r="AY907" s="237" t="s">
        <v>133</v>
      </c>
    </row>
    <row r="908" s="16" customFormat="1">
      <c r="A908" s="16"/>
      <c r="B908" s="263"/>
      <c r="C908" s="264"/>
      <c r="D908" s="228" t="s">
        <v>144</v>
      </c>
      <c r="E908" s="265" t="s">
        <v>19</v>
      </c>
      <c r="F908" s="266" t="s">
        <v>361</v>
      </c>
      <c r="G908" s="264"/>
      <c r="H908" s="267">
        <v>21.736999999999998</v>
      </c>
      <c r="I908" s="268"/>
      <c r="J908" s="264"/>
      <c r="K908" s="264"/>
      <c r="L908" s="269"/>
      <c r="M908" s="270"/>
      <c r="N908" s="271"/>
      <c r="O908" s="271"/>
      <c r="P908" s="271"/>
      <c r="Q908" s="271"/>
      <c r="R908" s="271"/>
      <c r="S908" s="271"/>
      <c r="T908" s="272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T908" s="273" t="s">
        <v>144</v>
      </c>
      <c r="AU908" s="273" t="s">
        <v>82</v>
      </c>
      <c r="AV908" s="16" t="s">
        <v>96</v>
      </c>
      <c r="AW908" s="16" t="s">
        <v>33</v>
      </c>
      <c r="AX908" s="16" t="s">
        <v>72</v>
      </c>
      <c r="AY908" s="273" t="s">
        <v>133</v>
      </c>
    </row>
    <row r="909" s="15" customFormat="1">
      <c r="A909" s="15"/>
      <c r="B909" s="253"/>
      <c r="C909" s="254"/>
      <c r="D909" s="228" t="s">
        <v>144</v>
      </c>
      <c r="E909" s="255" t="s">
        <v>19</v>
      </c>
      <c r="F909" s="256" t="s">
        <v>1460</v>
      </c>
      <c r="G909" s="254"/>
      <c r="H909" s="255" t="s">
        <v>19</v>
      </c>
      <c r="I909" s="257"/>
      <c r="J909" s="254"/>
      <c r="K909" s="254"/>
      <c r="L909" s="258"/>
      <c r="M909" s="259"/>
      <c r="N909" s="260"/>
      <c r="O909" s="260"/>
      <c r="P909" s="260"/>
      <c r="Q909" s="260"/>
      <c r="R909" s="260"/>
      <c r="S909" s="260"/>
      <c r="T909" s="261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T909" s="262" t="s">
        <v>144</v>
      </c>
      <c r="AU909" s="262" t="s">
        <v>82</v>
      </c>
      <c r="AV909" s="15" t="s">
        <v>80</v>
      </c>
      <c r="AW909" s="15" t="s">
        <v>33</v>
      </c>
      <c r="AX909" s="15" t="s">
        <v>72</v>
      </c>
      <c r="AY909" s="262" t="s">
        <v>133</v>
      </c>
    </row>
    <row r="910" s="13" customFormat="1">
      <c r="A910" s="13"/>
      <c r="B910" s="226"/>
      <c r="C910" s="227"/>
      <c r="D910" s="228" t="s">
        <v>144</v>
      </c>
      <c r="E910" s="229" t="s">
        <v>19</v>
      </c>
      <c r="F910" s="230" t="s">
        <v>1349</v>
      </c>
      <c r="G910" s="227"/>
      <c r="H910" s="231">
        <v>7.0439999999999996</v>
      </c>
      <c r="I910" s="232"/>
      <c r="J910" s="227"/>
      <c r="K910" s="227"/>
      <c r="L910" s="233"/>
      <c r="M910" s="234"/>
      <c r="N910" s="235"/>
      <c r="O910" s="235"/>
      <c r="P910" s="235"/>
      <c r="Q910" s="235"/>
      <c r="R910" s="235"/>
      <c r="S910" s="235"/>
      <c r="T910" s="236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T910" s="237" t="s">
        <v>144</v>
      </c>
      <c r="AU910" s="237" t="s">
        <v>82</v>
      </c>
      <c r="AV910" s="13" t="s">
        <v>82</v>
      </c>
      <c r="AW910" s="13" t="s">
        <v>33</v>
      </c>
      <c r="AX910" s="13" t="s">
        <v>72</v>
      </c>
      <c r="AY910" s="237" t="s">
        <v>133</v>
      </c>
    </row>
    <row r="911" s="13" customFormat="1">
      <c r="A911" s="13"/>
      <c r="B911" s="226"/>
      <c r="C911" s="227"/>
      <c r="D911" s="228" t="s">
        <v>144</v>
      </c>
      <c r="E911" s="229" t="s">
        <v>19</v>
      </c>
      <c r="F911" s="230" t="s">
        <v>1461</v>
      </c>
      <c r="G911" s="227"/>
      <c r="H911" s="231">
        <v>7.0650000000000004</v>
      </c>
      <c r="I911" s="232"/>
      <c r="J911" s="227"/>
      <c r="K911" s="227"/>
      <c r="L911" s="233"/>
      <c r="M911" s="234"/>
      <c r="N911" s="235"/>
      <c r="O911" s="235"/>
      <c r="P911" s="235"/>
      <c r="Q911" s="235"/>
      <c r="R911" s="235"/>
      <c r="S911" s="235"/>
      <c r="T911" s="236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37" t="s">
        <v>144</v>
      </c>
      <c r="AU911" s="237" t="s">
        <v>82</v>
      </c>
      <c r="AV911" s="13" t="s">
        <v>82</v>
      </c>
      <c r="AW911" s="13" t="s">
        <v>33</v>
      </c>
      <c r="AX911" s="13" t="s">
        <v>72</v>
      </c>
      <c r="AY911" s="237" t="s">
        <v>133</v>
      </c>
    </row>
    <row r="912" s="16" customFormat="1">
      <c r="A912" s="16"/>
      <c r="B912" s="263"/>
      <c r="C912" s="264"/>
      <c r="D912" s="228" t="s">
        <v>144</v>
      </c>
      <c r="E912" s="265" t="s">
        <v>19</v>
      </c>
      <c r="F912" s="266" t="s">
        <v>361</v>
      </c>
      <c r="G912" s="264"/>
      <c r="H912" s="267">
        <v>14.109</v>
      </c>
      <c r="I912" s="268"/>
      <c r="J912" s="264"/>
      <c r="K912" s="264"/>
      <c r="L912" s="269"/>
      <c r="M912" s="270"/>
      <c r="N912" s="271"/>
      <c r="O912" s="271"/>
      <c r="P912" s="271"/>
      <c r="Q912" s="271"/>
      <c r="R912" s="271"/>
      <c r="S912" s="271"/>
      <c r="T912" s="272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T912" s="273" t="s">
        <v>144</v>
      </c>
      <c r="AU912" s="273" t="s">
        <v>82</v>
      </c>
      <c r="AV912" s="16" t="s">
        <v>96</v>
      </c>
      <c r="AW912" s="16" t="s">
        <v>33</v>
      </c>
      <c r="AX912" s="16" t="s">
        <v>72</v>
      </c>
      <c r="AY912" s="273" t="s">
        <v>133</v>
      </c>
    </row>
    <row r="913" s="15" customFormat="1">
      <c r="A913" s="15"/>
      <c r="B913" s="253"/>
      <c r="C913" s="254"/>
      <c r="D913" s="228" t="s">
        <v>144</v>
      </c>
      <c r="E913" s="255" t="s">
        <v>19</v>
      </c>
      <c r="F913" s="256" t="s">
        <v>1462</v>
      </c>
      <c r="G913" s="254"/>
      <c r="H913" s="255" t="s">
        <v>19</v>
      </c>
      <c r="I913" s="257"/>
      <c r="J913" s="254"/>
      <c r="K913" s="254"/>
      <c r="L913" s="258"/>
      <c r="M913" s="259"/>
      <c r="N913" s="260"/>
      <c r="O913" s="260"/>
      <c r="P913" s="260"/>
      <c r="Q913" s="260"/>
      <c r="R913" s="260"/>
      <c r="S913" s="260"/>
      <c r="T913" s="261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T913" s="262" t="s">
        <v>144</v>
      </c>
      <c r="AU913" s="262" t="s">
        <v>82</v>
      </c>
      <c r="AV913" s="15" t="s">
        <v>80</v>
      </c>
      <c r="AW913" s="15" t="s">
        <v>33</v>
      </c>
      <c r="AX913" s="15" t="s">
        <v>72</v>
      </c>
      <c r="AY913" s="262" t="s">
        <v>133</v>
      </c>
    </row>
    <row r="914" s="13" customFormat="1">
      <c r="A914" s="13"/>
      <c r="B914" s="226"/>
      <c r="C914" s="227"/>
      <c r="D914" s="228" t="s">
        <v>144</v>
      </c>
      <c r="E914" s="229" t="s">
        <v>19</v>
      </c>
      <c r="F914" s="230" t="s">
        <v>1463</v>
      </c>
      <c r="G914" s="227"/>
      <c r="H914" s="231">
        <v>59.622999999999998</v>
      </c>
      <c r="I914" s="232"/>
      <c r="J914" s="227"/>
      <c r="K914" s="227"/>
      <c r="L914" s="233"/>
      <c r="M914" s="234"/>
      <c r="N914" s="235"/>
      <c r="O914" s="235"/>
      <c r="P914" s="235"/>
      <c r="Q914" s="235"/>
      <c r="R914" s="235"/>
      <c r="S914" s="235"/>
      <c r="T914" s="236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T914" s="237" t="s">
        <v>144</v>
      </c>
      <c r="AU914" s="237" t="s">
        <v>82</v>
      </c>
      <c r="AV914" s="13" t="s">
        <v>82</v>
      </c>
      <c r="AW914" s="13" t="s">
        <v>33</v>
      </c>
      <c r="AX914" s="13" t="s">
        <v>72</v>
      </c>
      <c r="AY914" s="237" t="s">
        <v>133</v>
      </c>
    </row>
    <row r="915" s="13" customFormat="1">
      <c r="A915" s="13"/>
      <c r="B915" s="226"/>
      <c r="C915" s="227"/>
      <c r="D915" s="228" t="s">
        <v>144</v>
      </c>
      <c r="E915" s="229" t="s">
        <v>19</v>
      </c>
      <c r="F915" s="230" t="s">
        <v>1464</v>
      </c>
      <c r="G915" s="227"/>
      <c r="H915" s="231">
        <v>157.80000000000001</v>
      </c>
      <c r="I915" s="232"/>
      <c r="J915" s="227"/>
      <c r="K915" s="227"/>
      <c r="L915" s="233"/>
      <c r="M915" s="234"/>
      <c r="N915" s="235"/>
      <c r="O915" s="235"/>
      <c r="P915" s="235"/>
      <c r="Q915" s="235"/>
      <c r="R915" s="235"/>
      <c r="S915" s="235"/>
      <c r="T915" s="236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T915" s="237" t="s">
        <v>144</v>
      </c>
      <c r="AU915" s="237" t="s">
        <v>82</v>
      </c>
      <c r="AV915" s="13" t="s">
        <v>82</v>
      </c>
      <c r="AW915" s="13" t="s">
        <v>33</v>
      </c>
      <c r="AX915" s="13" t="s">
        <v>72</v>
      </c>
      <c r="AY915" s="237" t="s">
        <v>133</v>
      </c>
    </row>
    <row r="916" s="13" customFormat="1">
      <c r="A916" s="13"/>
      <c r="B916" s="226"/>
      <c r="C916" s="227"/>
      <c r="D916" s="228" t="s">
        <v>144</v>
      </c>
      <c r="E916" s="229" t="s">
        <v>19</v>
      </c>
      <c r="F916" s="230" t="s">
        <v>1465</v>
      </c>
      <c r="G916" s="227"/>
      <c r="H916" s="231">
        <v>32.969999999999999</v>
      </c>
      <c r="I916" s="232"/>
      <c r="J916" s="227"/>
      <c r="K916" s="227"/>
      <c r="L916" s="233"/>
      <c r="M916" s="234"/>
      <c r="N916" s="235"/>
      <c r="O916" s="235"/>
      <c r="P916" s="235"/>
      <c r="Q916" s="235"/>
      <c r="R916" s="235"/>
      <c r="S916" s="235"/>
      <c r="T916" s="236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T916" s="237" t="s">
        <v>144</v>
      </c>
      <c r="AU916" s="237" t="s">
        <v>82</v>
      </c>
      <c r="AV916" s="13" t="s">
        <v>82</v>
      </c>
      <c r="AW916" s="13" t="s">
        <v>33</v>
      </c>
      <c r="AX916" s="13" t="s">
        <v>72</v>
      </c>
      <c r="AY916" s="237" t="s">
        <v>133</v>
      </c>
    </row>
    <row r="917" s="16" customFormat="1">
      <c r="A917" s="16"/>
      <c r="B917" s="263"/>
      <c r="C917" s="264"/>
      <c r="D917" s="228" t="s">
        <v>144</v>
      </c>
      <c r="E917" s="265" t="s">
        <v>19</v>
      </c>
      <c r="F917" s="266" t="s">
        <v>361</v>
      </c>
      <c r="G917" s="264"/>
      <c r="H917" s="267">
        <v>250.393</v>
      </c>
      <c r="I917" s="268"/>
      <c r="J917" s="264"/>
      <c r="K917" s="264"/>
      <c r="L917" s="269"/>
      <c r="M917" s="270"/>
      <c r="N917" s="271"/>
      <c r="O917" s="271"/>
      <c r="P917" s="271"/>
      <c r="Q917" s="271"/>
      <c r="R917" s="271"/>
      <c r="S917" s="271"/>
      <c r="T917" s="272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T917" s="273" t="s">
        <v>144</v>
      </c>
      <c r="AU917" s="273" t="s">
        <v>82</v>
      </c>
      <c r="AV917" s="16" t="s">
        <v>96</v>
      </c>
      <c r="AW917" s="16" t="s">
        <v>33</v>
      </c>
      <c r="AX917" s="16" t="s">
        <v>72</v>
      </c>
      <c r="AY917" s="273" t="s">
        <v>133</v>
      </c>
    </row>
    <row r="918" s="15" customFormat="1">
      <c r="A918" s="15"/>
      <c r="B918" s="253"/>
      <c r="C918" s="254"/>
      <c r="D918" s="228" t="s">
        <v>144</v>
      </c>
      <c r="E918" s="255" t="s">
        <v>19</v>
      </c>
      <c r="F918" s="256" t="s">
        <v>1426</v>
      </c>
      <c r="G918" s="254"/>
      <c r="H918" s="255" t="s">
        <v>19</v>
      </c>
      <c r="I918" s="257"/>
      <c r="J918" s="254"/>
      <c r="K918" s="254"/>
      <c r="L918" s="258"/>
      <c r="M918" s="259"/>
      <c r="N918" s="260"/>
      <c r="O918" s="260"/>
      <c r="P918" s="260"/>
      <c r="Q918" s="260"/>
      <c r="R918" s="260"/>
      <c r="S918" s="260"/>
      <c r="T918" s="261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T918" s="262" t="s">
        <v>144</v>
      </c>
      <c r="AU918" s="262" t="s">
        <v>82</v>
      </c>
      <c r="AV918" s="15" t="s">
        <v>80</v>
      </c>
      <c r="AW918" s="15" t="s">
        <v>33</v>
      </c>
      <c r="AX918" s="15" t="s">
        <v>72</v>
      </c>
      <c r="AY918" s="262" t="s">
        <v>133</v>
      </c>
    </row>
    <row r="919" s="13" customFormat="1">
      <c r="A919" s="13"/>
      <c r="B919" s="226"/>
      <c r="C919" s="227"/>
      <c r="D919" s="228" t="s">
        <v>144</v>
      </c>
      <c r="E919" s="229" t="s">
        <v>19</v>
      </c>
      <c r="F919" s="230" t="s">
        <v>1427</v>
      </c>
      <c r="G919" s="227"/>
      <c r="H919" s="231">
        <v>209.72200000000001</v>
      </c>
      <c r="I919" s="232"/>
      <c r="J919" s="227"/>
      <c r="K919" s="227"/>
      <c r="L919" s="233"/>
      <c r="M919" s="234"/>
      <c r="N919" s="235"/>
      <c r="O919" s="235"/>
      <c r="P919" s="235"/>
      <c r="Q919" s="235"/>
      <c r="R919" s="235"/>
      <c r="S919" s="235"/>
      <c r="T919" s="236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T919" s="237" t="s">
        <v>144</v>
      </c>
      <c r="AU919" s="237" t="s">
        <v>82</v>
      </c>
      <c r="AV919" s="13" t="s">
        <v>82</v>
      </c>
      <c r="AW919" s="13" t="s">
        <v>33</v>
      </c>
      <c r="AX919" s="13" t="s">
        <v>72</v>
      </c>
      <c r="AY919" s="237" t="s">
        <v>133</v>
      </c>
    </row>
    <row r="920" s="16" customFormat="1">
      <c r="A920" s="16"/>
      <c r="B920" s="263"/>
      <c r="C920" s="264"/>
      <c r="D920" s="228" t="s">
        <v>144</v>
      </c>
      <c r="E920" s="265" t="s">
        <v>19</v>
      </c>
      <c r="F920" s="266" t="s">
        <v>361</v>
      </c>
      <c r="G920" s="264"/>
      <c r="H920" s="267">
        <v>209.72200000000001</v>
      </c>
      <c r="I920" s="268"/>
      <c r="J920" s="264"/>
      <c r="K920" s="264"/>
      <c r="L920" s="269"/>
      <c r="M920" s="270"/>
      <c r="N920" s="271"/>
      <c r="O920" s="271"/>
      <c r="P920" s="271"/>
      <c r="Q920" s="271"/>
      <c r="R920" s="271"/>
      <c r="S920" s="271"/>
      <c r="T920" s="272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T920" s="273" t="s">
        <v>144</v>
      </c>
      <c r="AU920" s="273" t="s">
        <v>82</v>
      </c>
      <c r="AV920" s="16" t="s">
        <v>96</v>
      </c>
      <c r="AW920" s="16" t="s">
        <v>33</v>
      </c>
      <c r="AX920" s="16" t="s">
        <v>72</v>
      </c>
      <c r="AY920" s="273" t="s">
        <v>133</v>
      </c>
    </row>
    <row r="921" s="15" customFormat="1">
      <c r="A921" s="15"/>
      <c r="B921" s="253"/>
      <c r="C921" s="254"/>
      <c r="D921" s="228" t="s">
        <v>144</v>
      </c>
      <c r="E921" s="255" t="s">
        <v>19</v>
      </c>
      <c r="F921" s="256" t="s">
        <v>1428</v>
      </c>
      <c r="G921" s="254"/>
      <c r="H921" s="255" t="s">
        <v>19</v>
      </c>
      <c r="I921" s="257"/>
      <c r="J921" s="254"/>
      <c r="K921" s="254"/>
      <c r="L921" s="258"/>
      <c r="M921" s="259"/>
      <c r="N921" s="260"/>
      <c r="O921" s="260"/>
      <c r="P921" s="260"/>
      <c r="Q921" s="260"/>
      <c r="R921" s="260"/>
      <c r="S921" s="260"/>
      <c r="T921" s="261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T921" s="262" t="s">
        <v>144</v>
      </c>
      <c r="AU921" s="262" t="s">
        <v>82</v>
      </c>
      <c r="AV921" s="15" t="s">
        <v>80</v>
      </c>
      <c r="AW921" s="15" t="s">
        <v>33</v>
      </c>
      <c r="AX921" s="15" t="s">
        <v>72</v>
      </c>
      <c r="AY921" s="262" t="s">
        <v>133</v>
      </c>
    </row>
    <row r="922" s="13" customFormat="1">
      <c r="A922" s="13"/>
      <c r="B922" s="226"/>
      <c r="C922" s="227"/>
      <c r="D922" s="228" t="s">
        <v>144</v>
      </c>
      <c r="E922" s="229" t="s">
        <v>19</v>
      </c>
      <c r="F922" s="230" t="s">
        <v>1429</v>
      </c>
      <c r="G922" s="227"/>
      <c r="H922" s="231">
        <v>244.67500000000001</v>
      </c>
      <c r="I922" s="232"/>
      <c r="J922" s="227"/>
      <c r="K922" s="227"/>
      <c r="L922" s="233"/>
      <c r="M922" s="234"/>
      <c r="N922" s="235"/>
      <c r="O922" s="235"/>
      <c r="P922" s="235"/>
      <c r="Q922" s="235"/>
      <c r="R922" s="235"/>
      <c r="S922" s="235"/>
      <c r="T922" s="236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T922" s="237" t="s">
        <v>144</v>
      </c>
      <c r="AU922" s="237" t="s">
        <v>82</v>
      </c>
      <c r="AV922" s="13" t="s">
        <v>82</v>
      </c>
      <c r="AW922" s="13" t="s">
        <v>33</v>
      </c>
      <c r="AX922" s="13" t="s">
        <v>72</v>
      </c>
      <c r="AY922" s="237" t="s">
        <v>133</v>
      </c>
    </row>
    <row r="923" s="15" customFormat="1">
      <c r="A923" s="15"/>
      <c r="B923" s="253"/>
      <c r="C923" s="254"/>
      <c r="D923" s="228" t="s">
        <v>144</v>
      </c>
      <c r="E923" s="255" t="s">
        <v>19</v>
      </c>
      <c r="F923" s="256" t="s">
        <v>1400</v>
      </c>
      <c r="G923" s="254"/>
      <c r="H923" s="255" t="s">
        <v>19</v>
      </c>
      <c r="I923" s="257"/>
      <c r="J923" s="254"/>
      <c r="K923" s="254"/>
      <c r="L923" s="258"/>
      <c r="M923" s="259"/>
      <c r="N923" s="260"/>
      <c r="O923" s="260"/>
      <c r="P923" s="260"/>
      <c r="Q923" s="260"/>
      <c r="R923" s="260"/>
      <c r="S923" s="260"/>
      <c r="T923" s="261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T923" s="262" t="s">
        <v>144</v>
      </c>
      <c r="AU923" s="262" t="s">
        <v>82</v>
      </c>
      <c r="AV923" s="15" t="s">
        <v>80</v>
      </c>
      <c r="AW923" s="15" t="s">
        <v>33</v>
      </c>
      <c r="AX923" s="15" t="s">
        <v>72</v>
      </c>
      <c r="AY923" s="262" t="s">
        <v>133</v>
      </c>
    </row>
    <row r="924" s="13" customFormat="1">
      <c r="A924" s="13"/>
      <c r="B924" s="226"/>
      <c r="C924" s="227"/>
      <c r="D924" s="228" t="s">
        <v>144</v>
      </c>
      <c r="E924" s="229" t="s">
        <v>19</v>
      </c>
      <c r="F924" s="230" t="s">
        <v>1401</v>
      </c>
      <c r="G924" s="227"/>
      <c r="H924" s="231">
        <v>70.563000000000002</v>
      </c>
      <c r="I924" s="232"/>
      <c r="J924" s="227"/>
      <c r="K924" s="227"/>
      <c r="L924" s="233"/>
      <c r="M924" s="234"/>
      <c r="N924" s="235"/>
      <c r="O924" s="235"/>
      <c r="P924" s="235"/>
      <c r="Q924" s="235"/>
      <c r="R924" s="235"/>
      <c r="S924" s="235"/>
      <c r="T924" s="236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T924" s="237" t="s">
        <v>144</v>
      </c>
      <c r="AU924" s="237" t="s">
        <v>82</v>
      </c>
      <c r="AV924" s="13" t="s">
        <v>82</v>
      </c>
      <c r="AW924" s="13" t="s">
        <v>33</v>
      </c>
      <c r="AX924" s="13" t="s">
        <v>72</v>
      </c>
      <c r="AY924" s="237" t="s">
        <v>133</v>
      </c>
    </row>
    <row r="925" s="16" customFormat="1">
      <c r="A925" s="16"/>
      <c r="B925" s="263"/>
      <c r="C925" s="264"/>
      <c r="D925" s="228" t="s">
        <v>144</v>
      </c>
      <c r="E925" s="265" t="s">
        <v>19</v>
      </c>
      <c r="F925" s="266" t="s">
        <v>361</v>
      </c>
      <c r="G925" s="264"/>
      <c r="H925" s="267">
        <v>315.238</v>
      </c>
      <c r="I925" s="268"/>
      <c r="J925" s="264"/>
      <c r="K925" s="264"/>
      <c r="L925" s="269"/>
      <c r="M925" s="270"/>
      <c r="N925" s="271"/>
      <c r="O925" s="271"/>
      <c r="P925" s="271"/>
      <c r="Q925" s="271"/>
      <c r="R925" s="271"/>
      <c r="S925" s="271"/>
      <c r="T925" s="272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T925" s="273" t="s">
        <v>144</v>
      </c>
      <c r="AU925" s="273" t="s">
        <v>82</v>
      </c>
      <c r="AV925" s="16" t="s">
        <v>96</v>
      </c>
      <c r="AW925" s="16" t="s">
        <v>33</v>
      </c>
      <c r="AX925" s="16" t="s">
        <v>72</v>
      </c>
      <c r="AY925" s="273" t="s">
        <v>133</v>
      </c>
    </row>
    <row r="926" s="14" customFormat="1">
      <c r="A926" s="14"/>
      <c r="B926" s="238"/>
      <c r="C926" s="239"/>
      <c r="D926" s="228" t="s">
        <v>144</v>
      </c>
      <c r="E926" s="240" t="s">
        <v>19</v>
      </c>
      <c r="F926" s="241" t="s">
        <v>205</v>
      </c>
      <c r="G926" s="239"/>
      <c r="H926" s="242">
        <v>1228.143</v>
      </c>
      <c r="I926" s="243"/>
      <c r="J926" s="239"/>
      <c r="K926" s="239"/>
      <c r="L926" s="244"/>
      <c r="M926" s="245"/>
      <c r="N926" s="246"/>
      <c r="O926" s="246"/>
      <c r="P926" s="246"/>
      <c r="Q926" s="246"/>
      <c r="R926" s="246"/>
      <c r="S926" s="246"/>
      <c r="T926" s="247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T926" s="248" t="s">
        <v>144</v>
      </c>
      <c r="AU926" s="248" t="s">
        <v>82</v>
      </c>
      <c r="AV926" s="14" t="s">
        <v>140</v>
      </c>
      <c r="AW926" s="14" t="s">
        <v>33</v>
      </c>
      <c r="AX926" s="14" t="s">
        <v>80</v>
      </c>
      <c r="AY926" s="248" t="s">
        <v>133</v>
      </c>
    </row>
    <row r="927" s="2" customFormat="1" ht="55.5" customHeight="1">
      <c r="A927" s="41"/>
      <c r="B927" s="42"/>
      <c r="C927" s="208" t="s">
        <v>1466</v>
      </c>
      <c r="D927" s="208" t="s">
        <v>135</v>
      </c>
      <c r="E927" s="209" t="s">
        <v>1467</v>
      </c>
      <c r="F927" s="210" t="s">
        <v>1468</v>
      </c>
      <c r="G927" s="211" t="s">
        <v>251</v>
      </c>
      <c r="H927" s="212">
        <v>1.698</v>
      </c>
      <c r="I927" s="213"/>
      <c r="J927" s="214">
        <f>ROUND(I927*H927,2)</f>
        <v>0</v>
      </c>
      <c r="K927" s="210" t="s">
        <v>139</v>
      </c>
      <c r="L927" s="47"/>
      <c r="M927" s="215" t="s">
        <v>19</v>
      </c>
      <c r="N927" s="216" t="s">
        <v>43</v>
      </c>
      <c r="O927" s="87"/>
      <c r="P927" s="217">
        <f>O927*H927</f>
        <v>0</v>
      </c>
      <c r="Q927" s="217">
        <v>0</v>
      </c>
      <c r="R927" s="217">
        <f>Q927*H927</f>
        <v>0</v>
      </c>
      <c r="S927" s="217">
        <v>0</v>
      </c>
      <c r="T927" s="218">
        <f>S927*H927</f>
        <v>0</v>
      </c>
      <c r="U927" s="41"/>
      <c r="V927" s="41"/>
      <c r="W927" s="41"/>
      <c r="X927" s="41"/>
      <c r="Y927" s="41"/>
      <c r="Z927" s="41"/>
      <c r="AA927" s="41"/>
      <c r="AB927" s="41"/>
      <c r="AC927" s="41"/>
      <c r="AD927" s="41"/>
      <c r="AE927" s="41"/>
      <c r="AR927" s="219" t="s">
        <v>227</v>
      </c>
      <c r="AT927" s="219" t="s">
        <v>135</v>
      </c>
      <c r="AU927" s="219" t="s">
        <v>82</v>
      </c>
      <c r="AY927" s="20" t="s">
        <v>133</v>
      </c>
      <c r="BE927" s="220">
        <f>IF(N927="základní",J927,0)</f>
        <v>0</v>
      </c>
      <c r="BF927" s="220">
        <f>IF(N927="snížená",J927,0)</f>
        <v>0</v>
      </c>
      <c r="BG927" s="220">
        <f>IF(N927="zákl. přenesená",J927,0)</f>
        <v>0</v>
      </c>
      <c r="BH927" s="220">
        <f>IF(N927="sníž. přenesená",J927,0)</f>
        <v>0</v>
      </c>
      <c r="BI927" s="220">
        <f>IF(N927="nulová",J927,0)</f>
        <v>0</v>
      </c>
      <c r="BJ927" s="20" t="s">
        <v>80</v>
      </c>
      <c r="BK927" s="220">
        <f>ROUND(I927*H927,2)</f>
        <v>0</v>
      </c>
      <c r="BL927" s="20" t="s">
        <v>227</v>
      </c>
      <c r="BM927" s="219" t="s">
        <v>1469</v>
      </c>
    </row>
    <row r="928" s="2" customFormat="1">
      <c r="A928" s="41"/>
      <c r="B928" s="42"/>
      <c r="C928" s="43"/>
      <c r="D928" s="221" t="s">
        <v>142</v>
      </c>
      <c r="E928" s="43"/>
      <c r="F928" s="222" t="s">
        <v>1470</v>
      </c>
      <c r="G928" s="43"/>
      <c r="H928" s="43"/>
      <c r="I928" s="223"/>
      <c r="J928" s="43"/>
      <c r="K928" s="43"/>
      <c r="L928" s="47"/>
      <c r="M928" s="224"/>
      <c r="N928" s="225"/>
      <c r="O928" s="87"/>
      <c r="P928" s="87"/>
      <c r="Q928" s="87"/>
      <c r="R928" s="87"/>
      <c r="S928" s="87"/>
      <c r="T928" s="88"/>
      <c r="U928" s="41"/>
      <c r="V928" s="41"/>
      <c r="W928" s="41"/>
      <c r="X928" s="41"/>
      <c r="Y928" s="41"/>
      <c r="Z928" s="41"/>
      <c r="AA928" s="41"/>
      <c r="AB928" s="41"/>
      <c r="AC928" s="41"/>
      <c r="AD928" s="41"/>
      <c r="AE928" s="41"/>
      <c r="AT928" s="20" t="s">
        <v>142</v>
      </c>
      <c r="AU928" s="20" t="s">
        <v>82</v>
      </c>
    </row>
    <row r="929" s="12" customFormat="1" ht="22.8" customHeight="1">
      <c r="A929" s="12"/>
      <c r="B929" s="192"/>
      <c r="C929" s="193"/>
      <c r="D929" s="194" t="s">
        <v>71</v>
      </c>
      <c r="E929" s="206" t="s">
        <v>1471</v>
      </c>
      <c r="F929" s="206" t="s">
        <v>1472</v>
      </c>
      <c r="G929" s="193"/>
      <c r="H929" s="193"/>
      <c r="I929" s="196"/>
      <c r="J929" s="207">
        <f>BK929</f>
        <v>0</v>
      </c>
      <c r="K929" s="193"/>
      <c r="L929" s="198"/>
      <c r="M929" s="199"/>
      <c r="N929" s="200"/>
      <c r="O929" s="200"/>
      <c r="P929" s="201">
        <f>SUM(P930:P961)</f>
        <v>0</v>
      </c>
      <c r="Q929" s="200"/>
      <c r="R929" s="201">
        <f>SUM(R930:R961)</f>
        <v>0.0086192800000000017</v>
      </c>
      <c r="S929" s="200"/>
      <c r="T929" s="202">
        <f>SUM(T930:T961)</f>
        <v>0</v>
      </c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R929" s="203" t="s">
        <v>82</v>
      </c>
      <c r="AT929" s="204" t="s">
        <v>71</v>
      </c>
      <c r="AU929" s="204" t="s">
        <v>80</v>
      </c>
      <c r="AY929" s="203" t="s">
        <v>133</v>
      </c>
      <c r="BK929" s="205">
        <f>SUM(BK930:BK961)</f>
        <v>0</v>
      </c>
    </row>
    <row r="930" s="2" customFormat="1" ht="49.05" customHeight="1">
      <c r="A930" s="41"/>
      <c r="B930" s="42"/>
      <c r="C930" s="208" t="s">
        <v>1473</v>
      </c>
      <c r="D930" s="208" t="s">
        <v>135</v>
      </c>
      <c r="E930" s="209" t="s">
        <v>1474</v>
      </c>
      <c r="F930" s="210" t="s">
        <v>1475</v>
      </c>
      <c r="G930" s="211" t="s">
        <v>94</v>
      </c>
      <c r="H930" s="212">
        <v>2.4300000000000002</v>
      </c>
      <c r="I930" s="213"/>
      <c r="J930" s="214">
        <f>ROUND(I930*H930,2)</f>
        <v>0</v>
      </c>
      <c r="K930" s="210" t="s">
        <v>139</v>
      </c>
      <c r="L930" s="47"/>
      <c r="M930" s="215" t="s">
        <v>19</v>
      </c>
      <c r="N930" s="216" t="s">
        <v>43</v>
      </c>
      <c r="O930" s="87"/>
      <c r="P930" s="217">
        <f>O930*H930</f>
        <v>0</v>
      </c>
      <c r="Q930" s="217">
        <v>0</v>
      </c>
      <c r="R930" s="217">
        <f>Q930*H930</f>
        <v>0</v>
      </c>
      <c r="S930" s="217">
        <v>0</v>
      </c>
      <c r="T930" s="218">
        <f>S930*H930</f>
        <v>0</v>
      </c>
      <c r="U930" s="41"/>
      <c r="V930" s="41"/>
      <c r="W930" s="41"/>
      <c r="X930" s="41"/>
      <c r="Y930" s="41"/>
      <c r="Z930" s="41"/>
      <c r="AA930" s="41"/>
      <c r="AB930" s="41"/>
      <c r="AC930" s="41"/>
      <c r="AD930" s="41"/>
      <c r="AE930" s="41"/>
      <c r="AR930" s="219" t="s">
        <v>227</v>
      </c>
      <c r="AT930" s="219" t="s">
        <v>135</v>
      </c>
      <c r="AU930" s="219" t="s">
        <v>82</v>
      </c>
      <c r="AY930" s="20" t="s">
        <v>133</v>
      </c>
      <c r="BE930" s="220">
        <f>IF(N930="základní",J930,0)</f>
        <v>0</v>
      </c>
      <c r="BF930" s="220">
        <f>IF(N930="snížená",J930,0)</f>
        <v>0</v>
      </c>
      <c r="BG930" s="220">
        <f>IF(N930="zákl. přenesená",J930,0)</f>
        <v>0</v>
      </c>
      <c r="BH930" s="220">
        <f>IF(N930="sníž. přenesená",J930,0)</f>
        <v>0</v>
      </c>
      <c r="BI930" s="220">
        <f>IF(N930="nulová",J930,0)</f>
        <v>0</v>
      </c>
      <c r="BJ930" s="20" t="s">
        <v>80</v>
      </c>
      <c r="BK930" s="220">
        <f>ROUND(I930*H930,2)</f>
        <v>0</v>
      </c>
      <c r="BL930" s="20" t="s">
        <v>227</v>
      </c>
      <c r="BM930" s="219" t="s">
        <v>1476</v>
      </c>
    </row>
    <row r="931" s="2" customFormat="1">
      <c r="A931" s="41"/>
      <c r="B931" s="42"/>
      <c r="C931" s="43"/>
      <c r="D931" s="221" t="s">
        <v>142</v>
      </c>
      <c r="E931" s="43"/>
      <c r="F931" s="222" t="s">
        <v>1477</v>
      </c>
      <c r="G931" s="43"/>
      <c r="H931" s="43"/>
      <c r="I931" s="223"/>
      <c r="J931" s="43"/>
      <c r="K931" s="43"/>
      <c r="L931" s="47"/>
      <c r="M931" s="224"/>
      <c r="N931" s="225"/>
      <c r="O931" s="87"/>
      <c r="P931" s="87"/>
      <c r="Q931" s="87"/>
      <c r="R931" s="87"/>
      <c r="S931" s="87"/>
      <c r="T931" s="88"/>
      <c r="U931" s="41"/>
      <c r="V931" s="41"/>
      <c r="W931" s="41"/>
      <c r="X931" s="41"/>
      <c r="Y931" s="41"/>
      <c r="Z931" s="41"/>
      <c r="AA931" s="41"/>
      <c r="AB931" s="41"/>
      <c r="AC931" s="41"/>
      <c r="AD931" s="41"/>
      <c r="AE931" s="41"/>
      <c r="AT931" s="20" t="s">
        <v>142</v>
      </c>
      <c r="AU931" s="20" t="s">
        <v>82</v>
      </c>
    </row>
    <row r="932" s="13" customFormat="1">
      <c r="A932" s="13"/>
      <c r="B932" s="226"/>
      <c r="C932" s="227"/>
      <c r="D932" s="228" t="s">
        <v>144</v>
      </c>
      <c r="E932" s="229" t="s">
        <v>19</v>
      </c>
      <c r="F932" s="230" t="s">
        <v>1156</v>
      </c>
      <c r="G932" s="227"/>
      <c r="H932" s="231">
        <v>1.4299999999999999</v>
      </c>
      <c r="I932" s="232"/>
      <c r="J932" s="227"/>
      <c r="K932" s="227"/>
      <c r="L932" s="233"/>
      <c r="M932" s="234"/>
      <c r="N932" s="235"/>
      <c r="O932" s="235"/>
      <c r="P932" s="235"/>
      <c r="Q932" s="235"/>
      <c r="R932" s="235"/>
      <c r="S932" s="235"/>
      <c r="T932" s="236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T932" s="237" t="s">
        <v>144</v>
      </c>
      <c r="AU932" s="237" t="s">
        <v>82</v>
      </c>
      <c r="AV932" s="13" t="s">
        <v>82</v>
      </c>
      <c r="AW932" s="13" t="s">
        <v>33</v>
      </c>
      <c r="AX932" s="13" t="s">
        <v>72</v>
      </c>
      <c r="AY932" s="237" t="s">
        <v>133</v>
      </c>
    </row>
    <row r="933" s="13" customFormat="1">
      <c r="A933" s="13"/>
      <c r="B933" s="226"/>
      <c r="C933" s="227"/>
      <c r="D933" s="228" t="s">
        <v>144</v>
      </c>
      <c r="E933" s="229" t="s">
        <v>19</v>
      </c>
      <c r="F933" s="230" t="s">
        <v>1157</v>
      </c>
      <c r="G933" s="227"/>
      <c r="H933" s="231">
        <v>1</v>
      </c>
      <c r="I933" s="232"/>
      <c r="J933" s="227"/>
      <c r="K933" s="227"/>
      <c r="L933" s="233"/>
      <c r="M933" s="234"/>
      <c r="N933" s="235"/>
      <c r="O933" s="235"/>
      <c r="P933" s="235"/>
      <c r="Q933" s="235"/>
      <c r="R933" s="235"/>
      <c r="S933" s="235"/>
      <c r="T933" s="236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T933" s="237" t="s">
        <v>144</v>
      </c>
      <c r="AU933" s="237" t="s">
        <v>82</v>
      </c>
      <c r="AV933" s="13" t="s">
        <v>82</v>
      </c>
      <c r="AW933" s="13" t="s">
        <v>33</v>
      </c>
      <c r="AX933" s="13" t="s">
        <v>72</v>
      </c>
      <c r="AY933" s="237" t="s">
        <v>133</v>
      </c>
    </row>
    <row r="934" s="14" customFormat="1">
      <c r="A934" s="14"/>
      <c r="B934" s="238"/>
      <c r="C934" s="239"/>
      <c r="D934" s="228" t="s">
        <v>144</v>
      </c>
      <c r="E934" s="240" t="s">
        <v>19</v>
      </c>
      <c r="F934" s="241" t="s">
        <v>205</v>
      </c>
      <c r="G934" s="239"/>
      <c r="H934" s="242">
        <v>2.4300000000000002</v>
      </c>
      <c r="I934" s="243"/>
      <c r="J934" s="239"/>
      <c r="K934" s="239"/>
      <c r="L934" s="244"/>
      <c r="M934" s="245"/>
      <c r="N934" s="246"/>
      <c r="O934" s="246"/>
      <c r="P934" s="246"/>
      <c r="Q934" s="246"/>
      <c r="R934" s="246"/>
      <c r="S934" s="246"/>
      <c r="T934" s="247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T934" s="248" t="s">
        <v>144</v>
      </c>
      <c r="AU934" s="248" t="s">
        <v>82</v>
      </c>
      <c r="AV934" s="14" t="s">
        <v>140</v>
      </c>
      <c r="AW934" s="14" t="s">
        <v>33</v>
      </c>
      <c r="AX934" s="14" t="s">
        <v>80</v>
      </c>
      <c r="AY934" s="248" t="s">
        <v>133</v>
      </c>
    </row>
    <row r="935" s="2" customFormat="1" ht="16.5" customHeight="1">
      <c r="A935" s="41"/>
      <c r="B935" s="42"/>
      <c r="C935" s="274" t="s">
        <v>1478</v>
      </c>
      <c r="D935" s="274" t="s">
        <v>418</v>
      </c>
      <c r="E935" s="275" t="s">
        <v>1479</v>
      </c>
      <c r="F935" s="276" t="s">
        <v>1480</v>
      </c>
      <c r="G935" s="277" t="s">
        <v>1296</v>
      </c>
      <c r="H935" s="278">
        <v>0.122</v>
      </c>
      <c r="I935" s="279"/>
      <c r="J935" s="280">
        <f>ROUND(I935*H935,2)</f>
        <v>0</v>
      </c>
      <c r="K935" s="276" t="s">
        <v>139</v>
      </c>
      <c r="L935" s="281"/>
      <c r="M935" s="282" t="s">
        <v>19</v>
      </c>
      <c r="N935" s="283" t="s">
        <v>43</v>
      </c>
      <c r="O935" s="87"/>
      <c r="P935" s="217">
        <f>O935*H935</f>
        <v>0</v>
      </c>
      <c r="Q935" s="217">
        <v>0.001</v>
      </c>
      <c r="R935" s="217">
        <f>Q935*H935</f>
        <v>0.000122</v>
      </c>
      <c r="S935" s="217">
        <v>0</v>
      </c>
      <c r="T935" s="218">
        <f>S935*H935</f>
        <v>0</v>
      </c>
      <c r="U935" s="41"/>
      <c r="V935" s="41"/>
      <c r="W935" s="41"/>
      <c r="X935" s="41"/>
      <c r="Y935" s="41"/>
      <c r="Z935" s="41"/>
      <c r="AA935" s="41"/>
      <c r="AB935" s="41"/>
      <c r="AC935" s="41"/>
      <c r="AD935" s="41"/>
      <c r="AE935" s="41"/>
      <c r="AR935" s="219" t="s">
        <v>545</v>
      </c>
      <c r="AT935" s="219" t="s">
        <v>418</v>
      </c>
      <c r="AU935" s="219" t="s">
        <v>82</v>
      </c>
      <c r="AY935" s="20" t="s">
        <v>133</v>
      </c>
      <c r="BE935" s="220">
        <f>IF(N935="základní",J935,0)</f>
        <v>0</v>
      </c>
      <c r="BF935" s="220">
        <f>IF(N935="snížená",J935,0)</f>
        <v>0</v>
      </c>
      <c r="BG935" s="220">
        <f>IF(N935="zákl. přenesená",J935,0)</f>
        <v>0</v>
      </c>
      <c r="BH935" s="220">
        <f>IF(N935="sníž. přenesená",J935,0)</f>
        <v>0</v>
      </c>
      <c r="BI935" s="220">
        <f>IF(N935="nulová",J935,0)</f>
        <v>0</v>
      </c>
      <c r="BJ935" s="20" t="s">
        <v>80</v>
      </c>
      <c r="BK935" s="220">
        <f>ROUND(I935*H935,2)</f>
        <v>0</v>
      </c>
      <c r="BL935" s="20" t="s">
        <v>227</v>
      </c>
      <c r="BM935" s="219" t="s">
        <v>1481</v>
      </c>
    </row>
    <row r="936" s="13" customFormat="1">
      <c r="A936" s="13"/>
      <c r="B936" s="226"/>
      <c r="C936" s="227"/>
      <c r="D936" s="228" t="s">
        <v>144</v>
      </c>
      <c r="E936" s="227"/>
      <c r="F936" s="230" t="s">
        <v>1482</v>
      </c>
      <c r="G936" s="227"/>
      <c r="H936" s="231">
        <v>0.122</v>
      </c>
      <c r="I936" s="232"/>
      <c r="J936" s="227"/>
      <c r="K936" s="227"/>
      <c r="L936" s="233"/>
      <c r="M936" s="234"/>
      <c r="N936" s="235"/>
      <c r="O936" s="235"/>
      <c r="P936" s="235"/>
      <c r="Q936" s="235"/>
      <c r="R936" s="235"/>
      <c r="S936" s="235"/>
      <c r="T936" s="236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37" t="s">
        <v>144</v>
      </c>
      <c r="AU936" s="237" t="s">
        <v>82</v>
      </c>
      <c r="AV936" s="13" t="s">
        <v>82</v>
      </c>
      <c r="AW936" s="13" t="s">
        <v>4</v>
      </c>
      <c r="AX936" s="13" t="s">
        <v>80</v>
      </c>
      <c r="AY936" s="237" t="s">
        <v>133</v>
      </c>
    </row>
    <row r="937" s="2" customFormat="1" ht="24.15" customHeight="1">
      <c r="A937" s="41"/>
      <c r="B937" s="42"/>
      <c r="C937" s="208" t="s">
        <v>1483</v>
      </c>
      <c r="D937" s="208" t="s">
        <v>135</v>
      </c>
      <c r="E937" s="209" t="s">
        <v>1484</v>
      </c>
      <c r="F937" s="210" t="s">
        <v>1485</v>
      </c>
      <c r="G937" s="211" t="s">
        <v>94</v>
      </c>
      <c r="H937" s="212">
        <v>8.9920000000000009</v>
      </c>
      <c r="I937" s="213"/>
      <c r="J937" s="214">
        <f>ROUND(I937*H937,2)</f>
        <v>0</v>
      </c>
      <c r="K937" s="210" t="s">
        <v>139</v>
      </c>
      <c r="L937" s="47"/>
      <c r="M937" s="215" t="s">
        <v>19</v>
      </c>
      <c r="N937" s="216" t="s">
        <v>43</v>
      </c>
      <c r="O937" s="87"/>
      <c r="P937" s="217">
        <f>O937*H937</f>
        <v>0</v>
      </c>
      <c r="Q937" s="217">
        <v>0</v>
      </c>
      <c r="R937" s="217">
        <f>Q937*H937</f>
        <v>0</v>
      </c>
      <c r="S937" s="217">
        <v>0</v>
      </c>
      <c r="T937" s="218">
        <f>S937*H937</f>
        <v>0</v>
      </c>
      <c r="U937" s="41"/>
      <c r="V937" s="41"/>
      <c r="W937" s="41"/>
      <c r="X937" s="41"/>
      <c r="Y937" s="41"/>
      <c r="Z937" s="41"/>
      <c r="AA937" s="41"/>
      <c r="AB937" s="41"/>
      <c r="AC937" s="41"/>
      <c r="AD937" s="41"/>
      <c r="AE937" s="41"/>
      <c r="AR937" s="219" t="s">
        <v>227</v>
      </c>
      <c r="AT937" s="219" t="s">
        <v>135</v>
      </c>
      <c r="AU937" s="219" t="s">
        <v>82</v>
      </c>
      <c r="AY937" s="20" t="s">
        <v>133</v>
      </c>
      <c r="BE937" s="220">
        <f>IF(N937="základní",J937,0)</f>
        <v>0</v>
      </c>
      <c r="BF937" s="220">
        <f>IF(N937="snížená",J937,0)</f>
        <v>0</v>
      </c>
      <c r="BG937" s="220">
        <f>IF(N937="zákl. přenesená",J937,0)</f>
        <v>0</v>
      </c>
      <c r="BH937" s="220">
        <f>IF(N937="sníž. přenesená",J937,0)</f>
        <v>0</v>
      </c>
      <c r="BI937" s="220">
        <f>IF(N937="nulová",J937,0)</f>
        <v>0</v>
      </c>
      <c r="BJ937" s="20" t="s">
        <v>80</v>
      </c>
      <c r="BK937" s="220">
        <f>ROUND(I937*H937,2)</f>
        <v>0</v>
      </c>
      <c r="BL937" s="20" t="s">
        <v>227</v>
      </c>
      <c r="BM937" s="219" t="s">
        <v>1486</v>
      </c>
    </row>
    <row r="938" s="2" customFormat="1">
      <c r="A938" s="41"/>
      <c r="B938" s="42"/>
      <c r="C938" s="43"/>
      <c r="D938" s="221" t="s">
        <v>142</v>
      </c>
      <c r="E938" s="43"/>
      <c r="F938" s="222" t="s">
        <v>1487</v>
      </c>
      <c r="G938" s="43"/>
      <c r="H938" s="43"/>
      <c r="I938" s="223"/>
      <c r="J938" s="43"/>
      <c r="K938" s="43"/>
      <c r="L938" s="47"/>
      <c r="M938" s="224"/>
      <c r="N938" s="225"/>
      <c r="O938" s="87"/>
      <c r="P938" s="87"/>
      <c r="Q938" s="87"/>
      <c r="R938" s="87"/>
      <c r="S938" s="87"/>
      <c r="T938" s="88"/>
      <c r="U938" s="41"/>
      <c r="V938" s="41"/>
      <c r="W938" s="41"/>
      <c r="X938" s="41"/>
      <c r="Y938" s="41"/>
      <c r="Z938" s="41"/>
      <c r="AA938" s="41"/>
      <c r="AB938" s="41"/>
      <c r="AC938" s="41"/>
      <c r="AD938" s="41"/>
      <c r="AE938" s="41"/>
      <c r="AT938" s="20" t="s">
        <v>142</v>
      </c>
      <c r="AU938" s="20" t="s">
        <v>82</v>
      </c>
    </row>
    <row r="939" s="15" customFormat="1">
      <c r="A939" s="15"/>
      <c r="B939" s="253"/>
      <c r="C939" s="254"/>
      <c r="D939" s="228" t="s">
        <v>144</v>
      </c>
      <c r="E939" s="255" t="s">
        <v>19</v>
      </c>
      <c r="F939" s="256" t="s">
        <v>358</v>
      </c>
      <c r="G939" s="254"/>
      <c r="H939" s="255" t="s">
        <v>19</v>
      </c>
      <c r="I939" s="257"/>
      <c r="J939" s="254"/>
      <c r="K939" s="254"/>
      <c r="L939" s="258"/>
      <c r="M939" s="259"/>
      <c r="N939" s="260"/>
      <c r="O939" s="260"/>
      <c r="P939" s="260"/>
      <c r="Q939" s="260"/>
      <c r="R939" s="260"/>
      <c r="S939" s="260"/>
      <c r="T939" s="261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T939" s="262" t="s">
        <v>144</v>
      </c>
      <c r="AU939" s="262" t="s">
        <v>82</v>
      </c>
      <c r="AV939" s="15" t="s">
        <v>80</v>
      </c>
      <c r="AW939" s="15" t="s">
        <v>33</v>
      </c>
      <c r="AX939" s="15" t="s">
        <v>72</v>
      </c>
      <c r="AY939" s="262" t="s">
        <v>133</v>
      </c>
    </row>
    <row r="940" s="13" customFormat="1">
      <c r="A940" s="13"/>
      <c r="B940" s="226"/>
      <c r="C940" s="227"/>
      <c r="D940" s="228" t="s">
        <v>144</v>
      </c>
      <c r="E940" s="229" t="s">
        <v>19</v>
      </c>
      <c r="F940" s="230" t="s">
        <v>1488</v>
      </c>
      <c r="G940" s="227"/>
      <c r="H940" s="231">
        <v>4.6719999999999997</v>
      </c>
      <c r="I940" s="232"/>
      <c r="J940" s="227"/>
      <c r="K940" s="227"/>
      <c r="L940" s="233"/>
      <c r="M940" s="234"/>
      <c r="N940" s="235"/>
      <c r="O940" s="235"/>
      <c r="P940" s="235"/>
      <c r="Q940" s="235"/>
      <c r="R940" s="235"/>
      <c r="S940" s="235"/>
      <c r="T940" s="236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T940" s="237" t="s">
        <v>144</v>
      </c>
      <c r="AU940" s="237" t="s">
        <v>82</v>
      </c>
      <c r="AV940" s="13" t="s">
        <v>82</v>
      </c>
      <c r="AW940" s="13" t="s">
        <v>33</v>
      </c>
      <c r="AX940" s="13" t="s">
        <v>72</v>
      </c>
      <c r="AY940" s="237" t="s">
        <v>133</v>
      </c>
    </row>
    <row r="941" s="15" customFormat="1">
      <c r="A941" s="15"/>
      <c r="B941" s="253"/>
      <c r="C941" s="254"/>
      <c r="D941" s="228" t="s">
        <v>144</v>
      </c>
      <c r="E941" s="255" t="s">
        <v>19</v>
      </c>
      <c r="F941" s="256" t="s">
        <v>1489</v>
      </c>
      <c r="G941" s="254"/>
      <c r="H941" s="255" t="s">
        <v>19</v>
      </c>
      <c r="I941" s="257"/>
      <c r="J941" s="254"/>
      <c r="K941" s="254"/>
      <c r="L941" s="258"/>
      <c r="M941" s="259"/>
      <c r="N941" s="260"/>
      <c r="O941" s="260"/>
      <c r="P941" s="260"/>
      <c r="Q941" s="260"/>
      <c r="R941" s="260"/>
      <c r="S941" s="260"/>
      <c r="T941" s="261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T941" s="262" t="s">
        <v>144</v>
      </c>
      <c r="AU941" s="262" t="s">
        <v>82</v>
      </c>
      <c r="AV941" s="15" t="s">
        <v>80</v>
      </c>
      <c r="AW941" s="15" t="s">
        <v>33</v>
      </c>
      <c r="AX941" s="15" t="s">
        <v>72</v>
      </c>
      <c r="AY941" s="262" t="s">
        <v>133</v>
      </c>
    </row>
    <row r="942" s="13" customFormat="1">
      <c r="A942" s="13"/>
      <c r="B942" s="226"/>
      <c r="C942" s="227"/>
      <c r="D942" s="228" t="s">
        <v>144</v>
      </c>
      <c r="E942" s="229" t="s">
        <v>19</v>
      </c>
      <c r="F942" s="230" t="s">
        <v>1490</v>
      </c>
      <c r="G942" s="227"/>
      <c r="H942" s="231">
        <v>4.3200000000000003</v>
      </c>
      <c r="I942" s="232"/>
      <c r="J942" s="227"/>
      <c r="K942" s="227"/>
      <c r="L942" s="233"/>
      <c r="M942" s="234"/>
      <c r="N942" s="235"/>
      <c r="O942" s="235"/>
      <c r="P942" s="235"/>
      <c r="Q942" s="235"/>
      <c r="R942" s="235"/>
      <c r="S942" s="235"/>
      <c r="T942" s="236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37" t="s">
        <v>144</v>
      </c>
      <c r="AU942" s="237" t="s">
        <v>82</v>
      </c>
      <c r="AV942" s="13" t="s">
        <v>82</v>
      </c>
      <c r="AW942" s="13" t="s">
        <v>33</v>
      </c>
      <c r="AX942" s="13" t="s">
        <v>72</v>
      </c>
      <c r="AY942" s="237" t="s">
        <v>133</v>
      </c>
    </row>
    <row r="943" s="14" customFormat="1">
      <c r="A943" s="14"/>
      <c r="B943" s="238"/>
      <c r="C943" s="239"/>
      <c r="D943" s="228" t="s">
        <v>144</v>
      </c>
      <c r="E943" s="240" t="s">
        <v>19</v>
      </c>
      <c r="F943" s="241" t="s">
        <v>205</v>
      </c>
      <c r="G943" s="239"/>
      <c r="H943" s="242">
        <v>8.9920000000000009</v>
      </c>
      <c r="I943" s="243"/>
      <c r="J943" s="239"/>
      <c r="K943" s="239"/>
      <c r="L943" s="244"/>
      <c r="M943" s="245"/>
      <c r="N943" s="246"/>
      <c r="O943" s="246"/>
      <c r="P943" s="246"/>
      <c r="Q943" s="246"/>
      <c r="R943" s="246"/>
      <c r="S943" s="246"/>
      <c r="T943" s="247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T943" s="248" t="s">
        <v>144</v>
      </c>
      <c r="AU943" s="248" t="s">
        <v>82</v>
      </c>
      <c r="AV943" s="14" t="s">
        <v>140</v>
      </c>
      <c r="AW943" s="14" t="s">
        <v>33</v>
      </c>
      <c r="AX943" s="14" t="s">
        <v>80</v>
      </c>
      <c r="AY943" s="248" t="s">
        <v>133</v>
      </c>
    </row>
    <row r="944" s="2" customFormat="1" ht="24.15" customHeight="1">
      <c r="A944" s="41"/>
      <c r="B944" s="42"/>
      <c r="C944" s="208" t="s">
        <v>1491</v>
      </c>
      <c r="D944" s="208" t="s">
        <v>135</v>
      </c>
      <c r="E944" s="209" t="s">
        <v>1492</v>
      </c>
      <c r="F944" s="210" t="s">
        <v>1493</v>
      </c>
      <c r="G944" s="211" t="s">
        <v>94</v>
      </c>
      <c r="H944" s="212">
        <v>8.9920000000000009</v>
      </c>
      <c r="I944" s="213"/>
      <c r="J944" s="214">
        <f>ROUND(I944*H944,2)</f>
        <v>0</v>
      </c>
      <c r="K944" s="210" t="s">
        <v>139</v>
      </c>
      <c r="L944" s="47"/>
      <c r="M944" s="215" t="s">
        <v>19</v>
      </c>
      <c r="N944" s="216" t="s">
        <v>43</v>
      </c>
      <c r="O944" s="87"/>
      <c r="P944" s="217">
        <f>O944*H944</f>
        <v>0</v>
      </c>
      <c r="Q944" s="217">
        <v>0.00017000000000000001</v>
      </c>
      <c r="R944" s="217">
        <f>Q944*H944</f>
        <v>0.0015286400000000002</v>
      </c>
      <c r="S944" s="217">
        <v>0</v>
      </c>
      <c r="T944" s="218">
        <f>S944*H944</f>
        <v>0</v>
      </c>
      <c r="U944" s="41"/>
      <c r="V944" s="41"/>
      <c r="W944" s="41"/>
      <c r="X944" s="41"/>
      <c r="Y944" s="41"/>
      <c r="Z944" s="41"/>
      <c r="AA944" s="41"/>
      <c r="AB944" s="41"/>
      <c r="AC944" s="41"/>
      <c r="AD944" s="41"/>
      <c r="AE944" s="41"/>
      <c r="AR944" s="219" t="s">
        <v>227</v>
      </c>
      <c r="AT944" s="219" t="s">
        <v>135</v>
      </c>
      <c r="AU944" s="219" t="s">
        <v>82</v>
      </c>
      <c r="AY944" s="20" t="s">
        <v>133</v>
      </c>
      <c r="BE944" s="220">
        <f>IF(N944="základní",J944,0)</f>
        <v>0</v>
      </c>
      <c r="BF944" s="220">
        <f>IF(N944="snížená",J944,0)</f>
        <v>0</v>
      </c>
      <c r="BG944" s="220">
        <f>IF(N944="zákl. přenesená",J944,0)</f>
        <v>0</v>
      </c>
      <c r="BH944" s="220">
        <f>IF(N944="sníž. přenesená",J944,0)</f>
        <v>0</v>
      </c>
      <c r="BI944" s="220">
        <f>IF(N944="nulová",J944,0)</f>
        <v>0</v>
      </c>
      <c r="BJ944" s="20" t="s">
        <v>80</v>
      </c>
      <c r="BK944" s="220">
        <f>ROUND(I944*H944,2)</f>
        <v>0</v>
      </c>
      <c r="BL944" s="20" t="s">
        <v>227</v>
      </c>
      <c r="BM944" s="219" t="s">
        <v>1494</v>
      </c>
    </row>
    <row r="945" s="2" customFormat="1">
      <c r="A945" s="41"/>
      <c r="B945" s="42"/>
      <c r="C945" s="43"/>
      <c r="D945" s="221" t="s">
        <v>142</v>
      </c>
      <c r="E945" s="43"/>
      <c r="F945" s="222" t="s">
        <v>1495</v>
      </c>
      <c r="G945" s="43"/>
      <c r="H945" s="43"/>
      <c r="I945" s="223"/>
      <c r="J945" s="43"/>
      <c r="K945" s="43"/>
      <c r="L945" s="47"/>
      <c r="M945" s="224"/>
      <c r="N945" s="225"/>
      <c r="O945" s="87"/>
      <c r="P945" s="87"/>
      <c r="Q945" s="87"/>
      <c r="R945" s="87"/>
      <c r="S945" s="87"/>
      <c r="T945" s="88"/>
      <c r="U945" s="41"/>
      <c r="V945" s="41"/>
      <c r="W945" s="41"/>
      <c r="X945" s="41"/>
      <c r="Y945" s="41"/>
      <c r="Z945" s="41"/>
      <c r="AA945" s="41"/>
      <c r="AB945" s="41"/>
      <c r="AC945" s="41"/>
      <c r="AD945" s="41"/>
      <c r="AE945" s="41"/>
      <c r="AT945" s="20" t="s">
        <v>142</v>
      </c>
      <c r="AU945" s="20" t="s">
        <v>82</v>
      </c>
    </row>
    <row r="946" s="2" customFormat="1" ht="24.15" customHeight="1">
      <c r="A946" s="41"/>
      <c r="B946" s="42"/>
      <c r="C946" s="208" t="s">
        <v>1496</v>
      </c>
      <c r="D946" s="208" t="s">
        <v>135</v>
      </c>
      <c r="E946" s="209" t="s">
        <v>1497</v>
      </c>
      <c r="F946" s="210" t="s">
        <v>1498</v>
      </c>
      <c r="G946" s="211" t="s">
        <v>94</v>
      </c>
      <c r="H946" s="212">
        <v>8.9920000000000009</v>
      </c>
      <c r="I946" s="213"/>
      <c r="J946" s="214">
        <f>ROUND(I946*H946,2)</f>
        <v>0</v>
      </c>
      <c r="K946" s="210" t="s">
        <v>139</v>
      </c>
      <c r="L946" s="47"/>
      <c r="M946" s="215" t="s">
        <v>19</v>
      </c>
      <c r="N946" s="216" t="s">
        <v>43</v>
      </c>
      <c r="O946" s="87"/>
      <c r="P946" s="217">
        <f>O946*H946</f>
        <v>0</v>
      </c>
      <c r="Q946" s="217">
        <v>0.00017000000000000001</v>
      </c>
      <c r="R946" s="217">
        <f>Q946*H946</f>
        <v>0.0015286400000000002</v>
      </c>
      <c r="S946" s="217">
        <v>0</v>
      </c>
      <c r="T946" s="218">
        <f>S946*H946</f>
        <v>0</v>
      </c>
      <c r="U946" s="41"/>
      <c r="V946" s="41"/>
      <c r="W946" s="41"/>
      <c r="X946" s="41"/>
      <c r="Y946" s="41"/>
      <c r="Z946" s="41"/>
      <c r="AA946" s="41"/>
      <c r="AB946" s="41"/>
      <c r="AC946" s="41"/>
      <c r="AD946" s="41"/>
      <c r="AE946" s="41"/>
      <c r="AR946" s="219" t="s">
        <v>227</v>
      </c>
      <c r="AT946" s="219" t="s">
        <v>135</v>
      </c>
      <c r="AU946" s="219" t="s">
        <v>82</v>
      </c>
      <c r="AY946" s="20" t="s">
        <v>133</v>
      </c>
      <c r="BE946" s="220">
        <f>IF(N946="základní",J946,0)</f>
        <v>0</v>
      </c>
      <c r="BF946" s="220">
        <f>IF(N946="snížená",J946,0)</f>
        <v>0</v>
      </c>
      <c r="BG946" s="220">
        <f>IF(N946="zákl. přenesená",J946,0)</f>
        <v>0</v>
      </c>
      <c r="BH946" s="220">
        <f>IF(N946="sníž. přenesená",J946,0)</f>
        <v>0</v>
      </c>
      <c r="BI946" s="220">
        <f>IF(N946="nulová",J946,0)</f>
        <v>0</v>
      </c>
      <c r="BJ946" s="20" t="s">
        <v>80</v>
      </c>
      <c r="BK946" s="220">
        <f>ROUND(I946*H946,2)</f>
        <v>0</v>
      </c>
      <c r="BL946" s="20" t="s">
        <v>227</v>
      </c>
      <c r="BM946" s="219" t="s">
        <v>1499</v>
      </c>
    </row>
    <row r="947" s="2" customFormat="1">
      <c r="A947" s="41"/>
      <c r="B947" s="42"/>
      <c r="C947" s="43"/>
      <c r="D947" s="221" t="s">
        <v>142</v>
      </c>
      <c r="E947" s="43"/>
      <c r="F947" s="222" t="s">
        <v>1500</v>
      </c>
      <c r="G947" s="43"/>
      <c r="H947" s="43"/>
      <c r="I947" s="223"/>
      <c r="J947" s="43"/>
      <c r="K947" s="43"/>
      <c r="L947" s="47"/>
      <c r="M947" s="224"/>
      <c r="N947" s="225"/>
      <c r="O947" s="87"/>
      <c r="P947" s="87"/>
      <c r="Q947" s="87"/>
      <c r="R947" s="87"/>
      <c r="S947" s="87"/>
      <c r="T947" s="88"/>
      <c r="U947" s="41"/>
      <c r="V947" s="41"/>
      <c r="W947" s="41"/>
      <c r="X947" s="41"/>
      <c r="Y947" s="41"/>
      <c r="Z947" s="41"/>
      <c r="AA947" s="41"/>
      <c r="AB947" s="41"/>
      <c r="AC947" s="41"/>
      <c r="AD947" s="41"/>
      <c r="AE947" s="41"/>
      <c r="AT947" s="20" t="s">
        <v>142</v>
      </c>
      <c r="AU947" s="20" t="s">
        <v>82</v>
      </c>
    </row>
    <row r="948" s="13" customFormat="1">
      <c r="A948" s="13"/>
      <c r="B948" s="226"/>
      <c r="C948" s="227"/>
      <c r="D948" s="228" t="s">
        <v>144</v>
      </c>
      <c r="E948" s="227"/>
      <c r="F948" s="230" t="s">
        <v>1501</v>
      </c>
      <c r="G948" s="227"/>
      <c r="H948" s="231">
        <v>8.9920000000000009</v>
      </c>
      <c r="I948" s="232"/>
      <c r="J948" s="227"/>
      <c r="K948" s="227"/>
      <c r="L948" s="233"/>
      <c r="M948" s="234"/>
      <c r="N948" s="235"/>
      <c r="O948" s="235"/>
      <c r="P948" s="235"/>
      <c r="Q948" s="235"/>
      <c r="R948" s="235"/>
      <c r="S948" s="235"/>
      <c r="T948" s="236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T948" s="237" t="s">
        <v>144</v>
      </c>
      <c r="AU948" s="237" t="s">
        <v>82</v>
      </c>
      <c r="AV948" s="13" t="s">
        <v>82</v>
      </c>
      <c r="AW948" s="13" t="s">
        <v>4</v>
      </c>
      <c r="AX948" s="13" t="s">
        <v>80</v>
      </c>
      <c r="AY948" s="237" t="s">
        <v>133</v>
      </c>
    </row>
    <row r="949" s="2" customFormat="1" ht="24.15" customHeight="1">
      <c r="A949" s="41"/>
      <c r="B949" s="42"/>
      <c r="C949" s="208" t="s">
        <v>1502</v>
      </c>
      <c r="D949" s="208" t="s">
        <v>135</v>
      </c>
      <c r="E949" s="209" t="s">
        <v>1503</v>
      </c>
      <c r="F949" s="210" t="s">
        <v>1504</v>
      </c>
      <c r="G949" s="211" t="s">
        <v>94</v>
      </c>
      <c r="H949" s="212">
        <v>10.880000000000001</v>
      </c>
      <c r="I949" s="213"/>
      <c r="J949" s="214">
        <f>ROUND(I949*H949,2)</f>
        <v>0</v>
      </c>
      <c r="K949" s="210" t="s">
        <v>139</v>
      </c>
      <c r="L949" s="47"/>
      <c r="M949" s="215" t="s">
        <v>19</v>
      </c>
      <c r="N949" s="216" t="s">
        <v>43</v>
      </c>
      <c r="O949" s="87"/>
      <c r="P949" s="217">
        <f>O949*H949</f>
        <v>0</v>
      </c>
      <c r="Q949" s="217">
        <v>0</v>
      </c>
      <c r="R949" s="217">
        <f>Q949*H949</f>
        <v>0</v>
      </c>
      <c r="S949" s="217">
        <v>0</v>
      </c>
      <c r="T949" s="218">
        <f>S949*H949</f>
        <v>0</v>
      </c>
      <c r="U949" s="41"/>
      <c r="V949" s="41"/>
      <c r="W949" s="41"/>
      <c r="X949" s="41"/>
      <c r="Y949" s="41"/>
      <c r="Z949" s="41"/>
      <c r="AA949" s="41"/>
      <c r="AB949" s="41"/>
      <c r="AC949" s="41"/>
      <c r="AD949" s="41"/>
      <c r="AE949" s="41"/>
      <c r="AR949" s="219" t="s">
        <v>227</v>
      </c>
      <c r="AT949" s="219" t="s">
        <v>135</v>
      </c>
      <c r="AU949" s="219" t="s">
        <v>82</v>
      </c>
      <c r="AY949" s="20" t="s">
        <v>133</v>
      </c>
      <c r="BE949" s="220">
        <f>IF(N949="základní",J949,0)</f>
        <v>0</v>
      </c>
      <c r="BF949" s="220">
        <f>IF(N949="snížená",J949,0)</f>
        <v>0</v>
      </c>
      <c r="BG949" s="220">
        <f>IF(N949="zákl. přenesená",J949,0)</f>
        <v>0</v>
      </c>
      <c r="BH949" s="220">
        <f>IF(N949="sníž. přenesená",J949,0)</f>
        <v>0</v>
      </c>
      <c r="BI949" s="220">
        <f>IF(N949="nulová",J949,0)</f>
        <v>0</v>
      </c>
      <c r="BJ949" s="20" t="s">
        <v>80</v>
      </c>
      <c r="BK949" s="220">
        <f>ROUND(I949*H949,2)</f>
        <v>0</v>
      </c>
      <c r="BL949" s="20" t="s">
        <v>227</v>
      </c>
      <c r="BM949" s="219" t="s">
        <v>1505</v>
      </c>
    </row>
    <row r="950" s="2" customFormat="1">
      <c r="A950" s="41"/>
      <c r="B950" s="42"/>
      <c r="C950" s="43"/>
      <c r="D950" s="221" t="s">
        <v>142</v>
      </c>
      <c r="E950" s="43"/>
      <c r="F950" s="222" t="s">
        <v>1506</v>
      </c>
      <c r="G950" s="43"/>
      <c r="H950" s="43"/>
      <c r="I950" s="223"/>
      <c r="J950" s="43"/>
      <c r="K950" s="43"/>
      <c r="L950" s="47"/>
      <c r="M950" s="224"/>
      <c r="N950" s="225"/>
      <c r="O950" s="87"/>
      <c r="P950" s="87"/>
      <c r="Q950" s="87"/>
      <c r="R950" s="87"/>
      <c r="S950" s="87"/>
      <c r="T950" s="88"/>
      <c r="U950" s="41"/>
      <c r="V950" s="41"/>
      <c r="W950" s="41"/>
      <c r="X950" s="41"/>
      <c r="Y950" s="41"/>
      <c r="Z950" s="41"/>
      <c r="AA950" s="41"/>
      <c r="AB950" s="41"/>
      <c r="AC950" s="41"/>
      <c r="AD950" s="41"/>
      <c r="AE950" s="41"/>
      <c r="AT950" s="20" t="s">
        <v>142</v>
      </c>
      <c r="AU950" s="20" t="s">
        <v>82</v>
      </c>
    </row>
    <row r="951" s="15" customFormat="1">
      <c r="A951" s="15"/>
      <c r="B951" s="253"/>
      <c r="C951" s="254"/>
      <c r="D951" s="228" t="s">
        <v>144</v>
      </c>
      <c r="E951" s="255" t="s">
        <v>19</v>
      </c>
      <c r="F951" s="256" t="s">
        <v>1507</v>
      </c>
      <c r="G951" s="254"/>
      <c r="H951" s="255" t="s">
        <v>19</v>
      </c>
      <c r="I951" s="257"/>
      <c r="J951" s="254"/>
      <c r="K951" s="254"/>
      <c r="L951" s="258"/>
      <c r="M951" s="259"/>
      <c r="N951" s="260"/>
      <c r="O951" s="260"/>
      <c r="P951" s="260"/>
      <c r="Q951" s="260"/>
      <c r="R951" s="260"/>
      <c r="S951" s="260"/>
      <c r="T951" s="261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T951" s="262" t="s">
        <v>144</v>
      </c>
      <c r="AU951" s="262" t="s">
        <v>82</v>
      </c>
      <c r="AV951" s="15" t="s">
        <v>80</v>
      </c>
      <c r="AW951" s="15" t="s">
        <v>33</v>
      </c>
      <c r="AX951" s="15" t="s">
        <v>72</v>
      </c>
      <c r="AY951" s="262" t="s">
        <v>133</v>
      </c>
    </row>
    <row r="952" s="13" customFormat="1">
      <c r="A952" s="13"/>
      <c r="B952" s="226"/>
      <c r="C952" s="227"/>
      <c r="D952" s="228" t="s">
        <v>144</v>
      </c>
      <c r="E952" s="229" t="s">
        <v>19</v>
      </c>
      <c r="F952" s="230" t="s">
        <v>1508</v>
      </c>
      <c r="G952" s="227"/>
      <c r="H952" s="231">
        <v>6.4800000000000004</v>
      </c>
      <c r="I952" s="232"/>
      <c r="J952" s="227"/>
      <c r="K952" s="227"/>
      <c r="L952" s="233"/>
      <c r="M952" s="234"/>
      <c r="N952" s="235"/>
      <c r="O952" s="235"/>
      <c r="P952" s="235"/>
      <c r="Q952" s="235"/>
      <c r="R952" s="235"/>
      <c r="S952" s="235"/>
      <c r="T952" s="236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T952" s="237" t="s">
        <v>144</v>
      </c>
      <c r="AU952" s="237" t="s">
        <v>82</v>
      </c>
      <c r="AV952" s="13" t="s">
        <v>82</v>
      </c>
      <c r="AW952" s="13" t="s">
        <v>33</v>
      </c>
      <c r="AX952" s="13" t="s">
        <v>72</v>
      </c>
      <c r="AY952" s="237" t="s">
        <v>133</v>
      </c>
    </row>
    <row r="953" s="15" customFormat="1">
      <c r="A953" s="15"/>
      <c r="B953" s="253"/>
      <c r="C953" s="254"/>
      <c r="D953" s="228" t="s">
        <v>144</v>
      </c>
      <c r="E953" s="255" t="s">
        <v>19</v>
      </c>
      <c r="F953" s="256" t="s">
        <v>1329</v>
      </c>
      <c r="G953" s="254"/>
      <c r="H953" s="255" t="s">
        <v>19</v>
      </c>
      <c r="I953" s="257"/>
      <c r="J953" s="254"/>
      <c r="K953" s="254"/>
      <c r="L953" s="258"/>
      <c r="M953" s="259"/>
      <c r="N953" s="260"/>
      <c r="O953" s="260"/>
      <c r="P953" s="260"/>
      <c r="Q953" s="260"/>
      <c r="R953" s="260"/>
      <c r="S953" s="260"/>
      <c r="T953" s="261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T953" s="262" t="s">
        <v>144</v>
      </c>
      <c r="AU953" s="262" t="s">
        <v>82</v>
      </c>
      <c r="AV953" s="15" t="s">
        <v>80</v>
      </c>
      <c r="AW953" s="15" t="s">
        <v>33</v>
      </c>
      <c r="AX953" s="15" t="s">
        <v>72</v>
      </c>
      <c r="AY953" s="262" t="s">
        <v>133</v>
      </c>
    </row>
    <row r="954" s="13" customFormat="1">
      <c r="A954" s="13"/>
      <c r="B954" s="226"/>
      <c r="C954" s="227"/>
      <c r="D954" s="228" t="s">
        <v>144</v>
      </c>
      <c r="E954" s="229" t="s">
        <v>19</v>
      </c>
      <c r="F954" s="230" t="s">
        <v>1509</v>
      </c>
      <c r="G954" s="227"/>
      <c r="H954" s="231">
        <v>4.4000000000000004</v>
      </c>
      <c r="I954" s="232"/>
      <c r="J954" s="227"/>
      <c r="K954" s="227"/>
      <c r="L954" s="233"/>
      <c r="M954" s="234"/>
      <c r="N954" s="235"/>
      <c r="O954" s="235"/>
      <c r="P954" s="235"/>
      <c r="Q954" s="235"/>
      <c r="R954" s="235"/>
      <c r="S954" s="235"/>
      <c r="T954" s="236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T954" s="237" t="s">
        <v>144</v>
      </c>
      <c r="AU954" s="237" t="s">
        <v>82</v>
      </c>
      <c r="AV954" s="13" t="s">
        <v>82</v>
      </c>
      <c r="AW954" s="13" t="s">
        <v>33</v>
      </c>
      <c r="AX954" s="13" t="s">
        <v>72</v>
      </c>
      <c r="AY954" s="237" t="s">
        <v>133</v>
      </c>
    </row>
    <row r="955" s="14" customFormat="1">
      <c r="A955" s="14"/>
      <c r="B955" s="238"/>
      <c r="C955" s="239"/>
      <c r="D955" s="228" t="s">
        <v>144</v>
      </c>
      <c r="E955" s="240" t="s">
        <v>19</v>
      </c>
      <c r="F955" s="241" t="s">
        <v>205</v>
      </c>
      <c r="G955" s="239"/>
      <c r="H955" s="242">
        <v>10.880000000000001</v>
      </c>
      <c r="I955" s="243"/>
      <c r="J955" s="239"/>
      <c r="K955" s="239"/>
      <c r="L955" s="244"/>
      <c r="M955" s="245"/>
      <c r="N955" s="246"/>
      <c r="O955" s="246"/>
      <c r="P955" s="246"/>
      <c r="Q955" s="246"/>
      <c r="R955" s="246"/>
      <c r="S955" s="246"/>
      <c r="T955" s="247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T955" s="248" t="s">
        <v>144</v>
      </c>
      <c r="AU955" s="248" t="s">
        <v>82</v>
      </c>
      <c r="AV955" s="14" t="s">
        <v>140</v>
      </c>
      <c r="AW955" s="14" t="s">
        <v>33</v>
      </c>
      <c r="AX955" s="14" t="s">
        <v>80</v>
      </c>
      <c r="AY955" s="248" t="s">
        <v>133</v>
      </c>
    </row>
    <row r="956" s="2" customFormat="1" ht="24.15" customHeight="1">
      <c r="A956" s="41"/>
      <c r="B956" s="42"/>
      <c r="C956" s="208" t="s">
        <v>1510</v>
      </c>
      <c r="D956" s="208" t="s">
        <v>135</v>
      </c>
      <c r="E956" s="209" t="s">
        <v>1511</v>
      </c>
      <c r="F956" s="210" t="s">
        <v>1512</v>
      </c>
      <c r="G956" s="211" t="s">
        <v>94</v>
      </c>
      <c r="H956" s="212">
        <v>10.880000000000001</v>
      </c>
      <c r="I956" s="213"/>
      <c r="J956" s="214">
        <f>ROUND(I956*H956,2)</f>
        <v>0</v>
      </c>
      <c r="K956" s="210" t="s">
        <v>139</v>
      </c>
      <c r="L956" s="47"/>
      <c r="M956" s="215" t="s">
        <v>19</v>
      </c>
      <c r="N956" s="216" t="s">
        <v>43</v>
      </c>
      <c r="O956" s="87"/>
      <c r="P956" s="217">
        <f>O956*H956</f>
        <v>0</v>
      </c>
      <c r="Q956" s="217">
        <v>0.00016000000000000001</v>
      </c>
      <c r="R956" s="217">
        <f>Q956*H956</f>
        <v>0.0017408000000000003</v>
      </c>
      <c r="S956" s="217">
        <v>0</v>
      </c>
      <c r="T956" s="218">
        <f>S956*H956</f>
        <v>0</v>
      </c>
      <c r="U956" s="41"/>
      <c r="V956" s="41"/>
      <c r="W956" s="41"/>
      <c r="X956" s="41"/>
      <c r="Y956" s="41"/>
      <c r="Z956" s="41"/>
      <c r="AA956" s="41"/>
      <c r="AB956" s="41"/>
      <c r="AC956" s="41"/>
      <c r="AD956" s="41"/>
      <c r="AE956" s="41"/>
      <c r="AR956" s="219" t="s">
        <v>227</v>
      </c>
      <c r="AT956" s="219" t="s">
        <v>135</v>
      </c>
      <c r="AU956" s="219" t="s">
        <v>82</v>
      </c>
      <c r="AY956" s="20" t="s">
        <v>133</v>
      </c>
      <c r="BE956" s="220">
        <f>IF(N956="základní",J956,0)</f>
        <v>0</v>
      </c>
      <c r="BF956" s="220">
        <f>IF(N956="snížená",J956,0)</f>
        <v>0</v>
      </c>
      <c r="BG956" s="220">
        <f>IF(N956="zákl. přenesená",J956,0)</f>
        <v>0</v>
      </c>
      <c r="BH956" s="220">
        <f>IF(N956="sníž. přenesená",J956,0)</f>
        <v>0</v>
      </c>
      <c r="BI956" s="220">
        <f>IF(N956="nulová",J956,0)</f>
        <v>0</v>
      </c>
      <c r="BJ956" s="20" t="s">
        <v>80</v>
      </c>
      <c r="BK956" s="220">
        <f>ROUND(I956*H956,2)</f>
        <v>0</v>
      </c>
      <c r="BL956" s="20" t="s">
        <v>227</v>
      </c>
      <c r="BM956" s="219" t="s">
        <v>1513</v>
      </c>
    </row>
    <row r="957" s="2" customFormat="1">
      <c r="A957" s="41"/>
      <c r="B957" s="42"/>
      <c r="C957" s="43"/>
      <c r="D957" s="221" t="s">
        <v>142</v>
      </c>
      <c r="E957" s="43"/>
      <c r="F957" s="222" t="s">
        <v>1514</v>
      </c>
      <c r="G957" s="43"/>
      <c r="H957" s="43"/>
      <c r="I957" s="223"/>
      <c r="J957" s="43"/>
      <c r="K957" s="43"/>
      <c r="L957" s="47"/>
      <c r="M957" s="224"/>
      <c r="N957" s="225"/>
      <c r="O957" s="87"/>
      <c r="P957" s="87"/>
      <c r="Q957" s="87"/>
      <c r="R957" s="87"/>
      <c r="S957" s="87"/>
      <c r="T957" s="88"/>
      <c r="U957" s="41"/>
      <c r="V957" s="41"/>
      <c r="W957" s="41"/>
      <c r="X957" s="41"/>
      <c r="Y957" s="41"/>
      <c r="Z957" s="41"/>
      <c r="AA957" s="41"/>
      <c r="AB957" s="41"/>
      <c r="AC957" s="41"/>
      <c r="AD957" s="41"/>
      <c r="AE957" s="41"/>
      <c r="AT957" s="20" t="s">
        <v>142</v>
      </c>
      <c r="AU957" s="20" t="s">
        <v>82</v>
      </c>
    </row>
    <row r="958" s="2" customFormat="1" ht="24.15" customHeight="1">
      <c r="A958" s="41"/>
      <c r="B958" s="42"/>
      <c r="C958" s="208" t="s">
        <v>1515</v>
      </c>
      <c r="D958" s="208" t="s">
        <v>135</v>
      </c>
      <c r="E958" s="209" t="s">
        <v>1516</v>
      </c>
      <c r="F958" s="210" t="s">
        <v>1517</v>
      </c>
      <c r="G958" s="211" t="s">
        <v>94</v>
      </c>
      <c r="H958" s="212">
        <v>10.880000000000001</v>
      </c>
      <c r="I958" s="213"/>
      <c r="J958" s="214">
        <f>ROUND(I958*H958,2)</f>
        <v>0</v>
      </c>
      <c r="K958" s="210" t="s">
        <v>139</v>
      </c>
      <c r="L958" s="47"/>
      <c r="M958" s="215" t="s">
        <v>19</v>
      </c>
      <c r="N958" s="216" t="s">
        <v>43</v>
      </c>
      <c r="O958" s="87"/>
      <c r="P958" s="217">
        <f>O958*H958</f>
        <v>0</v>
      </c>
      <c r="Q958" s="217">
        <v>0.00017000000000000001</v>
      </c>
      <c r="R958" s="217">
        <f>Q958*H958</f>
        <v>0.0018496000000000003</v>
      </c>
      <c r="S958" s="217">
        <v>0</v>
      </c>
      <c r="T958" s="218">
        <f>S958*H958</f>
        <v>0</v>
      </c>
      <c r="U958" s="41"/>
      <c r="V958" s="41"/>
      <c r="W958" s="41"/>
      <c r="X958" s="41"/>
      <c r="Y958" s="41"/>
      <c r="Z958" s="41"/>
      <c r="AA958" s="41"/>
      <c r="AB958" s="41"/>
      <c r="AC958" s="41"/>
      <c r="AD958" s="41"/>
      <c r="AE958" s="41"/>
      <c r="AR958" s="219" t="s">
        <v>227</v>
      </c>
      <c r="AT958" s="219" t="s">
        <v>135</v>
      </c>
      <c r="AU958" s="219" t="s">
        <v>82</v>
      </c>
      <c r="AY958" s="20" t="s">
        <v>133</v>
      </c>
      <c r="BE958" s="220">
        <f>IF(N958="základní",J958,0)</f>
        <v>0</v>
      </c>
      <c r="BF958" s="220">
        <f>IF(N958="snížená",J958,0)</f>
        <v>0</v>
      </c>
      <c r="BG958" s="220">
        <f>IF(N958="zákl. přenesená",J958,0)</f>
        <v>0</v>
      </c>
      <c r="BH958" s="220">
        <f>IF(N958="sníž. přenesená",J958,0)</f>
        <v>0</v>
      </c>
      <c r="BI958" s="220">
        <f>IF(N958="nulová",J958,0)</f>
        <v>0</v>
      </c>
      <c r="BJ958" s="20" t="s">
        <v>80</v>
      </c>
      <c r="BK958" s="220">
        <f>ROUND(I958*H958,2)</f>
        <v>0</v>
      </c>
      <c r="BL958" s="20" t="s">
        <v>227</v>
      </c>
      <c r="BM958" s="219" t="s">
        <v>1518</v>
      </c>
    </row>
    <row r="959" s="2" customFormat="1">
      <c r="A959" s="41"/>
      <c r="B959" s="42"/>
      <c r="C959" s="43"/>
      <c r="D959" s="221" t="s">
        <v>142</v>
      </c>
      <c r="E959" s="43"/>
      <c r="F959" s="222" t="s">
        <v>1519</v>
      </c>
      <c r="G959" s="43"/>
      <c r="H959" s="43"/>
      <c r="I959" s="223"/>
      <c r="J959" s="43"/>
      <c r="K959" s="43"/>
      <c r="L959" s="47"/>
      <c r="M959" s="224"/>
      <c r="N959" s="225"/>
      <c r="O959" s="87"/>
      <c r="P959" s="87"/>
      <c r="Q959" s="87"/>
      <c r="R959" s="87"/>
      <c r="S959" s="87"/>
      <c r="T959" s="88"/>
      <c r="U959" s="41"/>
      <c r="V959" s="41"/>
      <c r="W959" s="41"/>
      <c r="X959" s="41"/>
      <c r="Y959" s="41"/>
      <c r="Z959" s="41"/>
      <c r="AA959" s="41"/>
      <c r="AB959" s="41"/>
      <c r="AC959" s="41"/>
      <c r="AD959" s="41"/>
      <c r="AE959" s="41"/>
      <c r="AT959" s="20" t="s">
        <v>142</v>
      </c>
      <c r="AU959" s="20" t="s">
        <v>82</v>
      </c>
    </row>
    <row r="960" s="2" customFormat="1" ht="24.15" customHeight="1">
      <c r="A960" s="41"/>
      <c r="B960" s="42"/>
      <c r="C960" s="208" t="s">
        <v>1520</v>
      </c>
      <c r="D960" s="208" t="s">
        <v>135</v>
      </c>
      <c r="E960" s="209" t="s">
        <v>1521</v>
      </c>
      <c r="F960" s="210" t="s">
        <v>1522</v>
      </c>
      <c r="G960" s="211" t="s">
        <v>94</v>
      </c>
      <c r="H960" s="212">
        <v>10.880000000000001</v>
      </c>
      <c r="I960" s="213"/>
      <c r="J960" s="214">
        <f>ROUND(I960*H960,2)</f>
        <v>0</v>
      </c>
      <c r="K960" s="210" t="s">
        <v>139</v>
      </c>
      <c r="L960" s="47"/>
      <c r="M960" s="215" t="s">
        <v>19</v>
      </c>
      <c r="N960" s="216" t="s">
        <v>43</v>
      </c>
      <c r="O960" s="87"/>
      <c r="P960" s="217">
        <f>O960*H960</f>
        <v>0</v>
      </c>
      <c r="Q960" s="217">
        <v>0.00017000000000000001</v>
      </c>
      <c r="R960" s="217">
        <f>Q960*H960</f>
        <v>0.0018496000000000003</v>
      </c>
      <c r="S960" s="217">
        <v>0</v>
      </c>
      <c r="T960" s="218">
        <f>S960*H960</f>
        <v>0</v>
      </c>
      <c r="U960" s="41"/>
      <c r="V960" s="41"/>
      <c r="W960" s="41"/>
      <c r="X960" s="41"/>
      <c r="Y960" s="41"/>
      <c r="Z960" s="41"/>
      <c r="AA960" s="41"/>
      <c r="AB960" s="41"/>
      <c r="AC960" s="41"/>
      <c r="AD960" s="41"/>
      <c r="AE960" s="41"/>
      <c r="AR960" s="219" t="s">
        <v>227</v>
      </c>
      <c r="AT960" s="219" t="s">
        <v>135</v>
      </c>
      <c r="AU960" s="219" t="s">
        <v>82</v>
      </c>
      <c r="AY960" s="20" t="s">
        <v>133</v>
      </c>
      <c r="BE960" s="220">
        <f>IF(N960="základní",J960,0)</f>
        <v>0</v>
      </c>
      <c r="BF960" s="220">
        <f>IF(N960="snížená",J960,0)</f>
        <v>0</v>
      </c>
      <c r="BG960" s="220">
        <f>IF(N960="zákl. přenesená",J960,0)</f>
        <v>0</v>
      </c>
      <c r="BH960" s="220">
        <f>IF(N960="sníž. přenesená",J960,0)</f>
        <v>0</v>
      </c>
      <c r="BI960" s="220">
        <f>IF(N960="nulová",J960,0)</f>
        <v>0</v>
      </c>
      <c r="BJ960" s="20" t="s">
        <v>80</v>
      </c>
      <c r="BK960" s="220">
        <f>ROUND(I960*H960,2)</f>
        <v>0</v>
      </c>
      <c r="BL960" s="20" t="s">
        <v>227</v>
      </c>
      <c r="BM960" s="219" t="s">
        <v>1523</v>
      </c>
    </row>
    <row r="961" s="2" customFormat="1">
      <c r="A961" s="41"/>
      <c r="B961" s="42"/>
      <c r="C961" s="43"/>
      <c r="D961" s="221" t="s">
        <v>142</v>
      </c>
      <c r="E961" s="43"/>
      <c r="F961" s="222" t="s">
        <v>1524</v>
      </c>
      <c r="G961" s="43"/>
      <c r="H961" s="43"/>
      <c r="I961" s="223"/>
      <c r="J961" s="43"/>
      <c r="K961" s="43"/>
      <c r="L961" s="47"/>
      <c r="M961" s="224"/>
      <c r="N961" s="225"/>
      <c r="O961" s="87"/>
      <c r="P961" s="87"/>
      <c r="Q961" s="87"/>
      <c r="R961" s="87"/>
      <c r="S961" s="87"/>
      <c r="T961" s="88"/>
      <c r="U961" s="41"/>
      <c r="V961" s="41"/>
      <c r="W961" s="41"/>
      <c r="X961" s="41"/>
      <c r="Y961" s="41"/>
      <c r="Z961" s="41"/>
      <c r="AA961" s="41"/>
      <c r="AB961" s="41"/>
      <c r="AC961" s="41"/>
      <c r="AD961" s="41"/>
      <c r="AE961" s="41"/>
      <c r="AT961" s="20" t="s">
        <v>142</v>
      </c>
      <c r="AU961" s="20" t="s">
        <v>82</v>
      </c>
    </row>
    <row r="962" s="12" customFormat="1" ht="22.8" customHeight="1">
      <c r="A962" s="12"/>
      <c r="B962" s="192"/>
      <c r="C962" s="193"/>
      <c r="D962" s="194" t="s">
        <v>71</v>
      </c>
      <c r="E962" s="206" t="s">
        <v>1525</v>
      </c>
      <c r="F962" s="206" t="s">
        <v>1526</v>
      </c>
      <c r="G962" s="193"/>
      <c r="H962" s="193"/>
      <c r="I962" s="196"/>
      <c r="J962" s="207">
        <f>BK962</f>
        <v>0</v>
      </c>
      <c r="K962" s="193"/>
      <c r="L962" s="198"/>
      <c r="M962" s="199"/>
      <c r="N962" s="200"/>
      <c r="O962" s="200"/>
      <c r="P962" s="201">
        <f>SUM(P963:P1010)</f>
        <v>0</v>
      </c>
      <c r="Q962" s="200"/>
      <c r="R962" s="201">
        <f>SUM(R963:R1010)</f>
        <v>0</v>
      </c>
      <c r="S962" s="200"/>
      <c r="T962" s="202">
        <f>SUM(T963:T1010)</f>
        <v>0</v>
      </c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R962" s="203" t="s">
        <v>82</v>
      </c>
      <c r="AT962" s="204" t="s">
        <v>71</v>
      </c>
      <c r="AU962" s="204" t="s">
        <v>80</v>
      </c>
      <c r="AY962" s="203" t="s">
        <v>133</v>
      </c>
      <c r="BK962" s="205">
        <f>SUM(BK963:BK1010)</f>
        <v>0</v>
      </c>
    </row>
    <row r="963" s="2" customFormat="1" ht="37.8" customHeight="1">
      <c r="A963" s="41"/>
      <c r="B963" s="42"/>
      <c r="C963" s="208" t="s">
        <v>1527</v>
      </c>
      <c r="D963" s="208" t="s">
        <v>135</v>
      </c>
      <c r="E963" s="209" t="s">
        <v>1528</v>
      </c>
      <c r="F963" s="210" t="s">
        <v>1529</v>
      </c>
      <c r="G963" s="211" t="s">
        <v>1530</v>
      </c>
      <c r="H963" s="212">
        <v>1</v>
      </c>
      <c r="I963" s="213"/>
      <c r="J963" s="214">
        <f>ROUND(I963*H963,2)</f>
        <v>0</v>
      </c>
      <c r="K963" s="210" t="s">
        <v>19</v>
      </c>
      <c r="L963" s="47"/>
      <c r="M963" s="215" t="s">
        <v>19</v>
      </c>
      <c r="N963" s="216" t="s">
        <v>43</v>
      </c>
      <c r="O963" s="87"/>
      <c r="P963" s="217">
        <f>O963*H963</f>
        <v>0</v>
      </c>
      <c r="Q963" s="217">
        <v>0</v>
      </c>
      <c r="R963" s="217">
        <f>Q963*H963</f>
        <v>0</v>
      </c>
      <c r="S963" s="217">
        <v>0</v>
      </c>
      <c r="T963" s="218">
        <f>S963*H963</f>
        <v>0</v>
      </c>
      <c r="U963" s="41"/>
      <c r="V963" s="41"/>
      <c r="W963" s="41"/>
      <c r="X963" s="41"/>
      <c r="Y963" s="41"/>
      <c r="Z963" s="41"/>
      <c r="AA963" s="41"/>
      <c r="AB963" s="41"/>
      <c r="AC963" s="41"/>
      <c r="AD963" s="41"/>
      <c r="AE963" s="41"/>
      <c r="AR963" s="219" t="s">
        <v>227</v>
      </c>
      <c r="AT963" s="219" t="s">
        <v>135</v>
      </c>
      <c r="AU963" s="219" t="s">
        <v>82</v>
      </c>
      <c r="AY963" s="20" t="s">
        <v>133</v>
      </c>
      <c r="BE963" s="220">
        <f>IF(N963="základní",J963,0)</f>
        <v>0</v>
      </c>
      <c r="BF963" s="220">
        <f>IF(N963="snížená",J963,0)</f>
        <v>0</v>
      </c>
      <c r="BG963" s="220">
        <f>IF(N963="zákl. přenesená",J963,0)</f>
        <v>0</v>
      </c>
      <c r="BH963" s="220">
        <f>IF(N963="sníž. přenesená",J963,0)</f>
        <v>0</v>
      </c>
      <c r="BI963" s="220">
        <f>IF(N963="nulová",J963,0)</f>
        <v>0</v>
      </c>
      <c r="BJ963" s="20" t="s">
        <v>80</v>
      </c>
      <c r="BK963" s="220">
        <f>ROUND(I963*H963,2)</f>
        <v>0</v>
      </c>
      <c r="BL963" s="20" t="s">
        <v>227</v>
      </c>
      <c r="BM963" s="219" t="s">
        <v>1531</v>
      </c>
    </row>
    <row r="964" s="2" customFormat="1">
      <c r="A964" s="41"/>
      <c r="B964" s="42"/>
      <c r="C964" s="43"/>
      <c r="D964" s="228" t="s">
        <v>301</v>
      </c>
      <c r="E964" s="43"/>
      <c r="F964" s="249" t="s">
        <v>1532</v>
      </c>
      <c r="G964" s="43"/>
      <c r="H964" s="43"/>
      <c r="I964" s="223"/>
      <c r="J964" s="43"/>
      <c r="K964" s="43"/>
      <c r="L964" s="47"/>
      <c r="M964" s="224"/>
      <c r="N964" s="225"/>
      <c r="O964" s="87"/>
      <c r="P964" s="87"/>
      <c r="Q964" s="87"/>
      <c r="R964" s="87"/>
      <c r="S964" s="87"/>
      <c r="T964" s="88"/>
      <c r="U964" s="41"/>
      <c r="V964" s="41"/>
      <c r="W964" s="41"/>
      <c r="X964" s="41"/>
      <c r="Y964" s="41"/>
      <c r="Z964" s="41"/>
      <c r="AA964" s="41"/>
      <c r="AB964" s="41"/>
      <c r="AC964" s="41"/>
      <c r="AD964" s="41"/>
      <c r="AE964" s="41"/>
      <c r="AT964" s="20" t="s">
        <v>301</v>
      </c>
      <c r="AU964" s="20" t="s">
        <v>82</v>
      </c>
    </row>
    <row r="965" s="2" customFormat="1" ht="49.05" customHeight="1">
      <c r="A965" s="41"/>
      <c r="B965" s="42"/>
      <c r="C965" s="208" t="s">
        <v>1533</v>
      </c>
      <c r="D965" s="208" t="s">
        <v>135</v>
      </c>
      <c r="E965" s="209" t="s">
        <v>1534</v>
      </c>
      <c r="F965" s="210" t="s">
        <v>1535</v>
      </c>
      <c r="G965" s="211" t="s">
        <v>138</v>
      </c>
      <c r="H965" s="212">
        <v>10</v>
      </c>
      <c r="I965" s="213"/>
      <c r="J965" s="214">
        <f>ROUND(I965*H965,2)</f>
        <v>0</v>
      </c>
      <c r="K965" s="210" t="s">
        <v>19</v>
      </c>
      <c r="L965" s="47"/>
      <c r="M965" s="215" t="s">
        <v>19</v>
      </c>
      <c r="N965" s="216" t="s">
        <v>43</v>
      </c>
      <c r="O965" s="87"/>
      <c r="P965" s="217">
        <f>O965*H965</f>
        <v>0</v>
      </c>
      <c r="Q965" s="217">
        <v>0</v>
      </c>
      <c r="R965" s="217">
        <f>Q965*H965</f>
        <v>0</v>
      </c>
      <c r="S965" s="217">
        <v>0</v>
      </c>
      <c r="T965" s="218">
        <f>S965*H965</f>
        <v>0</v>
      </c>
      <c r="U965" s="41"/>
      <c r="V965" s="41"/>
      <c r="W965" s="41"/>
      <c r="X965" s="41"/>
      <c r="Y965" s="41"/>
      <c r="Z965" s="41"/>
      <c r="AA965" s="41"/>
      <c r="AB965" s="41"/>
      <c r="AC965" s="41"/>
      <c r="AD965" s="41"/>
      <c r="AE965" s="41"/>
      <c r="AR965" s="219" t="s">
        <v>227</v>
      </c>
      <c r="AT965" s="219" t="s">
        <v>135</v>
      </c>
      <c r="AU965" s="219" t="s">
        <v>82</v>
      </c>
      <c r="AY965" s="20" t="s">
        <v>133</v>
      </c>
      <c r="BE965" s="220">
        <f>IF(N965="základní",J965,0)</f>
        <v>0</v>
      </c>
      <c r="BF965" s="220">
        <f>IF(N965="snížená",J965,0)</f>
        <v>0</v>
      </c>
      <c r="BG965" s="220">
        <f>IF(N965="zákl. přenesená",J965,0)</f>
        <v>0</v>
      </c>
      <c r="BH965" s="220">
        <f>IF(N965="sníž. přenesená",J965,0)</f>
        <v>0</v>
      </c>
      <c r="BI965" s="220">
        <f>IF(N965="nulová",J965,0)</f>
        <v>0</v>
      </c>
      <c r="BJ965" s="20" t="s">
        <v>80</v>
      </c>
      <c r="BK965" s="220">
        <f>ROUND(I965*H965,2)</f>
        <v>0</v>
      </c>
      <c r="BL965" s="20" t="s">
        <v>227</v>
      </c>
      <c r="BM965" s="219" t="s">
        <v>1536</v>
      </c>
    </row>
    <row r="966" s="2" customFormat="1" ht="55.5" customHeight="1">
      <c r="A966" s="41"/>
      <c r="B966" s="42"/>
      <c r="C966" s="208" t="s">
        <v>1537</v>
      </c>
      <c r="D966" s="208" t="s">
        <v>135</v>
      </c>
      <c r="E966" s="209" t="s">
        <v>1538</v>
      </c>
      <c r="F966" s="210" t="s">
        <v>1539</v>
      </c>
      <c r="G966" s="211" t="s">
        <v>138</v>
      </c>
      <c r="H966" s="212">
        <v>1</v>
      </c>
      <c r="I966" s="213"/>
      <c r="J966" s="214">
        <f>ROUND(I966*H966,2)</f>
        <v>0</v>
      </c>
      <c r="K966" s="210" t="s">
        <v>19</v>
      </c>
      <c r="L966" s="47"/>
      <c r="M966" s="215" t="s">
        <v>19</v>
      </c>
      <c r="N966" s="216" t="s">
        <v>43</v>
      </c>
      <c r="O966" s="87"/>
      <c r="P966" s="217">
        <f>O966*H966</f>
        <v>0</v>
      </c>
      <c r="Q966" s="217">
        <v>0</v>
      </c>
      <c r="R966" s="217">
        <f>Q966*H966</f>
        <v>0</v>
      </c>
      <c r="S966" s="217">
        <v>0</v>
      </c>
      <c r="T966" s="218">
        <f>S966*H966</f>
        <v>0</v>
      </c>
      <c r="U966" s="41"/>
      <c r="V966" s="41"/>
      <c r="W966" s="41"/>
      <c r="X966" s="41"/>
      <c r="Y966" s="41"/>
      <c r="Z966" s="41"/>
      <c r="AA966" s="41"/>
      <c r="AB966" s="41"/>
      <c r="AC966" s="41"/>
      <c r="AD966" s="41"/>
      <c r="AE966" s="41"/>
      <c r="AR966" s="219" t="s">
        <v>227</v>
      </c>
      <c r="AT966" s="219" t="s">
        <v>135</v>
      </c>
      <c r="AU966" s="219" t="s">
        <v>82</v>
      </c>
      <c r="AY966" s="20" t="s">
        <v>133</v>
      </c>
      <c r="BE966" s="220">
        <f>IF(N966="základní",J966,0)</f>
        <v>0</v>
      </c>
      <c r="BF966" s="220">
        <f>IF(N966="snížená",J966,0)</f>
        <v>0</v>
      </c>
      <c r="BG966" s="220">
        <f>IF(N966="zákl. přenesená",J966,0)</f>
        <v>0</v>
      </c>
      <c r="BH966" s="220">
        <f>IF(N966="sníž. přenesená",J966,0)</f>
        <v>0</v>
      </c>
      <c r="BI966" s="220">
        <f>IF(N966="nulová",J966,0)</f>
        <v>0</v>
      </c>
      <c r="BJ966" s="20" t="s">
        <v>80</v>
      </c>
      <c r="BK966" s="220">
        <f>ROUND(I966*H966,2)</f>
        <v>0</v>
      </c>
      <c r="BL966" s="20" t="s">
        <v>227</v>
      </c>
      <c r="BM966" s="219" t="s">
        <v>1540</v>
      </c>
    </row>
    <row r="967" s="2" customFormat="1" ht="55.5" customHeight="1">
      <c r="A967" s="41"/>
      <c r="B967" s="42"/>
      <c r="C967" s="208" t="s">
        <v>1541</v>
      </c>
      <c r="D967" s="208" t="s">
        <v>135</v>
      </c>
      <c r="E967" s="209" t="s">
        <v>1542</v>
      </c>
      <c r="F967" s="210" t="s">
        <v>1539</v>
      </c>
      <c r="G967" s="211" t="s">
        <v>138</v>
      </c>
      <c r="H967" s="212">
        <v>1</v>
      </c>
      <c r="I967" s="213"/>
      <c r="J967" s="214">
        <f>ROUND(I967*H967,2)</f>
        <v>0</v>
      </c>
      <c r="K967" s="210" t="s">
        <v>19</v>
      </c>
      <c r="L967" s="47"/>
      <c r="M967" s="215" t="s">
        <v>19</v>
      </c>
      <c r="N967" s="216" t="s">
        <v>43</v>
      </c>
      <c r="O967" s="87"/>
      <c r="P967" s="217">
        <f>O967*H967</f>
        <v>0</v>
      </c>
      <c r="Q967" s="217">
        <v>0</v>
      </c>
      <c r="R967" s="217">
        <f>Q967*H967</f>
        <v>0</v>
      </c>
      <c r="S967" s="217">
        <v>0</v>
      </c>
      <c r="T967" s="218">
        <f>S967*H967</f>
        <v>0</v>
      </c>
      <c r="U967" s="41"/>
      <c r="V967" s="41"/>
      <c r="W967" s="41"/>
      <c r="X967" s="41"/>
      <c r="Y967" s="41"/>
      <c r="Z967" s="41"/>
      <c r="AA967" s="41"/>
      <c r="AB967" s="41"/>
      <c r="AC967" s="41"/>
      <c r="AD967" s="41"/>
      <c r="AE967" s="41"/>
      <c r="AR967" s="219" t="s">
        <v>227</v>
      </c>
      <c r="AT967" s="219" t="s">
        <v>135</v>
      </c>
      <c r="AU967" s="219" t="s">
        <v>82</v>
      </c>
      <c r="AY967" s="20" t="s">
        <v>133</v>
      </c>
      <c r="BE967" s="220">
        <f>IF(N967="základní",J967,0)</f>
        <v>0</v>
      </c>
      <c r="BF967" s="220">
        <f>IF(N967="snížená",J967,0)</f>
        <v>0</v>
      </c>
      <c r="BG967" s="220">
        <f>IF(N967="zákl. přenesená",J967,0)</f>
        <v>0</v>
      </c>
      <c r="BH967" s="220">
        <f>IF(N967="sníž. přenesená",J967,0)</f>
        <v>0</v>
      </c>
      <c r="BI967" s="220">
        <f>IF(N967="nulová",J967,0)</f>
        <v>0</v>
      </c>
      <c r="BJ967" s="20" t="s">
        <v>80</v>
      </c>
      <c r="BK967" s="220">
        <f>ROUND(I967*H967,2)</f>
        <v>0</v>
      </c>
      <c r="BL967" s="20" t="s">
        <v>227</v>
      </c>
      <c r="BM967" s="219" t="s">
        <v>1543</v>
      </c>
    </row>
    <row r="968" s="2" customFormat="1" ht="44.25" customHeight="1">
      <c r="A968" s="41"/>
      <c r="B968" s="42"/>
      <c r="C968" s="208" t="s">
        <v>1544</v>
      </c>
      <c r="D968" s="208" t="s">
        <v>135</v>
      </c>
      <c r="E968" s="209" t="s">
        <v>1545</v>
      </c>
      <c r="F968" s="210" t="s">
        <v>1546</v>
      </c>
      <c r="G968" s="211" t="s">
        <v>138</v>
      </c>
      <c r="H968" s="212">
        <v>30</v>
      </c>
      <c r="I968" s="213"/>
      <c r="J968" s="214">
        <f>ROUND(I968*H968,2)</f>
        <v>0</v>
      </c>
      <c r="K968" s="210" t="s">
        <v>19</v>
      </c>
      <c r="L968" s="47"/>
      <c r="M968" s="215" t="s">
        <v>19</v>
      </c>
      <c r="N968" s="216" t="s">
        <v>43</v>
      </c>
      <c r="O968" s="87"/>
      <c r="P968" s="217">
        <f>O968*H968</f>
        <v>0</v>
      </c>
      <c r="Q968" s="217">
        <v>0</v>
      </c>
      <c r="R968" s="217">
        <f>Q968*H968</f>
        <v>0</v>
      </c>
      <c r="S968" s="217">
        <v>0</v>
      </c>
      <c r="T968" s="218">
        <f>S968*H968</f>
        <v>0</v>
      </c>
      <c r="U968" s="41"/>
      <c r="V968" s="41"/>
      <c r="W968" s="41"/>
      <c r="X968" s="41"/>
      <c r="Y968" s="41"/>
      <c r="Z968" s="41"/>
      <c r="AA968" s="41"/>
      <c r="AB968" s="41"/>
      <c r="AC968" s="41"/>
      <c r="AD968" s="41"/>
      <c r="AE968" s="41"/>
      <c r="AR968" s="219" t="s">
        <v>227</v>
      </c>
      <c r="AT968" s="219" t="s">
        <v>135</v>
      </c>
      <c r="AU968" s="219" t="s">
        <v>82</v>
      </c>
      <c r="AY968" s="20" t="s">
        <v>133</v>
      </c>
      <c r="BE968" s="220">
        <f>IF(N968="základní",J968,0)</f>
        <v>0</v>
      </c>
      <c r="BF968" s="220">
        <f>IF(N968="snížená",J968,0)</f>
        <v>0</v>
      </c>
      <c r="BG968" s="220">
        <f>IF(N968="zákl. přenesená",J968,0)</f>
        <v>0</v>
      </c>
      <c r="BH968" s="220">
        <f>IF(N968="sníž. přenesená",J968,0)</f>
        <v>0</v>
      </c>
      <c r="BI968" s="220">
        <f>IF(N968="nulová",J968,0)</f>
        <v>0</v>
      </c>
      <c r="BJ968" s="20" t="s">
        <v>80</v>
      </c>
      <c r="BK968" s="220">
        <f>ROUND(I968*H968,2)</f>
        <v>0</v>
      </c>
      <c r="BL968" s="20" t="s">
        <v>227</v>
      </c>
      <c r="BM968" s="219" t="s">
        <v>1547</v>
      </c>
    </row>
    <row r="969" s="2" customFormat="1" ht="24.15" customHeight="1">
      <c r="A969" s="41"/>
      <c r="B969" s="42"/>
      <c r="C969" s="208" t="s">
        <v>1548</v>
      </c>
      <c r="D969" s="208" t="s">
        <v>135</v>
      </c>
      <c r="E969" s="209" t="s">
        <v>1549</v>
      </c>
      <c r="F969" s="210" t="s">
        <v>1550</v>
      </c>
      <c r="G969" s="211" t="s">
        <v>138</v>
      </c>
      <c r="H969" s="212">
        <v>3</v>
      </c>
      <c r="I969" s="213"/>
      <c r="J969" s="214">
        <f>ROUND(I969*H969,2)</f>
        <v>0</v>
      </c>
      <c r="K969" s="210" t="s">
        <v>19</v>
      </c>
      <c r="L969" s="47"/>
      <c r="M969" s="215" t="s">
        <v>19</v>
      </c>
      <c r="N969" s="216" t="s">
        <v>43</v>
      </c>
      <c r="O969" s="87"/>
      <c r="P969" s="217">
        <f>O969*H969</f>
        <v>0</v>
      </c>
      <c r="Q969" s="217">
        <v>0</v>
      </c>
      <c r="R969" s="217">
        <f>Q969*H969</f>
        <v>0</v>
      </c>
      <c r="S969" s="217">
        <v>0</v>
      </c>
      <c r="T969" s="218">
        <f>S969*H969</f>
        <v>0</v>
      </c>
      <c r="U969" s="41"/>
      <c r="V969" s="41"/>
      <c r="W969" s="41"/>
      <c r="X969" s="41"/>
      <c r="Y969" s="41"/>
      <c r="Z969" s="41"/>
      <c r="AA969" s="41"/>
      <c r="AB969" s="41"/>
      <c r="AC969" s="41"/>
      <c r="AD969" s="41"/>
      <c r="AE969" s="41"/>
      <c r="AR969" s="219" t="s">
        <v>227</v>
      </c>
      <c r="AT969" s="219" t="s">
        <v>135</v>
      </c>
      <c r="AU969" s="219" t="s">
        <v>82</v>
      </c>
      <c r="AY969" s="20" t="s">
        <v>133</v>
      </c>
      <c r="BE969" s="220">
        <f>IF(N969="základní",J969,0)</f>
        <v>0</v>
      </c>
      <c r="BF969" s="220">
        <f>IF(N969="snížená",J969,0)</f>
        <v>0</v>
      </c>
      <c r="BG969" s="220">
        <f>IF(N969="zákl. přenesená",J969,0)</f>
        <v>0</v>
      </c>
      <c r="BH969" s="220">
        <f>IF(N969="sníž. přenesená",J969,0)</f>
        <v>0</v>
      </c>
      <c r="BI969" s="220">
        <f>IF(N969="nulová",J969,0)</f>
        <v>0</v>
      </c>
      <c r="BJ969" s="20" t="s">
        <v>80</v>
      </c>
      <c r="BK969" s="220">
        <f>ROUND(I969*H969,2)</f>
        <v>0</v>
      </c>
      <c r="BL969" s="20" t="s">
        <v>227</v>
      </c>
      <c r="BM969" s="219" t="s">
        <v>1551</v>
      </c>
    </row>
    <row r="970" s="2" customFormat="1" ht="24.15" customHeight="1">
      <c r="A970" s="41"/>
      <c r="B970" s="42"/>
      <c r="C970" s="208" t="s">
        <v>1552</v>
      </c>
      <c r="D970" s="208" t="s">
        <v>135</v>
      </c>
      <c r="E970" s="209" t="s">
        <v>1553</v>
      </c>
      <c r="F970" s="210" t="s">
        <v>1554</v>
      </c>
      <c r="G970" s="211" t="s">
        <v>94</v>
      </c>
      <c r="H970" s="212">
        <v>2.8999999999999999</v>
      </c>
      <c r="I970" s="213"/>
      <c r="J970" s="214">
        <f>ROUND(I970*H970,2)</f>
        <v>0</v>
      </c>
      <c r="K970" s="210" t="s">
        <v>19</v>
      </c>
      <c r="L970" s="47"/>
      <c r="M970" s="215" t="s">
        <v>19</v>
      </c>
      <c r="N970" s="216" t="s">
        <v>43</v>
      </c>
      <c r="O970" s="87"/>
      <c r="P970" s="217">
        <f>O970*H970</f>
        <v>0</v>
      </c>
      <c r="Q970" s="217">
        <v>0</v>
      </c>
      <c r="R970" s="217">
        <f>Q970*H970</f>
        <v>0</v>
      </c>
      <c r="S970" s="217">
        <v>0</v>
      </c>
      <c r="T970" s="218">
        <f>S970*H970</f>
        <v>0</v>
      </c>
      <c r="U970" s="41"/>
      <c r="V970" s="41"/>
      <c r="W970" s="41"/>
      <c r="X970" s="41"/>
      <c r="Y970" s="41"/>
      <c r="Z970" s="41"/>
      <c r="AA970" s="41"/>
      <c r="AB970" s="41"/>
      <c r="AC970" s="41"/>
      <c r="AD970" s="41"/>
      <c r="AE970" s="41"/>
      <c r="AR970" s="219" t="s">
        <v>227</v>
      </c>
      <c r="AT970" s="219" t="s">
        <v>135</v>
      </c>
      <c r="AU970" s="219" t="s">
        <v>82</v>
      </c>
      <c r="AY970" s="20" t="s">
        <v>133</v>
      </c>
      <c r="BE970" s="220">
        <f>IF(N970="základní",J970,0)</f>
        <v>0</v>
      </c>
      <c r="BF970" s="220">
        <f>IF(N970="snížená",J970,0)</f>
        <v>0</v>
      </c>
      <c r="BG970" s="220">
        <f>IF(N970="zákl. přenesená",J970,0)</f>
        <v>0</v>
      </c>
      <c r="BH970" s="220">
        <f>IF(N970="sníž. přenesená",J970,0)</f>
        <v>0</v>
      </c>
      <c r="BI970" s="220">
        <f>IF(N970="nulová",J970,0)</f>
        <v>0</v>
      </c>
      <c r="BJ970" s="20" t="s">
        <v>80</v>
      </c>
      <c r="BK970" s="220">
        <f>ROUND(I970*H970,2)</f>
        <v>0</v>
      </c>
      <c r="BL970" s="20" t="s">
        <v>227</v>
      </c>
      <c r="BM970" s="219" t="s">
        <v>1555</v>
      </c>
    </row>
    <row r="971" s="2" customFormat="1" ht="37.8" customHeight="1">
      <c r="A971" s="41"/>
      <c r="B971" s="42"/>
      <c r="C971" s="208" t="s">
        <v>1556</v>
      </c>
      <c r="D971" s="208" t="s">
        <v>135</v>
      </c>
      <c r="E971" s="209" t="s">
        <v>1557</v>
      </c>
      <c r="F971" s="210" t="s">
        <v>1558</v>
      </c>
      <c r="G971" s="211" t="s">
        <v>138</v>
      </c>
      <c r="H971" s="212">
        <v>2</v>
      </c>
      <c r="I971" s="213"/>
      <c r="J971" s="214">
        <f>ROUND(I971*H971,2)</f>
        <v>0</v>
      </c>
      <c r="K971" s="210" t="s">
        <v>19</v>
      </c>
      <c r="L971" s="47"/>
      <c r="M971" s="215" t="s">
        <v>19</v>
      </c>
      <c r="N971" s="216" t="s">
        <v>43</v>
      </c>
      <c r="O971" s="87"/>
      <c r="P971" s="217">
        <f>O971*H971</f>
        <v>0</v>
      </c>
      <c r="Q971" s="217">
        <v>0</v>
      </c>
      <c r="R971" s="217">
        <f>Q971*H971</f>
        <v>0</v>
      </c>
      <c r="S971" s="217">
        <v>0</v>
      </c>
      <c r="T971" s="218">
        <f>S971*H971</f>
        <v>0</v>
      </c>
      <c r="U971" s="41"/>
      <c r="V971" s="41"/>
      <c r="W971" s="41"/>
      <c r="X971" s="41"/>
      <c r="Y971" s="41"/>
      <c r="Z971" s="41"/>
      <c r="AA971" s="41"/>
      <c r="AB971" s="41"/>
      <c r="AC971" s="41"/>
      <c r="AD971" s="41"/>
      <c r="AE971" s="41"/>
      <c r="AR971" s="219" t="s">
        <v>227</v>
      </c>
      <c r="AT971" s="219" t="s">
        <v>135</v>
      </c>
      <c r="AU971" s="219" t="s">
        <v>82</v>
      </c>
      <c r="AY971" s="20" t="s">
        <v>133</v>
      </c>
      <c r="BE971" s="220">
        <f>IF(N971="základní",J971,0)</f>
        <v>0</v>
      </c>
      <c r="BF971" s="220">
        <f>IF(N971="snížená",J971,0)</f>
        <v>0</v>
      </c>
      <c r="BG971" s="220">
        <f>IF(N971="zákl. přenesená",J971,0)</f>
        <v>0</v>
      </c>
      <c r="BH971" s="220">
        <f>IF(N971="sníž. přenesená",J971,0)</f>
        <v>0</v>
      </c>
      <c r="BI971" s="220">
        <f>IF(N971="nulová",J971,0)</f>
        <v>0</v>
      </c>
      <c r="BJ971" s="20" t="s">
        <v>80</v>
      </c>
      <c r="BK971" s="220">
        <f>ROUND(I971*H971,2)</f>
        <v>0</v>
      </c>
      <c r="BL971" s="20" t="s">
        <v>227</v>
      </c>
      <c r="BM971" s="219" t="s">
        <v>1559</v>
      </c>
    </row>
    <row r="972" s="2" customFormat="1" ht="16.5" customHeight="1">
      <c r="A972" s="41"/>
      <c r="B972" s="42"/>
      <c r="C972" s="208" t="s">
        <v>1560</v>
      </c>
      <c r="D972" s="208" t="s">
        <v>135</v>
      </c>
      <c r="E972" s="209" t="s">
        <v>1561</v>
      </c>
      <c r="F972" s="210" t="s">
        <v>1562</v>
      </c>
      <c r="G972" s="211" t="s">
        <v>138</v>
      </c>
      <c r="H972" s="212">
        <v>4</v>
      </c>
      <c r="I972" s="213"/>
      <c r="J972" s="214">
        <f>ROUND(I972*H972,2)</f>
        <v>0</v>
      </c>
      <c r="K972" s="210" t="s">
        <v>19</v>
      </c>
      <c r="L972" s="47"/>
      <c r="M972" s="215" t="s">
        <v>19</v>
      </c>
      <c r="N972" s="216" t="s">
        <v>43</v>
      </c>
      <c r="O972" s="87"/>
      <c r="P972" s="217">
        <f>O972*H972</f>
        <v>0</v>
      </c>
      <c r="Q972" s="217">
        <v>0</v>
      </c>
      <c r="R972" s="217">
        <f>Q972*H972</f>
        <v>0</v>
      </c>
      <c r="S972" s="217">
        <v>0</v>
      </c>
      <c r="T972" s="218">
        <f>S972*H972</f>
        <v>0</v>
      </c>
      <c r="U972" s="41"/>
      <c r="V972" s="41"/>
      <c r="W972" s="41"/>
      <c r="X972" s="41"/>
      <c r="Y972" s="41"/>
      <c r="Z972" s="41"/>
      <c r="AA972" s="41"/>
      <c r="AB972" s="41"/>
      <c r="AC972" s="41"/>
      <c r="AD972" s="41"/>
      <c r="AE972" s="41"/>
      <c r="AR972" s="219" t="s">
        <v>227</v>
      </c>
      <c r="AT972" s="219" t="s">
        <v>135</v>
      </c>
      <c r="AU972" s="219" t="s">
        <v>82</v>
      </c>
      <c r="AY972" s="20" t="s">
        <v>133</v>
      </c>
      <c r="BE972" s="220">
        <f>IF(N972="základní",J972,0)</f>
        <v>0</v>
      </c>
      <c r="BF972" s="220">
        <f>IF(N972="snížená",J972,0)</f>
        <v>0</v>
      </c>
      <c r="BG972" s="220">
        <f>IF(N972="zákl. přenesená",J972,0)</f>
        <v>0</v>
      </c>
      <c r="BH972" s="220">
        <f>IF(N972="sníž. přenesená",J972,0)</f>
        <v>0</v>
      </c>
      <c r="BI972" s="220">
        <f>IF(N972="nulová",J972,0)</f>
        <v>0</v>
      </c>
      <c r="BJ972" s="20" t="s">
        <v>80</v>
      </c>
      <c r="BK972" s="220">
        <f>ROUND(I972*H972,2)</f>
        <v>0</v>
      </c>
      <c r="BL972" s="20" t="s">
        <v>227</v>
      </c>
      <c r="BM972" s="219" t="s">
        <v>1563</v>
      </c>
    </row>
    <row r="973" s="2" customFormat="1" ht="16.5" customHeight="1">
      <c r="A973" s="41"/>
      <c r="B973" s="42"/>
      <c r="C973" s="208" t="s">
        <v>1564</v>
      </c>
      <c r="D973" s="208" t="s">
        <v>135</v>
      </c>
      <c r="E973" s="209" t="s">
        <v>1565</v>
      </c>
      <c r="F973" s="210" t="s">
        <v>1566</v>
      </c>
      <c r="G973" s="211" t="s">
        <v>138</v>
      </c>
      <c r="H973" s="212">
        <v>1</v>
      </c>
      <c r="I973" s="213"/>
      <c r="J973" s="214">
        <f>ROUND(I973*H973,2)</f>
        <v>0</v>
      </c>
      <c r="K973" s="210" t="s">
        <v>19</v>
      </c>
      <c r="L973" s="47"/>
      <c r="M973" s="215" t="s">
        <v>19</v>
      </c>
      <c r="N973" s="216" t="s">
        <v>43</v>
      </c>
      <c r="O973" s="87"/>
      <c r="P973" s="217">
        <f>O973*H973</f>
        <v>0</v>
      </c>
      <c r="Q973" s="217">
        <v>0</v>
      </c>
      <c r="R973" s="217">
        <f>Q973*H973</f>
        <v>0</v>
      </c>
      <c r="S973" s="217">
        <v>0</v>
      </c>
      <c r="T973" s="218">
        <f>S973*H973</f>
        <v>0</v>
      </c>
      <c r="U973" s="41"/>
      <c r="V973" s="41"/>
      <c r="W973" s="41"/>
      <c r="X973" s="41"/>
      <c r="Y973" s="41"/>
      <c r="Z973" s="41"/>
      <c r="AA973" s="41"/>
      <c r="AB973" s="41"/>
      <c r="AC973" s="41"/>
      <c r="AD973" s="41"/>
      <c r="AE973" s="41"/>
      <c r="AR973" s="219" t="s">
        <v>227</v>
      </c>
      <c r="AT973" s="219" t="s">
        <v>135</v>
      </c>
      <c r="AU973" s="219" t="s">
        <v>82</v>
      </c>
      <c r="AY973" s="20" t="s">
        <v>133</v>
      </c>
      <c r="BE973" s="220">
        <f>IF(N973="základní",J973,0)</f>
        <v>0</v>
      </c>
      <c r="BF973" s="220">
        <f>IF(N973="snížená",J973,0)</f>
        <v>0</v>
      </c>
      <c r="BG973" s="220">
        <f>IF(N973="zákl. přenesená",J973,0)</f>
        <v>0</v>
      </c>
      <c r="BH973" s="220">
        <f>IF(N973="sníž. přenesená",J973,0)</f>
        <v>0</v>
      </c>
      <c r="BI973" s="220">
        <f>IF(N973="nulová",J973,0)</f>
        <v>0</v>
      </c>
      <c r="BJ973" s="20" t="s">
        <v>80</v>
      </c>
      <c r="BK973" s="220">
        <f>ROUND(I973*H973,2)</f>
        <v>0</v>
      </c>
      <c r="BL973" s="20" t="s">
        <v>227</v>
      </c>
      <c r="BM973" s="219" t="s">
        <v>1567</v>
      </c>
    </row>
    <row r="974" s="2" customFormat="1" ht="16.5" customHeight="1">
      <c r="A974" s="41"/>
      <c r="B974" s="42"/>
      <c r="C974" s="208" t="s">
        <v>1568</v>
      </c>
      <c r="D974" s="208" t="s">
        <v>135</v>
      </c>
      <c r="E974" s="209" t="s">
        <v>1569</v>
      </c>
      <c r="F974" s="210" t="s">
        <v>1570</v>
      </c>
      <c r="G974" s="211" t="s">
        <v>138</v>
      </c>
      <c r="H974" s="212">
        <v>12</v>
      </c>
      <c r="I974" s="213"/>
      <c r="J974" s="214">
        <f>ROUND(I974*H974,2)</f>
        <v>0</v>
      </c>
      <c r="K974" s="210" t="s">
        <v>19</v>
      </c>
      <c r="L974" s="47"/>
      <c r="M974" s="215" t="s">
        <v>19</v>
      </c>
      <c r="N974" s="216" t="s">
        <v>43</v>
      </c>
      <c r="O974" s="87"/>
      <c r="P974" s="217">
        <f>O974*H974</f>
        <v>0</v>
      </c>
      <c r="Q974" s="217">
        <v>0</v>
      </c>
      <c r="R974" s="217">
        <f>Q974*H974</f>
        <v>0</v>
      </c>
      <c r="S974" s="217">
        <v>0</v>
      </c>
      <c r="T974" s="218">
        <f>S974*H974</f>
        <v>0</v>
      </c>
      <c r="U974" s="41"/>
      <c r="V974" s="41"/>
      <c r="W974" s="41"/>
      <c r="X974" s="41"/>
      <c r="Y974" s="41"/>
      <c r="Z974" s="41"/>
      <c r="AA974" s="41"/>
      <c r="AB974" s="41"/>
      <c r="AC974" s="41"/>
      <c r="AD974" s="41"/>
      <c r="AE974" s="41"/>
      <c r="AR974" s="219" t="s">
        <v>227</v>
      </c>
      <c r="AT974" s="219" t="s">
        <v>135</v>
      </c>
      <c r="AU974" s="219" t="s">
        <v>82</v>
      </c>
      <c r="AY974" s="20" t="s">
        <v>133</v>
      </c>
      <c r="BE974" s="220">
        <f>IF(N974="základní",J974,0)</f>
        <v>0</v>
      </c>
      <c r="BF974" s="220">
        <f>IF(N974="snížená",J974,0)</f>
        <v>0</v>
      </c>
      <c r="BG974" s="220">
        <f>IF(N974="zákl. přenesená",J974,0)</f>
        <v>0</v>
      </c>
      <c r="BH974" s="220">
        <f>IF(N974="sníž. přenesená",J974,0)</f>
        <v>0</v>
      </c>
      <c r="BI974" s="220">
        <f>IF(N974="nulová",J974,0)</f>
        <v>0</v>
      </c>
      <c r="BJ974" s="20" t="s">
        <v>80</v>
      </c>
      <c r="BK974" s="220">
        <f>ROUND(I974*H974,2)</f>
        <v>0</v>
      </c>
      <c r="BL974" s="20" t="s">
        <v>227</v>
      </c>
      <c r="BM974" s="219" t="s">
        <v>1571</v>
      </c>
    </row>
    <row r="975" s="2" customFormat="1" ht="16.5" customHeight="1">
      <c r="A975" s="41"/>
      <c r="B975" s="42"/>
      <c r="C975" s="208" t="s">
        <v>1572</v>
      </c>
      <c r="D975" s="208" t="s">
        <v>135</v>
      </c>
      <c r="E975" s="209" t="s">
        <v>1573</v>
      </c>
      <c r="F975" s="210" t="s">
        <v>1574</v>
      </c>
      <c r="G975" s="211" t="s">
        <v>138</v>
      </c>
      <c r="H975" s="212">
        <v>1</v>
      </c>
      <c r="I975" s="213"/>
      <c r="J975" s="214">
        <f>ROUND(I975*H975,2)</f>
        <v>0</v>
      </c>
      <c r="K975" s="210" t="s">
        <v>19</v>
      </c>
      <c r="L975" s="47"/>
      <c r="M975" s="215" t="s">
        <v>19</v>
      </c>
      <c r="N975" s="216" t="s">
        <v>43</v>
      </c>
      <c r="O975" s="87"/>
      <c r="P975" s="217">
        <f>O975*H975</f>
        <v>0</v>
      </c>
      <c r="Q975" s="217">
        <v>0</v>
      </c>
      <c r="R975" s="217">
        <f>Q975*H975</f>
        <v>0</v>
      </c>
      <c r="S975" s="217">
        <v>0</v>
      </c>
      <c r="T975" s="218">
        <f>S975*H975</f>
        <v>0</v>
      </c>
      <c r="U975" s="41"/>
      <c r="V975" s="41"/>
      <c r="W975" s="41"/>
      <c r="X975" s="41"/>
      <c r="Y975" s="41"/>
      <c r="Z975" s="41"/>
      <c r="AA975" s="41"/>
      <c r="AB975" s="41"/>
      <c r="AC975" s="41"/>
      <c r="AD975" s="41"/>
      <c r="AE975" s="41"/>
      <c r="AR975" s="219" t="s">
        <v>227</v>
      </c>
      <c r="AT975" s="219" t="s">
        <v>135</v>
      </c>
      <c r="AU975" s="219" t="s">
        <v>82</v>
      </c>
      <c r="AY975" s="20" t="s">
        <v>133</v>
      </c>
      <c r="BE975" s="220">
        <f>IF(N975="základní",J975,0)</f>
        <v>0</v>
      </c>
      <c r="BF975" s="220">
        <f>IF(N975="snížená",J975,0)</f>
        <v>0</v>
      </c>
      <c r="BG975" s="220">
        <f>IF(N975="zákl. přenesená",J975,0)</f>
        <v>0</v>
      </c>
      <c r="BH975" s="220">
        <f>IF(N975="sníž. přenesená",J975,0)</f>
        <v>0</v>
      </c>
      <c r="BI975" s="220">
        <f>IF(N975="nulová",J975,0)</f>
        <v>0</v>
      </c>
      <c r="BJ975" s="20" t="s">
        <v>80</v>
      </c>
      <c r="BK975" s="220">
        <f>ROUND(I975*H975,2)</f>
        <v>0</v>
      </c>
      <c r="BL975" s="20" t="s">
        <v>227</v>
      </c>
      <c r="BM975" s="219" t="s">
        <v>1575</v>
      </c>
    </row>
    <row r="976" s="2" customFormat="1" ht="24.15" customHeight="1">
      <c r="A976" s="41"/>
      <c r="B976" s="42"/>
      <c r="C976" s="208" t="s">
        <v>1576</v>
      </c>
      <c r="D976" s="208" t="s">
        <v>135</v>
      </c>
      <c r="E976" s="209" t="s">
        <v>1577</v>
      </c>
      <c r="F976" s="210" t="s">
        <v>1578</v>
      </c>
      <c r="G976" s="211" t="s">
        <v>138</v>
      </c>
      <c r="H976" s="212">
        <v>2</v>
      </c>
      <c r="I976" s="213"/>
      <c r="J976" s="214">
        <f>ROUND(I976*H976,2)</f>
        <v>0</v>
      </c>
      <c r="K976" s="210" t="s">
        <v>19</v>
      </c>
      <c r="L976" s="47"/>
      <c r="M976" s="215" t="s">
        <v>19</v>
      </c>
      <c r="N976" s="216" t="s">
        <v>43</v>
      </c>
      <c r="O976" s="87"/>
      <c r="P976" s="217">
        <f>O976*H976</f>
        <v>0</v>
      </c>
      <c r="Q976" s="217">
        <v>0</v>
      </c>
      <c r="R976" s="217">
        <f>Q976*H976</f>
        <v>0</v>
      </c>
      <c r="S976" s="217">
        <v>0</v>
      </c>
      <c r="T976" s="218">
        <f>S976*H976</f>
        <v>0</v>
      </c>
      <c r="U976" s="41"/>
      <c r="V976" s="41"/>
      <c r="W976" s="41"/>
      <c r="X976" s="41"/>
      <c r="Y976" s="41"/>
      <c r="Z976" s="41"/>
      <c r="AA976" s="41"/>
      <c r="AB976" s="41"/>
      <c r="AC976" s="41"/>
      <c r="AD976" s="41"/>
      <c r="AE976" s="41"/>
      <c r="AR976" s="219" t="s">
        <v>227</v>
      </c>
      <c r="AT976" s="219" t="s">
        <v>135</v>
      </c>
      <c r="AU976" s="219" t="s">
        <v>82</v>
      </c>
      <c r="AY976" s="20" t="s">
        <v>133</v>
      </c>
      <c r="BE976" s="220">
        <f>IF(N976="základní",J976,0)</f>
        <v>0</v>
      </c>
      <c r="BF976" s="220">
        <f>IF(N976="snížená",J976,0)</f>
        <v>0</v>
      </c>
      <c r="BG976" s="220">
        <f>IF(N976="zákl. přenesená",J976,0)</f>
        <v>0</v>
      </c>
      <c r="BH976" s="220">
        <f>IF(N976="sníž. přenesená",J976,0)</f>
        <v>0</v>
      </c>
      <c r="BI976" s="220">
        <f>IF(N976="nulová",J976,0)</f>
        <v>0</v>
      </c>
      <c r="BJ976" s="20" t="s">
        <v>80</v>
      </c>
      <c r="BK976" s="220">
        <f>ROUND(I976*H976,2)</f>
        <v>0</v>
      </c>
      <c r="BL976" s="20" t="s">
        <v>227</v>
      </c>
      <c r="BM976" s="219" t="s">
        <v>1579</v>
      </c>
    </row>
    <row r="977" s="2" customFormat="1" ht="24.15" customHeight="1">
      <c r="A977" s="41"/>
      <c r="B977" s="42"/>
      <c r="C977" s="208" t="s">
        <v>1580</v>
      </c>
      <c r="D977" s="208" t="s">
        <v>135</v>
      </c>
      <c r="E977" s="209" t="s">
        <v>1581</v>
      </c>
      <c r="F977" s="210" t="s">
        <v>1582</v>
      </c>
      <c r="G977" s="211" t="s">
        <v>138</v>
      </c>
      <c r="H977" s="212">
        <v>1</v>
      </c>
      <c r="I977" s="213"/>
      <c r="J977" s="214">
        <f>ROUND(I977*H977,2)</f>
        <v>0</v>
      </c>
      <c r="K977" s="210" t="s">
        <v>19</v>
      </c>
      <c r="L977" s="47"/>
      <c r="M977" s="215" t="s">
        <v>19</v>
      </c>
      <c r="N977" s="216" t="s">
        <v>43</v>
      </c>
      <c r="O977" s="87"/>
      <c r="P977" s="217">
        <f>O977*H977</f>
        <v>0</v>
      </c>
      <c r="Q977" s="217">
        <v>0</v>
      </c>
      <c r="R977" s="217">
        <f>Q977*H977</f>
        <v>0</v>
      </c>
      <c r="S977" s="217">
        <v>0</v>
      </c>
      <c r="T977" s="218">
        <f>S977*H977</f>
        <v>0</v>
      </c>
      <c r="U977" s="41"/>
      <c r="V977" s="41"/>
      <c r="W977" s="41"/>
      <c r="X977" s="41"/>
      <c r="Y977" s="41"/>
      <c r="Z977" s="41"/>
      <c r="AA977" s="41"/>
      <c r="AB977" s="41"/>
      <c r="AC977" s="41"/>
      <c r="AD977" s="41"/>
      <c r="AE977" s="41"/>
      <c r="AR977" s="219" t="s">
        <v>227</v>
      </c>
      <c r="AT977" s="219" t="s">
        <v>135</v>
      </c>
      <c r="AU977" s="219" t="s">
        <v>82</v>
      </c>
      <c r="AY977" s="20" t="s">
        <v>133</v>
      </c>
      <c r="BE977" s="220">
        <f>IF(N977="základní",J977,0)</f>
        <v>0</v>
      </c>
      <c r="BF977" s="220">
        <f>IF(N977="snížená",J977,0)</f>
        <v>0</v>
      </c>
      <c r="BG977" s="220">
        <f>IF(N977="zákl. přenesená",J977,0)</f>
        <v>0</v>
      </c>
      <c r="BH977" s="220">
        <f>IF(N977="sníž. přenesená",J977,0)</f>
        <v>0</v>
      </c>
      <c r="BI977" s="220">
        <f>IF(N977="nulová",J977,0)</f>
        <v>0</v>
      </c>
      <c r="BJ977" s="20" t="s">
        <v>80</v>
      </c>
      <c r="BK977" s="220">
        <f>ROUND(I977*H977,2)</f>
        <v>0</v>
      </c>
      <c r="BL977" s="20" t="s">
        <v>227</v>
      </c>
      <c r="BM977" s="219" t="s">
        <v>1583</v>
      </c>
    </row>
    <row r="978" s="2" customFormat="1" ht="24.15" customHeight="1">
      <c r="A978" s="41"/>
      <c r="B978" s="42"/>
      <c r="C978" s="208" t="s">
        <v>1584</v>
      </c>
      <c r="D978" s="208" t="s">
        <v>135</v>
      </c>
      <c r="E978" s="209" t="s">
        <v>1585</v>
      </c>
      <c r="F978" s="210" t="s">
        <v>1586</v>
      </c>
      <c r="G978" s="211" t="s">
        <v>138</v>
      </c>
      <c r="H978" s="212">
        <v>1</v>
      </c>
      <c r="I978" s="213"/>
      <c r="J978" s="214">
        <f>ROUND(I978*H978,2)</f>
        <v>0</v>
      </c>
      <c r="K978" s="210" t="s">
        <v>19</v>
      </c>
      <c r="L978" s="47"/>
      <c r="M978" s="215" t="s">
        <v>19</v>
      </c>
      <c r="N978" s="216" t="s">
        <v>43</v>
      </c>
      <c r="O978" s="87"/>
      <c r="P978" s="217">
        <f>O978*H978</f>
        <v>0</v>
      </c>
      <c r="Q978" s="217">
        <v>0</v>
      </c>
      <c r="R978" s="217">
        <f>Q978*H978</f>
        <v>0</v>
      </c>
      <c r="S978" s="217">
        <v>0</v>
      </c>
      <c r="T978" s="218">
        <f>S978*H978</f>
        <v>0</v>
      </c>
      <c r="U978" s="41"/>
      <c r="V978" s="41"/>
      <c r="W978" s="41"/>
      <c r="X978" s="41"/>
      <c r="Y978" s="41"/>
      <c r="Z978" s="41"/>
      <c r="AA978" s="41"/>
      <c r="AB978" s="41"/>
      <c r="AC978" s="41"/>
      <c r="AD978" s="41"/>
      <c r="AE978" s="41"/>
      <c r="AR978" s="219" t="s">
        <v>227</v>
      </c>
      <c r="AT978" s="219" t="s">
        <v>135</v>
      </c>
      <c r="AU978" s="219" t="s">
        <v>82</v>
      </c>
      <c r="AY978" s="20" t="s">
        <v>133</v>
      </c>
      <c r="BE978" s="220">
        <f>IF(N978="základní",J978,0)</f>
        <v>0</v>
      </c>
      <c r="BF978" s="220">
        <f>IF(N978="snížená",J978,0)</f>
        <v>0</v>
      </c>
      <c r="BG978" s="220">
        <f>IF(N978="zákl. přenesená",J978,0)</f>
        <v>0</v>
      </c>
      <c r="BH978" s="220">
        <f>IF(N978="sníž. přenesená",J978,0)</f>
        <v>0</v>
      </c>
      <c r="BI978" s="220">
        <f>IF(N978="nulová",J978,0)</f>
        <v>0</v>
      </c>
      <c r="BJ978" s="20" t="s">
        <v>80</v>
      </c>
      <c r="BK978" s="220">
        <f>ROUND(I978*H978,2)</f>
        <v>0</v>
      </c>
      <c r="BL978" s="20" t="s">
        <v>227</v>
      </c>
      <c r="BM978" s="219" t="s">
        <v>1587</v>
      </c>
    </row>
    <row r="979" s="2" customFormat="1" ht="24.15" customHeight="1">
      <c r="A979" s="41"/>
      <c r="B979" s="42"/>
      <c r="C979" s="208" t="s">
        <v>1588</v>
      </c>
      <c r="D979" s="208" t="s">
        <v>135</v>
      </c>
      <c r="E979" s="209" t="s">
        <v>1589</v>
      </c>
      <c r="F979" s="210" t="s">
        <v>1590</v>
      </c>
      <c r="G979" s="211" t="s">
        <v>138</v>
      </c>
      <c r="H979" s="212">
        <v>3</v>
      </c>
      <c r="I979" s="213"/>
      <c r="J979" s="214">
        <f>ROUND(I979*H979,2)</f>
        <v>0</v>
      </c>
      <c r="K979" s="210" t="s">
        <v>19</v>
      </c>
      <c r="L979" s="47"/>
      <c r="M979" s="215" t="s">
        <v>19</v>
      </c>
      <c r="N979" s="216" t="s">
        <v>43</v>
      </c>
      <c r="O979" s="87"/>
      <c r="P979" s="217">
        <f>O979*H979</f>
        <v>0</v>
      </c>
      <c r="Q979" s="217">
        <v>0</v>
      </c>
      <c r="R979" s="217">
        <f>Q979*H979</f>
        <v>0</v>
      </c>
      <c r="S979" s="217">
        <v>0</v>
      </c>
      <c r="T979" s="218">
        <f>S979*H979</f>
        <v>0</v>
      </c>
      <c r="U979" s="41"/>
      <c r="V979" s="41"/>
      <c r="W979" s="41"/>
      <c r="X979" s="41"/>
      <c r="Y979" s="41"/>
      <c r="Z979" s="41"/>
      <c r="AA979" s="41"/>
      <c r="AB979" s="41"/>
      <c r="AC979" s="41"/>
      <c r="AD979" s="41"/>
      <c r="AE979" s="41"/>
      <c r="AR979" s="219" t="s">
        <v>227</v>
      </c>
      <c r="AT979" s="219" t="s">
        <v>135</v>
      </c>
      <c r="AU979" s="219" t="s">
        <v>82</v>
      </c>
      <c r="AY979" s="20" t="s">
        <v>133</v>
      </c>
      <c r="BE979" s="220">
        <f>IF(N979="základní",J979,0)</f>
        <v>0</v>
      </c>
      <c r="BF979" s="220">
        <f>IF(N979="snížená",J979,0)</f>
        <v>0</v>
      </c>
      <c r="BG979" s="220">
        <f>IF(N979="zákl. přenesená",J979,0)</f>
        <v>0</v>
      </c>
      <c r="BH979" s="220">
        <f>IF(N979="sníž. přenesená",J979,0)</f>
        <v>0</v>
      </c>
      <c r="BI979" s="220">
        <f>IF(N979="nulová",J979,0)</f>
        <v>0</v>
      </c>
      <c r="BJ979" s="20" t="s">
        <v>80</v>
      </c>
      <c r="BK979" s="220">
        <f>ROUND(I979*H979,2)</f>
        <v>0</v>
      </c>
      <c r="BL979" s="20" t="s">
        <v>227</v>
      </c>
      <c r="BM979" s="219" t="s">
        <v>1591</v>
      </c>
    </row>
    <row r="980" s="2" customFormat="1" ht="24.15" customHeight="1">
      <c r="A980" s="41"/>
      <c r="B980" s="42"/>
      <c r="C980" s="208" t="s">
        <v>1592</v>
      </c>
      <c r="D980" s="208" t="s">
        <v>135</v>
      </c>
      <c r="E980" s="209" t="s">
        <v>1593</v>
      </c>
      <c r="F980" s="210" t="s">
        <v>1594</v>
      </c>
      <c r="G980" s="211" t="s">
        <v>138</v>
      </c>
      <c r="H980" s="212">
        <v>2</v>
      </c>
      <c r="I980" s="213"/>
      <c r="J980" s="214">
        <f>ROUND(I980*H980,2)</f>
        <v>0</v>
      </c>
      <c r="K980" s="210" t="s">
        <v>19</v>
      </c>
      <c r="L980" s="47"/>
      <c r="M980" s="215" t="s">
        <v>19</v>
      </c>
      <c r="N980" s="216" t="s">
        <v>43</v>
      </c>
      <c r="O980" s="87"/>
      <c r="P980" s="217">
        <f>O980*H980</f>
        <v>0</v>
      </c>
      <c r="Q980" s="217">
        <v>0</v>
      </c>
      <c r="R980" s="217">
        <f>Q980*H980</f>
        <v>0</v>
      </c>
      <c r="S980" s="217">
        <v>0</v>
      </c>
      <c r="T980" s="218">
        <f>S980*H980</f>
        <v>0</v>
      </c>
      <c r="U980" s="41"/>
      <c r="V980" s="41"/>
      <c r="W980" s="41"/>
      <c r="X980" s="41"/>
      <c r="Y980" s="41"/>
      <c r="Z980" s="41"/>
      <c r="AA980" s="41"/>
      <c r="AB980" s="41"/>
      <c r="AC980" s="41"/>
      <c r="AD980" s="41"/>
      <c r="AE980" s="41"/>
      <c r="AR980" s="219" t="s">
        <v>227</v>
      </c>
      <c r="AT980" s="219" t="s">
        <v>135</v>
      </c>
      <c r="AU980" s="219" t="s">
        <v>82</v>
      </c>
      <c r="AY980" s="20" t="s">
        <v>133</v>
      </c>
      <c r="BE980" s="220">
        <f>IF(N980="základní",J980,0)</f>
        <v>0</v>
      </c>
      <c r="BF980" s="220">
        <f>IF(N980="snížená",J980,0)</f>
        <v>0</v>
      </c>
      <c r="BG980" s="220">
        <f>IF(N980="zákl. přenesená",J980,0)</f>
        <v>0</v>
      </c>
      <c r="BH980" s="220">
        <f>IF(N980="sníž. přenesená",J980,0)</f>
        <v>0</v>
      </c>
      <c r="BI980" s="220">
        <f>IF(N980="nulová",J980,0)</f>
        <v>0</v>
      </c>
      <c r="BJ980" s="20" t="s">
        <v>80</v>
      </c>
      <c r="BK980" s="220">
        <f>ROUND(I980*H980,2)</f>
        <v>0</v>
      </c>
      <c r="BL980" s="20" t="s">
        <v>227</v>
      </c>
      <c r="BM980" s="219" t="s">
        <v>1595</v>
      </c>
    </row>
    <row r="981" s="2" customFormat="1" ht="16.5" customHeight="1">
      <c r="A981" s="41"/>
      <c r="B981" s="42"/>
      <c r="C981" s="208" t="s">
        <v>1596</v>
      </c>
      <c r="D981" s="208" t="s">
        <v>135</v>
      </c>
      <c r="E981" s="209" t="s">
        <v>1597</v>
      </c>
      <c r="F981" s="210" t="s">
        <v>1598</v>
      </c>
      <c r="G981" s="211" t="s">
        <v>138</v>
      </c>
      <c r="H981" s="212">
        <v>1</v>
      </c>
      <c r="I981" s="213"/>
      <c r="J981" s="214">
        <f>ROUND(I981*H981,2)</f>
        <v>0</v>
      </c>
      <c r="K981" s="210" t="s">
        <v>19</v>
      </c>
      <c r="L981" s="47"/>
      <c r="M981" s="215" t="s">
        <v>19</v>
      </c>
      <c r="N981" s="216" t="s">
        <v>43</v>
      </c>
      <c r="O981" s="87"/>
      <c r="P981" s="217">
        <f>O981*H981</f>
        <v>0</v>
      </c>
      <c r="Q981" s="217">
        <v>0</v>
      </c>
      <c r="R981" s="217">
        <f>Q981*H981</f>
        <v>0</v>
      </c>
      <c r="S981" s="217">
        <v>0</v>
      </c>
      <c r="T981" s="218">
        <f>S981*H981</f>
        <v>0</v>
      </c>
      <c r="U981" s="41"/>
      <c r="V981" s="41"/>
      <c r="W981" s="41"/>
      <c r="X981" s="41"/>
      <c r="Y981" s="41"/>
      <c r="Z981" s="41"/>
      <c r="AA981" s="41"/>
      <c r="AB981" s="41"/>
      <c r="AC981" s="41"/>
      <c r="AD981" s="41"/>
      <c r="AE981" s="41"/>
      <c r="AR981" s="219" t="s">
        <v>227</v>
      </c>
      <c r="AT981" s="219" t="s">
        <v>135</v>
      </c>
      <c r="AU981" s="219" t="s">
        <v>82</v>
      </c>
      <c r="AY981" s="20" t="s">
        <v>133</v>
      </c>
      <c r="BE981" s="220">
        <f>IF(N981="základní",J981,0)</f>
        <v>0</v>
      </c>
      <c r="BF981" s="220">
        <f>IF(N981="snížená",J981,0)</f>
        <v>0</v>
      </c>
      <c r="BG981" s="220">
        <f>IF(N981="zákl. přenesená",J981,0)</f>
        <v>0</v>
      </c>
      <c r="BH981" s="220">
        <f>IF(N981="sníž. přenesená",J981,0)</f>
        <v>0</v>
      </c>
      <c r="BI981" s="220">
        <f>IF(N981="nulová",J981,0)</f>
        <v>0</v>
      </c>
      <c r="BJ981" s="20" t="s">
        <v>80</v>
      </c>
      <c r="BK981" s="220">
        <f>ROUND(I981*H981,2)</f>
        <v>0</v>
      </c>
      <c r="BL981" s="20" t="s">
        <v>227</v>
      </c>
      <c r="BM981" s="219" t="s">
        <v>1599</v>
      </c>
    </row>
    <row r="982" s="2" customFormat="1">
      <c r="A982" s="41"/>
      <c r="B982" s="42"/>
      <c r="C982" s="43"/>
      <c r="D982" s="228" t="s">
        <v>301</v>
      </c>
      <c r="E982" s="43"/>
      <c r="F982" s="249" t="s">
        <v>1600</v>
      </c>
      <c r="G982" s="43"/>
      <c r="H982" s="43"/>
      <c r="I982" s="223"/>
      <c r="J982" s="43"/>
      <c r="K982" s="43"/>
      <c r="L982" s="47"/>
      <c r="M982" s="224"/>
      <c r="N982" s="225"/>
      <c r="O982" s="87"/>
      <c r="P982" s="87"/>
      <c r="Q982" s="87"/>
      <c r="R982" s="87"/>
      <c r="S982" s="87"/>
      <c r="T982" s="88"/>
      <c r="U982" s="41"/>
      <c r="V982" s="41"/>
      <c r="W982" s="41"/>
      <c r="X982" s="41"/>
      <c r="Y982" s="41"/>
      <c r="Z982" s="41"/>
      <c r="AA982" s="41"/>
      <c r="AB982" s="41"/>
      <c r="AC982" s="41"/>
      <c r="AD982" s="41"/>
      <c r="AE982" s="41"/>
      <c r="AT982" s="20" t="s">
        <v>301</v>
      </c>
      <c r="AU982" s="20" t="s">
        <v>82</v>
      </c>
    </row>
    <row r="983" s="2" customFormat="1" ht="16.5" customHeight="1">
      <c r="A983" s="41"/>
      <c r="B983" s="42"/>
      <c r="C983" s="208" t="s">
        <v>1601</v>
      </c>
      <c r="D983" s="208" t="s">
        <v>135</v>
      </c>
      <c r="E983" s="209" t="s">
        <v>1602</v>
      </c>
      <c r="F983" s="210" t="s">
        <v>1603</v>
      </c>
      <c r="G983" s="211" t="s">
        <v>1530</v>
      </c>
      <c r="H983" s="212">
        <v>1</v>
      </c>
      <c r="I983" s="213"/>
      <c r="J983" s="214">
        <f>ROUND(I983*H983,2)</f>
        <v>0</v>
      </c>
      <c r="K983" s="210" t="s">
        <v>19</v>
      </c>
      <c r="L983" s="47"/>
      <c r="M983" s="215" t="s">
        <v>19</v>
      </c>
      <c r="N983" s="216" t="s">
        <v>43</v>
      </c>
      <c r="O983" s="87"/>
      <c r="P983" s="217">
        <f>O983*H983</f>
        <v>0</v>
      </c>
      <c r="Q983" s="217">
        <v>0</v>
      </c>
      <c r="R983" s="217">
        <f>Q983*H983</f>
        <v>0</v>
      </c>
      <c r="S983" s="217">
        <v>0</v>
      </c>
      <c r="T983" s="218">
        <f>S983*H983</f>
        <v>0</v>
      </c>
      <c r="U983" s="41"/>
      <c r="V983" s="41"/>
      <c r="W983" s="41"/>
      <c r="X983" s="41"/>
      <c r="Y983" s="41"/>
      <c r="Z983" s="41"/>
      <c r="AA983" s="41"/>
      <c r="AB983" s="41"/>
      <c r="AC983" s="41"/>
      <c r="AD983" s="41"/>
      <c r="AE983" s="41"/>
      <c r="AR983" s="219" t="s">
        <v>227</v>
      </c>
      <c r="AT983" s="219" t="s">
        <v>135</v>
      </c>
      <c r="AU983" s="219" t="s">
        <v>82</v>
      </c>
      <c r="AY983" s="20" t="s">
        <v>133</v>
      </c>
      <c r="BE983" s="220">
        <f>IF(N983="základní",J983,0)</f>
        <v>0</v>
      </c>
      <c r="BF983" s="220">
        <f>IF(N983="snížená",J983,0)</f>
        <v>0</v>
      </c>
      <c r="BG983" s="220">
        <f>IF(N983="zákl. přenesená",J983,0)</f>
        <v>0</v>
      </c>
      <c r="BH983" s="220">
        <f>IF(N983="sníž. přenesená",J983,0)</f>
        <v>0</v>
      </c>
      <c r="BI983" s="220">
        <f>IF(N983="nulová",J983,0)</f>
        <v>0</v>
      </c>
      <c r="BJ983" s="20" t="s">
        <v>80</v>
      </c>
      <c r="BK983" s="220">
        <f>ROUND(I983*H983,2)</f>
        <v>0</v>
      </c>
      <c r="BL983" s="20" t="s">
        <v>227</v>
      </c>
      <c r="BM983" s="219" t="s">
        <v>1604</v>
      </c>
    </row>
    <row r="984" s="2" customFormat="1">
      <c r="A984" s="41"/>
      <c r="B984" s="42"/>
      <c r="C984" s="43"/>
      <c r="D984" s="228" t="s">
        <v>301</v>
      </c>
      <c r="E984" s="43"/>
      <c r="F984" s="249" t="s">
        <v>1605</v>
      </c>
      <c r="G984" s="43"/>
      <c r="H984" s="43"/>
      <c r="I984" s="223"/>
      <c r="J984" s="43"/>
      <c r="K984" s="43"/>
      <c r="L984" s="47"/>
      <c r="M984" s="224"/>
      <c r="N984" s="225"/>
      <c r="O984" s="87"/>
      <c r="P984" s="87"/>
      <c r="Q984" s="87"/>
      <c r="R984" s="87"/>
      <c r="S984" s="87"/>
      <c r="T984" s="88"/>
      <c r="U984" s="41"/>
      <c r="V984" s="41"/>
      <c r="W984" s="41"/>
      <c r="X984" s="41"/>
      <c r="Y984" s="41"/>
      <c r="Z984" s="41"/>
      <c r="AA984" s="41"/>
      <c r="AB984" s="41"/>
      <c r="AC984" s="41"/>
      <c r="AD984" s="41"/>
      <c r="AE984" s="41"/>
      <c r="AT984" s="20" t="s">
        <v>301</v>
      </c>
      <c r="AU984" s="20" t="s">
        <v>82</v>
      </c>
    </row>
    <row r="985" s="2" customFormat="1" ht="16.5" customHeight="1">
      <c r="A985" s="41"/>
      <c r="B985" s="42"/>
      <c r="C985" s="208" t="s">
        <v>1606</v>
      </c>
      <c r="D985" s="284" t="s">
        <v>135</v>
      </c>
      <c r="E985" s="209" t="s">
        <v>1607</v>
      </c>
      <c r="F985" s="210" t="s">
        <v>1608</v>
      </c>
      <c r="G985" s="211" t="s">
        <v>1530</v>
      </c>
      <c r="H985" s="212">
        <v>1</v>
      </c>
      <c r="I985" s="213"/>
      <c r="J985" s="214">
        <f>ROUND(I985*H985,2)</f>
        <v>0</v>
      </c>
      <c r="K985" s="210" t="s">
        <v>19</v>
      </c>
      <c r="L985" s="47"/>
      <c r="M985" s="215" t="s">
        <v>19</v>
      </c>
      <c r="N985" s="216" t="s">
        <v>43</v>
      </c>
      <c r="O985" s="87"/>
      <c r="P985" s="217">
        <f>O985*H985</f>
        <v>0</v>
      </c>
      <c r="Q985" s="217">
        <v>0</v>
      </c>
      <c r="R985" s="217">
        <f>Q985*H985</f>
        <v>0</v>
      </c>
      <c r="S985" s="217">
        <v>0</v>
      </c>
      <c r="T985" s="218">
        <f>S985*H985</f>
        <v>0</v>
      </c>
      <c r="U985" s="41"/>
      <c r="V985" s="41"/>
      <c r="W985" s="41"/>
      <c r="X985" s="41"/>
      <c r="Y985" s="41"/>
      <c r="Z985" s="41"/>
      <c r="AA985" s="41"/>
      <c r="AB985" s="41"/>
      <c r="AC985" s="41"/>
      <c r="AD985" s="41"/>
      <c r="AE985" s="41"/>
      <c r="AR985" s="219" t="s">
        <v>227</v>
      </c>
      <c r="AT985" s="219" t="s">
        <v>135</v>
      </c>
      <c r="AU985" s="219" t="s">
        <v>82</v>
      </c>
      <c r="AY985" s="20" t="s">
        <v>133</v>
      </c>
      <c r="BE985" s="220">
        <f>IF(N985="základní",J985,0)</f>
        <v>0</v>
      </c>
      <c r="BF985" s="220">
        <f>IF(N985="snížená",J985,0)</f>
        <v>0</v>
      </c>
      <c r="BG985" s="220">
        <f>IF(N985="zákl. přenesená",J985,0)</f>
        <v>0</v>
      </c>
      <c r="BH985" s="220">
        <f>IF(N985="sníž. přenesená",J985,0)</f>
        <v>0</v>
      </c>
      <c r="BI985" s="220">
        <f>IF(N985="nulová",J985,0)</f>
        <v>0</v>
      </c>
      <c r="BJ985" s="20" t="s">
        <v>80</v>
      </c>
      <c r="BK985" s="220">
        <f>ROUND(I985*H985,2)</f>
        <v>0</v>
      </c>
      <c r="BL985" s="20" t="s">
        <v>227</v>
      </c>
      <c r="BM985" s="219" t="s">
        <v>1609</v>
      </c>
    </row>
    <row r="986" s="2" customFormat="1">
      <c r="A986" s="41"/>
      <c r="B986" s="42"/>
      <c r="C986" s="43"/>
      <c r="D986" s="228" t="s">
        <v>301</v>
      </c>
      <c r="E986" s="43"/>
      <c r="F986" s="249" t="s">
        <v>1610</v>
      </c>
      <c r="G986" s="43"/>
      <c r="H986" s="43"/>
      <c r="I986" s="223"/>
      <c r="J986" s="43"/>
      <c r="K986" s="43"/>
      <c r="L986" s="47"/>
      <c r="M986" s="224"/>
      <c r="N986" s="225"/>
      <c r="O986" s="87"/>
      <c r="P986" s="87"/>
      <c r="Q986" s="87"/>
      <c r="R986" s="87"/>
      <c r="S986" s="87"/>
      <c r="T986" s="88"/>
      <c r="U986" s="41"/>
      <c r="V986" s="41"/>
      <c r="W986" s="41"/>
      <c r="X986" s="41"/>
      <c r="Y986" s="41"/>
      <c r="Z986" s="41"/>
      <c r="AA986" s="41"/>
      <c r="AB986" s="41"/>
      <c r="AC986" s="41"/>
      <c r="AD986" s="41"/>
      <c r="AE986" s="41"/>
      <c r="AT986" s="20" t="s">
        <v>301</v>
      </c>
      <c r="AU986" s="20" t="s">
        <v>82</v>
      </c>
    </row>
    <row r="987" s="2" customFormat="1" ht="24.15" customHeight="1">
      <c r="A987" s="41"/>
      <c r="B987" s="42"/>
      <c r="C987" s="208" t="s">
        <v>1611</v>
      </c>
      <c r="D987" s="284" t="s">
        <v>135</v>
      </c>
      <c r="E987" s="209" t="s">
        <v>1612</v>
      </c>
      <c r="F987" s="210" t="s">
        <v>1613</v>
      </c>
      <c r="G987" s="211" t="s">
        <v>1530</v>
      </c>
      <c r="H987" s="212">
        <v>1</v>
      </c>
      <c r="I987" s="213"/>
      <c r="J987" s="214">
        <f>ROUND(I987*H987,2)</f>
        <v>0</v>
      </c>
      <c r="K987" s="210" t="s">
        <v>19</v>
      </c>
      <c r="L987" s="47"/>
      <c r="M987" s="215" t="s">
        <v>19</v>
      </c>
      <c r="N987" s="216" t="s">
        <v>43</v>
      </c>
      <c r="O987" s="87"/>
      <c r="P987" s="217">
        <f>O987*H987</f>
        <v>0</v>
      </c>
      <c r="Q987" s="217">
        <v>0</v>
      </c>
      <c r="R987" s="217">
        <f>Q987*H987</f>
        <v>0</v>
      </c>
      <c r="S987" s="217">
        <v>0</v>
      </c>
      <c r="T987" s="218">
        <f>S987*H987</f>
        <v>0</v>
      </c>
      <c r="U987" s="41"/>
      <c r="V987" s="41"/>
      <c r="W987" s="41"/>
      <c r="X987" s="41"/>
      <c r="Y987" s="41"/>
      <c r="Z987" s="41"/>
      <c r="AA987" s="41"/>
      <c r="AB987" s="41"/>
      <c r="AC987" s="41"/>
      <c r="AD987" s="41"/>
      <c r="AE987" s="41"/>
      <c r="AR987" s="219" t="s">
        <v>227</v>
      </c>
      <c r="AT987" s="219" t="s">
        <v>135</v>
      </c>
      <c r="AU987" s="219" t="s">
        <v>82</v>
      </c>
      <c r="AY987" s="20" t="s">
        <v>133</v>
      </c>
      <c r="BE987" s="220">
        <f>IF(N987="základní",J987,0)</f>
        <v>0</v>
      </c>
      <c r="BF987" s="220">
        <f>IF(N987="snížená",J987,0)</f>
        <v>0</v>
      </c>
      <c r="BG987" s="220">
        <f>IF(N987="zákl. přenesená",J987,0)</f>
        <v>0</v>
      </c>
      <c r="BH987" s="220">
        <f>IF(N987="sníž. přenesená",J987,0)</f>
        <v>0</v>
      </c>
      <c r="BI987" s="220">
        <f>IF(N987="nulová",J987,0)</f>
        <v>0</v>
      </c>
      <c r="BJ987" s="20" t="s">
        <v>80</v>
      </c>
      <c r="BK987" s="220">
        <f>ROUND(I987*H987,2)</f>
        <v>0</v>
      </c>
      <c r="BL987" s="20" t="s">
        <v>227</v>
      </c>
      <c r="BM987" s="219" t="s">
        <v>1614</v>
      </c>
    </row>
    <row r="988" s="2" customFormat="1">
      <c r="A988" s="41"/>
      <c r="B988" s="42"/>
      <c r="C988" s="43"/>
      <c r="D988" s="228" t="s">
        <v>301</v>
      </c>
      <c r="E988" s="43"/>
      <c r="F988" s="249" t="s">
        <v>1610</v>
      </c>
      <c r="G988" s="43"/>
      <c r="H988" s="43"/>
      <c r="I988" s="223"/>
      <c r="J988" s="43"/>
      <c r="K988" s="43"/>
      <c r="L988" s="47"/>
      <c r="M988" s="224"/>
      <c r="N988" s="225"/>
      <c r="O988" s="87"/>
      <c r="P988" s="87"/>
      <c r="Q988" s="87"/>
      <c r="R988" s="87"/>
      <c r="S988" s="87"/>
      <c r="T988" s="88"/>
      <c r="U988" s="41"/>
      <c r="V988" s="41"/>
      <c r="W988" s="41"/>
      <c r="X988" s="41"/>
      <c r="Y988" s="41"/>
      <c r="Z988" s="41"/>
      <c r="AA988" s="41"/>
      <c r="AB988" s="41"/>
      <c r="AC988" s="41"/>
      <c r="AD988" s="41"/>
      <c r="AE988" s="41"/>
      <c r="AT988" s="20" t="s">
        <v>301</v>
      </c>
      <c r="AU988" s="20" t="s">
        <v>82</v>
      </c>
    </row>
    <row r="989" s="2" customFormat="1" ht="16.5" customHeight="1">
      <c r="A989" s="41"/>
      <c r="B989" s="42"/>
      <c r="C989" s="208" t="s">
        <v>1615</v>
      </c>
      <c r="D989" s="208" t="s">
        <v>135</v>
      </c>
      <c r="E989" s="209" t="s">
        <v>1616</v>
      </c>
      <c r="F989" s="210" t="s">
        <v>1617</v>
      </c>
      <c r="G989" s="211" t="s">
        <v>138</v>
      </c>
      <c r="H989" s="212">
        <v>1</v>
      </c>
      <c r="I989" s="213"/>
      <c r="J989" s="214">
        <f>ROUND(I989*H989,2)</f>
        <v>0</v>
      </c>
      <c r="K989" s="210" t="s">
        <v>19</v>
      </c>
      <c r="L989" s="47"/>
      <c r="M989" s="215" t="s">
        <v>19</v>
      </c>
      <c r="N989" s="216" t="s">
        <v>43</v>
      </c>
      <c r="O989" s="87"/>
      <c r="P989" s="217">
        <f>O989*H989</f>
        <v>0</v>
      </c>
      <c r="Q989" s="217">
        <v>0</v>
      </c>
      <c r="R989" s="217">
        <f>Q989*H989</f>
        <v>0</v>
      </c>
      <c r="S989" s="217">
        <v>0</v>
      </c>
      <c r="T989" s="218">
        <f>S989*H989</f>
        <v>0</v>
      </c>
      <c r="U989" s="41"/>
      <c r="V989" s="41"/>
      <c r="W989" s="41"/>
      <c r="X989" s="41"/>
      <c r="Y989" s="41"/>
      <c r="Z989" s="41"/>
      <c r="AA989" s="41"/>
      <c r="AB989" s="41"/>
      <c r="AC989" s="41"/>
      <c r="AD989" s="41"/>
      <c r="AE989" s="41"/>
      <c r="AR989" s="219" t="s">
        <v>227</v>
      </c>
      <c r="AT989" s="219" t="s">
        <v>135</v>
      </c>
      <c r="AU989" s="219" t="s">
        <v>82</v>
      </c>
      <c r="AY989" s="20" t="s">
        <v>133</v>
      </c>
      <c r="BE989" s="220">
        <f>IF(N989="základní",J989,0)</f>
        <v>0</v>
      </c>
      <c r="BF989" s="220">
        <f>IF(N989="snížená",J989,0)</f>
        <v>0</v>
      </c>
      <c r="BG989" s="220">
        <f>IF(N989="zákl. přenesená",J989,0)</f>
        <v>0</v>
      </c>
      <c r="BH989" s="220">
        <f>IF(N989="sníž. přenesená",J989,0)</f>
        <v>0</v>
      </c>
      <c r="BI989" s="220">
        <f>IF(N989="nulová",J989,0)</f>
        <v>0</v>
      </c>
      <c r="BJ989" s="20" t="s">
        <v>80</v>
      </c>
      <c r="BK989" s="220">
        <f>ROUND(I989*H989,2)</f>
        <v>0</v>
      </c>
      <c r="BL989" s="20" t="s">
        <v>227</v>
      </c>
      <c r="BM989" s="219" t="s">
        <v>1618</v>
      </c>
    </row>
    <row r="990" s="2" customFormat="1">
      <c r="A990" s="41"/>
      <c r="B990" s="42"/>
      <c r="C990" s="43"/>
      <c r="D990" s="228" t="s">
        <v>301</v>
      </c>
      <c r="E990" s="43"/>
      <c r="F990" s="249" t="s">
        <v>1610</v>
      </c>
      <c r="G990" s="43"/>
      <c r="H990" s="43"/>
      <c r="I990" s="223"/>
      <c r="J990" s="43"/>
      <c r="K990" s="43"/>
      <c r="L990" s="47"/>
      <c r="M990" s="224"/>
      <c r="N990" s="225"/>
      <c r="O990" s="87"/>
      <c r="P990" s="87"/>
      <c r="Q990" s="87"/>
      <c r="R990" s="87"/>
      <c r="S990" s="87"/>
      <c r="T990" s="88"/>
      <c r="U990" s="41"/>
      <c r="V990" s="41"/>
      <c r="W990" s="41"/>
      <c r="X990" s="41"/>
      <c r="Y990" s="41"/>
      <c r="Z990" s="41"/>
      <c r="AA990" s="41"/>
      <c r="AB990" s="41"/>
      <c r="AC990" s="41"/>
      <c r="AD990" s="41"/>
      <c r="AE990" s="41"/>
      <c r="AT990" s="20" t="s">
        <v>301</v>
      </c>
      <c r="AU990" s="20" t="s">
        <v>82</v>
      </c>
    </row>
    <row r="991" s="2" customFormat="1" ht="16.5" customHeight="1">
      <c r="A991" s="41"/>
      <c r="B991" s="42"/>
      <c r="C991" s="208" t="s">
        <v>1619</v>
      </c>
      <c r="D991" s="208" t="s">
        <v>135</v>
      </c>
      <c r="E991" s="209" t="s">
        <v>1620</v>
      </c>
      <c r="F991" s="210" t="s">
        <v>1621</v>
      </c>
      <c r="G991" s="211" t="s">
        <v>1530</v>
      </c>
      <c r="H991" s="212">
        <v>1</v>
      </c>
      <c r="I991" s="213"/>
      <c r="J991" s="214">
        <f>ROUND(I991*H991,2)</f>
        <v>0</v>
      </c>
      <c r="K991" s="210" t="s">
        <v>19</v>
      </c>
      <c r="L991" s="47"/>
      <c r="M991" s="215" t="s">
        <v>19</v>
      </c>
      <c r="N991" s="216" t="s">
        <v>43</v>
      </c>
      <c r="O991" s="87"/>
      <c r="P991" s="217">
        <f>O991*H991</f>
        <v>0</v>
      </c>
      <c r="Q991" s="217">
        <v>0</v>
      </c>
      <c r="R991" s="217">
        <f>Q991*H991</f>
        <v>0</v>
      </c>
      <c r="S991" s="217">
        <v>0</v>
      </c>
      <c r="T991" s="218">
        <f>S991*H991</f>
        <v>0</v>
      </c>
      <c r="U991" s="41"/>
      <c r="V991" s="41"/>
      <c r="W991" s="41"/>
      <c r="X991" s="41"/>
      <c r="Y991" s="41"/>
      <c r="Z991" s="41"/>
      <c r="AA991" s="41"/>
      <c r="AB991" s="41"/>
      <c r="AC991" s="41"/>
      <c r="AD991" s="41"/>
      <c r="AE991" s="41"/>
      <c r="AR991" s="219" t="s">
        <v>227</v>
      </c>
      <c r="AT991" s="219" t="s">
        <v>135</v>
      </c>
      <c r="AU991" s="219" t="s">
        <v>82</v>
      </c>
      <c r="AY991" s="20" t="s">
        <v>133</v>
      </c>
      <c r="BE991" s="220">
        <f>IF(N991="základní",J991,0)</f>
        <v>0</v>
      </c>
      <c r="BF991" s="220">
        <f>IF(N991="snížená",J991,0)</f>
        <v>0</v>
      </c>
      <c r="BG991" s="220">
        <f>IF(N991="zákl. přenesená",J991,0)</f>
        <v>0</v>
      </c>
      <c r="BH991" s="220">
        <f>IF(N991="sníž. přenesená",J991,0)</f>
        <v>0</v>
      </c>
      <c r="BI991" s="220">
        <f>IF(N991="nulová",J991,0)</f>
        <v>0</v>
      </c>
      <c r="BJ991" s="20" t="s">
        <v>80</v>
      </c>
      <c r="BK991" s="220">
        <f>ROUND(I991*H991,2)</f>
        <v>0</v>
      </c>
      <c r="BL991" s="20" t="s">
        <v>227</v>
      </c>
      <c r="BM991" s="219" t="s">
        <v>1622</v>
      </c>
    </row>
    <row r="992" s="2" customFormat="1">
      <c r="A992" s="41"/>
      <c r="B992" s="42"/>
      <c r="C992" s="43"/>
      <c r="D992" s="228" t="s">
        <v>301</v>
      </c>
      <c r="E992" s="43"/>
      <c r="F992" s="249" t="s">
        <v>1623</v>
      </c>
      <c r="G992" s="43"/>
      <c r="H992" s="43"/>
      <c r="I992" s="223"/>
      <c r="J992" s="43"/>
      <c r="K992" s="43"/>
      <c r="L992" s="47"/>
      <c r="M992" s="224"/>
      <c r="N992" s="225"/>
      <c r="O992" s="87"/>
      <c r="P992" s="87"/>
      <c r="Q992" s="87"/>
      <c r="R992" s="87"/>
      <c r="S992" s="87"/>
      <c r="T992" s="88"/>
      <c r="U992" s="41"/>
      <c r="V992" s="41"/>
      <c r="W992" s="41"/>
      <c r="X992" s="41"/>
      <c r="Y992" s="41"/>
      <c r="Z992" s="41"/>
      <c r="AA992" s="41"/>
      <c r="AB992" s="41"/>
      <c r="AC992" s="41"/>
      <c r="AD992" s="41"/>
      <c r="AE992" s="41"/>
      <c r="AT992" s="20" t="s">
        <v>301</v>
      </c>
      <c r="AU992" s="20" t="s">
        <v>82</v>
      </c>
    </row>
    <row r="993" s="2" customFormat="1" ht="37.8" customHeight="1">
      <c r="A993" s="41"/>
      <c r="B993" s="42"/>
      <c r="C993" s="208" t="s">
        <v>1624</v>
      </c>
      <c r="D993" s="208" t="s">
        <v>135</v>
      </c>
      <c r="E993" s="209" t="s">
        <v>1625</v>
      </c>
      <c r="F993" s="210" t="s">
        <v>1626</v>
      </c>
      <c r="G993" s="211" t="s">
        <v>94</v>
      </c>
      <c r="H993" s="212">
        <v>320.13</v>
      </c>
      <c r="I993" s="213"/>
      <c r="J993" s="214">
        <f>ROUND(I993*H993,2)</f>
        <v>0</v>
      </c>
      <c r="K993" s="210" t="s">
        <v>19</v>
      </c>
      <c r="L993" s="47"/>
      <c r="M993" s="215" t="s">
        <v>19</v>
      </c>
      <c r="N993" s="216" t="s">
        <v>43</v>
      </c>
      <c r="O993" s="87"/>
      <c r="P993" s="217">
        <f>O993*H993</f>
        <v>0</v>
      </c>
      <c r="Q993" s="217">
        <v>0</v>
      </c>
      <c r="R993" s="217">
        <f>Q993*H993</f>
        <v>0</v>
      </c>
      <c r="S993" s="217">
        <v>0</v>
      </c>
      <c r="T993" s="218">
        <f>S993*H993</f>
        <v>0</v>
      </c>
      <c r="U993" s="41"/>
      <c r="V993" s="41"/>
      <c r="W993" s="41"/>
      <c r="X993" s="41"/>
      <c r="Y993" s="41"/>
      <c r="Z993" s="41"/>
      <c r="AA993" s="41"/>
      <c r="AB993" s="41"/>
      <c r="AC993" s="41"/>
      <c r="AD993" s="41"/>
      <c r="AE993" s="41"/>
      <c r="AR993" s="219" t="s">
        <v>227</v>
      </c>
      <c r="AT993" s="219" t="s">
        <v>135</v>
      </c>
      <c r="AU993" s="219" t="s">
        <v>82</v>
      </c>
      <c r="AY993" s="20" t="s">
        <v>133</v>
      </c>
      <c r="BE993" s="220">
        <f>IF(N993="základní",J993,0)</f>
        <v>0</v>
      </c>
      <c r="BF993" s="220">
        <f>IF(N993="snížená",J993,0)</f>
        <v>0</v>
      </c>
      <c r="BG993" s="220">
        <f>IF(N993="zákl. přenesená",J993,0)</f>
        <v>0</v>
      </c>
      <c r="BH993" s="220">
        <f>IF(N993="sníž. přenesená",J993,0)</f>
        <v>0</v>
      </c>
      <c r="BI993" s="220">
        <f>IF(N993="nulová",J993,0)</f>
        <v>0</v>
      </c>
      <c r="BJ993" s="20" t="s">
        <v>80</v>
      </c>
      <c r="BK993" s="220">
        <f>ROUND(I993*H993,2)</f>
        <v>0</v>
      </c>
      <c r="BL993" s="20" t="s">
        <v>227</v>
      </c>
      <c r="BM993" s="219" t="s">
        <v>1627</v>
      </c>
    </row>
    <row r="994" s="13" customFormat="1">
      <c r="A994" s="13"/>
      <c r="B994" s="226"/>
      <c r="C994" s="227"/>
      <c r="D994" s="228" t="s">
        <v>144</v>
      </c>
      <c r="E994" s="229" t="s">
        <v>19</v>
      </c>
      <c r="F994" s="230" t="s">
        <v>1628</v>
      </c>
      <c r="G994" s="227"/>
      <c r="H994" s="231">
        <v>22.640000000000001</v>
      </c>
      <c r="I994" s="232"/>
      <c r="J994" s="227"/>
      <c r="K994" s="227"/>
      <c r="L994" s="233"/>
      <c r="M994" s="234"/>
      <c r="N994" s="235"/>
      <c r="O994" s="235"/>
      <c r="P994" s="235"/>
      <c r="Q994" s="235"/>
      <c r="R994" s="235"/>
      <c r="S994" s="235"/>
      <c r="T994" s="236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37" t="s">
        <v>144</v>
      </c>
      <c r="AU994" s="237" t="s">
        <v>82</v>
      </c>
      <c r="AV994" s="13" t="s">
        <v>82</v>
      </c>
      <c r="AW994" s="13" t="s">
        <v>33</v>
      </c>
      <c r="AX994" s="13" t="s">
        <v>72</v>
      </c>
      <c r="AY994" s="237" t="s">
        <v>133</v>
      </c>
    </row>
    <row r="995" s="13" customFormat="1">
      <c r="A995" s="13"/>
      <c r="B995" s="226"/>
      <c r="C995" s="227"/>
      <c r="D995" s="228" t="s">
        <v>144</v>
      </c>
      <c r="E995" s="229" t="s">
        <v>19</v>
      </c>
      <c r="F995" s="230" t="s">
        <v>429</v>
      </c>
      <c r="G995" s="227"/>
      <c r="H995" s="231">
        <v>25.800000000000001</v>
      </c>
      <c r="I995" s="232"/>
      <c r="J995" s="227"/>
      <c r="K995" s="227"/>
      <c r="L995" s="233"/>
      <c r="M995" s="234"/>
      <c r="N995" s="235"/>
      <c r="O995" s="235"/>
      <c r="P995" s="235"/>
      <c r="Q995" s="235"/>
      <c r="R995" s="235"/>
      <c r="S995" s="235"/>
      <c r="T995" s="236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T995" s="237" t="s">
        <v>144</v>
      </c>
      <c r="AU995" s="237" t="s">
        <v>82</v>
      </c>
      <c r="AV995" s="13" t="s">
        <v>82</v>
      </c>
      <c r="AW995" s="13" t="s">
        <v>33</v>
      </c>
      <c r="AX995" s="13" t="s">
        <v>72</v>
      </c>
      <c r="AY995" s="237" t="s">
        <v>133</v>
      </c>
    </row>
    <row r="996" s="13" customFormat="1">
      <c r="A996" s="13"/>
      <c r="B996" s="226"/>
      <c r="C996" s="227"/>
      <c r="D996" s="228" t="s">
        <v>144</v>
      </c>
      <c r="E996" s="229" t="s">
        <v>19</v>
      </c>
      <c r="F996" s="230" t="s">
        <v>430</v>
      </c>
      <c r="G996" s="227"/>
      <c r="H996" s="231">
        <v>10.380000000000001</v>
      </c>
      <c r="I996" s="232"/>
      <c r="J996" s="227"/>
      <c r="K996" s="227"/>
      <c r="L996" s="233"/>
      <c r="M996" s="234"/>
      <c r="N996" s="235"/>
      <c r="O996" s="235"/>
      <c r="P996" s="235"/>
      <c r="Q996" s="235"/>
      <c r="R996" s="235"/>
      <c r="S996" s="235"/>
      <c r="T996" s="236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37" t="s">
        <v>144</v>
      </c>
      <c r="AU996" s="237" t="s">
        <v>82</v>
      </c>
      <c r="AV996" s="13" t="s">
        <v>82</v>
      </c>
      <c r="AW996" s="13" t="s">
        <v>33</v>
      </c>
      <c r="AX996" s="13" t="s">
        <v>72</v>
      </c>
      <c r="AY996" s="237" t="s">
        <v>133</v>
      </c>
    </row>
    <row r="997" s="13" customFormat="1">
      <c r="A997" s="13"/>
      <c r="B997" s="226"/>
      <c r="C997" s="227"/>
      <c r="D997" s="228" t="s">
        <v>144</v>
      </c>
      <c r="E997" s="229" t="s">
        <v>19</v>
      </c>
      <c r="F997" s="230" t="s">
        <v>431</v>
      </c>
      <c r="G997" s="227"/>
      <c r="H997" s="231">
        <v>9.4100000000000001</v>
      </c>
      <c r="I997" s="232"/>
      <c r="J997" s="227"/>
      <c r="K997" s="227"/>
      <c r="L997" s="233"/>
      <c r="M997" s="234"/>
      <c r="N997" s="235"/>
      <c r="O997" s="235"/>
      <c r="P997" s="235"/>
      <c r="Q997" s="235"/>
      <c r="R997" s="235"/>
      <c r="S997" s="235"/>
      <c r="T997" s="236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T997" s="237" t="s">
        <v>144</v>
      </c>
      <c r="AU997" s="237" t="s">
        <v>82</v>
      </c>
      <c r="AV997" s="13" t="s">
        <v>82</v>
      </c>
      <c r="AW997" s="13" t="s">
        <v>33</v>
      </c>
      <c r="AX997" s="13" t="s">
        <v>72</v>
      </c>
      <c r="AY997" s="237" t="s">
        <v>133</v>
      </c>
    </row>
    <row r="998" s="13" customFormat="1">
      <c r="A998" s="13"/>
      <c r="B998" s="226"/>
      <c r="C998" s="227"/>
      <c r="D998" s="228" t="s">
        <v>144</v>
      </c>
      <c r="E998" s="229" t="s">
        <v>19</v>
      </c>
      <c r="F998" s="230" t="s">
        <v>432</v>
      </c>
      <c r="G998" s="227"/>
      <c r="H998" s="231">
        <v>2.4500000000000002</v>
      </c>
      <c r="I998" s="232"/>
      <c r="J998" s="227"/>
      <c r="K998" s="227"/>
      <c r="L998" s="233"/>
      <c r="M998" s="234"/>
      <c r="N998" s="235"/>
      <c r="O998" s="235"/>
      <c r="P998" s="235"/>
      <c r="Q998" s="235"/>
      <c r="R998" s="235"/>
      <c r="S998" s="235"/>
      <c r="T998" s="236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T998" s="237" t="s">
        <v>144</v>
      </c>
      <c r="AU998" s="237" t="s">
        <v>82</v>
      </c>
      <c r="AV998" s="13" t="s">
        <v>82</v>
      </c>
      <c r="AW998" s="13" t="s">
        <v>33</v>
      </c>
      <c r="AX998" s="13" t="s">
        <v>72</v>
      </c>
      <c r="AY998" s="237" t="s">
        <v>133</v>
      </c>
    </row>
    <row r="999" s="13" customFormat="1">
      <c r="A999" s="13"/>
      <c r="B999" s="226"/>
      <c r="C999" s="227"/>
      <c r="D999" s="228" t="s">
        <v>144</v>
      </c>
      <c r="E999" s="229" t="s">
        <v>19</v>
      </c>
      <c r="F999" s="230" t="s">
        <v>433</v>
      </c>
      <c r="G999" s="227"/>
      <c r="H999" s="231">
        <v>5.4500000000000002</v>
      </c>
      <c r="I999" s="232"/>
      <c r="J999" s="227"/>
      <c r="K999" s="227"/>
      <c r="L999" s="233"/>
      <c r="M999" s="234"/>
      <c r="N999" s="235"/>
      <c r="O999" s="235"/>
      <c r="P999" s="235"/>
      <c r="Q999" s="235"/>
      <c r="R999" s="235"/>
      <c r="S999" s="235"/>
      <c r="T999" s="236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37" t="s">
        <v>144</v>
      </c>
      <c r="AU999" s="237" t="s">
        <v>82</v>
      </c>
      <c r="AV999" s="13" t="s">
        <v>82</v>
      </c>
      <c r="AW999" s="13" t="s">
        <v>33</v>
      </c>
      <c r="AX999" s="13" t="s">
        <v>72</v>
      </c>
      <c r="AY999" s="237" t="s">
        <v>133</v>
      </c>
    </row>
    <row r="1000" s="13" customFormat="1">
      <c r="A1000" s="13"/>
      <c r="B1000" s="226"/>
      <c r="C1000" s="227"/>
      <c r="D1000" s="228" t="s">
        <v>144</v>
      </c>
      <c r="E1000" s="229" t="s">
        <v>19</v>
      </c>
      <c r="F1000" s="230" t="s">
        <v>1629</v>
      </c>
      <c r="G1000" s="227"/>
      <c r="H1000" s="231">
        <v>244</v>
      </c>
      <c r="I1000" s="232"/>
      <c r="J1000" s="227"/>
      <c r="K1000" s="227"/>
      <c r="L1000" s="233"/>
      <c r="M1000" s="234"/>
      <c r="N1000" s="235"/>
      <c r="O1000" s="235"/>
      <c r="P1000" s="235"/>
      <c r="Q1000" s="235"/>
      <c r="R1000" s="235"/>
      <c r="S1000" s="235"/>
      <c r="T1000" s="236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T1000" s="237" t="s">
        <v>144</v>
      </c>
      <c r="AU1000" s="237" t="s">
        <v>82</v>
      </c>
      <c r="AV1000" s="13" t="s">
        <v>82</v>
      </c>
      <c r="AW1000" s="13" t="s">
        <v>33</v>
      </c>
      <c r="AX1000" s="13" t="s">
        <v>72</v>
      </c>
      <c r="AY1000" s="237" t="s">
        <v>133</v>
      </c>
    </row>
    <row r="1001" s="14" customFormat="1">
      <c r="A1001" s="14"/>
      <c r="B1001" s="238"/>
      <c r="C1001" s="239"/>
      <c r="D1001" s="228" t="s">
        <v>144</v>
      </c>
      <c r="E1001" s="240" t="s">
        <v>19</v>
      </c>
      <c r="F1001" s="241" t="s">
        <v>205</v>
      </c>
      <c r="G1001" s="239"/>
      <c r="H1001" s="242">
        <v>320.13</v>
      </c>
      <c r="I1001" s="243"/>
      <c r="J1001" s="239"/>
      <c r="K1001" s="239"/>
      <c r="L1001" s="244"/>
      <c r="M1001" s="245"/>
      <c r="N1001" s="246"/>
      <c r="O1001" s="246"/>
      <c r="P1001" s="246"/>
      <c r="Q1001" s="246"/>
      <c r="R1001" s="246"/>
      <c r="S1001" s="246"/>
      <c r="T1001" s="247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T1001" s="248" t="s">
        <v>144</v>
      </c>
      <c r="AU1001" s="248" t="s">
        <v>82</v>
      </c>
      <c r="AV1001" s="14" t="s">
        <v>140</v>
      </c>
      <c r="AW1001" s="14" t="s">
        <v>33</v>
      </c>
      <c r="AX1001" s="14" t="s">
        <v>80</v>
      </c>
      <c r="AY1001" s="248" t="s">
        <v>133</v>
      </c>
    </row>
    <row r="1002" s="2" customFormat="1" ht="24.15" customHeight="1">
      <c r="A1002" s="41"/>
      <c r="B1002" s="42"/>
      <c r="C1002" s="208" t="s">
        <v>1630</v>
      </c>
      <c r="D1002" s="208" t="s">
        <v>135</v>
      </c>
      <c r="E1002" s="209" t="s">
        <v>1631</v>
      </c>
      <c r="F1002" s="210" t="s">
        <v>1632</v>
      </c>
      <c r="G1002" s="211" t="s">
        <v>94</v>
      </c>
      <c r="H1002" s="212">
        <v>187</v>
      </c>
      <c r="I1002" s="213"/>
      <c r="J1002" s="214">
        <f>ROUND(I1002*H1002,2)</f>
        <v>0</v>
      </c>
      <c r="K1002" s="210" t="s">
        <v>19</v>
      </c>
      <c r="L1002" s="47"/>
      <c r="M1002" s="215" t="s">
        <v>19</v>
      </c>
      <c r="N1002" s="216" t="s">
        <v>43</v>
      </c>
      <c r="O1002" s="87"/>
      <c r="P1002" s="217">
        <f>O1002*H1002</f>
        <v>0</v>
      </c>
      <c r="Q1002" s="217">
        <v>0</v>
      </c>
      <c r="R1002" s="217">
        <f>Q1002*H1002</f>
        <v>0</v>
      </c>
      <c r="S1002" s="217">
        <v>0</v>
      </c>
      <c r="T1002" s="218">
        <f>S1002*H1002</f>
        <v>0</v>
      </c>
      <c r="U1002" s="41"/>
      <c r="V1002" s="41"/>
      <c r="W1002" s="41"/>
      <c r="X1002" s="41"/>
      <c r="Y1002" s="41"/>
      <c r="Z1002" s="41"/>
      <c r="AA1002" s="41"/>
      <c r="AB1002" s="41"/>
      <c r="AC1002" s="41"/>
      <c r="AD1002" s="41"/>
      <c r="AE1002" s="41"/>
      <c r="AR1002" s="219" t="s">
        <v>227</v>
      </c>
      <c r="AT1002" s="219" t="s">
        <v>135</v>
      </c>
      <c r="AU1002" s="219" t="s">
        <v>82</v>
      </c>
      <c r="AY1002" s="20" t="s">
        <v>133</v>
      </c>
      <c r="BE1002" s="220">
        <f>IF(N1002="základní",J1002,0)</f>
        <v>0</v>
      </c>
      <c r="BF1002" s="220">
        <f>IF(N1002="snížená",J1002,0)</f>
        <v>0</v>
      </c>
      <c r="BG1002" s="220">
        <f>IF(N1002="zákl. přenesená",J1002,0)</f>
        <v>0</v>
      </c>
      <c r="BH1002" s="220">
        <f>IF(N1002="sníž. přenesená",J1002,0)</f>
        <v>0</v>
      </c>
      <c r="BI1002" s="220">
        <f>IF(N1002="nulová",J1002,0)</f>
        <v>0</v>
      </c>
      <c r="BJ1002" s="20" t="s">
        <v>80</v>
      </c>
      <c r="BK1002" s="220">
        <f>ROUND(I1002*H1002,2)</f>
        <v>0</v>
      </c>
      <c r="BL1002" s="20" t="s">
        <v>227</v>
      </c>
      <c r="BM1002" s="219" t="s">
        <v>1633</v>
      </c>
    </row>
    <row r="1003" s="13" customFormat="1">
      <c r="A1003" s="13"/>
      <c r="B1003" s="226"/>
      <c r="C1003" s="227"/>
      <c r="D1003" s="228" t="s">
        <v>144</v>
      </c>
      <c r="E1003" s="229" t="s">
        <v>19</v>
      </c>
      <c r="F1003" s="230" t="s">
        <v>1634</v>
      </c>
      <c r="G1003" s="227"/>
      <c r="H1003" s="231">
        <v>187</v>
      </c>
      <c r="I1003" s="232"/>
      <c r="J1003" s="227"/>
      <c r="K1003" s="227"/>
      <c r="L1003" s="233"/>
      <c r="M1003" s="234"/>
      <c r="N1003" s="235"/>
      <c r="O1003" s="235"/>
      <c r="P1003" s="235"/>
      <c r="Q1003" s="235"/>
      <c r="R1003" s="235"/>
      <c r="S1003" s="235"/>
      <c r="T1003" s="236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T1003" s="237" t="s">
        <v>144</v>
      </c>
      <c r="AU1003" s="237" t="s">
        <v>82</v>
      </c>
      <c r="AV1003" s="13" t="s">
        <v>82</v>
      </c>
      <c r="AW1003" s="13" t="s">
        <v>33</v>
      </c>
      <c r="AX1003" s="13" t="s">
        <v>80</v>
      </c>
      <c r="AY1003" s="237" t="s">
        <v>133</v>
      </c>
    </row>
    <row r="1004" s="2" customFormat="1" ht="16.5" customHeight="1">
      <c r="A1004" s="41"/>
      <c r="B1004" s="42"/>
      <c r="C1004" s="208" t="s">
        <v>1635</v>
      </c>
      <c r="D1004" s="208" t="s">
        <v>135</v>
      </c>
      <c r="E1004" s="209" t="s">
        <v>1636</v>
      </c>
      <c r="F1004" s="210" t="s">
        <v>1637</v>
      </c>
      <c r="G1004" s="211" t="s">
        <v>1530</v>
      </c>
      <c r="H1004" s="212">
        <v>1</v>
      </c>
      <c r="I1004" s="213"/>
      <c r="J1004" s="214">
        <f>ROUND(I1004*H1004,2)</f>
        <v>0</v>
      </c>
      <c r="K1004" s="210" t="s">
        <v>19</v>
      </c>
      <c r="L1004" s="47"/>
      <c r="M1004" s="215" t="s">
        <v>19</v>
      </c>
      <c r="N1004" s="216" t="s">
        <v>43</v>
      </c>
      <c r="O1004" s="87"/>
      <c r="P1004" s="217">
        <f>O1004*H1004</f>
        <v>0</v>
      </c>
      <c r="Q1004" s="217">
        <v>0</v>
      </c>
      <c r="R1004" s="217">
        <f>Q1004*H1004</f>
        <v>0</v>
      </c>
      <c r="S1004" s="217">
        <v>0</v>
      </c>
      <c r="T1004" s="218">
        <f>S1004*H1004</f>
        <v>0</v>
      </c>
      <c r="U1004" s="41"/>
      <c r="V1004" s="41"/>
      <c r="W1004" s="41"/>
      <c r="X1004" s="41"/>
      <c r="Y1004" s="41"/>
      <c r="Z1004" s="41"/>
      <c r="AA1004" s="41"/>
      <c r="AB1004" s="41"/>
      <c r="AC1004" s="41"/>
      <c r="AD1004" s="41"/>
      <c r="AE1004" s="41"/>
      <c r="AR1004" s="219" t="s">
        <v>227</v>
      </c>
      <c r="AT1004" s="219" t="s">
        <v>135</v>
      </c>
      <c r="AU1004" s="219" t="s">
        <v>82</v>
      </c>
      <c r="AY1004" s="20" t="s">
        <v>133</v>
      </c>
      <c r="BE1004" s="220">
        <f>IF(N1004="základní",J1004,0)</f>
        <v>0</v>
      </c>
      <c r="BF1004" s="220">
        <f>IF(N1004="snížená",J1004,0)</f>
        <v>0</v>
      </c>
      <c r="BG1004" s="220">
        <f>IF(N1004="zákl. přenesená",J1004,0)</f>
        <v>0</v>
      </c>
      <c r="BH1004" s="220">
        <f>IF(N1004="sníž. přenesená",J1004,0)</f>
        <v>0</v>
      </c>
      <c r="BI1004" s="220">
        <f>IF(N1004="nulová",J1004,0)</f>
        <v>0</v>
      </c>
      <c r="BJ1004" s="20" t="s">
        <v>80</v>
      </c>
      <c r="BK1004" s="220">
        <f>ROUND(I1004*H1004,2)</f>
        <v>0</v>
      </c>
      <c r="BL1004" s="20" t="s">
        <v>227</v>
      </c>
      <c r="BM1004" s="219" t="s">
        <v>1638</v>
      </c>
    </row>
    <row r="1005" s="2" customFormat="1" ht="49.05" customHeight="1">
      <c r="A1005" s="41"/>
      <c r="B1005" s="42"/>
      <c r="C1005" s="208" t="s">
        <v>1639</v>
      </c>
      <c r="D1005" s="208" t="s">
        <v>135</v>
      </c>
      <c r="E1005" s="209" t="s">
        <v>1640</v>
      </c>
      <c r="F1005" s="210" t="s">
        <v>1641</v>
      </c>
      <c r="G1005" s="211" t="s">
        <v>1530</v>
      </c>
      <c r="H1005" s="212">
        <v>1</v>
      </c>
      <c r="I1005" s="213"/>
      <c r="J1005" s="214">
        <f>ROUND(I1005*H1005,2)</f>
        <v>0</v>
      </c>
      <c r="K1005" s="210" t="s">
        <v>19</v>
      </c>
      <c r="L1005" s="47"/>
      <c r="M1005" s="215" t="s">
        <v>19</v>
      </c>
      <c r="N1005" s="216" t="s">
        <v>43</v>
      </c>
      <c r="O1005" s="87"/>
      <c r="P1005" s="217">
        <f>O1005*H1005</f>
        <v>0</v>
      </c>
      <c r="Q1005" s="217">
        <v>0</v>
      </c>
      <c r="R1005" s="217">
        <f>Q1005*H1005</f>
        <v>0</v>
      </c>
      <c r="S1005" s="217">
        <v>0</v>
      </c>
      <c r="T1005" s="218">
        <f>S1005*H1005</f>
        <v>0</v>
      </c>
      <c r="U1005" s="41"/>
      <c r="V1005" s="41"/>
      <c r="W1005" s="41"/>
      <c r="X1005" s="41"/>
      <c r="Y1005" s="41"/>
      <c r="Z1005" s="41"/>
      <c r="AA1005" s="41"/>
      <c r="AB1005" s="41"/>
      <c r="AC1005" s="41"/>
      <c r="AD1005" s="41"/>
      <c r="AE1005" s="41"/>
      <c r="AR1005" s="219" t="s">
        <v>227</v>
      </c>
      <c r="AT1005" s="219" t="s">
        <v>135</v>
      </c>
      <c r="AU1005" s="219" t="s">
        <v>82</v>
      </c>
      <c r="AY1005" s="20" t="s">
        <v>133</v>
      </c>
      <c r="BE1005" s="220">
        <f>IF(N1005="základní",J1005,0)</f>
        <v>0</v>
      </c>
      <c r="BF1005" s="220">
        <f>IF(N1005="snížená",J1005,0)</f>
        <v>0</v>
      </c>
      <c r="BG1005" s="220">
        <f>IF(N1005="zákl. přenesená",J1005,0)</f>
        <v>0</v>
      </c>
      <c r="BH1005" s="220">
        <f>IF(N1005="sníž. přenesená",J1005,0)</f>
        <v>0</v>
      </c>
      <c r="BI1005" s="220">
        <f>IF(N1005="nulová",J1005,0)</f>
        <v>0</v>
      </c>
      <c r="BJ1005" s="20" t="s">
        <v>80</v>
      </c>
      <c r="BK1005" s="220">
        <f>ROUND(I1005*H1005,2)</f>
        <v>0</v>
      </c>
      <c r="BL1005" s="20" t="s">
        <v>227</v>
      </c>
      <c r="BM1005" s="219" t="s">
        <v>1642</v>
      </c>
    </row>
    <row r="1006" s="2" customFormat="1" ht="24.15" customHeight="1">
      <c r="A1006" s="41"/>
      <c r="B1006" s="42"/>
      <c r="C1006" s="208" t="s">
        <v>1643</v>
      </c>
      <c r="D1006" s="208" t="s">
        <v>135</v>
      </c>
      <c r="E1006" s="209" t="s">
        <v>1644</v>
      </c>
      <c r="F1006" s="210" t="s">
        <v>1645</v>
      </c>
      <c r="G1006" s="211" t="s">
        <v>1530</v>
      </c>
      <c r="H1006" s="212">
        <v>1</v>
      </c>
      <c r="I1006" s="213"/>
      <c r="J1006" s="214">
        <f>ROUND(I1006*H1006,2)</f>
        <v>0</v>
      </c>
      <c r="K1006" s="210" t="s">
        <v>19</v>
      </c>
      <c r="L1006" s="47"/>
      <c r="M1006" s="215" t="s">
        <v>19</v>
      </c>
      <c r="N1006" s="216" t="s">
        <v>43</v>
      </c>
      <c r="O1006" s="87"/>
      <c r="P1006" s="217">
        <f>O1006*H1006</f>
        <v>0</v>
      </c>
      <c r="Q1006" s="217">
        <v>0</v>
      </c>
      <c r="R1006" s="217">
        <f>Q1006*H1006</f>
        <v>0</v>
      </c>
      <c r="S1006" s="217">
        <v>0</v>
      </c>
      <c r="T1006" s="218">
        <f>S1006*H1006</f>
        <v>0</v>
      </c>
      <c r="U1006" s="41"/>
      <c r="V1006" s="41"/>
      <c r="W1006" s="41"/>
      <c r="X1006" s="41"/>
      <c r="Y1006" s="41"/>
      <c r="Z1006" s="41"/>
      <c r="AA1006" s="41"/>
      <c r="AB1006" s="41"/>
      <c r="AC1006" s="41"/>
      <c r="AD1006" s="41"/>
      <c r="AE1006" s="41"/>
      <c r="AR1006" s="219" t="s">
        <v>227</v>
      </c>
      <c r="AT1006" s="219" t="s">
        <v>135</v>
      </c>
      <c r="AU1006" s="219" t="s">
        <v>82</v>
      </c>
      <c r="AY1006" s="20" t="s">
        <v>133</v>
      </c>
      <c r="BE1006" s="220">
        <f>IF(N1006="základní",J1006,0)</f>
        <v>0</v>
      </c>
      <c r="BF1006" s="220">
        <f>IF(N1006="snížená",J1006,0)</f>
        <v>0</v>
      </c>
      <c r="BG1006" s="220">
        <f>IF(N1006="zákl. přenesená",J1006,0)</f>
        <v>0</v>
      </c>
      <c r="BH1006" s="220">
        <f>IF(N1006="sníž. přenesená",J1006,0)</f>
        <v>0</v>
      </c>
      <c r="BI1006" s="220">
        <f>IF(N1006="nulová",J1006,0)</f>
        <v>0</v>
      </c>
      <c r="BJ1006" s="20" t="s">
        <v>80</v>
      </c>
      <c r="BK1006" s="220">
        <f>ROUND(I1006*H1006,2)</f>
        <v>0</v>
      </c>
      <c r="BL1006" s="20" t="s">
        <v>227</v>
      </c>
      <c r="BM1006" s="219" t="s">
        <v>1646</v>
      </c>
    </row>
    <row r="1007" s="2" customFormat="1" ht="24.15" customHeight="1">
      <c r="A1007" s="41"/>
      <c r="B1007" s="42"/>
      <c r="C1007" s="208" t="s">
        <v>1647</v>
      </c>
      <c r="D1007" s="208" t="s">
        <v>135</v>
      </c>
      <c r="E1007" s="209" t="s">
        <v>1648</v>
      </c>
      <c r="F1007" s="210" t="s">
        <v>1649</v>
      </c>
      <c r="G1007" s="211" t="s">
        <v>1650</v>
      </c>
      <c r="H1007" s="212">
        <v>10</v>
      </c>
      <c r="I1007" s="213"/>
      <c r="J1007" s="214">
        <f>ROUND(I1007*H1007,2)</f>
        <v>0</v>
      </c>
      <c r="K1007" s="210" t="s">
        <v>19</v>
      </c>
      <c r="L1007" s="47"/>
      <c r="M1007" s="215" t="s">
        <v>19</v>
      </c>
      <c r="N1007" s="216" t="s">
        <v>43</v>
      </c>
      <c r="O1007" s="87"/>
      <c r="P1007" s="217">
        <f>O1007*H1007</f>
        <v>0</v>
      </c>
      <c r="Q1007" s="217">
        <v>0</v>
      </c>
      <c r="R1007" s="217">
        <f>Q1007*H1007</f>
        <v>0</v>
      </c>
      <c r="S1007" s="217">
        <v>0</v>
      </c>
      <c r="T1007" s="218">
        <f>S1007*H1007</f>
        <v>0</v>
      </c>
      <c r="U1007" s="41"/>
      <c r="V1007" s="41"/>
      <c r="W1007" s="41"/>
      <c r="X1007" s="41"/>
      <c r="Y1007" s="41"/>
      <c r="Z1007" s="41"/>
      <c r="AA1007" s="41"/>
      <c r="AB1007" s="41"/>
      <c r="AC1007" s="41"/>
      <c r="AD1007" s="41"/>
      <c r="AE1007" s="41"/>
      <c r="AR1007" s="219" t="s">
        <v>227</v>
      </c>
      <c r="AT1007" s="219" t="s">
        <v>135</v>
      </c>
      <c r="AU1007" s="219" t="s">
        <v>82</v>
      </c>
      <c r="AY1007" s="20" t="s">
        <v>133</v>
      </c>
      <c r="BE1007" s="220">
        <f>IF(N1007="základní",J1007,0)</f>
        <v>0</v>
      </c>
      <c r="BF1007" s="220">
        <f>IF(N1007="snížená",J1007,0)</f>
        <v>0</v>
      </c>
      <c r="BG1007" s="220">
        <f>IF(N1007="zákl. přenesená",J1007,0)</f>
        <v>0</v>
      </c>
      <c r="BH1007" s="220">
        <f>IF(N1007="sníž. přenesená",J1007,0)</f>
        <v>0</v>
      </c>
      <c r="BI1007" s="220">
        <f>IF(N1007="nulová",J1007,0)</f>
        <v>0</v>
      </c>
      <c r="BJ1007" s="20" t="s">
        <v>80</v>
      </c>
      <c r="BK1007" s="220">
        <f>ROUND(I1007*H1007,2)</f>
        <v>0</v>
      </c>
      <c r="BL1007" s="20" t="s">
        <v>227</v>
      </c>
      <c r="BM1007" s="219" t="s">
        <v>1651</v>
      </c>
    </row>
    <row r="1008" s="2" customFormat="1" ht="33" customHeight="1">
      <c r="A1008" s="41"/>
      <c r="B1008" s="42"/>
      <c r="C1008" s="208" t="s">
        <v>1652</v>
      </c>
      <c r="D1008" s="208" t="s">
        <v>135</v>
      </c>
      <c r="E1008" s="209" t="s">
        <v>1653</v>
      </c>
      <c r="F1008" s="210" t="s">
        <v>1654</v>
      </c>
      <c r="G1008" s="211" t="s">
        <v>138</v>
      </c>
      <c r="H1008" s="212">
        <v>15</v>
      </c>
      <c r="I1008" s="213"/>
      <c r="J1008" s="214">
        <f>ROUND(I1008*H1008,2)</f>
        <v>0</v>
      </c>
      <c r="K1008" s="210" t="s">
        <v>19</v>
      </c>
      <c r="L1008" s="47"/>
      <c r="M1008" s="215" t="s">
        <v>19</v>
      </c>
      <c r="N1008" s="216" t="s">
        <v>43</v>
      </c>
      <c r="O1008" s="87"/>
      <c r="P1008" s="217">
        <f>O1008*H1008</f>
        <v>0</v>
      </c>
      <c r="Q1008" s="217">
        <v>0</v>
      </c>
      <c r="R1008" s="217">
        <f>Q1008*H1008</f>
        <v>0</v>
      </c>
      <c r="S1008" s="217">
        <v>0</v>
      </c>
      <c r="T1008" s="218">
        <f>S1008*H1008</f>
        <v>0</v>
      </c>
      <c r="U1008" s="41"/>
      <c r="V1008" s="41"/>
      <c r="W1008" s="41"/>
      <c r="X1008" s="41"/>
      <c r="Y1008" s="41"/>
      <c r="Z1008" s="41"/>
      <c r="AA1008" s="41"/>
      <c r="AB1008" s="41"/>
      <c r="AC1008" s="41"/>
      <c r="AD1008" s="41"/>
      <c r="AE1008" s="41"/>
      <c r="AR1008" s="219" t="s">
        <v>227</v>
      </c>
      <c r="AT1008" s="219" t="s">
        <v>135</v>
      </c>
      <c r="AU1008" s="219" t="s">
        <v>82</v>
      </c>
      <c r="AY1008" s="20" t="s">
        <v>133</v>
      </c>
      <c r="BE1008" s="220">
        <f>IF(N1008="základní",J1008,0)</f>
        <v>0</v>
      </c>
      <c r="BF1008" s="220">
        <f>IF(N1008="snížená",J1008,0)</f>
        <v>0</v>
      </c>
      <c r="BG1008" s="220">
        <f>IF(N1008="zákl. přenesená",J1008,0)</f>
        <v>0</v>
      </c>
      <c r="BH1008" s="220">
        <f>IF(N1008="sníž. přenesená",J1008,0)</f>
        <v>0</v>
      </c>
      <c r="BI1008" s="220">
        <f>IF(N1008="nulová",J1008,0)</f>
        <v>0</v>
      </c>
      <c r="BJ1008" s="20" t="s">
        <v>80</v>
      </c>
      <c r="BK1008" s="220">
        <f>ROUND(I1008*H1008,2)</f>
        <v>0</v>
      </c>
      <c r="BL1008" s="20" t="s">
        <v>227</v>
      </c>
      <c r="BM1008" s="219" t="s">
        <v>1655</v>
      </c>
    </row>
    <row r="1009" s="2" customFormat="1" ht="16.5" customHeight="1">
      <c r="A1009" s="41"/>
      <c r="B1009" s="42"/>
      <c r="C1009" s="208" t="s">
        <v>1656</v>
      </c>
      <c r="D1009" s="208" t="s">
        <v>135</v>
      </c>
      <c r="E1009" s="209" t="s">
        <v>1657</v>
      </c>
      <c r="F1009" s="210" t="s">
        <v>1658</v>
      </c>
      <c r="G1009" s="211" t="s">
        <v>1530</v>
      </c>
      <c r="H1009" s="212">
        <v>1</v>
      </c>
      <c r="I1009" s="213"/>
      <c r="J1009" s="214">
        <f>ROUND(I1009*H1009,2)</f>
        <v>0</v>
      </c>
      <c r="K1009" s="210" t="s">
        <v>19</v>
      </c>
      <c r="L1009" s="47"/>
      <c r="M1009" s="215" t="s">
        <v>19</v>
      </c>
      <c r="N1009" s="216" t="s">
        <v>43</v>
      </c>
      <c r="O1009" s="87"/>
      <c r="P1009" s="217">
        <f>O1009*H1009</f>
        <v>0</v>
      </c>
      <c r="Q1009" s="217">
        <v>0</v>
      </c>
      <c r="R1009" s="217">
        <f>Q1009*H1009</f>
        <v>0</v>
      </c>
      <c r="S1009" s="217">
        <v>0</v>
      </c>
      <c r="T1009" s="218">
        <f>S1009*H1009</f>
        <v>0</v>
      </c>
      <c r="U1009" s="41"/>
      <c r="V1009" s="41"/>
      <c r="W1009" s="41"/>
      <c r="X1009" s="41"/>
      <c r="Y1009" s="41"/>
      <c r="Z1009" s="41"/>
      <c r="AA1009" s="41"/>
      <c r="AB1009" s="41"/>
      <c r="AC1009" s="41"/>
      <c r="AD1009" s="41"/>
      <c r="AE1009" s="41"/>
      <c r="AR1009" s="219" t="s">
        <v>227</v>
      </c>
      <c r="AT1009" s="219" t="s">
        <v>135</v>
      </c>
      <c r="AU1009" s="219" t="s">
        <v>82</v>
      </c>
      <c r="AY1009" s="20" t="s">
        <v>133</v>
      </c>
      <c r="BE1009" s="220">
        <f>IF(N1009="základní",J1009,0)</f>
        <v>0</v>
      </c>
      <c r="BF1009" s="220">
        <f>IF(N1009="snížená",J1009,0)</f>
        <v>0</v>
      </c>
      <c r="BG1009" s="220">
        <f>IF(N1009="zákl. přenesená",J1009,0)</f>
        <v>0</v>
      </c>
      <c r="BH1009" s="220">
        <f>IF(N1009="sníž. přenesená",J1009,0)</f>
        <v>0</v>
      </c>
      <c r="BI1009" s="220">
        <f>IF(N1009="nulová",J1009,0)</f>
        <v>0</v>
      </c>
      <c r="BJ1009" s="20" t="s">
        <v>80</v>
      </c>
      <c r="BK1009" s="220">
        <f>ROUND(I1009*H1009,2)</f>
        <v>0</v>
      </c>
      <c r="BL1009" s="20" t="s">
        <v>227</v>
      </c>
      <c r="BM1009" s="219" t="s">
        <v>1659</v>
      </c>
    </row>
    <row r="1010" s="2" customFormat="1">
      <c r="A1010" s="41"/>
      <c r="B1010" s="42"/>
      <c r="C1010" s="43"/>
      <c r="D1010" s="228" t="s">
        <v>301</v>
      </c>
      <c r="E1010" s="43"/>
      <c r="F1010" s="249" t="s">
        <v>1660</v>
      </c>
      <c r="G1010" s="43"/>
      <c r="H1010" s="43"/>
      <c r="I1010" s="223"/>
      <c r="J1010" s="43"/>
      <c r="K1010" s="43"/>
      <c r="L1010" s="47"/>
      <c r="M1010" s="286"/>
      <c r="N1010" s="287"/>
      <c r="O1010" s="288"/>
      <c r="P1010" s="288"/>
      <c r="Q1010" s="288"/>
      <c r="R1010" s="288"/>
      <c r="S1010" s="288"/>
      <c r="T1010" s="289"/>
      <c r="U1010" s="41"/>
      <c r="V1010" s="41"/>
      <c r="W1010" s="41"/>
      <c r="X1010" s="41"/>
      <c r="Y1010" s="41"/>
      <c r="Z1010" s="41"/>
      <c r="AA1010" s="41"/>
      <c r="AB1010" s="41"/>
      <c r="AC1010" s="41"/>
      <c r="AD1010" s="41"/>
      <c r="AE1010" s="41"/>
      <c r="AT1010" s="20" t="s">
        <v>301</v>
      </c>
      <c r="AU1010" s="20" t="s">
        <v>82</v>
      </c>
    </row>
    <row r="1011" s="2" customFormat="1" ht="6.96" customHeight="1">
      <c r="A1011" s="41"/>
      <c r="B1011" s="62"/>
      <c r="C1011" s="63"/>
      <c r="D1011" s="63"/>
      <c r="E1011" s="63"/>
      <c r="F1011" s="63"/>
      <c r="G1011" s="63"/>
      <c r="H1011" s="63"/>
      <c r="I1011" s="63"/>
      <c r="J1011" s="63"/>
      <c r="K1011" s="63"/>
      <c r="L1011" s="47"/>
      <c r="M1011" s="41"/>
      <c r="O1011" s="41"/>
      <c r="P1011" s="41"/>
      <c r="Q1011" s="41"/>
      <c r="R1011" s="41"/>
      <c r="S1011" s="41"/>
      <c r="T1011" s="41"/>
      <c r="U1011" s="41"/>
      <c r="V1011" s="41"/>
      <c r="W1011" s="41"/>
      <c r="X1011" s="41"/>
      <c r="Y1011" s="41"/>
      <c r="Z1011" s="41"/>
      <c r="AA1011" s="41"/>
      <c r="AB1011" s="41"/>
      <c r="AC1011" s="41"/>
      <c r="AD1011" s="41"/>
      <c r="AE1011" s="41"/>
    </row>
  </sheetData>
  <sheetProtection sheet="1" autoFilter="0" formatColumns="0" formatRows="0" objects="1" scenarios="1" spinCount="100000" saltValue="QPYOogS3AtQKjH7SwXYJi27CAj0o48Y7DVqmBplGtPQ/7IjB0UJBfCCeuiN1AfRAAsO7JXjoyx/qzxmdIC+q1g==" hashValue="43pMu2OsMCbAOY76KSWDEqrLQgEUoneN4/2gM4U0MKoAwetFW1Oh90os7+ssybX9ScXGc4sy8w3uREqLicmTTA==" algorithmName="SHA-512" password="88A1"/>
  <autoFilter ref="C98:K1010"/>
  <mergeCells count="9">
    <mergeCell ref="E7:H7"/>
    <mergeCell ref="E9:H9"/>
    <mergeCell ref="E18:H18"/>
    <mergeCell ref="E27:H27"/>
    <mergeCell ref="E48:H48"/>
    <mergeCell ref="E50:H50"/>
    <mergeCell ref="E89:H89"/>
    <mergeCell ref="E91:H91"/>
    <mergeCell ref="L2:V2"/>
  </mergeCells>
  <hyperlinks>
    <hyperlink ref="F103" r:id="rId1" display="https://podminky.urs.cz/item/CS_URS_2025_02/122251103"/>
    <hyperlink ref="F109" r:id="rId2" display="https://podminky.urs.cz/item/CS_URS_2025_02/125703301"/>
    <hyperlink ref="F113" r:id="rId3" display="https://podminky.urs.cz/item/CS_URS_2025_02/132212131"/>
    <hyperlink ref="F124" r:id="rId4" display="https://podminky.urs.cz/item/CS_URS_2025_02/133212811"/>
    <hyperlink ref="F147" r:id="rId5" display="https://podminky.urs.cz/item/CS_URS_2025_02/162251102"/>
    <hyperlink ref="F151" r:id="rId6" display="https://podminky.urs.cz/item/CS_URS_2025_02/171251201"/>
    <hyperlink ref="F153" r:id="rId7" display="https://podminky.urs.cz/item/CS_URS_2025_02/162751117"/>
    <hyperlink ref="F155" r:id="rId8" display="https://podminky.urs.cz/item/CS_URS_2025_02/171201231"/>
    <hyperlink ref="F158" r:id="rId9" display="https://podminky.urs.cz/item/CS_URS_2025_02/167151101"/>
    <hyperlink ref="F164" r:id="rId10" display="https://podminky.urs.cz/item/CS_URS_2025_02/171151112"/>
    <hyperlink ref="F175" r:id="rId11" display="https://podminky.urs.cz/item/CS_URS_2025_02/171151101"/>
    <hyperlink ref="F185" r:id="rId12" display="https://podminky.urs.cz/item/CS_URS_2025_02/174111101"/>
    <hyperlink ref="F203" r:id="rId13" display="https://podminky.urs.cz/item/CS_URS_2025_02/174111101"/>
    <hyperlink ref="F208" r:id="rId14" display="https://podminky.urs.cz/item/CS_URS_2025_02/181951112"/>
    <hyperlink ref="F212" r:id="rId15" display="https://podminky.urs.cz/item/CS_URS_2025_02/211511111"/>
    <hyperlink ref="F218" r:id="rId16" display="https://podminky.urs.cz/item/CS_URS_2025_02/211971110"/>
    <hyperlink ref="F230" r:id="rId17" display="https://podminky.urs.cz/item/CS_URS_2025_02/212750101"/>
    <hyperlink ref="F236" r:id="rId18" display="https://podminky.urs.cz/item/CS_URS_2025_02/212972112"/>
    <hyperlink ref="F242" r:id="rId19" display="https://podminky.urs.cz/item/CS_URS_2025_02/233211119"/>
    <hyperlink ref="F245" r:id="rId20" display="https://podminky.urs.cz/item/CS_URS_2025_02/242111111"/>
    <hyperlink ref="F249" r:id="rId21" display="https://podminky.urs.cz/item/CS_URS_2025_02/242111113"/>
    <hyperlink ref="F253" r:id="rId22" display="https://podminky.urs.cz/item/CS_URS_2025_02/271532211"/>
    <hyperlink ref="F256" r:id="rId23" display="https://podminky.urs.cz/item/CS_URS_2025_02/271542211"/>
    <hyperlink ref="F271" r:id="rId24" display="https://podminky.urs.cz/item/CS_URS_2025_02/273321411"/>
    <hyperlink ref="F275" r:id="rId25" display="https://podminky.urs.cz/item/CS_URS_2025_02/273351121"/>
    <hyperlink ref="F279" r:id="rId26" display="https://podminky.urs.cz/item/CS_URS_2025_02/273351122"/>
    <hyperlink ref="F281" r:id="rId27" display="https://podminky.urs.cz/item/CS_URS_2025_02/273362021"/>
    <hyperlink ref="F285" r:id="rId28" display="https://podminky.urs.cz/item/CS_URS_2025_02/274313711"/>
    <hyperlink ref="F293" r:id="rId29" display="https://podminky.urs.cz/item/CS_URS_2025_02/274351121"/>
    <hyperlink ref="F299" r:id="rId30" display="https://podminky.urs.cz/item/CS_URS_2025_02/274351122"/>
    <hyperlink ref="F301" r:id="rId31" display="https://podminky.urs.cz/item/CS_URS_2025_02/275313711"/>
    <hyperlink ref="F321" r:id="rId32" display="https://podminky.urs.cz/item/CS_URS_2025_02/275351121"/>
    <hyperlink ref="F341" r:id="rId33" display="https://podminky.urs.cz/item/CS_URS_2025_02/275351122"/>
    <hyperlink ref="F344" r:id="rId34" display="https://podminky.urs.cz/item/CS_URS_2025_02/311113144"/>
    <hyperlink ref="F348" r:id="rId35" display="https://podminky.urs.cz/item/CS_URS_2025_02/311361821"/>
    <hyperlink ref="F352" r:id="rId36" display="https://podminky.urs.cz/item/CS_URS_2025_02/345123901"/>
    <hyperlink ref="F354" r:id="rId37" display="https://podminky.urs.cz/item/CS_URS_2025_02/348101210"/>
    <hyperlink ref="F359" r:id="rId38" display="https://podminky.urs.cz/item/CS_URS_2025_02/348101210"/>
    <hyperlink ref="F364" r:id="rId39" display="https://podminky.urs.cz/item/CS_URS_2025_02/348401150"/>
    <hyperlink ref="F372" r:id="rId40" display="https://podminky.urs.cz/item/CS_URS_2025_02/348401153"/>
    <hyperlink ref="F381" r:id="rId41" display="https://podminky.urs.cz/item/CS_URS_2025_02/434121416"/>
    <hyperlink ref="F385" r:id="rId42" display="https://podminky.urs.cz/item/CS_URS_2025_02/434311115"/>
    <hyperlink ref="F388" r:id="rId43" display="https://podminky.urs.cz/item/CS_URS_2025_02/434351141"/>
    <hyperlink ref="F393" r:id="rId44" display="https://podminky.urs.cz/item/CS_URS_2025_02/434351142"/>
    <hyperlink ref="F396" r:id="rId45" display="https://podminky.urs.cz/item/CS_URS_2025_02/564211013"/>
    <hyperlink ref="F400" r:id="rId46" display="https://podminky.urs.cz/item/CS_URS_2025_02/564730101"/>
    <hyperlink ref="F403" r:id="rId47" display="https://podminky.urs.cz/item/CS_URS_2025_02/564741102"/>
    <hyperlink ref="F406" r:id="rId48" display="https://podminky.urs.cz/item/CS_URS_2025_02/564750111"/>
    <hyperlink ref="F409" r:id="rId49" display="https://podminky.urs.cz/item/CS_URS_2025_02/564801111"/>
    <hyperlink ref="F412" r:id="rId50" display="https://podminky.urs.cz/item/CS_URS_2025_02/564801112"/>
    <hyperlink ref="F415" r:id="rId51" display="https://podminky.urs.cz/item/CS_URS_2025_02/564831011"/>
    <hyperlink ref="F418" r:id="rId52" display="https://podminky.urs.cz/item/CS_URS_2025_02/564831111"/>
    <hyperlink ref="F421" r:id="rId53" display="https://podminky.urs.cz/item/CS_URS_2025_02/564851114"/>
    <hyperlink ref="F424" r:id="rId54" display="https://podminky.urs.cz/item/CS_URS_2025_02/573211107"/>
    <hyperlink ref="F427" r:id="rId55" display="https://podminky.urs.cz/item/CS_URS_2025_02/577134121"/>
    <hyperlink ref="F430" r:id="rId56" display="https://podminky.urs.cz/item/CS_URS_2025_02/577135121"/>
    <hyperlink ref="F433" r:id="rId57" display="https://podminky.urs.cz/item/CS_URS_2025_02/596211111"/>
    <hyperlink ref="F438" r:id="rId58" display="https://podminky.urs.cz/item/CS_URS_2025_02/596211112"/>
    <hyperlink ref="F444" r:id="rId59" display="https://podminky.urs.cz/item/CS_URS_2025_02/622131121"/>
    <hyperlink ref="F447" r:id="rId60" display="https://podminky.urs.cz/item/CS_URS_2025_02/622142001"/>
    <hyperlink ref="F450" r:id="rId61" display="https://podminky.urs.cz/item/CS_URS_2025_02/622151021"/>
    <hyperlink ref="F453" r:id="rId62" display="https://podminky.urs.cz/item/CS_URS_2025_02/622511112"/>
    <hyperlink ref="F457" r:id="rId63" display="https://podminky.urs.cz/item/CS_URS_2025_02/631311125"/>
    <hyperlink ref="F467" r:id="rId64" display="https://podminky.urs.cz/item/CS_URS_2025_02/631319012"/>
    <hyperlink ref="F469" r:id="rId65" display="https://podminky.urs.cz/item/CS_URS_2025_02/631319173"/>
    <hyperlink ref="F471" r:id="rId66" display="https://podminky.urs.cz/item/CS_URS_2025_02/631319183"/>
    <hyperlink ref="F473" r:id="rId67" display="https://podminky.urs.cz/item/CS_URS_2025_02/631319196"/>
    <hyperlink ref="F476" r:id="rId68" display="https://podminky.urs.cz/item/CS_URS_2025_02/631362021"/>
    <hyperlink ref="F487" r:id="rId69" display="https://podminky.urs.cz/item/CS_URS_2025_02/635111132"/>
    <hyperlink ref="F490" r:id="rId70" display="https://podminky.urs.cz/item/CS_URS_2025_02/637121114"/>
    <hyperlink ref="F495" r:id="rId71" display="https://podminky.urs.cz/item/CS_URS_2025_02/894812311"/>
    <hyperlink ref="F500" r:id="rId72" display="https://podminky.urs.cz/item/CS_URS_2025_02/894812331"/>
    <hyperlink ref="F505" r:id="rId73" display="https://podminky.urs.cz/item/CS_URS_2025_02/894812339"/>
    <hyperlink ref="F510" r:id="rId74" display="https://podminky.urs.cz/item/CS_URS_2025_02/894812351"/>
    <hyperlink ref="F515" r:id="rId75" display="https://podminky.urs.cz/item/CS_URS_2025_02/935923213"/>
    <hyperlink ref="F521" r:id="rId76" display="https://podminky.urs.cz/item/CS_URS_2025_02/916232112"/>
    <hyperlink ref="F534" r:id="rId77" display="https://podminky.urs.cz/item/CS_URS_2025_02/916371212"/>
    <hyperlink ref="F538" r:id="rId78" display="https://podminky.urs.cz/item/CS_URS_2025_02/916371212"/>
    <hyperlink ref="F548" r:id="rId79" display="https://podminky.urs.cz/item/CS_URS_2025_02/953171021"/>
    <hyperlink ref="F552" r:id="rId80" display="https://podminky.urs.cz/item/CS_URS_2025_02/953965111"/>
    <hyperlink ref="F555" r:id="rId81" display="https://podminky.urs.cz/item/CS_URS_2025_02/953965112"/>
    <hyperlink ref="F558" r:id="rId82" display="https://podminky.urs.cz/item/CS_URS_2025_02/953965121"/>
    <hyperlink ref="F563" r:id="rId83" display="https://podminky.urs.cz/item/CS_URS_2025_02/953965122"/>
    <hyperlink ref="F566" r:id="rId84" display="https://podminky.urs.cz/item/CS_URS_2025_02/953965131"/>
    <hyperlink ref="F571" r:id="rId85" display="https://podminky.urs.cz/item/CS_URS_2025_02/985511313"/>
    <hyperlink ref="F583" r:id="rId86" display="https://podminky.urs.cz/item/CS_URS_2025_02/997221561"/>
    <hyperlink ref="F585" r:id="rId87" display="https://podminky.urs.cz/item/CS_URS_2025_02/997221569"/>
    <hyperlink ref="F588" r:id="rId88" display="https://podminky.urs.cz/item/CS_URS_2025_02/997221861"/>
    <hyperlink ref="F591" r:id="rId89" display="https://podminky.urs.cz/item/CS_URS_2025_02/998222012"/>
    <hyperlink ref="F595" r:id="rId90" display="https://podminky.urs.cz/item/CS_URS_2025_02/711111001"/>
    <hyperlink ref="F600" r:id="rId91" display="https://podminky.urs.cz/item/CS_URS_2025_02/711141559"/>
    <hyperlink ref="F605" r:id="rId92" display="https://podminky.urs.cz/item/CS_URS_2025_02/998711121"/>
    <hyperlink ref="F608" r:id="rId93" display="https://podminky.urs.cz/item/CS_URS_2025_02/741110043"/>
    <hyperlink ref="F613" r:id="rId94" display="https://podminky.urs.cz/item/CS_URS_2025_02/460671113"/>
    <hyperlink ref="F616" r:id="rId95" display="https://podminky.urs.cz/item/CS_URS_2025_02/998741101"/>
    <hyperlink ref="F619" r:id="rId96" display="https://podminky.urs.cz/item/CS_URS_2025_02/762081150"/>
    <hyperlink ref="F622" r:id="rId97" display="https://podminky.urs.cz/item/CS_URS_2025_02/762082120"/>
    <hyperlink ref="F625" r:id="rId98" display="https://podminky.urs.cz/item/CS_URS_2025_02/762083122"/>
    <hyperlink ref="F628" r:id="rId99" display="https://podminky.urs.cz/item/CS_URS_2025_02/762123110"/>
    <hyperlink ref="F638" r:id="rId100" display="https://podminky.urs.cz/item/CS_URS_2025_02/762132135"/>
    <hyperlink ref="F645" r:id="rId101" display="https://podminky.urs.cz/item/CS_URS_2025_02/762132135"/>
    <hyperlink ref="F650" r:id="rId102" display="https://podminky.urs.cz/item/CS_URS_2025_02/762134122"/>
    <hyperlink ref="F656" r:id="rId103" display="https://podminky.urs.cz/item/CS_URS_2025_02/762134122"/>
    <hyperlink ref="F662" r:id="rId104" display="https://podminky.urs.cz/item/CS_URS_2025_02/762136114"/>
    <hyperlink ref="F668" r:id="rId105" display="https://podminky.urs.cz/item/CS_URS_2025_02/762195000"/>
    <hyperlink ref="F674" r:id="rId106" display="https://podminky.urs.cz/item/CS_URS_2025_02/762523104"/>
    <hyperlink ref="F684" r:id="rId107" display="https://podminky.urs.cz/item/CS_URS_2025_02/762526130"/>
    <hyperlink ref="F694" r:id="rId108" display="https://podminky.urs.cz/item/CS_URS_2025_02/762595001"/>
    <hyperlink ref="F701" r:id="rId109" display="https://podminky.urs.cz/item/CS_URS_2025_02/762751130"/>
    <hyperlink ref="F715" r:id="rId110" display="https://podminky.urs.cz/item/CS_URS_2025_02/762795000"/>
    <hyperlink ref="F717" r:id="rId111" display="https://podminky.urs.cz/item/CS_URS_2025_02/762951003"/>
    <hyperlink ref="F723" r:id="rId112" display="https://podminky.urs.cz/item/CS_URS_2025_02/762951004"/>
    <hyperlink ref="F729" r:id="rId113" display="https://podminky.urs.cz/item/CS_URS_2025_02/762952004"/>
    <hyperlink ref="F734" r:id="rId114" display="https://podminky.urs.cz/item/CS_URS_2025_02/762953002"/>
    <hyperlink ref="F737" r:id="rId115" display="https://podminky.urs.cz/item/CS_URS_2025_02/998762121"/>
    <hyperlink ref="F740" r:id="rId116" display="https://podminky.urs.cz/item/CS_URS_2025_02/767223222"/>
    <hyperlink ref="F749" r:id="rId117" display="https://podminky.urs.cz/item/CS_URS_2025_02/767223222"/>
    <hyperlink ref="F758" r:id="rId118" display="https://podminky.urs.cz/item/CS_URS_2025_02/767590124"/>
    <hyperlink ref="F762" r:id="rId119" display="https://podminky.urs.cz/item/CS_URS_2025_02/767590124"/>
    <hyperlink ref="F767" r:id="rId120" display="https://podminky.urs.cz/item/CS_URS_2025_02/767995101"/>
    <hyperlink ref="F774" r:id="rId121" display="https://podminky.urs.cz/item/CS_URS_2025_02/767995111"/>
    <hyperlink ref="F782" r:id="rId122" display="https://podminky.urs.cz/item/CS_URS_2025_02/767995112"/>
    <hyperlink ref="F790" r:id="rId123" display="https://podminky.urs.cz/item/CS_URS_2025_02/767995112"/>
    <hyperlink ref="F804" r:id="rId124" display="https://podminky.urs.cz/item/CS_URS_2025_02/767995112"/>
    <hyperlink ref="F808" r:id="rId125" display="https://podminky.urs.cz/item/CS_URS_2025_02/767995113"/>
    <hyperlink ref="F820" r:id="rId126" display="https://podminky.urs.cz/item/CS_URS_2025_02/767995113"/>
    <hyperlink ref="F838" r:id="rId127" display="https://podminky.urs.cz/item/CS_URS_2025_02/767995113"/>
    <hyperlink ref="F846" r:id="rId128" display="https://podminky.urs.cz/item/CS_URS_2025_02/767995113"/>
    <hyperlink ref="F852" r:id="rId129" display="https://podminky.urs.cz/item/CS_URS_2025_02/767995114"/>
    <hyperlink ref="F857" r:id="rId130" display="https://podminky.urs.cz/item/CS_URS_2025_02/767995114"/>
    <hyperlink ref="F862" r:id="rId131" display="https://podminky.urs.cz/item/CS_URS_2025_02/767995114"/>
    <hyperlink ref="F871" r:id="rId132" display="https://podminky.urs.cz/item/CS_URS_2025_02/767995115"/>
    <hyperlink ref="F877" r:id="rId133" display="https://podminky.urs.cz/item/CS_URS_2025_02/767995116"/>
    <hyperlink ref="F928" r:id="rId134" display="https://podminky.urs.cz/item/CS_URS_2025_02/998767121"/>
    <hyperlink ref="F931" r:id="rId135" display="https://podminky.urs.cz/item/CS_URS_2025_02/783203120"/>
    <hyperlink ref="F938" r:id="rId136" display="https://podminky.urs.cz/item/CS_URS_2025_02/783201401"/>
    <hyperlink ref="F945" r:id="rId137" display="https://podminky.urs.cz/item/CS_URS_2025_02/783224101"/>
    <hyperlink ref="F947" r:id="rId138" display="https://podminky.urs.cz/item/CS_URS_2025_02/783227101"/>
    <hyperlink ref="F950" r:id="rId139" display="https://podminky.urs.cz/item/CS_URS_2025_02/783301401"/>
    <hyperlink ref="F957" r:id="rId140" display="https://podminky.urs.cz/item/CS_URS_2025_02/783324201"/>
    <hyperlink ref="F959" r:id="rId141" display="https://podminky.urs.cz/item/CS_URS_2025_02/783325101"/>
    <hyperlink ref="F961" r:id="rId142" display="https://podminky.urs.cz/item/CS_URS_2025_02/78332710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4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88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</row>
    <row r="4" s="1" customFormat="1" ht="24.96" customHeight="1">
      <c r="B4" s="23"/>
      <c r="D4" s="134" t="s">
        <v>100</v>
      </c>
      <c r="L4" s="23"/>
      <c r="M4" s="13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Arčo Líbeznice - areál zdraví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107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1661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1. 12. 2025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">
        <v>19</v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">
        <v>32</v>
      </c>
      <c r="F21" s="41"/>
      <c r="G21" s="41"/>
      <c r="H21" s="41"/>
      <c r="I21" s="136" t="s">
        <v>28</v>
      </c>
      <c r="J21" s="140" t="s">
        <v>19</v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34</v>
      </c>
      <c r="E23" s="41"/>
      <c r="F23" s="41"/>
      <c r="G23" s="41"/>
      <c r="H23" s="41"/>
      <c r="I23" s="136" t="s">
        <v>26</v>
      </c>
      <c r="J23" s="140" t="s">
        <v>19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ROUND(J82,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ROUND((SUM(BE82:BE121)),  2)</f>
        <v>0</v>
      </c>
      <c r="G33" s="41"/>
      <c r="H33" s="41"/>
      <c r="I33" s="152">
        <v>0.20999999999999999</v>
      </c>
      <c r="J33" s="151">
        <f>ROUND(((SUM(BE82:BE121))*I33),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ROUND((SUM(BF82:BF121)),  2)</f>
        <v>0</v>
      </c>
      <c r="G34" s="41"/>
      <c r="H34" s="41"/>
      <c r="I34" s="152">
        <v>0.12</v>
      </c>
      <c r="J34" s="151">
        <f>ROUND(((SUM(BF82:BF121))*I34),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ROUND((SUM(BG82:BG121)),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ROUND((SUM(BH82:BH121)),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ROUND((SUM(BI82:BI121)),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109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Arčo Líbeznice - areál zdraví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107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D.1.2 - Typový mobiliář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Líbeznice</v>
      </c>
      <c r="G52" s="43"/>
      <c r="H52" s="43"/>
      <c r="I52" s="35" t="s">
        <v>23</v>
      </c>
      <c r="J52" s="75" t="str">
        <f>IF(J12="","",J12)</f>
        <v>1. 12. 2025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>ing.arch Zuzana Freiheit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>Kateřina Bačová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110</v>
      </c>
      <c r="D57" s="166"/>
      <c r="E57" s="166"/>
      <c r="F57" s="166"/>
      <c r="G57" s="166"/>
      <c r="H57" s="166"/>
      <c r="I57" s="166"/>
      <c r="J57" s="167" t="s">
        <v>111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J82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112</v>
      </c>
    </row>
    <row r="60" s="9" customFormat="1" ht="24.96" customHeight="1">
      <c r="A60" s="9"/>
      <c r="B60" s="169"/>
      <c r="C60" s="170"/>
      <c r="D60" s="171" t="s">
        <v>113</v>
      </c>
      <c r="E60" s="172"/>
      <c r="F60" s="172"/>
      <c r="G60" s="172"/>
      <c r="H60" s="172"/>
      <c r="I60" s="172"/>
      <c r="J60" s="173">
        <f>J83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1662</v>
      </c>
      <c r="E61" s="178"/>
      <c r="F61" s="178"/>
      <c r="G61" s="178"/>
      <c r="H61" s="178"/>
      <c r="I61" s="178"/>
      <c r="J61" s="179">
        <f>J84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333</v>
      </c>
      <c r="E62" s="178"/>
      <c r="F62" s="178"/>
      <c r="G62" s="178"/>
      <c r="H62" s="178"/>
      <c r="I62" s="178"/>
      <c r="J62" s="179">
        <f>J119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2" customFormat="1" ht="21.84" customHeight="1">
      <c r="A63" s="41"/>
      <c r="B63" s="42"/>
      <c r="C63" s="43"/>
      <c r="D63" s="43"/>
      <c r="E63" s="43"/>
      <c r="F63" s="43"/>
      <c r="G63" s="43"/>
      <c r="H63" s="43"/>
      <c r="I63" s="43"/>
      <c r="J63" s="43"/>
      <c r="K63" s="43"/>
      <c r="L63" s="138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</row>
    <row r="64" s="2" customFormat="1" ht="6.96" customHeight="1">
      <c r="A64" s="41"/>
      <c r="B64" s="62"/>
      <c r="C64" s="63"/>
      <c r="D64" s="63"/>
      <c r="E64" s="63"/>
      <c r="F64" s="63"/>
      <c r="G64" s="63"/>
      <c r="H64" s="63"/>
      <c r="I64" s="63"/>
      <c r="J64" s="63"/>
      <c r="K64" s="63"/>
      <c r="L64" s="13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8" s="2" customFormat="1" ht="6.96" customHeight="1">
      <c r="A68" s="41"/>
      <c r="B68" s="64"/>
      <c r="C68" s="65"/>
      <c r="D68" s="65"/>
      <c r="E68" s="65"/>
      <c r="F68" s="65"/>
      <c r="G68" s="65"/>
      <c r="H68" s="65"/>
      <c r="I68" s="65"/>
      <c r="J68" s="65"/>
      <c r="K68" s="65"/>
      <c r="L68" s="138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24.96" customHeight="1">
      <c r="A69" s="41"/>
      <c r="B69" s="42"/>
      <c r="C69" s="26" t="s">
        <v>118</v>
      </c>
      <c r="D69" s="43"/>
      <c r="E69" s="43"/>
      <c r="F69" s="43"/>
      <c r="G69" s="43"/>
      <c r="H69" s="43"/>
      <c r="I69" s="43"/>
      <c r="J69" s="43"/>
      <c r="K69" s="43"/>
      <c r="L69" s="138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6.96" customHeight="1">
      <c r="A70" s="41"/>
      <c r="B70" s="42"/>
      <c r="C70" s="43"/>
      <c r="D70" s="43"/>
      <c r="E70" s="43"/>
      <c r="F70" s="43"/>
      <c r="G70" s="43"/>
      <c r="H70" s="43"/>
      <c r="I70" s="43"/>
      <c r="J70" s="43"/>
      <c r="K70" s="43"/>
      <c r="L70" s="138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16</v>
      </c>
      <c r="D71" s="43"/>
      <c r="E71" s="43"/>
      <c r="F71" s="43"/>
      <c r="G71" s="43"/>
      <c r="H71" s="43"/>
      <c r="I71" s="43"/>
      <c r="J71" s="43"/>
      <c r="K71" s="43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164" t="str">
        <f>E7</f>
        <v>Arčo Líbeznice - areál zdraví</v>
      </c>
      <c r="F72" s="35"/>
      <c r="G72" s="35"/>
      <c r="H72" s="35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2" customHeight="1">
      <c r="A73" s="41"/>
      <c r="B73" s="42"/>
      <c r="C73" s="35" t="s">
        <v>107</v>
      </c>
      <c r="D73" s="43"/>
      <c r="E73" s="43"/>
      <c r="F73" s="43"/>
      <c r="G73" s="43"/>
      <c r="H73" s="43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6.5" customHeight="1">
      <c r="A74" s="41"/>
      <c r="B74" s="42"/>
      <c r="C74" s="43"/>
      <c r="D74" s="43"/>
      <c r="E74" s="72" t="str">
        <f>E9</f>
        <v>D.1.2 - Typový mobiliář</v>
      </c>
      <c r="F74" s="43"/>
      <c r="G74" s="43"/>
      <c r="H74" s="43"/>
      <c r="I74" s="43"/>
      <c r="J74" s="43"/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21</v>
      </c>
      <c r="D76" s="43"/>
      <c r="E76" s="43"/>
      <c r="F76" s="30" t="str">
        <f>F12</f>
        <v>Líbeznice</v>
      </c>
      <c r="G76" s="43"/>
      <c r="H76" s="43"/>
      <c r="I76" s="35" t="s">
        <v>23</v>
      </c>
      <c r="J76" s="75" t="str">
        <f>IF(J12="","",J12)</f>
        <v>1. 12. 2025</v>
      </c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6.96" customHeight="1">
      <c r="A77" s="41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25.65" customHeight="1">
      <c r="A78" s="41"/>
      <c r="B78" s="42"/>
      <c r="C78" s="35" t="s">
        <v>25</v>
      </c>
      <c r="D78" s="43"/>
      <c r="E78" s="43"/>
      <c r="F78" s="30" t="str">
        <f>E15</f>
        <v xml:space="preserve"> </v>
      </c>
      <c r="G78" s="43"/>
      <c r="H78" s="43"/>
      <c r="I78" s="35" t="s">
        <v>31</v>
      </c>
      <c r="J78" s="39" t="str">
        <f>E21</f>
        <v>ing.arch Zuzana Freiheit</v>
      </c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5.15" customHeight="1">
      <c r="A79" s="41"/>
      <c r="B79" s="42"/>
      <c r="C79" s="35" t="s">
        <v>29</v>
      </c>
      <c r="D79" s="43"/>
      <c r="E79" s="43"/>
      <c r="F79" s="30" t="str">
        <f>IF(E18="","",E18)</f>
        <v>Vyplň údaj</v>
      </c>
      <c r="G79" s="43"/>
      <c r="H79" s="43"/>
      <c r="I79" s="35" t="s">
        <v>34</v>
      </c>
      <c r="J79" s="39" t="str">
        <f>E24</f>
        <v>Kateřina Bačová</v>
      </c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0.32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11" customFormat="1" ht="29.28" customHeight="1">
      <c r="A81" s="181"/>
      <c r="B81" s="182"/>
      <c r="C81" s="183" t="s">
        <v>119</v>
      </c>
      <c r="D81" s="184" t="s">
        <v>57</v>
      </c>
      <c r="E81" s="184" t="s">
        <v>53</v>
      </c>
      <c r="F81" s="184" t="s">
        <v>54</v>
      </c>
      <c r="G81" s="184" t="s">
        <v>120</v>
      </c>
      <c r="H81" s="184" t="s">
        <v>121</v>
      </c>
      <c r="I81" s="184" t="s">
        <v>122</v>
      </c>
      <c r="J81" s="184" t="s">
        <v>111</v>
      </c>
      <c r="K81" s="185" t="s">
        <v>123</v>
      </c>
      <c r="L81" s="186"/>
      <c r="M81" s="95" t="s">
        <v>19</v>
      </c>
      <c r="N81" s="96" t="s">
        <v>42</v>
      </c>
      <c r="O81" s="96" t="s">
        <v>124</v>
      </c>
      <c r="P81" s="96" t="s">
        <v>125</v>
      </c>
      <c r="Q81" s="96" t="s">
        <v>126</v>
      </c>
      <c r="R81" s="96" t="s">
        <v>127</v>
      </c>
      <c r="S81" s="96" t="s">
        <v>128</v>
      </c>
      <c r="T81" s="97" t="s">
        <v>129</v>
      </c>
      <c r="U81" s="181"/>
      <c r="V81" s="181"/>
      <c r="W81" s="181"/>
      <c r="X81" s="181"/>
      <c r="Y81" s="181"/>
      <c r="Z81" s="181"/>
      <c r="AA81" s="181"/>
      <c r="AB81" s="181"/>
      <c r="AC81" s="181"/>
      <c r="AD81" s="181"/>
      <c r="AE81" s="181"/>
    </row>
    <row r="82" s="2" customFormat="1" ht="22.8" customHeight="1">
      <c r="A82" s="41"/>
      <c r="B82" s="42"/>
      <c r="C82" s="102" t="s">
        <v>130</v>
      </c>
      <c r="D82" s="43"/>
      <c r="E82" s="43"/>
      <c r="F82" s="43"/>
      <c r="G82" s="43"/>
      <c r="H82" s="43"/>
      <c r="I82" s="43"/>
      <c r="J82" s="187">
        <f>BK82</f>
        <v>0</v>
      </c>
      <c r="K82" s="43"/>
      <c r="L82" s="47"/>
      <c r="M82" s="98"/>
      <c r="N82" s="188"/>
      <c r="O82" s="99"/>
      <c r="P82" s="189">
        <f>P83</f>
        <v>0</v>
      </c>
      <c r="Q82" s="99"/>
      <c r="R82" s="189">
        <f>R83</f>
        <v>1.1852400000000003</v>
      </c>
      <c r="S82" s="99"/>
      <c r="T82" s="190">
        <f>T83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T82" s="20" t="s">
        <v>71</v>
      </c>
      <c r="AU82" s="20" t="s">
        <v>112</v>
      </c>
      <c r="BK82" s="191">
        <f>BK83</f>
        <v>0</v>
      </c>
    </row>
    <row r="83" s="12" customFormat="1" ht="25.92" customHeight="1">
      <c r="A83" s="12"/>
      <c r="B83" s="192"/>
      <c r="C83" s="193"/>
      <c r="D83" s="194" t="s">
        <v>71</v>
      </c>
      <c r="E83" s="195" t="s">
        <v>131</v>
      </c>
      <c r="F83" s="195" t="s">
        <v>132</v>
      </c>
      <c r="G83" s="193"/>
      <c r="H83" s="193"/>
      <c r="I83" s="196"/>
      <c r="J83" s="197">
        <f>BK83</f>
        <v>0</v>
      </c>
      <c r="K83" s="193"/>
      <c r="L83" s="198"/>
      <c r="M83" s="199"/>
      <c r="N83" s="200"/>
      <c r="O83" s="200"/>
      <c r="P83" s="201">
        <f>P84+P119</f>
        <v>0</v>
      </c>
      <c r="Q83" s="200"/>
      <c r="R83" s="201">
        <f>R84+R119</f>
        <v>1.1852400000000003</v>
      </c>
      <c r="S83" s="200"/>
      <c r="T83" s="202">
        <f>T84+T119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3" t="s">
        <v>80</v>
      </c>
      <c r="AT83" s="204" t="s">
        <v>71</v>
      </c>
      <c r="AU83" s="204" t="s">
        <v>72</v>
      </c>
      <c r="AY83" s="203" t="s">
        <v>133</v>
      </c>
      <c r="BK83" s="205">
        <f>BK84+BK119</f>
        <v>0</v>
      </c>
    </row>
    <row r="84" s="12" customFormat="1" ht="22.8" customHeight="1">
      <c r="A84" s="12"/>
      <c r="B84" s="192"/>
      <c r="C84" s="193"/>
      <c r="D84" s="194" t="s">
        <v>71</v>
      </c>
      <c r="E84" s="206" t="s">
        <v>919</v>
      </c>
      <c r="F84" s="206" t="s">
        <v>1663</v>
      </c>
      <c r="G84" s="193"/>
      <c r="H84" s="193"/>
      <c r="I84" s="196"/>
      <c r="J84" s="207">
        <f>BK84</f>
        <v>0</v>
      </c>
      <c r="K84" s="193"/>
      <c r="L84" s="198"/>
      <c r="M84" s="199"/>
      <c r="N84" s="200"/>
      <c r="O84" s="200"/>
      <c r="P84" s="201">
        <f>SUM(P85:P118)</f>
        <v>0</v>
      </c>
      <c r="Q84" s="200"/>
      <c r="R84" s="201">
        <f>SUM(R85:R118)</f>
        <v>1.1852400000000003</v>
      </c>
      <c r="S84" s="200"/>
      <c r="T84" s="202">
        <f>SUM(T85:T118)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3" t="s">
        <v>80</v>
      </c>
      <c r="AT84" s="204" t="s">
        <v>71</v>
      </c>
      <c r="AU84" s="204" t="s">
        <v>80</v>
      </c>
      <c r="AY84" s="203" t="s">
        <v>133</v>
      </c>
      <c r="BK84" s="205">
        <f>SUM(BK85:BK118)</f>
        <v>0</v>
      </c>
    </row>
    <row r="85" s="2" customFormat="1" ht="16.5" customHeight="1">
      <c r="A85" s="41"/>
      <c r="B85" s="42"/>
      <c r="C85" s="208" t="s">
        <v>80</v>
      </c>
      <c r="D85" s="208" t="s">
        <v>135</v>
      </c>
      <c r="E85" s="209" t="s">
        <v>1664</v>
      </c>
      <c r="F85" s="210" t="s">
        <v>1665</v>
      </c>
      <c r="G85" s="211" t="s">
        <v>138</v>
      </c>
      <c r="H85" s="212">
        <v>13</v>
      </c>
      <c r="I85" s="213"/>
      <c r="J85" s="214">
        <f>ROUND(I85*H85,2)</f>
        <v>0</v>
      </c>
      <c r="K85" s="210" t="s">
        <v>139</v>
      </c>
      <c r="L85" s="47"/>
      <c r="M85" s="215" t="s">
        <v>19</v>
      </c>
      <c r="N85" s="216" t="s">
        <v>43</v>
      </c>
      <c r="O85" s="87"/>
      <c r="P85" s="217">
        <f>O85*H85</f>
        <v>0</v>
      </c>
      <c r="Q85" s="217">
        <v>0.072870000000000004</v>
      </c>
      <c r="R85" s="217">
        <f>Q85*H85</f>
        <v>0.9473100000000001</v>
      </c>
      <c r="S85" s="217">
        <v>0</v>
      </c>
      <c r="T85" s="218">
        <f>S85*H85</f>
        <v>0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R85" s="219" t="s">
        <v>140</v>
      </c>
      <c r="AT85" s="219" t="s">
        <v>135</v>
      </c>
      <c r="AU85" s="219" t="s">
        <v>82</v>
      </c>
      <c r="AY85" s="20" t="s">
        <v>133</v>
      </c>
      <c r="BE85" s="220">
        <f>IF(N85="základní",J85,0)</f>
        <v>0</v>
      </c>
      <c r="BF85" s="220">
        <f>IF(N85="snížená",J85,0)</f>
        <v>0</v>
      </c>
      <c r="BG85" s="220">
        <f>IF(N85="zákl. přenesená",J85,0)</f>
        <v>0</v>
      </c>
      <c r="BH85" s="220">
        <f>IF(N85="sníž. přenesená",J85,0)</f>
        <v>0</v>
      </c>
      <c r="BI85" s="220">
        <f>IF(N85="nulová",J85,0)</f>
        <v>0</v>
      </c>
      <c r="BJ85" s="20" t="s">
        <v>80</v>
      </c>
      <c r="BK85" s="220">
        <f>ROUND(I85*H85,2)</f>
        <v>0</v>
      </c>
      <c r="BL85" s="20" t="s">
        <v>140</v>
      </c>
      <c r="BM85" s="219" t="s">
        <v>1666</v>
      </c>
    </row>
    <row r="86" s="2" customFormat="1">
      <c r="A86" s="41"/>
      <c r="B86" s="42"/>
      <c r="C86" s="43"/>
      <c r="D86" s="221" t="s">
        <v>142</v>
      </c>
      <c r="E86" s="43"/>
      <c r="F86" s="222" t="s">
        <v>1667</v>
      </c>
      <c r="G86" s="43"/>
      <c r="H86" s="43"/>
      <c r="I86" s="223"/>
      <c r="J86" s="43"/>
      <c r="K86" s="43"/>
      <c r="L86" s="47"/>
      <c r="M86" s="224"/>
      <c r="N86" s="225"/>
      <c r="O86" s="87"/>
      <c r="P86" s="87"/>
      <c r="Q86" s="87"/>
      <c r="R86" s="87"/>
      <c r="S86" s="87"/>
      <c r="T86" s="88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T86" s="20" t="s">
        <v>142</v>
      </c>
      <c r="AU86" s="20" t="s">
        <v>82</v>
      </c>
    </row>
    <row r="87" s="2" customFormat="1">
      <c r="A87" s="41"/>
      <c r="B87" s="42"/>
      <c r="C87" s="43"/>
      <c r="D87" s="228" t="s">
        <v>301</v>
      </c>
      <c r="E87" s="43"/>
      <c r="F87" s="249" t="s">
        <v>1668</v>
      </c>
      <c r="G87" s="43"/>
      <c r="H87" s="43"/>
      <c r="I87" s="223"/>
      <c r="J87" s="43"/>
      <c r="K87" s="43"/>
      <c r="L87" s="47"/>
      <c r="M87" s="224"/>
      <c r="N87" s="225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301</v>
      </c>
      <c r="AU87" s="20" t="s">
        <v>82</v>
      </c>
    </row>
    <row r="88" s="13" customFormat="1">
      <c r="A88" s="13"/>
      <c r="B88" s="226"/>
      <c r="C88" s="227"/>
      <c r="D88" s="228" t="s">
        <v>144</v>
      </c>
      <c r="E88" s="229" t="s">
        <v>19</v>
      </c>
      <c r="F88" s="230" t="s">
        <v>1669</v>
      </c>
      <c r="G88" s="227"/>
      <c r="H88" s="231">
        <v>13</v>
      </c>
      <c r="I88" s="232"/>
      <c r="J88" s="227"/>
      <c r="K88" s="227"/>
      <c r="L88" s="233"/>
      <c r="M88" s="234"/>
      <c r="N88" s="235"/>
      <c r="O88" s="235"/>
      <c r="P88" s="235"/>
      <c r="Q88" s="235"/>
      <c r="R88" s="235"/>
      <c r="S88" s="235"/>
      <c r="T88" s="236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T88" s="237" t="s">
        <v>144</v>
      </c>
      <c r="AU88" s="237" t="s">
        <v>82</v>
      </c>
      <c r="AV88" s="13" t="s">
        <v>82</v>
      </c>
      <c r="AW88" s="13" t="s">
        <v>33</v>
      </c>
      <c r="AX88" s="13" t="s">
        <v>80</v>
      </c>
      <c r="AY88" s="237" t="s">
        <v>133</v>
      </c>
    </row>
    <row r="89" s="2" customFormat="1" ht="16.5" customHeight="1">
      <c r="A89" s="41"/>
      <c r="B89" s="42"/>
      <c r="C89" s="274" t="s">
        <v>82</v>
      </c>
      <c r="D89" s="274" t="s">
        <v>418</v>
      </c>
      <c r="E89" s="275" t="s">
        <v>673</v>
      </c>
      <c r="F89" s="276" t="s">
        <v>1670</v>
      </c>
      <c r="G89" s="277" t="s">
        <v>138</v>
      </c>
      <c r="H89" s="278">
        <v>13</v>
      </c>
      <c r="I89" s="279"/>
      <c r="J89" s="280">
        <f>ROUND(I89*H89,2)</f>
        <v>0</v>
      </c>
      <c r="K89" s="276" t="s">
        <v>19</v>
      </c>
      <c r="L89" s="281"/>
      <c r="M89" s="282" t="s">
        <v>19</v>
      </c>
      <c r="N89" s="283" t="s">
        <v>43</v>
      </c>
      <c r="O89" s="87"/>
      <c r="P89" s="217">
        <f>O89*H89</f>
        <v>0</v>
      </c>
      <c r="Q89" s="217">
        <v>0</v>
      </c>
      <c r="R89" s="217">
        <f>Q89*H89</f>
        <v>0</v>
      </c>
      <c r="S89" s="217">
        <v>0</v>
      </c>
      <c r="T89" s="218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9" t="s">
        <v>173</v>
      </c>
      <c r="AT89" s="219" t="s">
        <v>418</v>
      </c>
      <c r="AU89" s="219" t="s">
        <v>82</v>
      </c>
      <c r="AY89" s="20" t="s">
        <v>133</v>
      </c>
      <c r="BE89" s="220">
        <f>IF(N89="základní",J89,0)</f>
        <v>0</v>
      </c>
      <c r="BF89" s="220">
        <f>IF(N89="snížená",J89,0)</f>
        <v>0</v>
      </c>
      <c r="BG89" s="220">
        <f>IF(N89="zákl. přenesená",J89,0)</f>
        <v>0</v>
      </c>
      <c r="BH89" s="220">
        <f>IF(N89="sníž. přenesená",J89,0)</f>
        <v>0</v>
      </c>
      <c r="BI89" s="220">
        <f>IF(N89="nulová",J89,0)</f>
        <v>0</v>
      </c>
      <c r="BJ89" s="20" t="s">
        <v>80</v>
      </c>
      <c r="BK89" s="220">
        <f>ROUND(I89*H89,2)</f>
        <v>0</v>
      </c>
      <c r="BL89" s="20" t="s">
        <v>140</v>
      </c>
      <c r="BM89" s="219" t="s">
        <v>1671</v>
      </c>
    </row>
    <row r="90" s="2" customFormat="1">
      <c r="A90" s="41"/>
      <c r="B90" s="42"/>
      <c r="C90" s="43"/>
      <c r="D90" s="228" t="s">
        <v>301</v>
      </c>
      <c r="E90" s="43"/>
      <c r="F90" s="249" t="s">
        <v>1672</v>
      </c>
      <c r="G90" s="43"/>
      <c r="H90" s="43"/>
      <c r="I90" s="223"/>
      <c r="J90" s="43"/>
      <c r="K90" s="43"/>
      <c r="L90" s="47"/>
      <c r="M90" s="224"/>
      <c r="N90" s="225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301</v>
      </c>
      <c r="AU90" s="20" t="s">
        <v>82</v>
      </c>
    </row>
    <row r="91" s="2" customFormat="1" ht="16.5" customHeight="1">
      <c r="A91" s="41"/>
      <c r="B91" s="42"/>
      <c r="C91" s="208" t="s">
        <v>96</v>
      </c>
      <c r="D91" s="208" t="s">
        <v>135</v>
      </c>
      <c r="E91" s="209" t="s">
        <v>1664</v>
      </c>
      <c r="F91" s="210" t="s">
        <v>1665</v>
      </c>
      <c r="G91" s="211" t="s">
        <v>138</v>
      </c>
      <c r="H91" s="212">
        <v>1</v>
      </c>
      <c r="I91" s="213"/>
      <c r="J91" s="214">
        <f>ROUND(I91*H91,2)</f>
        <v>0</v>
      </c>
      <c r="K91" s="210" t="s">
        <v>139</v>
      </c>
      <c r="L91" s="47"/>
      <c r="M91" s="215" t="s">
        <v>19</v>
      </c>
      <c r="N91" s="216" t="s">
        <v>43</v>
      </c>
      <c r="O91" s="87"/>
      <c r="P91" s="217">
        <f>O91*H91</f>
        <v>0</v>
      </c>
      <c r="Q91" s="217">
        <v>0.072870000000000004</v>
      </c>
      <c r="R91" s="217">
        <f>Q91*H91</f>
        <v>0.072870000000000004</v>
      </c>
      <c r="S91" s="217">
        <v>0</v>
      </c>
      <c r="T91" s="218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9" t="s">
        <v>140</v>
      </c>
      <c r="AT91" s="219" t="s">
        <v>135</v>
      </c>
      <c r="AU91" s="219" t="s">
        <v>82</v>
      </c>
      <c r="AY91" s="20" t="s">
        <v>133</v>
      </c>
      <c r="BE91" s="220">
        <f>IF(N91="základní",J91,0)</f>
        <v>0</v>
      </c>
      <c r="BF91" s="220">
        <f>IF(N91="snížená",J91,0)</f>
        <v>0</v>
      </c>
      <c r="BG91" s="220">
        <f>IF(N91="zákl. přenesená",J91,0)</f>
        <v>0</v>
      </c>
      <c r="BH91" s="220">
        <f>IF(N91="sníž. přenesená",J91,0)</f>
        <v>0</v>
      </c>
      <c r="BI91" s="220">
        <f>IF(N91="nulová",J91,0)</f>
        <v>0</v>
      </c>
      <c r="BJ91" s="20" t="s">
        <v>80</v>
      </c>
      <c r="BK91" s="220">
        <f>ROUND(I91*H91,2)</f>
        <v>0</v>
      </c>
      <c r="BL91" s="20" t="s">
        <v>140</v>
      </c>
      <c r="BM91" s="219" t="s">
        <v>1673</v>
      </c>
    </row>
    <row r="92" s="2" customFormat="1">
      <c r="A92" s="41"/>
      <c r="B92" s="42"/>
      <c r="C92" s="43"/>
      <c r="D92" s="221" t="s">
        <v>142</v>
      </c>
      <c r="E92" s="43"/>
      <c r="F92" s="222" t="s">
        <v>1667</v>
      </c>
      <c r="G92" s="43"/>
      <c r="H92" s="43"/>
      <c r="I92" s="223"/>
      <c r="J92" s="43"/>
      <c r="K92" s="43"/>
      <c r="L92" s="47"/>
      <c r="M92" s="224"/>
      <c r="N92" s="225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142</v>
      </c>
      <c r="AU92" s="20" t="s">
        <v>82</v>
      </c>
    </row>
    <row r="93" s="2" customFormat="1">
      <c r="A93" s="41"/>
      <c r="B93" s="42"/>
      <c r="C93" s="43"/>
      <c r="D93" s="228" t="s">
        <v>301</v>
      </c>
      <c r="E93" s="43"/>
      <c r="F93" s="249" t="s">
        <v>1668</v>
      </c>
      <c r="G93" s="43"/>
      <c r="H93" s="43"/>
      <c r="I93" s="223"/>
      <c r="J93" s="43"/>
      <c r="K93" s="43"/>
      <c r="L93" s="47"/>
      <c r="M93" s="224"/>
      <c r="N93" s="225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301</v>
      </c>
      <c r="AU93" s="20" t="s">
        <v>82</v>
      </c>
    </row>
    <row r="94" s="13" customFormat="1">
      <c r="A94" s="13"/>
      <c r="B94" s="226"/>
      <c r="C94" s="227"/>
      <c r="D94" s="228" t="s">
        <v>144</v>
      </c>
      <c r="E94" s="229" t="s">
        <v>19</v>
      </c>
      <c r="F94" s="230" t="s">
        <v>1674</v>
      </c>
      <c r="G94" s="227"/>
      <c r="H94" s="231">
        <v>1</v>
      </c>
      <c r="I94" s="232"/>
      <c r="J94" s="227"/>
      <c r="K94" s="227"/>
      <c r="L94" s="233"/>
      <c r="M94" s="234"/>
      <c r="N94" s="235"/>
      <c r="O94" s="235"/>
      <c r="P94" s="235"/>
      <c r="Q94" s="235"/>
      <c r="R94" s="235"/>
      <c r="S94" s="235"/>
      <c r="T94" s="236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7" t="s">
        <v>144</v>
      </c>
      <c r="AU94" s="237" t="s">
        <v>82</v>
      </c>
      <c r="AV94" s="13" t="s">
        <v>82</v>
      </c>
      <c r="AW94" s="13" t="s">
        <v>33</v>
      </c>
      <c r="AX94" s="13" t="s">
        <v>80</v>
      </c>
      <c r="AY94" s="237" t="s">
        <v>133</v>
      </c>
    </row>
    <row r="95" s="2" customFormat="1" ht="16.5" customHeight="1">
      <c r="A95" s="41"/>
      <c r="B95" s="42"/>
      <c r="C95" s="274" t="s">
        <v>140</v>
      </c>
      <c r="D95" s="274" t="s">
        <v>418</v>
      </c>
      <c r="E95" s="275" t="s">
        <v>684</v>
      </c>
      <c r="F95" s="276" t="s">
        <v>1675</v>
      </c>
      <c r="G95" s="277" t="s">
        <v>138</v>
      </c>
      <c r="H95" s="278">
        <v>1</v>
      </c>
      <c r="I95" s="279"/>
      <c r="J95" s="280">
        <f>ROUND(I95*H95,2)</f>
        <v>0</v>
      </c>
      <c r="K95" s="276" t="s">
        <v>19</v>
      </c>
      <c r="L95" s="281"/>
      <c r="M95" s="282" t="s">
        <v>19</v>
      </c>
      <c r="N95" s="283" t="s">
        <v>43</v>
      </c>
      <c r="O95" s="87"/>
      <c r="P95" s="217">
        <f>O95*H95</f>
        <v>0</v>
      </c>
      <c r="Q95" s="217">
        <v>0</v>
      </c>
      <c r="R95" s="217">
        <f>Q95*H95</f>
        <v>0</v>
      </c>
      <c r="S95" s="217">
        <v>0</v>
      </c>
      <c r="T95" s="218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9" t="s">
        <v>173</v>
      </c>
      <c r="AT95" s="219" t="s">
        <v>418</v>
      </c>
      <c r="AU95" s="219" t="s">
        <v>82</v>
      </c>
      <c r="AY95" s="20" t="s">
        <v>133</v>
      </c>
      <c r="BE95" s="220">
        <f>IF(N95="základní",J95,0)</f>
        <v>0</v>
      </c>
      <c r="BF95" s="220">
        <f>IF(N95="snížená",J95,0)</f>
        <v>0</v>
      </c>
      <c r="BG95" s="220">
        <f>IF(N95="zákl. přenesená",J95,0)</f>
        <v>0</v>
      </c>
      <c r="BH95" s="220">
        <f>IF(N95="sníž. přenesená",J95,0)</f>
        <v>0</v>
      </c>
      <c r="BI95" s="220">
        <f>IF(N95="nulová",J95,0)</f>
        <v>0</v>
      </c>
      <c r="BJ95" s="20" t="s">
        <v>80</v>
      </c>
      <c r="BK95" s="220">
        <f>ROUND(I95*H95,2)</f>
        <v>0</v>
      </c>
      <c r="BL95" s="20" t="s">
        <v>140</v>
      </c>
      <c r="BM95" s="219" t="s">
        <v>1676</v>
      </c>
    </row>
    <row r="96" s="2" customFormat="1">
      <c r="A96" s="41"/>
      <c r="B96" s="42"/>
      <c r="C96" s="43"/>
      <c r="D96" s="228" t="s">
        <v>301</v>
      </c>
      <c r="E96" s="43"/>
      <c r="F96" s="249" t="s">
        <v>1677</v>
      </c>
      <c r="G96" s="43"/>
      <c r="H96" s="43"/>
      <c r="I96" s="223"/>
      <c r="J96" s="43"/>
      <c r="K96" s="43"/>
      <c r="L96" s="47"/>
      <c r="M96" s="224"/>
      <c r="N96" s="225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301</v>
      </c>
      <c r="AU96" s="20" t="s">
        <v>82</v>
      </c>
    </row>
    <row r="97" s="2" customFormat="1" ht="16.5" customHeight="1">
      <c r="A97" s="41"/>
      <c r="B97" s="42"/>
      <c r="C97" s="208" t="s">
        <v>158</v>
      </c>
      <c r="D97" s="208" t="s">
        <v>135</v>
      </c>
      <c r="E97" s="209" t="s">
        <v>1664</v>
      </c>
      <c r="F97" s="210" t="s">
        <v>1665</v>
      </c>
      <c r="G97" s="211" t="s">
        <v>138</v>
      </c>
      <c r="H97" s="212">
        <v>2</v>
      </c>
      <c r="I97" s="213"/>
      <c r="J97" s="214">
        <f>ROUND(I97*H97,2)</f>
        <v>0</v>
      </c>
      <c r="K97" s="210" t="s">
        <v>139</v>
      </c>
      <c r="L97" s="47"/>
      <c r="M97" s="215" t="s">
        <v>19</v>
      </c>
      <c r="N97" s="216" t="s">
        <v>43</v>
      </c>
      <c r="O97" s="87"/>
      <c r="P97" s="217">
        <f>O97*H97</f>
        <v>0</v>
      </c>
      <c r="Q97" s="217">
        <v>0.072870000000000004</v>
      </c>
      <c r="R97" s="217">
        <f>Q97*H97</f>
        <v>0.14574000000000001</v>
      </c>
      <c r="S97" s="217">
        <v>0</v>
      </c>
      <c r="T97" s="218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9" t="s">
        <v>140</v>
      </c>
      <c r="AT97" s="219" t="s">
        <v>135</v>
      </c>
      <c r="AU97" s="219" t="s">
        <v>82</v>
      </c>
      <c r="AY97" s="20" t="s">
        <v>133</v>
      </c>
      <c r="BE97" s="220">
        <f>IF(N97="základní",J97,0)</f>
        <v>0</v>
      </c>
      <c r="BF97" s="220">
        <f>IF(N97="snížená",J97,0)</f>
        <v>0</v>
      </c>
      <c r="BG97" s="220">
        <f>IF(N97="zákl. přenesená",J97,0)</f>
        <v>0</v>
      </c>
      <c r="BH97" s="220">
        <f>IF(N97="sníž. přenesená",J97,0)</f>
        <v>0</v>
      </c>
      <c r="BI97" s="220">
        <f>IF(N97="nulová",J97,0)</f>
        <v>0</v>
      </c>
      <c r="BJ97" s="20" t="s">
        <v>80</v>
      </c>
      <c r="BK97" s="220">
        <f>ROUND(I97*H97,2)</f>
        <v>0</v>
      </c>
      <c r="BL97" s="20" t="s">
        <v>140</v>
      </c>
      <c r="BM97" s="219" t="s">
        <v>1678</v>
      </c>
    </row>
    <row r="98" s="2" customFormat="1">
      <c r="A98" s="41"/>
      <c r="B98" s="42"/>
      <c r="C98" s="43"/>
      <c r="D98" s="221" t="s">
        <v>142</v>
      </c>
      <c r="E98" s="43"/>
      <c r="F98" s="222" t="s">
        <v>1667</v>
      </c>
      <c r="G98" s="43"/>
      <c r="H98" s="43"/>
      <c r="I98" s="223"/>
      <c r="J98" s="43"/>
      <c r="K98" s="43"/>
      <c r="L98" s="47"/>
      <c r="M98" s="224"/>
      <c r="N98" s="225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142</v>
      </c>
      <c r="AU98" s="20" t="s">
        <v>82</v>
      </c>
    </row>
    <row r="99" s="13" customFormat="1">
      <c r="A99" s="13"/>
      <c r="B99" s="226"/>
      <c r="C99" s="227"/>
      <c r="D99" s="228" t="s">
        <v>144</v>
      </c>
      <c r="E99" s="229" t="s">
        <v>19</v>
      </c>
      <c r="F99" s="230" t="s">
        <v>1679</v>
      </c>
      <c r="G99" s="227"/>
      <c r="H99" s="231">
        <v>2</v>
      </c>
      <c r="I99" s="232"/>
      <c r="J99" s="227"/>
      <c r="K99" s="227"/>
      <c r="L99" s="233"/>
      <c r="M99" s="234"/>
      <c r="N99" s="235"/>
      <c r="O99" s="235"/>
      <c r="P99" s="235"/>
      <c r="Q99" s="235"/>
      <c r="R99" s="235"/>
      <c r="S99" s="235"/>
      <c r="T99" s="236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7" t="s">
        <v>144</v>
      </c>
      <c r="AU99" s="237" t="s">
        <v>82</v>
      </c>
      <c r="AV99" s="13" t="s">
        <v>82</v>
      </c>
      <c r="AW99" s="13" t="s">
        <v>33</v>
      </c>
      <c r="AX99" s="13" t="s">
        <v>80</v>
      </c>
      <c r="AY99" s="237" t="s">
        <v>133</v>
      </c>
    </row>
    <row r="100" s="2" customFormat="1" ht="16.5" customHeight="1">
      <c r="A100" s="41"/>
      <c r="B100" s="42"/>
      <c r="C100" s="274" t="s">
        <v>163</v>
      </c>
      <c r="D100" s="274" t="s">
        <v>418</v>
      </c>
      <c r="E100" s="275" t="s">
        <v>1680</v>
      </c>
      <c r="F100" s="276" t="s">
        <v>1681</v>
      </c>
      <c r="G100" s="277" t="s">
        <v>138</v>
      </c>
      <c r="H100" s="278">
        <v>2</v>
      </c>
      <c r="I100" s="279"/>
      <c r="J100" s="280">
        <f>ROUND(I100*H100,2)</f>
        <v>0</v>
      </c>
      <c r="K100" s="276" t="s">
        <v>19</v>
      </c>
      <c r="L100" s="281"/>
      <c r="M100" s="282" t="s">
        <v>19</v>
      </c>
      <c r="N100" s="283" t="s">
        <v>43</v>
      </c>
      <c r="O100" s="87"/>
      <c r="P100" s="217">
        <f>O100*H100</f>
        <v>0</v>
      </c>
      <c r="Q100" s="217">
        <v>0</v>
      </c>
      <c r="R100" s="217">
        <f>Q100*H100</f>
        <v>0</v>
      </c>
      <c r="S100" s="217">
        <v>0</v>
      </c>
      <c r="T100" s="218">
        <f>S100*H100</f>
        <v>0</v>
      </c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R100" s="219" t="s">
        <v>173</v>
      </c>
      <c r="AT100" s="219" t="s">
        <v>418</v>
      </c>
      <c r="AU100" s="219" t="s">
        <v>82</v>
      </c>
      <c r="AY100" s="20" t="s">
        <v>133</v>
      </c>
      <c r="BE100" s="220">
        <f>IF(N100="základní",J100,0)</f>
        <v>0</v>
      </c>
      <c r="BF100" s="220">
        <f>IF(N100="snížená",J100,0)</f>
        <v>0</v>
      </c>
      <c r="BG100" s="220">
        <f>IF(N100="zákl. přenesená",J100,0)</f>
        <v>0</v>
      </c>
      <c r="BH100" s="220">
        <f>IF(N100="sníž. přenesená",J100,0)</f>
        <v>0</v>
      </c>
      <c r="BI100" s="220">
        <f>IF(N100="nulová",J100,0)</f>
        <v>0</v>
      </c>
      <c r="BJ100" s="20" t="s">
        <v>80</v>
      </c>
      <c r="BK100" s="220">
        <f>ROUND(I100*H100,2)</f>
        <v>0</v>
      </c>
      <c r="BL100" s="20" t="s">
        <v>140</v>
      </c>
      <c r="BM100" s="219" t="s">
        <v>1682</v>
      </c>
    </row>
    <row r="101" s="2" customFormat="1">
      <c r="A101" s="41"/>
      <c r="B101" s="42"/>
      <c r="C101" s="43"/>
      <c r="D101" s="228" t="s">
        <v>301</v>
      </c>
      <c r="E101" s="43"/>
      <c r="F101" s="249" t="s">
        <v>1683</v>
      </c>
      <c r="G101" s="43"/>
      <c r="H101" s="43"/>
      <c r="I101" s="223"/>
      <c r="J101" s="43"/>
      <c r="K101" s="43"/>
      <c r="L101" s="47"/>
      <c r="M101" s="224"/>
      <c r="N101" s="225"/>
      <c r="O101" s="87"/>
      <c r="P101" s="87"/>
      <c r="Q101" s="87"/>
      <c r="R101" s="87"/>
      <c r="S101" s="87"/>
      <c r="T101" s="88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T101" s="20" t="s">
        <v>301</v>
      </c>
      <c r="AU101" s="20" t="s">
        <v>82</v>
      </c>
    </row>
    <row r="102" s="2" customFormat="1" ht="24.15" customHeight="1">
      <c r="A102" s="41"/>
      <c r="B102" s="42"/>
      <c r="C102" s="208" t="s">
        <v>168</v>
      </c>
      <c r="D102" s="208" t="s">
        <v>135</v>
      </c>
      <c r="E102" s="209" t="s">
        <v>1684</v>
      </c>
      <c r="F102" s="210" t="s">
        <v>1685</v>
      </c>
      <c r="G102" s="211" t="s">
        <v>138</v>
      </c>
      <c r="H102" s="212">
        <v>6</v>
      </c>
      <c r="I102" s="213"/>
      <c r="J102" s="214">
        <f>ROUND(I102*H102,2)</f>
        <v>0</v>
      </c>
      <c r="K102" s="210" t="s">
        <v>139</v>
      </c>
      <c r="L102" s="47"/>
      <c r="M102" s="215" t="s">
        <v>19</v>
      </c>
      <c r="N102" s="216" t="s">
        <v>43</v>
      </c>
      <c r="O102" s="87"/>
      <c r="P102" s="217">
        <f>O102*H102</f>
        <v>0</v>
      </c>
      <c r="Q102" s="217">
        <v>0.001</v>
      </c>
      <c r="R102" s="217">
        <f>Q102*H102</f>
        <v>0.0060000000000000001</v>
      </c>
      <c r="S102" s="217">
        <v>0</v>
      </c>
      <c r="T102" s="218">
        <f>S102*H102</f>
        <v>0</v>
      </c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R102" s="219" t="s">
        <v>140</v>
      </c>
      <c r="AT102" s="219" t="s">
        <v>135</v>
      </c>
      <c r="AU102" s="219" t="s">
        <v>82</v>
      </c>
      <c r="AY102" s="20" t="s">
        <v>133</v>
      </c>
      <c r="BE102" s="220">
        <f>IF(N102="základní",J102,0)</f>
        <v>0</v>
      </c>
      <c r="BF102" s="220">
        <f>IF(N102="snížená",J102,0)</f>
        <v>0</v>
      </c>
      <c r="BG102" s="220">
        <f>IF(N102="zákl. přenesená",J102,0)</f>
        <v>0</v>
      </c>
      <c r="BH102" s="220">
        <f>IF(N102="sníž. přenesená",J102,0)</f>
        <v>0</v>
      </c>
      <c r="BI102" s="220">
        <f>IF(N102="nulová",J102,0)</f>
        <v>0</v>
      </c>
      <c r="BJ102" s="20" t="s">
        <v>80</v>
      </c>
      <c r="BK102" s="220">
        <f>ROUND(I102*H102,2)</f>
        <v>0</v>
      </c>
      <c r="BL102" s="20" t="s">
        <v>140</v>
      </c>
      <c r="BM102" s="219" t="s">
        <v>1686</v>
      </c>
    </row>
    <row r="103" s="2" customFormat="1">
      <c r="A103" s="41"/>
      <c r="B103" s="42"/>
      <c r="C103" s="43"/>
      <c r="D103" s="221" t="s">
        <v>142</v>
      </c>
      <c r="E103" s="43"/>
      <c r="F103" s="222" t="s">
        <v>1687</v>
      </c>
      <c r="G103" s="43"/>
      <c r="H103" s="43"/>
      <c r="I103" s="223"/>
      <c r="J103" s="43"/>
      <c r="K103" s="43"/>
      <c r="L103" s="47"/>
      <c r="M103" s="224"/>
      <c r="N103" s="225"/>
      <c r="O103" s="87"/>
      <c r="P103" s="87"/>
      <c r="Q103" s="87"/>
      <c r="R103" s="87"/>
      <c r="S103" s="87"/>
      <c r="T103" s="88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T103" s="20" t="s">
        <v>142</v>
      </c>
      <c r="AU103" s="20" t="s">
        <v>82</v>
      </c>
    </row>
    <row r="104" s="2" customFormat="1">
      <c r="A104" s="41"/>
      <c r="B104" s="42"/>
      <c r="C104" s="43"/>
      <c r="D104" s="228" t="s">
        <v>301</v>
      </c>
      <c r="E104" s="43"/>
      <c r="F104" s="249" t="s">
        <v>1688</v>
      </c>
      <c r="G104" s="43"/>
      <c r="H104" s="43"/>
      <c r="I104" s="223"/>
      <c r="J104" s="43"/>
      <c r="K104" s="43"/>
      <c r="L104" s="47"/>
      <c r="M104" s="224"/>
      <c r="N104" s="225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301</v>
      </c>
      <c r="AU104" s="20" t="s">
        <v>82</v>
      </c>
    </row>
    <row r="105" s="13" customFormat="1">
      <c r="A105" s="13"/>
      <c r="B105" s="226"/>
      <c r="C105" s="227"/>
      <c r="D105" s="228" t="s">
        <v>144</v>
      </c>
      <c r="E105" s="229" t="s">
        <v>19</v>
      </c>
      <c r="F105" s="230" t="s">
        <v>1689</v>
      </c>
      <c r="G105" s="227"/>
      <c r="H105" s="231">
        <v>6</v>
      </c>
      <c r="I105" s="232"/>
      <c r="J105" s="227"/>
      <c r="K105" s="227"/>
      <c r="L105" s="233"/>
      <c r="M105" s="234"/>
      <c r="N105" s="235"/>
      <c r="O105" s="235"/>
      <c r="P105" s="235"/>
      <c r="Q105" s="235"/>
      <c r="R105" s="235"/>
      <c r="S105" s="235"/>
      <c r="T105" s="236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7" t="s">
        <v>144</v>
      </c>
      <c r="AU105" s="237" t="s">
        <v>82</v>
      </c>
      <c r="AV105" s="13" t="s">
        <v>82</v>
      </c>
      <c r="AW105" s="13" t="s">
        <v>33</v>
      </c>
      <c r="AX105" s="13" t="s">
        <v>80</v>
      </c>
      <c r="AY105" s="237" t="s">
        <v>133</v>
      </c>
    </row>
    <row r="106" s="2" customFormat="1" ht="16.5" customHeight="1">
      <c r="A106" s="41"/>
      <c r="B106" s="42"/>
      <c r="C106" s="274" t="s">
        <v>173</v>
      </c>
      <c r="D106" s="274" t="s">
        <v>418</v>
      </c>
      <c r="E106" s="275" t="s">
        <v>696</v>
      </c>
      <c r="F106" s="276" t="s">
        <v>1690</v>
      </c>
      <c r="G106" s="277" t="s">
        <v>138</v>
      </c>
      <c r="H106" s="278">
        <v>6</v>
      </c>
      <c r="I106" s="279"/>
      <c r="J106" s="280">
        <f>ROUND(I106*H106,2)</f>
        <v>0</v>
      </c>
      <c r="K106" s="276" t="s">
        <v>19</v>
      </c>
      <c r="L106" s="281"/>
      <c r="M106" s="282" t="s">
        <v>19</v>
      </c>
      <c r="N106" s="283" t="s">
        <v>43</v>
      </c>
      <c r="O106" s="87"/>
      <c r="P106" s="217">
        <f>O106*H106</f>
        <v>0</v>
      </c>
      <c r="Q106" s="217">
        <v>0</v>
      </c>
      <c r="R106" s="217">
        <f>Q106*H106</f>
        <v>0</v>
      </c>
      <c r="S106" s="217">
        <v>0</v>
      </c>
      <c r="T106" s="218">
        <f>S106*H106</f>
        <v>0</v>
      </c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R106" s="219" t="s">
        <v>173</v>
      </c>
      <c r="AT106" s="219" t="s">
        <v>418</v>
      </c>
      <c r="AU106" s="219" t="s">
        <v>82</v>
      </c>
      <c r="AY106" s="20" t="s">
        <v>133</v>
      </c>
      <c r="BE106" s="220">
        <f>IF(N106="základní",J106,0)</f>
        <v>0</v>
      </c>
      <c r="BF106" s="220">
        <f>IF(N106="snížená",J106,0)</f>
        <v>0</v>
      </c>
      <c r="BG106" s="220">
        <f>IF(N106="zákl. přenesená",J106,0)</f>
        <v>0</v>
      </c>
      <c r="BH106" s="220">
        <f>IF(N106="sníž. přenesená",J106,0)</f>
        <v>0</v>
      </c>
      <c r="BI106" s="220">
        <f>IF(N106="nulová",J106,0)</f>
        <v>0</v>
      </c>
      <c r="BJ106" s="20" t="s">
        <v>80</v>
      </c>
      <c r="BK106" s="220">
        <f>ROUND(I106*H106,2)</f>
        <v>0</v>
      </c>
      <c r="BL106" s="20" t="s">
        <v>140</v>
      </c>
      <c r="BM106" s="219" t="s">
        <v>1691</v>
      </c>
    </row>
    <row r="107" s="2" customFormat="1">
      <c r="A107" s="41"/>
      <c r="B107" s="42"/>
      <c r="C107" s="43"/>
      <c r="D107" s="228" t="s">
        <v>301</v>
      </c>
      <c r="E107" s="43"/>
      <c r="F107" s="249" t="s">
        <v>1692</v>
      </c>
      <c r="G107" s="43"/>
      <c r="H107" s="43"/>
      <c r="I107" s="223"/>
      <c r="J107" s="43"/>
      <c r="K107" s="43"/>
      <c r="L107" s="47"/>
      <c r="M107" s="224"/>
      <c r="N107" s="225"/>
      <c r="O107" s="87"/>
      <c r="P107" s="87"/>
      <c r="Q107" s="87"/>
      <c r="R107" s="87"/>
      <c r="S107" s="87"/>
      <c r="T107" s="88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T107" s="20" t="s">
        <v>301</v>
      </c>
      <c r="AU107" s="20" t="s">
        <v>82</v>
      </c>
    </row>
    <row r="108" s="2" customFormat="1" ht="24.15" customHeight="1">
      <c r="A108" s="41"/>
      <c r="B108" s="42"/>
      <c r="C108" s="208" t="s">
        <v>178</v>
      </c>
      <c r="D108" s="208" t="s">
        <v>135</v>
      </c>
      <c r="E108" s="209" t="s">
        <v>1684</v>
      </c>
      <c r="F108" s="210" t="s">
        <v>1685</v>
      </c>
      <c r="G108" s="211" t="s">
        <v>138</v>
      </c>
      <c r="H108" s="212">
        <v>5</v>
      </c>
      <c r="I108" s="213"/>
      <c r="J108" s="214">
        <f>ROUND(I108*H108,2)</f>
        <v>0</v>
      </c>
      <c r="K108" s="210" t="s">
        <v>139</v>
      </c>
      <c r="L108" s="47"/>
      <c r="M108" s="215" t="s">
        <v>19</v>
      </c>
      <c r="N108" s="216" t="s">
        <v>43</v>
      </c>
      <c r="O108" s="87"/>
      <c r="P108" s="217">
        <f>O108*H108</f>
        <v>0</v>
      </c>
      <c r="Q108" s="217">
        <v>0.001</v>
      </c>
      <c r="R108" s="217">
        <f>Q108*H108</f>
        <v>0.0050000000000000001</v>
      </c>
      <c r="S108" s="217">
        <v>0</v>
      </c>
      <c r="T108" s="218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9" t="s">
        <v>140</v>
      </c>
      <c r="AT108" s="219" t="s">
        <v>135</v>
      </c>
      <c r="AU108" s="219" t="s">
        <v>82</v>
      </c>
      <c r="AY108" s="20" t="s">
        <v>133</v>
      </c>
      <c r="BE108" s="220">
        <f>IF(N108="základní",J108,0)</f>
        <v>0</v>
      </c>
      <c r="BF108" s="220">
        <f>IF(N108="snížená",J108,0)</f>
        <v>0</v>
      </c>
      <c r="BG108" s="220">
        <f>IF(N108="zákl. přenesená",J108,0)</f>
        <v>0</v>
      </c>
      <c r="BH108" s="220">
        <f>IF(N108="sníž. přenesená",J108,0)</f>
        <v>0</v>
      </c>
      <c r="BI108" s="220">
        <f>IF(N108="nulová",J108,0)</f>
        <v>0</v>
      </c>
      <c r="BJ108" s="20" t="s">
        <v>80</v>
      </c>
      <c r="BK108" s="220">
        <f>ROUND(I108*H108,2)</f>
        <v>0</v>
      </c>
      <c r="BL108" s="20" t="s">
        <v>140</v>
      </c>
      <c r="BM108" s="219" t="s">
        <v>1693</v>
      </c>
    </row>
    <row r="109" s="2" customFormat="1">
      <c r="A109" s="41"/>
      <c r="B109" s="42"/>
      <c r="C109" s="43"/>
      <c r="D109" s="221" t="s">
        <v>142</v>
      </c>
      <c r="E109" s="43"/>
      <c r="F109" s="222" t="s">
        <v>1687</v>
      </c>
      <c r="G109" s="43"/>
      <c r="H109" s="43"/>
      <c r="I109" s="223"/>
      <c r="J109" s="43"/>
      <c r="K109" s="43"/>
      <c r="L109" s="47"/>
      <c r="M109" s="224"/>
      <c r="N109" s="225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142</v>
      </c>
      <c r="AU109" s="20" t="s">
        <v>82</v>
      </c>
    </row>
    <row r="110" s="2" customFormat="1">
      <c r="A110" s="41"/>
      <c r="B110" s="42"/>
      <c r="C110" s="43"/>
      <c r="D110" s="228" t="s">
        <v>301</v>
      </c>
      <c r="E110" s="43"/>
      <c r="F110" s="249" t="s">
        <v>1688</v>
      </c>
      <c r="G110" s="43"/>
      <c r="H110" s="43"/>
      <c r="I110" s="223"/>
      <c r="J110" s="43"/>
      <c r="K110" s="43"/>
      <c r="L110" s="47"/>
      <c r="M110" s="224"/>
      <c r="N110" s="225"/>
      <c r="O110" s="87"/>
      <c r="P110" s="87"/>
      <c r="Q110" s="87"/>
      <c r="R110" s="87"/>
      <c r="S110" s="87"/>
      <c r="T110" s="88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T110" s="20" t="s">
        <v>301</v>
      </c>
      <c r="AU110" s="20" t="s">
        <v>82</v>
      </c>
    </row>
    <row r="111" s="2" customFormat="1" ht="16.5" customHeight="1">
      <c r="A111" s="41"/>
      <c r="B111" s="42"/>
      <c r="C111" s="274" t="s">
        <v>183</v>
      </c>
      <c r="D111" s="274" t="s">
        <v>418</v>
      </c>
      <c r="E111" s="275" t="s">
        <v>910</v>
      </c>
      <c r="F111" s="276" t="s">
        <v>1694</v>
      </c>
      <c r="G111" s="277" t="s">
        <v>138</v>
      </c>
      <c r="H111" s="278">
        <v>5</v>
      </c>
      <c r="I111" s="279"/>
      <c r="J111" s="280">
        <f>ROUND(I111*H111,2)</f>
        <v>0</v>
      </c>
      <c r="K111" s="276" t="s">
        <v>19</v>
      </c>
      <c r="L111" s="281"/>
      <c r="M111" s="282" t="s">
        <v>19</v>
      </c>
      <c r="N111" s="283" t="s">
        <v>43</v>
      </c>
      <c r="O111" s="87"/>
      <c r="P111" s="217">
        <f>O111*H111</f>
        <v>0</v>
      </c>
      <c r="Q111" s="217">
        <v>0</v>
      </c>
      <c r="R111" s="217">
        <f>Q111*H111</f>
        <v>0</v>
      </c>
      <c r="S111" s="217">
        <v>0</v>
      </c>
      <c r="T111" s="218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9" t="s">
        <v>173</v>
      </c>
      <c r="AT111" s="219" t="s">
        <v>418</v>
      </c>
      <c r="AU111" s="219" t="s">
        <v>82</v>
      </c>
      <c r="AY111" s="20" t="s">
        <v>133</v>
      </c>
      <c r="BE111" s="220">
        <f>IF(N111="základní",J111,0)</f>
        <v>0</v>
      </c>
      <c r="BF111" s="220">
        <f>IF(N111="snížená",J111,0)</f>
        <v>0</v>
      </c>
      <c r="BG111" s="220">
        <f>IF(N111="zákl. přenesená",J111,0)</f>
        <v>0</v>
      </c>
      <c r="BH111" s="220">
        <f>IF(N111="sníž. přenesená",J111,0)</f>
        <v>0</v>
      </c>
      <c r="BI111" s="220">
        <f>IF(N111="nulová",J111,0)</f>
        <v>0</v>
      </c>
      <c r="BJ111" s="20" t="s">
        <v>80</v>
      </c>
      <c r="BK111" s="220">
        <f>ROUND(I111*H111,2)</f>
        <v>0</v>
      </c>
      <c r="BL111" s="20" t="s">
        <v>140</v>
      </c>
      <c r="BM111" s="219" t="s">
        <v>1695</v>
      </c>
    </row>
    <row r="112" s="2" customFormat="1">
      <c r="A112" s="41"/>
      <c r="B112" s="42"/>
      <c r="C112" s="43"/>
      <c r="D112" s="228" t="s">
        <v>301</v>
      </c>
      <c r="E112" s="43"/>
      <c r="F112" s="249" t="s">
        <v>1696</v>
      </c>
      <c r="G112" s="43"/>
      <c r="H112" s="43"/>
      <c r="I112" s="223"/>
      <c r="J112" s="43"/>
      <c r="K112" s="43"/>
      <c r="L112" s="47"/>
      <c r="M112" s="224"/>
      <c r="N112" s="225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301</v>
      </c>
      <c r="AU112" s="20" t="s">
        <v>82</v>
      </c>
    </row>
    <row r="113" s="2" customFormat="1" ht="21.75" customHeight="1">
      <c r="A113" s="41"/>
      <c r="B113" s="42"/>
      <c r="C113" s="208" t="s">
        <v>188</v>
      </c>
      <c r="D113" s="208" t="s">
        <v>135</v>
      </c>
      <c r="E113" s="209" t="s">
        <v>1697</v>
      </c>
      <c r="F113" s="210" t="s">
        <v>1698</v>
      </c>
      <c r="G113" s="211" t="s">
        <v>138</v>
      </c>
      <c r="H113" s="212">
        <v>16</v>
      </c>
      <c r="I113" s="213"/>
      <c r="J113" s="214">
        <f>ROUND(I113*H113,2)</f>
        <v>0</v>
      </c>
      <c r="K113" s="210" t="s">
        <v>139</v>
      </c>
      <c r="L113" s="47"/>
      <c r="M113" s="215" t="s">
        <v>19</v>
      </c>
      <c r="N113" s="216" t="s">
        <v>43</v>
      </c>
      <c r="O113" s="87"/>
      <c r="P113" s="217">
        <f>O113*H113</f>
        <v>0</v>
      </c>
      <c r="Q113" s="217">
        <v>0.00051999999999999995</v>
      </c>
      <c r="R113" s="217">
        <f>Q113*H113</f>
        <v>0.0083199999999999993</v>
      </c>
      <c r="S113" s="217">
        <v>0</v>
      </c>
      <c r="T113" s="218">
        <f>S113*H113</f>
        <v>0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9" t="s">
        <v>140</v>
      </c>
      <c r="AT113" s="219" t="s">
        <v>135</v>
      </c>
      <c r="AU113" s="219" t="s">
        <v>82</v>
      </c>
      <c r="AY113" s="20" t="s">
        <v>133</v>
      </c>
      <c r="BE113" s="220">
        <f>IF(N113="základní",J113,0)</f>
        <v>0</v>
      </c>
      <c r="BF113" s="220">
        <f>IF(N113="snížená",J113,0)</f>
        <v>0</v>
      </c>
      <c r="BG113" s="220">
        <f>IF(N113="zákl. přenesená",J113,0)</f>
        <v>0</v>
      </c>
      <c r="BH113" s="220">
        <f>IF(N113="sníž. přenesená",J113,0)</f>
        <v>0</v>
      </c>
      <c r="BI113" s="220">
        <f>IF(N113="nulová",J113,0)</f>
        <v>0</v>
      </c>
      <c r="BJ113" s="20" t="s">
        <v>80</v>
      </c>
      <c r="BK113" s="220">
        <f>ROUND(I113*H113,2)</f>
        <v>0</v>
      </c>
      <c r="BL113" s="20" t="s">
        <v>140</v>
      </c>
      <c r="BM113" s="219" t="s">
        <v>1699</v>
      </c>
    </row>
    <row r="114" s="2" customFormat="1">
      <c r="A114" s="41"/>
      <c r="B114" s="42"/>
      <c r="C114" s="43"/>
      <c r="D114" s="221" t="s">
        <v>142</v>
      </c>
      <c r="E114" s="43"/>
      <c r="F114" s="222" t="s">
        <v>1700</v>
      </c>
      <c r="G114" s="43"/>
      <c r="H114" s="43"/>
      <c r="I114" s="223"/>
      <c r="J114" s="43"/>
      <c r="K114" s="43"/>
      <c r="L114" s="47"/>
      <c r="M114" s="224"/>
      <c r="N114" s="225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142</v>
      </c>
      <c r="AU114" s="20" t="s">
        <v>82</v>
      </c>
    </row>
    <row r="115" s="2" customFormat="1">
      <c r="A115" s="41"/>
      <c r="B115" s="42"/>
      <c r="C115" s="43"/>
      <c r="D115" s="228" t="s">
        <v>301</v>
      </c>
      <c r="E115" s="43"/>
      <c r="F115" s="249" t="s">
        <v>1688</v>
      </c>
      <c r="G115" s="43"/>
      <c r="H115" s="43"/>
      <c r="I115" s="223"/>
      <c r="J115" s="43"/>
      <c r="K115" s="43"/>
      <c r="L115" s="47"/>
      <c r="M115" s="224"/>
      <c r="N115" s="225"/>
      <c r="O115" s="87"/>
      <c r="P115" s="87"/>
      <c r="Q115" s="87"/>
      <c r="R115" s="87"/>
      <c r="S115" s="87"/>
      <c r="T115" s="88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T115" s="20" t="s">
        <v>301</v>
      </c>
      <c r="AU115" s="20" t="s">
        <v>82</v>
      </c>
    </row>
    <row r="116" s="13" customFormat="1">
      <c r="A116" s="13"/>
      <c r="B116" s="226"/>
      <c r="C116" s="227"/>
      <c r="D116" s="228" t="s">
        <v>144</v>
      </c>
      <c r="E116" s="229" t="s">
        <v>19</v>
      </c>
      <c r="F116" s="230" t="s">
        <v>1701</v>
      </c>
      <c r="G116" s="227"/>
      <c r="H116" s="231">
        <v>16</v>
      </c>
      <c r="I116" s="232"/>
      <c r="J116" s="227"/>
      <c r="K116" s="227"/>
      <c r="L116" s="233"/>
      <c r="M116" s="234"/>
      <c r="N116" s="235"/>
      <c r="O116" s="235"/>
      <c r="P116" s="235"/>
      <c r="Q116" s="235"/>
      <c r="R116" s="235"/>
      <c r="S116" s="235"/>
      <c r="T116" s="236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7" t="s">
        <v>144</v>
      </c>
      <c r="AU116" s="237" t="s">
        <v>82</v>
      </c>
      <c r="AV116" s="13" t="s">
        <v>82</v>
      </c>
      <c r="AW116" s="13" t="s">
        <v>33</v>
      </c>
      <c r="AX116" s="13" t="s">
        <v>80</v>
      </c>
      <c r="AY116" s="237" t="s">
        <v>133</v>
      </c>
    </row>
    <row r="117" s="2" customFormat="1" ht="16.5" customHeight="1">
      <c r="A117" s="41"/>
      <c r="B117" s="42"/>
      <c r="C117" s="274" t="s">
        <v>8</v>
      </c>
      <c r="D117" s="274" t="s">
        <v>418</v>
      </c>
      <c r="E117" s="275" t="s">
        <v>920</v>
      </c>
      <c r="F117" s="276" t="s">
        <v>1702</v>
      </c>
      <c r="G117" s="277" t="s">
        <v>138</v>
      </c>
      <c r="H117" s="278">
        <v>16</v>
      </c>
      <c r="I117" s="279"/>
      <c r="J117" s="280">
        <f>ROUND(I117*H117,2)</f>
        <v>0</v>
      </c>
      <c r="K117" s="276" t="s">
        <v>19</v>
      </c>
      <c r="L117" s="281"/>
      <c r="M117" s="282" t="s">
        <v>19</v>
      </c>
      <c r="N117" s="283" t="s">
        <v>43</v>
      </c>
      <c r="O117" s="87"/>
      <c r="P117" s="217">
        <f>O117*H117</f>
        <v>0</v>
      </c>
      <c r="Q117" s="217">
        <v>0</v>
      </c>
      <c r="R117" s="217">
        <f>Q117*H117</f>
        <v>0</v>
      </c>
      <c r="S117" s="217">
        <v>0</v>
      </c>
      <c r="T117" s="218">
        <f>S117*H117</f>
        <v>0</v>
      </c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R117" s="219" t="s">
        <v>173</v>
      </c>
      <c r="AT117" s="219" t="s">
        <v>418</v>
      </c>
      <c r="AU117" s="219" t="s">
        <v>82</v>
      </c>
      <c r="AY117" s="20" t="s">
        <v>133</v>
      </c>
      <c r="BE117" s="220">
        <f>IF(N117="základní",J117,0)</f>
        <v>0</v>
      </c>
      <c r="BF117" s="220">
        <f>IF(N117="snížená",J117,0)</f>
        <v>0</v>
      </c>
      <c r="BG117" s="220">
        <f>IF(N117="zákl. přenesená",J117,0)</f>
        <v>0</v>
      </c>
      <c r="BH117" s="220">
        <f>IF(N117="sníž. přenesená",J117,0)</f>
        <v>0</v>
      </c>
      <c r="BI117" s="220">
        <f>IF(N117="nulová",J117,0)</f>
        <v>0</v>
      </c>
      <c r="BJ117" s="20" t="s">
        <v>80</v>
      </c>
      <c r="BK117" s="220">
        <f>ROUND(I117*H117,2)</f>
        <v>0</v>
      </c>
      <c r="BL117" s="20" t="s">
        <v>140</v>
      </c>
      <c r="BM117" s="219" t="s">
        <v>1703</v>
      </c>
    </row>
    <row r="118" s="2" customFormat="1">
      <c r="A118" s="41"/>
      <c r="B118" s="42"/>
      <c r="C118" s="43"/>
      <c r="D118" s="228" t="s">
        <v>301</v>
      </c>
      <c r="E118" s="43"/>
      <c r="F118" s="249" t="s">
        <v>1704</v>
      </c>
      <c r="G118" s="43"/>
      <c r="H118" s="43"/>
      <c r="I118" s="223"/>
      <c r="J118" s="43"/>
      <c r="K118" s="43"/>
      <c r="L118" s="47"/>
      <c r="M118" s="224"/>
      <c r="N118" s="225"/>
      <c r="O118" s="87"/>
      <c r="P118" s="87"/>
      <c r="Q118" s="87"/>
      <c r="R118" s="87"/>
      <c r="S118" s="87"/>
      <c r="T118" s="88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T118" s="20" t="s">
        <v>301</v>
      </c>
      <c r="AU118" s="20" t="s">
        <v>82</v>
      </c>
    </row>
    <row r="119" s="12" customFormat="1" ht="22.8" customHeight="1">
      <c r="A119" s="12"/>
      <c r="B119" s="192"/>
      <c r="C119" s="193"/>
      <c r="D119" s="194" t="s">
        <v>71</v>
      </c>
      <c r="E119" s="206" t="s">
        <v>997</v>
      </c>
      <c r="F119" s="206" t="s">
        <v>998</v>
      </c>
      <c r="G119" s="193"/>
      <c r="H119" s="193"/>
      <c r="I119" s="196"/>
      <c r="J119" s="207">
        <f>BK119</f>
        <v>0</v>
      </c>
      <c r="K119" s="193"/>
      <c r="L119" s="198"/>
      <c r="M119" s="199"/>
      <c r="N119" s="200"/>
      <c r="O119" s="200"/>
      <c r="P119" s="201">
        <f>SUM(P120:P121)</f>
        <v>0</v>
      </c>
      <c r="Q119" s="200"/>
      <c r="R119" s="201">
        <f>SUM(R120:R121)</f>
        <v>0</v>
      </c>
      <c r="S119" s="200"/>
      <c r="T119" s="202">
        <f>SUM(T120:T121)</f>
        <v>0</v>
      </c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R119" s="203" t="s">
        <v>80</v>
      </c>
      <c r="AT119" s="204" t="s">
        <v>71</v>
      </c>
      <c r="AU119" s="204" t="s">
        <v>80</v>
      </c>
      <c r="AY119" s="203" t="s">
        <v>133</v>
      </c>
      <c r="BK119" s="205">
        <f>SUM(BK120:BK121)</f>
        <v>0</v>
      </c>
    </row>
    <row r="120" s="2" customFormat="1" ht="24.15" customHeight="1">
      <c r="A120" s="41"/>
      <c r="B120" s="42"/>
      <c r="C120" s="208" t="s">
        <v>206</v>
      </c>
      <c r="D120" s="208" t="s">
        <v>135</v>
      </c>
      <c r="E120" s="209" t="s">
        <v>1000</v>
      </c>
      <c r="F120" s="210" t="s">
        <v>1001</v>
      </c>
      <c r="G120" s="211" t="s">
        <v>251</v>
      </c>
      <c r="H120" s="212">
        <v>1.1850000000000001</v>
      </c>
      <c r="I120" s="213"/>
      <c r="J120" s="214">
        <f>ROUND(I120*H120,2)</f>
        <v>0</v>
      </c>
      <c r="K120" s="210" t="s">
        <v>139</v>
      </c>
      <c r="L120" s="47"/>
      <c r="M120" s="215" t="s">
        <v>19</v>
      </c>
      <c r="N120" s="216" t="s">
        <v>43</v>
      </c>
      <c r="O120" s="87"/>
      <c r="P120" s="217">
        <f>O120*H120</f>
        <v>0</v>
      </c>
      <c r="Q120" s="217">
        <v>0</v>
      </c>
      <c r="R120" s="217">
        <f>Q120*H120</f>
        <v>0</v>
      </c>
      <c r="S120" s="217">
        <v>0</v>
      </c>
      <c r="T120" s="218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9" t="s">
        <v>140</v>
      </c>
      <c r="AT120" s="219" t="s">
        <v>135</v>
      </c>
      <c r="AU120" s="219" t="s">
        <v>82</v>
      </c>
      <c r="AY120" s="20" t="s">
        <v>133</v>
      </c>
      <c r="BE120" s="220">
        <f>IF(N120="základní",J120,0)</f>
        <v>0</v>
      </c>
      <c r="BF120" s="220">
        <f>IF(N120="snížená",J120,0)</f>
        <v>0</v>
      </c>
      <c r="BG120" s="220">
        <f>IF(N120="zákl. přenesená",J120,0)</f>
        <v>0</v>
      </c>
      <c r="BH120" s="220">
        <f>IF(N120="sníž. přenesená",J120,0)</f>
        <v>0</v>
      </c>
      <c r="BI120" s="220">
        <f>IF(N120="nulová",J120,0)</f>
        <v>0</v>
      </c>
      <c r="BJ120" s="20" t="s">
        <v>80</v>
      </c>
      <c r="BK120" s="220">
        <f>ROUND(I120*H120,2)</f>
        <v>0</v>
      </c>
      <c r="BL120" s="20" t="s">
        <v>140</v>
      </c>
      <c r="BM120" s="219" t="s">
        <v>1705</v>
      </c>
    </row>
    <row r="121" s="2" customFormat="1">
      <c r="A121" s="41"/>
      <c r="B121" s="42"/>
      <c r="C121" s="43"/>
      <c r="D121" s="221" t="s">
        <v>142</v>
      </c>
      <c r="E121" s="43"/>
      <c r="F121" s="222" t="s">
        <v>1003</v>
      </c>
      <c r="G121" s="43"/>
      <c r="H121" s="43"/>
      <c r="I121" s="223"/>
      <c r="J121" s="43"/>
      <c r="K121" s="43"/>
      <c r="L121" s="47"/>
      <c r="M121" s="286"/>
      <c r="N121" s="287"/>
      <c r="O121" s="288"/>
      <c r="P121" s="288"/>
      <c r="Q121" s="288"/>
      <c r="R121" s="288"/>
      <c r="S121" s="288"/>
      <c r="T121" s="289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142</v>
      </c>
      <c r="AU121" s="20" t="s">
        <v>82</v>
      </c>
    </row>
    <row r="122" s="2" customFormat="1" ht="6.96" customHeight="1">
      <c r="A122" s="41"/>
      <c r="B122" s="62"/>
      <c r="C122" s="63"/>
      <c r="D122" s="63"/>
      <c r="E122" s="63"/>
      <c r="F122" s="63"/>
      <c r="G122" s="63"/>
      <c r="H122" s="63"/>
      <c r="I122" s="63"/>
      <c r="J122" s="63"/>
      <c r="K122" s="63"/>
      <c r="L122" s="47"/>
      <c r="M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</row>
  </sheetData>
  <sheetProtection sheet="1" autoFilter="0" formatColumns="0" formatRows="0" objects="1" scenarios="1" spinCount="100000" saltValue="i+ZIIbhfrfyEaqTd2j1PeybDJNAG9spLKRBh0o3qMJIFfdVbFYhEtfheHzwm6nCiLMQ/LXm6N0nmNo7FB+RrzQ==" hashValue="VOFLceBF1/WKI8dwjuWNFXNvFji6PaAsFsGPGeykg775RZ8CjENoNsbBFb+jDep8aa0ANEnyUbnTQxSYn+Wpqg==" algorithmName="SHA-512" password="88A1"/>
  <autoFilter ref="C81:K121"/>
  <mergeCells count="9">
    <mergeCell ref="E7:H7"/>
    <mergeCell ref="E9:H9"/>
    <mergeCell ref="E18:H18"/>
    <mergeCell ref="E27:H27"/>
    <mergeCell ref="E48:H48"/>
    <mergeCell ref="E50:H50"/>
    <mergeCell ref="E72:H72"/>
    <mergeCell ref="E74:H74"/>
    <mergeCell ref="L2:V2"/>
  </mergeCells>
  <hyperlinks>
    <hyperlink ref="F86" r:id="rId1" display="https://podminky.urs.cz/item/CS_URS_2025_02/936104211"/>
    <hyperlink ref="F92" r:id="rId2" display="https://podminky.urs.cz/item/CS_URS_2025_02/936104211"/>
    <hyperlink ref="F98" r:id="rId3" display="https://podminky.urs.cz/item/CS_URS_2025_02/936104211"/>
    <hyperlink ref="F103" r:id="rId4" display="https://podminky.urs.cz/item/CS_URS_2025_02/936124113"/>
    <hyperlink ref="F109" r:id="rId5" display="https://podminky.urs.cz/item/CS_URS_2025_02/936124113"/>
    <hyperlink ref="F114" r:id="rId6" display="https://podminky.urs.cz/item/CS_URS_2025_02/936174311"/>
    <hyperlink ref="F121" r:id="rId7" display="https://podminky.urs.cz/item/CS_URS_2025_02/998222012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8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91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</row>
    <row r="4" s="1" customFormat="1" ht="24.96" customHeight="1">
      <c r="B4" s="23"/>
      <c r="D4" s="134" t="s">
        <v>100</v>
      </c>
      <c r="L4" s="23"/>
      <c r="M4" s="13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Arčo Líbeznice - areál zdraví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107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1706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1. 12. 2025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tr">
        <f>IF('Rekapitulace stavby'!AN10="","",'Rekapitulace stavby'!AN10)</f>
        <v/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tr">
        <f>IF('Rekapitulace stavby'!E11="","",'Rekapitulace stavby'!E11)</f>
        <v xml:space="preserve"> </v>
      </c>
      <c r="F15" s="41"/>
      <c r="G15" s="41"/>
      <c r="H15" s="41"/>
      <c r="I15" s="136" t="s">
        <v>28</v>
      </c>
      <c r="J15" s="140" t="str">
        <f>IF('Rekapitulace stavby'!AN11="","",'Rekapitulace stavby'!AN11)</f>
        <v/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">
        <v>19</v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">
        <v>32</v>
      </c>
      <c r="F21" s="41"/>
      <c r="G21" s="41"/>
      <c r="H21" s="41"/>
      <c r="I21" s="136" t="s">
        <v>28</v>
      </c>
      <c r="J21" s="140" t="s">
        <v>19</v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34</v>
      </c>
      <c r="E23" s="41"/>
      <c r="F23" s="41"/>
      <c r="G23" s="41"/>
      <c r="H23" s="41"/>
      <c r="I23" s="136" t="s">
        <v>26</v>
      </c>
      <c r="J23" s="140" t="s">
        <v>19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ROUND(J80,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ROUND((SUM(BE80:BE100)),  2)</f>
        <v>0</v>
      </c>
      <c r="G33" s="41"/>
      <c r="H33" s="41"/>
      <c r="I33" s="152">
        <v>0.20999999999999999</v>
      </c>
      <c r="J33" s="151">
        <f>ROUND(((SUM(BE80:BE100))*I33),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ROUND((SUM(BF80:BF100)),  2)</f>
        <v>0</v>
      </c>
      <c r="G34" s="41"/>
      <c r="H34" s="41"/>
      <c r="I34" s="152">
        <v>0.12</v>
      </c>
      <c r="J34" s="151">
        <f>ROUND(((SUM(BF80:BF100))*I34),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ROUND((SUM(BG80:BG100)),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ROUND((SUM(BH80:BH100)),  2)</f>
        <v>0</v>
      </c>
      <c r="G36" s="41"/>
      <c r="H36" s="41"/>
      <c r="I36" s="152">
        <v>0.12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ROUND((SUM(BI80:BI100)),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109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Arčo Líbeznice - areál zdraví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107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D.1.3 - Vedlejší rozpočtové náklady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Líbeznice</v>
      </c>
      <c r="G52" s="43"/>
      <c r="H52" s="43"/>
      <c r="I52" s="35" t="s">
        <v>23</v>
      </c>
      <c r="J52" s="75" t="str">
        <f>IF(J12="","",J12)</f>
        <v>1. 12. 2025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 xml:space="preserve"> </v>
      </c>
      <c r="G54" s="43"/>
      <c r="H54" s="43"/>
      <c r="I54" s="35" t="s">
        <v>31</v>
      </c>
      <c r="J54" s="39" t="str">
        <f>E21</f>
        <v>ing.arch Zuzana Freiheit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>Kateřina Bačová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110</v>
      </c>
      <c r="D57" s="166"/>
      <c r="E57" s="166"/>
      <c r="F57" s="166"/>
      <c r="G57" s="166"/>
      <c r="H57" s="166"/>
      <c r="I57" s="166"/>
      <c r="J57" s="167" t="s">
        <v>111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J80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112</v>
      </c>
    </row>
    <row r="60" s="9" customFormat="1" ht="24.96" customHeight="1">
      <c r="A60" s="9"/>
      <c r="B60" s="169"/>
      <c r="C60" s="170"/>
      <c r="D60" s="171" t="s">
        <v>1707</v>
      </c>
      <c r="E60" s="172"/>
      <c r="F60" s="172"/>
      <c r="G60" s="172"/>
      <c r="H60" s="172"/>
      <c r="I60" s="172"/>
      <c r="J60" s="173">
        <f>J81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2" customFormat="1" ht="21.84" customHeight="1">
      <c r="A61" s="41"/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138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</row>
    <row r="62" s="2" customFormat="1" ht="6.96" customHeight="1">
      <c r="A62" s="41"/>
      <c r="B62" s="62"/>
      <c r="C62" s="63"/>
      <c r="D62" s="63"/>
      <c r="E62" s="63"/>
      <c r="F62" s="63"/>
      <c r="G62" s="63"/>
      <c r="H62" s="63"/>
      <c r="I62" s="63"/>
      <c r="J62" s="63"/>
      <c r="K62" s="63"/>
      <c r="L62" s="138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</row>
    <row r="66" s="2" customFormat="1" ht="6.96" customHeight="1">
      <c r="A66" s="41"/>
      <c r="B66" s="64"/>
      <c r="C66" s="65"/>
      <c r="D66" s="65"/>
      <c r="E66" s="65"/>
      <c r="F66" s="65"/>
      <c r="G66" s="65"/>
      <c r="H66" s="65"/>
      <c r="I66" s="65"/>
      <c r="J66" s="65"/>
      <c r="K66" s="65"/>
      <c r="L66" s="13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24.96" customHeight="1">
      <c r="A67" s="41"/>
      <c r="B67" s="42"/>
      <c r="C67" s="26" t="s">
        <v>118</v>
      </c>
      <c r="D67" s="43"/>
      <c r="E67" s="43"/>
      <c r="F67" s="43"/>
      <c r="G67" s="43"/>
      <c r="H67" s="43"/>
      <c r="I67" s="43"/>
      <c r="J67" s="43"/>
      <c r="K67" s="43"/>
      <c r="L67" s="13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68" s="2" customFormat="1" ht="6.96" customHeight="1">
      <c r="A68" s="41"/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138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</row>
    <row r="69" s="2" customFormat="1" ht="12" customHeight="1">
      <c r="A69" s="41"/>
      <c r="B69" s="42"/>
      <c r="C69" s="35" t="s">
        <v>16</v>
      </c>
      <c r="D69" s="43"/>
      <c r="E69" s="43"/>
      <c r="F69" s="43"/>
      <c r="G69" s="43"/>
      <c r="H69" s="43"/>
      <c r="I69" s="43"/>
      <c r="J69" s="43"/>
      <c r="K69" s="43"/>
      <c r="L69" s="138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16.5" customHeight="1">
      <c r="A70" s="41"/>
      <c r="B70" s="42"/>
      <c r="C70" s="43"/>
      <c r="D70" s="43"/>
      <c r="E70" s="164" t="str">
        <f>E7</f>
        <v>Arčo Líbeznice - areál zdraví</v>
      </c>
      <c r="F70" s="35"/>
      <c r="G70" s="35"/>
      <c r="H70" s="35"/>
      <c r="I70" s="43"/>
      <c r="J70" s="43"/>
      <c r="K70" s="43"/>
      <c r="L70" s="138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12" customHeight="1">
      <c r="A71" s="41"/>
      <c r="B71" s="42"/>
      <c r="C71" s="35" t="s">
        <v>107</v>
      </c>
      <c r="D71" s="43"/>
      <c r="E71" s="43"/>
      <c r="F71" s="43"/>
      <c r="G71" s="43"/>
      <c r="H71" s="43"/>
      <c r="I71" s="43"/>
      <c r="J71" s="43"/>
      <c r="K71" s="43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6.5" customHeight="1">
      <c r="A72" s="41"/>
      <c r="B72" s="42"/>
      <c r="C72" s="43"/>
      <c r="D72" s="43"/>
      <c r="E72" s="72" t="str">
        <f>E9</f>
        <v>D.1.3 - Vedlejší rozpočtové náklady</v>
      </c>
      <c r="F72" s="43"/>
      <c r="G72" s="43"/>
      <c r="H72" s="43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21</v>
      </c>
      <c r="D74" s="43"/>
      <c r="E74" s="43"/>
      <c r="F74" s="30" t="str">
        <f>F12</f>
        <v>Líbeznice</v>
      </c>
      <c r="G74" s="43"/>
      <c r="H74" s="43"/>
      <c r="I74" s="35" t="s">
        <v>23</v>
      </c>
      <c r="J74" s="75" t="str">
        <f>IF(J12="","",J12)</f>
        <v>1. 12. 2025</v>
      </c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6.96" customHeight="1">
      <c r="A75" s="41"/>
      <c r="B75" s="42"/>
      <c r="C75" s="43"/>
      <c r="D75" s="43"/>
      <c r="E75" s="43"/>
      <c r="F75" s="43"/>
      <c r="G75" s="43"/>
      <c r="H75" s="43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25.65" customHeight="1">
      <c r="A76" s="41"/>
      <c r="B76" s="42"/>
      <c r="C76" s="35" t="s">
        <v>25</v>
      </c>
      <c r="D76" s="43"/>
      <c r="E76" s="43"/>
      <c r="F76" s="30" t="str">
        <f>E15</f>
        <v xml:space="preserve"> </v>
      </c>
      <c r="G76" s="43"/>
      <c r="H76" s="43"/>
      <c r="I76" s="35" t="s">
        <v>31</v>
      </c>
      <c r="J76" s="39" t="str">
        <f>E21</f>
        <v>ing.arch Zuzana Freiheit</v>
      </c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5.15" customHeight="1">
      <c r="A77" s="41"/>
      <c r="B77" s="42"/>
      <c r="C77" s="35" t="s">
        <v>29</v>
      </c>
      <c r="D77" s="43"/>
      <c r="E77" s="43"/>
      <c r="F77" s="30" t="str">
        <f>IF(E18="","",E18)</f>
        <v>Vyplň údaj</v>
      </c>
      <c r="G77" s="43"/>
      <c r="H77" s="43"/>
      <c r="I77" s="35" t="s">
        <v>34</v>
      </c>
      <c r="J77" s="39" t="str">
        <f>E24</f>
        <v>Kateřina Bačová</v>
      </c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10.32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11" customFormat="1" ht="29.28" customHeight="1">
      <c r="A79" s="181"/>
      <c r="B79" s="182"/>
      <c r="C79" s="183" t="s">
        <v>119</v>
      </c>
      <c r="D79" s="184" t="s">
        <v>57</v>
      </c>
      <c r="E79" s="184" t="s">
        <v>53</v>
      </c>
      <c r="F79" s="184" t="s">
        <v>54</v>
      </c>
      <c r="G79" s="184" t="s">
        <v>120</v>
      </c>
      <c r="H79" s="184" t="s">
        <v>121</v>
      </c>
      <c r="I79" s="184" t="s">
        <v>122</v>
      </c>
      <c r="J79" s="184" t="s">
        <v>111</v>
      </c>
      <c r="K79" s="185" t="s">
        <v>123</v>
      </c>
      <c r="L79" s="186"/>
      <c r="M79" s="95" t="s">
        <v>19</v>
      </c>
      <c r="N79" s="96" t="s">
        <v>42</v>
      </c>
      <c r="O79" s="96" t="s">
        <v>124</v>
      </c>
      <c r="P79" s="96" t="s">
        <v>125</v>
      </c>
      <c r="Q79" s="96" t="s">
        <v>126</v>
      </c>
      <c r="R79" s="96" t="s">
        <v>127</v>
      </c>
      <c r="S79" s="96" t="s">
        <v>128</v>
      </c>
      <c r="T79" s="97" t="s">
        <v>129</v>
      </c>
      <c r="U79" s="181"/>
      <c r="V79" s="181"/>
      <c r="W79" s="181"/>
      <c r="X79" s="181"/>
      <c r="Y79" s="181"/>
      <c r="Z79" s="181"/>
      <c r="AA79" s="181"/>
      <c r="AB79" s="181"/>
      <c r="AC79" s="181"/>
      <c r="AD79" s="181"/>
      <c r="AE79" s="181"/>
    </row>
    <row r="80" s="2" customFormat="1" ht="22.8" customHeight="1">
      <c r="A80" s="41"/>
      <c r="B80" s="42"/>
      <c r="C80" s="102" t="s">
        <v>130</v>
      </c>
      <c r="D80" s="43"/>
      <c r="E80" s="43"/>
      <c r="F80" s="43"/>
      <c r="G80" s="43"/>
      <c r="H80" s="43"/>
      <c r="I80" s="43"/>
      <c r="J80" s="187">
        <f>BK80</f>
        <v>0</v>
      </c>
      <c r="K80" s="43"/>
      <c r="L80" s="47"/>
      <c r="M80" s="98"/>
      <c r="N80" s="188"/>
      <c r="O80" s="99"/>
      <c r="P80" s="189">
        <f>P81</f>
        <v>0</v>
      </c>
      <c r="Q80" s="99"/>
      <c r="R80" s="189">
        <f>R81</f>
        <v>0</v>
      </c>
      <c r="S80" s="99"/>
      <c r="T80" s="190">
        <f>T81</f>
        <v>0</v>
      </c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T80" s="20" t="s">
        <v>71</v>
      </c>
      <c r="AU80" s="20" t="s">
        <v>112</v>
      </c>
      <c r="BK80" s="191">
        <f>BK81</f>
        <v>0</v>
      </c>
    </row>
    <row r="81" s="12" customFormat="1" ht="25.92" customHeight="1">
      <c r="A81" s="12"/>
      <c r="B81" s="192"/>
      <c r="C81" s="193"/>
      <c r="D81" s="194" t="s">
        <v>71</v>
      </c>
      <c r="E81" s="195" t="s">
        <v>1708</v>
      </c>
      <c r="F81" s="195" t="s">
        <v>90</v>
      </c>
      <c r="G81" s="193"/>
      <c r="H81" s="193"/>
      <c r="I81" s="196"/>
      <c r="J81" s="197">
        <f>BK81</f>
        <v>0</v>
      </c>
      <c r="K81" s="193"/>
      <c r="L81" s="198"/>
      <c r="M81" s="199"/>
      <c r="N81" s="200"/>
      <c r="O81" s="200"/>
      <c r="P81" s="201">
        <f>SUM(P82:P100)</f>
        <v>0</v>
      </c>
      <c r="Q81" s="200"/>
      <c r="R81" s="201">
        <f>SUM(R82:R100)</f>
        <v>0</v>
      </c>
      <c r="S81" s="200"/>
      <c r="T81" s="202">
        <f>SUM(T82:T100)</f>
        <v>0</v>
      </c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R81" s="203" t="s">
        <v>158</v>
      </c>
      <c r="AT81" s="204" t="s">
        <v>71</v>
      </c>
      <c r="AU81" s="204" t="s">
        <v>72</v>
      </c>
      <c r="AY81" s="203" t="s">
        <v>133</v>
      </c>
      <c r="BK81" s="205">
        <f>SUM(BK82:BK100)</f>
        <v>0</v>
      </c>
    </row>
    <row r="82" s="2" customFormat="1" ht="16.5" customHeight="1">
      <c r="A82" s="41"/>
      <c r="B82" s="42"/>
      <c r="C82" s="208" t="s">
        <v>80</v>
      </c>
      <c r="D82" s="208" t="s">
        <v>135</v>
      </c>
      <c r="E82" s="209" t="s">
        <v>1709</v>
      </c>
      <c r="F82" s="210" t="s">
        <v>1710</v>
      </c>
      <c r="G82" s="211" t="s">
        <v>1530</v>
      </c>
      <c r="H82" s="212">
        <v>1</v>
      </c>
      <c r="I82" s="213"/>
      <c r="J82" s="214">
        <f>ROUND(I82*H82,2)</f>
        <v>0</v>
      </c>
      <c r="K82" s="210" t="s">
        <v>139</v>
      </c>
      <c r="L82" s="47"/>
      <c r="M82" s="215" t="s">
        <v>19</v>
      </c>
      <c r="N82" s="216" t="s">
        <v>43</v>
      </c>
      <c r="O82" s="87"/>
      <c r="P82" s="217">
        <f>O82*H82</f>
        <v>0</v>
      </c>
      <c r="Q82" s="217">
        <v>0</v>
      </c>
      <c r="R82" s="217">
        <f>Q82*H82</f>
        <v>0</v>
      </c>
      <c r="S82" s="217">
        <v>0</v>
      </c>
      <c r="T82" s="218">
        <f>S82*H82</f>
        <v>0</v>
      </c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R82" s="219" t="s">
        <v>1711</v>
      </c>
      <c r="AT82" s="219" t="s">
        <v>135</v>
      </c>
      <c r="AU82" s="219" t="s">
        <v>80</v>
      </c>
      <c r="AY82" s="20" t="s">
        <v>133</v>
      </c>
      <c r="BE82" s="220">
        <f>IF(N82="základní",J82,0)</f>
        <v>0</v>
      </c>
      <c r="BF82" s="220">
        <f>IF(N82="snížená",J82,0)</f>
        <v>0</v>
      </c>
      <c r="BG82" s="220">
        <f>IF(N82="zákl. přenesená",J82,0)</f>
        <v>0</v>
      </c>
      <c r="BH82" s="220">
        <f>IF(N82="sníž. přenesená",J82,0)</f>
        <v>0</v>
      </c>
      <c r="BI82" s="220">
        <f>IF(N82="nulová",J82,0)</f>
        <v>0</v>
      </c>
      <c r="BJ82" s="20" t="s">
        <v>80</v>
      </c>
      <c r="BK82" s="220">
        <f>ROUND(I82*H82,2)</f>
        <v>0</v>
      </c>
      <c r="BL82" s="20" t="s">
        <v>1711</v>
      </c>
      <c r="BM82" s="219" t="s">
        <v>1712</v>
      </c>
    </row>
    <row r="83" s="2" customFormat="1">
      <c r="A83" s="41"/>
      <c r="B83" s="42"/>
      <c r="C83" s="43"/>
      <c r="D83" s="221" t="s">
        <v>142</v>
      </c>
      <c r="E83" s="43"/>
      <c r="F83" s="222" t="s">
        <v>1713</v>
      </c>
      <c r="G83" s="43"/>
      <c r="H83" s="43"/>
      <c r="I83" s="223"/>
      <c r="J83" s="43"/>
      <c r="K83" s="43"/>
      <c r="L83" s="47"/>
      <c r="M83" s="224"/>
      <c r="N83" s="225"/>
      <c r="O83" s="87"/>
      <c r="P83" s="87"/>
      <c r="Q83" s="87"/>
      <c r="R83" s="87"/>
      <c r="S83" s="87"/>
      <c r="T83" s="88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142</v>
      </c>
      <c r="AU83" s="20" t="s">
        <v>80</v>
      </c>
    </row>
    <row r="84" s="2" customFormat="1" ht="24.15" customHeight="1">
      <c r="A84" s="41"/>
      <c r="B84" s="42"/>
      <c r="C84" s="208" t="s">
        <v>82</v>
      </c>
      <c r="D84" s="208" t="s">
        <v>135</v>
      </c>
      <c r="E84" s="209" t="s">
        <v>1714</v>
      </c>
      <c r="F84" s="210" t="s">
        <v>1715</v>
      </c>
      <c r="G84" s="211" t="s">
        <v>1530</v>
      </c>
      <c r="H84" s="212">
        <v>1</v>
      </c>
      <c r="I84" s="213"/>
      <c r="J84" s="214">
        <f>ROUND(I84*H84,2)</f>
        <v>0</v>
      </c>
      <c r="K84" s="210" t="s">
        <v>139</v>
      </c>
      <c r="L84" s="47"/>
      <c r="M84" s="215" t="s">
        <v>19</v>
      </c>
      <c r="N84" s="216" t="s">
        <v>43</v>
      </c>
      <c r="O84" s="87"/>
      <c r="P84" s="217">
        <f>O84*H84</f>
        <v>0</v>
      </c>
      <c r="Q84" s="217">
        <v>0</v>
      </c>
      <c r="R84" s="217">
        <f>Q84*H84</f>
        <v>0</v>
      </c>
      <c r="S84" s="217">
        <v>0</v>
      </c>
      <c r="T84" s="218">
        <f>S84*H84</f>
        <v>0</v>
      </c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R84" s="219" t="s">
        <v>1711</v>
      </c>
      <c r="AT84" s="219" t="s">
        <v>135</v>
      </c>
      <c r="AU84" s="219" t="s">
        <v>80</v>
      </c>
      <c r="AY84" s="20" t="s">
        <v>133</v>
      </c>
      <c r="BE84" s="220">
        <f>IF(N84="základní",J84,0)</f>
        <v>0</v>
      </c>
      <c r="BF84" s="220">
        <f>IF(N84="snížená",J84,0)</f>
        <v>0</v>
      </c>
      <c r="BG84" s="220">
        <f>IF(N84="zákl. přenesená",J84,0)</f>
        <v>0</v>
      </c>
      <c r="BH84" s="220">
        <f>IF(N84="sníž. přenesená",J84,0)</f>
        <v>0</v>
      </c>
      <c r="BI84" s="220">
        <f>IF(N84="nulová",J84,0)</f>
        <v>0</v>
      </c>
      <c r="BJ84" s="20" t="s">
        <v>80</v>
      </c>
      <c r="BK84" s="220">
        <f>ROUND(I84*H84,2)</f>
        <v>0</v>
      </c>
      <c r="BL84" s="20" t="s">
        <v>1711</v>
      </c>
      <c r="BM84" s="219" t="s">
        <v>1716</v>
      </c>
    </row>
    <row r="85" s="2" customFormat="1">
      <c r="A85" s="41"/>
      <c r="B85" s="42"/>
      <c r="C85" s="43"/>
      <c r="D85" s="221" t="s">
        <v>142</v>
      </c>
      <c r="E85" s="43"/>
      <c r="F85" s="222" t="s">
        <v>1717</v>
      </c>
      <c r="G85" s="43"/>
      <c r="H85" s="43"/>
      <c r="I85" s="223"/>
      <c r="J85" s="43"/>
      <c r="K85" s="43"/>
      <c r="L85" s="47"/>
      <c r="M85" s="224"/>
      <c r="N85" s="225"/>
      <c r="O85" s="87"/>
      <c r="P85" s="87"/>
      <c r="Q85" s="87"/>
      <c r="R85" s="87"/>
      <c r="S85" s="87"/>
      <c r="T85" s="88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20" t="s">
        <v>142</v>
      </c>
      <c r="AU85" s="20" t="s">
        <v>80</v>
      </c>
    </row>
    <row r="86" s="2" customFormat="1" ht="21.75" customHeight="1">
      <c r="A86" s="41"/>
      <c r="B86" s="42"/>
      <c r="C86" s="208" t="s">
        <v>96</v>
      </c>
      <c r="D86" s="208" t="s">
        <v>135</v>
      </c>
      <c r="E86" s="209" t="s">
        <v>1718</v>
      </c>
      <c r="F86" s="210" t="s">
        <v>1719</v>
      </c>
      <c r="G86" s="211" t="s">
        <v>1530</v>
      </c>
      <c r="H86" s="212">
        <v>1</v>
      </c>
      <c r="I86" s="213"/>
      <c r="J86" s="214">
        <f>ROUND(I86*H86,2)</f>
        <v>0</v>
      </c>
      <c r="K86" s="210" t="s">
        <v>139</v>
      </c>
      <c r="L86" s="47"/>
      <c r="M86" s="215" t="s">
        <v>19</v>
      </c>
      <c r="N86" s="216" t="s">
        <v>43</v>
      </c>
      <c r="O86" s="87"/>
      <c r="P86" s="217">
        <f>O86*H86</f>
        <v>0</v>
      </c>
      <c r="Q86" s="217">
        <v>0</v>
      </c>
      <c r="R86" s="217">
        <f>Q86*H86</f>
        <v>0</v>
      </c>
      <c r="S86" s="217">
        <v>0</v>
      </c>
      <c r="T86" s="218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9" t="s">
        <v>1711</v>
      </c>
      <c r="AT86" s="219" t="s">
        <v>135</v>
      </c>
      <c r="AU86" s="219" t="s">
        <v>80</v>
      </c>
      <c r="AY86" s="20" t="s">
        <v>133</v>
      </c>
      <c r="BE86" s="220">
        <f>IF(N86="základní",J86,0)</f>
        <v>0</v>
      </c>
      <c r="BF86" s="220">
        <f>IF(N86="snížená",J86,0)</f>
        <v>0</v>
      </c>
      <c r="BG86" s="220">
        <f>IF(N86="zákl. přenesená",J86,0)</f>
        <v>0</v>
      </c>
      <c r="BH86" s="220">
        <f>IF(N86="sníž. přenesená",J86,0)</f>
        <v>0</v>
      </c>
      <c r="BI86" s="220">
        <f>IF(N86="nulová",J86,0)</f>
        <v>0</v>
      </c>
      <c r="BJ86" s="20" t="s">
        <v>80</v>
      </c>
      <c r="BK86" s="220">
        <f>ROUND(I86*H86,2)</f>
        <v>0</v>
      </c>
      <c r="BL86" s="20" t="s">
        <v>1711</v>
      </c>
      <c r="BM86" s="219" t="s">
        <v>1720</v>
      </c>
    </row>
    <row r="87" s="2" customFormat="1">
      <c r="A87" s="41"/>
      <c r="B87" s="42"/>
      <c r="C87" s="43"/>
      <c r="D87" s="221" t="s">
        <v>142</v>
      </c>
      <c r="E87" s="43"/>
      <c r="F87" s="222" t="s">
        <v>1721</v>
      </c>
      <c r="G87" s="43"/>
      <c r="H87" s="43"/>
      <c r="I87" s="223"/>
      <c r="J87" s="43"/>
      <c r="K87" s="43"/>
      <c r="L87" s="47"/>
      <c r="M87" s="224"/>
      <c r="N87" s="225"/>
      <c r="O87" s="87"/>
      <c r="P87" s="87"/>
      <c r="Q87" s="87"/>
      <c r="R87" s="87"/>
      <c r="S87" s="87"/>
      <c r="T87" s="88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T87" s="20" t="s">
        <v>142</v>
      </c>
      <c r="AU87" s="20" t="s">
        <v>80</v>
      </c>
    </row>
    <row r="88" s="2" customFormat="1" ht="24.15" customHeight="1">
      <c r="A88" s="41"/>
      <c r="B88" s="42"/>
      <c r="C88" s="208" t="s">
        <v>140</v>
      </c>
      <c r="D88" s="208" t="s">
        <v>135</v>
      </c>
      <c r="E88" s="209" t="s">
        <v>1722</v>
      </c>
      <c r="F88" s="210" t="s">
        <v>1723</v>
      </c>
      <c r="G88" s="211" t="s">
        <v>1530</v>
      </c>
      <c r="H88" s="212">
        <v>1</v>
      </c>
      <c r="I88" s="213"/>
      <c r="J88" s="214">
        <f>ROUND(I88*H88,2)</f>
        <v>0</v>
      </c>
      <c r="K88" s="210" t="s">
        <v>139</v>
      </c>
      <c r="L88" s="47"/>
      <c r="M88" s="215" t="s">
        <v>19</v>
      </c>
      <c r="N88" s="216" t="s">
        <v>43</v>
      </c>
      <c r="O88" s="87"/>
      <c r="P88" s="217">
        <f>O88*H88</f>
        <v>0</v>
      </c>
      <c r="Q88" s="217">
        <v>0</v>
      </c>
      <c r="R88" s="217">
        <f>Q88*H88</f>
        <v>0</v>
      </c>
      <c r="S88" s="217">
        <v>0</v>
      </c>
      <c r="T88" s="218">
        <f>S88*H88</f>
        <v>0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9" t="s">
        <v>1711</v>
      </c>
      <c r="AT88" s="219" t="s">
        <v>135</v>
      </c>
      <c r="AU88" s="219" t="s">
        <v>80</v>
      </c>
      <c r="AY88" s="20" t="s">
        <v>133</v>
      </c>
      <c r="BE88" s="220">
        <f>IF(N88="základní",J88,0)</f>
        <v>0</v>
      </c>
      <c r="BF88" s="220">
        <f>IF(N88="snížená",J88,0)</f>
        <v>0</v>
      </c>
      <c r="BG88" s="220">
        <f>IF(N88="zákl. přenesená",J88,0)</f>
        <v>0</v>
      </c>
      <c r="BH88" s="220">
        <f>IF(N88="sníž. přenesená",J88,0)</f>
        <v>0</v>
      </c>
      <c r="BI88" s="220">
        <f>IF(N88="nulová",J88,0)</f>
        <v>0</v>
      </c>
      <c r="BJ88" s="20" t="s">
        <v>80</v>
      </c>
      <c r="BK88" s="220">
        <f>ROUND(I88*H88,2)</f>
        <v>0</v>
      </c>
      <c r="BL88" s="20" t="s">
        <v>1711</v>
      </c>
      <c r="BM88" s="219" t="s">
        <v>1724</v>
      </c>
    </row>
    <row r="89" s="2" customFormat="1">
      <c r="A89" s="41"/>
      <c r="B89" s="42"/>
      <c r="C89" s="43"/>
      <c r="D89" s="221" t="s">
        <v>142</v>
      </c>
      <c r="E89" s="43"/>
      <c r="F89" s="222" t="s">
        <v>1725</v>
      </c>
      <c r="G89" s="43"/>
      <c r="H89" s="43"/>
      <c r="I89" s="223"/>
      <c r="J89" s="43"/>
      <c r="K89" s="43"/>
      <c r="L89" s="47"/>
      <c r="M89" s="224"/>
      <c r="N89" s="225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142</v>
      </c>
      <c r="AU89" s="20" t="s">
        <v>80</v>
      </c>
    </row>
    <row r="90" s="2" customFormat="1" ht="16.5" customHeight="1">
      <c r="A90" s="41"/>
      <c r="B90" s="42"/>
      <c r="C90" s="208" t="s">
        <v>158</v>
      </c>
      <c r="D90" s="208" t="s">
        <v>135</v>
      </c>
      <c r="E90" s="209" t="s">
        <v>1726</v>
      </c>
      <c r="F90" s="210" t="s">
        <v>1727</v>
      </c>
      <c r="G90" s="211" t="s">
        <v>1530</v>
      </c>
      <c r="H90" s="212">
        <v>1</v>
      </c>
      <c r="I90" s="213"/>
      <c r="J90" s="214">
        <f>ROUND(I90*H90,2)</f>
        <v>0</v>
      </c>
      <c r="K90" s="210" t="s">
        <v>139</v>
      </c>
      <c r="L90" s="47"/>
      <c r="M90" s="215" t="s">
        <v>19</v>
      </c>
      <c r="N90" s="216" t="s">
        <v>43</v>
      </c>
      <c r="O90" s="87"/>
      <c r="P90" s="217">
        <f>O90*H90</f>
        <v>0</v>
      </c>
      <c r="Q90" s="217">
        <v>0</v>
      </c>
      <c r="R90" s="217">
        <f>Q90*H90</f>
        <v>0</v>
      </c>
      <c r="S90" s="217">
        <v>0</v>
      </c>
      <c r="T90" s="218">
        <f>S90*H90</f>
        <v>0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R90" s="219" t="s">
        <v>1711</v>
      </c>
      <c r="AT90" s="219" t="s">
        <v>135</v>
      </c>
      <c r="AU90" s="219" t="s">
        <v>80</v>
      </c>
      <c r="AY90" s="20" t="s">
        <v>133</v>
      </c>
      <c r="BE90" s="220">
        <f>IF(N90="základní",J90,0)</f>
        <v>0</v>
      </c>
      <c r="BF90" s="220">
        <f>IF(N90="snížená",J90,0)</f>
        <v>0</v>
      </c>
      <c r="BG90" s="220">
        <f>IF(N90="zákl. přenesená",J90,0)</f>
        <v>0</v>
      </c>
      <c r="BH90" s="220">
        <f>IF(N90="sníž. přenesená",J90,0)</f>
        <v>0</v>
      </c>
      <c r="BI90" s="220">
        <f>IF(N90="nulová",J90,0)</f>
        <v>0</v>
      </c>
      <c r="BJ90" s="20" t="s">
        <v>80</v>
      </c>
      <c r="BK90" s="220">
        <f>ROUND(I90*H90,2)</f>
        <v>0</v>
      </c>
      <c r="BL90" s="20" t="s">
        <v>1711</v>
      </c>
      <c r="BM90" s="219" t="s">
        <v>1728</v>
      </c>
    </row>
    <row r="91" s="2" customFormat="1">
      <c r="A91" s="41"/>
      <c r="B91" s="42"/>
      <c r="C91" s="43"/>
      <c r="D91" s="221" t="s">
        <v>142</v>
      </c>
      <c r="E91" s="43"/>
      <c r="F91" s="222" t="s">
        <v>1729</v>
      </c>
      <c r="G91" s="43"/>
      <c r="H91" s="43"/>
      <c r="I91" s="223"/>
      <c r="J91" s="43"/>
      <c r="K91" s="43"/>
      <c r="L91" s="47"/>
      <c r="M91" s="224"/>
      <c r="N91" s="225"/>
      <c r="O91" s="87"/>
      <c r="P91" s="87"/>
      <c r="Q91" s="87"/>
      <c r="R91" s="87"/>
      <c r="S91" s="87"/>
      <c r="T91" s="88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T91" s="20" t="s">
        <v>142</v>
      </c>
      <c r="AU91" s="20" t="s">
        <v>80</v>
      </c>
    </row>
    <row r="92" s="2" customFormat="1" ht="16.5" customHeight="1">
      <c r="A92" s="41"/>
      <c r="B92" s="42"/>
      <c r="C92" s="208" t="s">
        <v>163</v>
      </c>
      <c r="D92" s="208" t="s">
        <v>135</v>
      </c>
      <c r="E92" s="209" t="s">
        <v>1730</v>
      </c>
      <c r="F92" s="210" t="s">
        <v>1731</v>
      </c>
      <c r="G92" s="211" t="s">
        <v>1530</v>
      </c>
      <c r="H92" s="212">
        <v>1</v>
      </c>
      <c r="I92" s="213"/>
      <c r="J92" s="214">
        <f>ROUND(I92*H92,2)</f>
        <v>0</v>
      </c>
      <c r="K92" s="210" t="s">
        <v>139</v>
      </c>
      <c r="L92" s="47"/>
      <c r="M92" s="215" t="s">
        <v>19</v>
      </c>
      <c r="N92" s="216" t="s">
        <v>43</v>
      </c>
      <c r="O92" s="87"/>
      <c r="P92" s="217">
        <f>O92*H92</f>
        <v>0</v>
      </c>
      <c r="Q92" s="217">
        <v>0</v>
      </c>
      <c r="R92" s="217">
        <f>Q92*H92</f>
        <v>0</v>
      </c>
      <c r="S92" s="217">
        <v>0</v>
      </c>
      <c r="T92" s="218">
        <f>S92*H92</f>
        <v>0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9" t="s">
        <v>1711</v>
      </c>
      <c r="AT92" s="219" t="s">
        <v>135</v>
      </c>
      <c r="AU92" s="219" t="s">
        <v>80</v>
      </c>
      <c r="AY92" s="20" t="s">
        <v>133</v>
      </c>
      <c r="BE92" s="220">
        <f>IF(N92="základní",J92,0)</f>
        <v>0</v>
      </c>
      <c r="BF92" s="220">
        <f>IF(N92="snížená",J92,0)</f>
        <v>0</v>
      </c>
      <c r="BG92" s="220">
        <f>IF(N92="zákl. přenesená",J92,0)</f>
        <v>0</v>
      </c>
      <c r="BH92" s="220">
        <f>IF(N92="sníž. přenesená",J92,0)</f>
        <v>0</v>
      </c>
      <c r="BI92" s="220">
        <f>IF(N92="nulová",J92,0)</f>
        <v>0</v>
      </c>
      <c r="BJ92" s="20" t="s">
        <v>80</v>
      </c>
      <c r="BK92" s="220">
        <f>ROUND(I92*H92,2)</f>
        <v>0</v>
      </c>
      <c r="BL92" s="20" t="s">
        <v>1711</v>
      </c>
      <c r="BM92" s="219" t="s">
        <v>1732</v>
      </c>
    </row>
    <row r="93" s="2" customFormat="1">
      <c r="A93" s="41"/>
      <c r="B93" s="42"/>
      <c r="C93" s="43"/>
      <c r="D93" s="221" t="s">
        <v>142</v>
      </c>
      <c r="E93" s="43"/>
      <c r="F93" s="222" t="s">
        <v>1733</v>
      </c>
      <c r="G93" s="43"/>
      <c r="H93" s="43"/>
      <c r="I93" s="223"/>
      <c r="J93" s="43"/>
      <c r="K93" s="43"/>
      <c r="L93" s="47"/>
      <c r="M93" s="224"/>
      <c r="N93" s="225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142</v>
      </c>
      <c r="AU93" s="20" t="s">
        <v>80</v>
      </c>
    </row>
    <row r="94" s="2" customFormat="1">
      <c r="A94" s="41"/>
      <c r="B94" s="42"/>
      <c r="C94" s="43"/>
      <c r="D94" s="228" t="s">
        <v>301</v>
      </c>
      <c r="E94" s="43"/>
      <c r="F94" s="249" t="s">
        <v>1734</v>
      </c>
      <c r="G94" s="43"/>
      <c r="H94" s="43"/>
      <c r="I94" s="223"/>
      <c r="J94" s="43"/>
      <c r="K94" s="43"/>
      <c r="L94" s="47"/>
      <c r="M94" s="224"/>
      <c r="N94" s="225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301</v>
      </c>
      <c r="AU94" s="20" t="s">
        <v>80</v>
      </c>
    </row>
    <row r="95" s="2" customFormat="1" ht="16.5" customHeight="1">
      <c r="A95" s="41"/>
      <c r="B95" s="42"/>
      <c r="C95" s="208" t="s">
        <v>168</v>
      </c>
      <c r="D95" s="208" t="s">
        <v>135</v>
      </c>
      <c r="E95" s="209" t="s">
        <v>1735</v>
      </c>
      <c r="F95" s="210" t="s">
        <v>1736</v>
      </c>
      <c r="G95" s="211" t="s">
        <v>1530</v>
      </c>
      <c r="H95" s="212">
        <v>1</v>
      </c>
      <c r="I95" s="213"/>
      <c r="J95" s="214">
        <f>ROUND(I95*H95,2)</f>
        <v>0</v>
      </c>
      <c r="K95" s="210" t="s">
        <v>139</v>
      </c>
      <c r="L95" s="47"/>
      <c r="M95" s="215" t="s">
        <v>19</v>
      </c>
      <c r="N95" s="216" t="s">
        <v>43</v>
      </c>
      <c r="O95" s="87"/>
      <c r="P95" s="217">
        <f>O95*H95</f>
        <v>0</v>
      </c>
      <c r="Q95" s="217">
        <v>0</v>
      </c>
      <c r="R95" s="217">
        <f>Q95*H95</f>
        <v>0</v>
      </c>
      <c r="S95" s="217">
        <v>0</v>
      </c>
      <c r="T95" s="218">
        <f>S95*H95</f>
        <v>0</v>
      </c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R95" s="219" t="s">
        <v>1711</v>
      </c>
      <c r="AT95" s="219" t="s">
        <v>135</v>
      </c>
      <c r="AU95" s="219" t="s">
        <v>80</v>
      </c>
      <c r="AY95" s="20" t="s">
        <v>133</v>
      </c>
      <c r="BE95" s="220">
        <f>IF(N95="základní",J95,0)</f>
        <v>0</v>
      </c>
      <c r="BF95" s="220">
        <f>IF(N95="snížená",J95,0)</f>
        <v>0</v>
      </c>
      <c r="BG95" s="220">
        <f>IF(N95="zákl. přenesená",J95,0)</f>
        <v>0</v>
      </c>
      <c r="BH95" s="220">
        <f>IF(N95="sníž. přenesená",J95,0)</f>
        <v>0</v>
      </c>
      <c r="BI95" s="220">
        <f>IF(N95="nulová",J95,0)</f>
        <v>0</v>
      </c>
      <c r="BJ95" s="20" t="s">
        <v>80</v>
      </c>
      <c r="BK95" s="220">
        <f>ROUND(I95*H95,2)</f>
        <v>0</v>
      </c>
      <c r="BL95" s="20" t="s">
        <v>1711</v>
      </c>
      <c r="BM95" s="219" t="s">
        <v>1737</v>
      </c>
    </row>
    <row r="96" s="2" customFormat="1">
      <c r="A96" s="41"/>
      <c r="B96" s="42"/>
      <c r="C96" s="43"/>
      <c r="D96" s="221" t="s">
        <v>142</v>
      </c>
      <c r="E96" s="43"/>
      <c r="F96" s="222" t="s">
        <v>1738</v>
      </c>
      <c r="G96" s="43"/>
      <c r="H96" s="43"/>
      <c r="I96" s="223"/>
      <c r="J96" s="43"/>
      <c r="K96" s="43"/>
      <c r="L96" s="47"/>
      <c r="M96" s="224"/>
      <c r="N96" s="225"/>
      <c r="O96" s="87"/>
      <c r="P96" s="87"/>
      <c r="Q96" s="87"/>
      <c r="R96" s="87"/>
      <c r="S96" s="87"/>
      <c r="T96" s="88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T96" s="20" t="s">
        <v>142</v>
      </c>
      <c r="AU96" s="20" t="s">
        <v>80</v>
      </c>
    </row>
    <row r="97" s="2" customFormat="1" ht="16.5" customHeight="1">
      <c r="A97" s="41"/>
      <c r="B97" s="42"/>
      <c r="C97" s="208" t="s">
        <v>173</v>
      </c>
      <c r="D97" s="208" t="s">
        <v>135</v>
      </c>
      <c r="E97" s="209" t="s">
        <v>1739</v>
      </c>
      <c r="F97" s="210" t="s">
        <v>1740</v>
      </c>
      <c r="G97" s="211" t="s">
        <v>1530</v>
      </c>
      <c r="H97" s="212">
        <v>1</v>
      </c>
      <c r="I97" s="213"/>
      <c r="J97" s="214">
        <f>ROUND(I97*H97,2)</f>
        <v>0</v>
      </c>
      <c r="K97" s="210" t="s">
        <v>139</v>
      </c>
      <c r="L97" s="47"/>
      <c r="M97" s="215" t="s">
        <v>19</v>
      </c>
      <c r="N97" s="216" t="s">
        <v>43</v>
      </c>
      <c r="O97" s="87"/>
      <c r="P97" s="217">
        <f>O97*H97</f>
        <v>0</v>
      </c>
      <c r="Q97" s="217">
        <v>0</v>
      </c>
      <c r="R97" s="217">
        <f>Q97*H97</f>
        <v>0</v>
      </c>
      <c r="S97" s="217">
        <v>0</v>
      </c>
      <c r="T97" s="218">
        <f>S97*H97</f>
        <v>0</v>
      </c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R97" s="219" t="s">
        <v>1711</v>
      </c>
      <c r="AT97" s="219" t="s">
        <v>135</v>
      </c>
      <c r="AU97" s="219" t="s">
        <v>80</v>
      </c>
      <c r="AY97" s="20" t="s">
        <v>133</v>
      </c>
      <c r="BE97" s="220">
        <f>IF(N97="základní",J97,0)</f>
        <v>0</v>
      </c>
      <c r="BF97" s="220">
        <f>IF(N97="snížená",J97,0)</f>
        <v>0</v>
      </c>
      <c r="BG97" s="220">
        <f>IF(N97="zákl. přenesená",J97,0)</f>
        <v>0</v>
      </c>
      <c r="BH97" s="220">
        <f>IF(N97="sníž. přenesená",J97,0)</f>
        <v>0</v>
      </c>
      <c r="BI97" s="220">
        <f>IF(N97="nulová",J97,0)</f>
        <v>0</v>
      </c>
      <c r="BJ97" s="20" t="s">
        <v>80</v>
      </c>
      <c r="BK97" s="220">
        <f>ROUND(I97*H97,2)</f>
        <v>0</v>
      </c>
      <c r="BL97" s="20" t="s">
        <v>1711</v>
      </c>
      <c r="BM97" s="219" t="s">
        <v>1741</v>
      </c>
    </row>
    <row r="98" s="2" customFormat="1">
      <c r="A98" s="41"/>
      <c r="B98" s="42"/>
      <c r="C98" s="43"/>
      <c r="D98" s="221" t="s">
        <v>142</v>
      </c>
      <c r="E98" s="43"/>
      <c r="F98" s="222" t="s">
        <v>1742</v>
      </c>
      <c r="G98" s="43"/>
      <c r="H98" s="43"/>
      <c r="I98" s="223"/>
      <c r="J98" s="43"/>
      <c r="K98" s="43"/>
      <c r="L98" s="47"/>
      <c r="M98" s="224"/>
      <c r="N98" s="225"/>
      <c r="O98" s="87"/>
      <c r="P98" s="87"/>
      <c r="Q98" s="87"/>
      <c r="R98" s="87"/>
      <c r="S98" s="87"/>
      <c r="T98" s="88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T98" s="20" t="s">
        <v>142</v>
      </c>
      <c r="AU98" s="20" t="s">
        <v>80</v>
      </c>
    </row>
    <row r="99" s="2" customFormat="1" ht="16.5" customHeight="1">
      <c r="A99" s="41"/>
      <c r="B99" s="42"/>
      <c r="C99" s="208" t="s">
        <v>178</v>
      </c>
      <c r="D99" s="208" t="s">
        <v>135</v>
      </c>
      <c r="E99" s="209" t="s">
        <v>1743</v>
      </c>
      <c r="F99" s="210" t="s">
        <v>1744</v>
      </c>
      <c r="G99" s="211" t="s">
        <v>1530</v>
      </c>
      <c r="H99" s="212">
        <v>1</v>
      </c>
      <c r="I99" s="213"/>
      <c r="J99" s="214">
        <f>ROUND(I99*H99,2)</f>
        <v>0</v>
      </c>
      <c r="K99" s="210" t="s">
        <v>139</v>
      </c>
      <c r="L99" s="47"/>
      <c r="M99" s="215" t="s">
        <v>19</v>
      </c>
      <c r="N99" s="216" t="s">
        <v>43</v>
      </c>
      <c r="O99" s="87"/>
      <c r="P99" s="217">
        <f>O99*H99</f>
        <v>0</v>
      </c>
      <c r="Q99" s="217">
        <v>0</v>
      </c>
      <c r="R99" s="217">
        <f>Q99*H99</f>
        <v>0</v>
      </c>
      <c r="S99" s="217">
        <v>0</v>
      </c>
      <c r="T99" s="218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9" t="s">
        <v>1711</v>
      </c>
      <c r="AT99" s="219" t="s">
        <v>135</v>
      </c>
      <c r="AU99" s="219" t="s">
        <v>80</v>
      </c>
      <c r="AY99" s="20" t="s">
        <v>133</v>
      </c>
      <c r="BE99" s="220">
        <f>IF(N99="základní",J99,0)</f>
        <v>0</v>
      </c>
      <c r="BF99" s="220">
        <f>IF(N99="snížená",J99,0)</f>
        <v>0</v>
      </c>
      <c r="BG99" s="220">
        <f>IF(N99="zákl. přenesená",J99,0)</f>
        <v>0</v>
      </c>
      <c r="BH99" s="220">
        <f>IF(N99="sníž. přenesená",J99,0)</f>
        <v>0</v>
      </c>
      <c r="BI99" s="220">
        <f>IF(N99="nulová",J99,0)</f>
        <v>0</v>
      </c>
      <c r="BJ99" s="20" t="s">
        <v>80</v>
      </c>
      <c r="BK99" s="220">
        <f>ROUND(I99*H99,2)</f>
        <v>0</v>
      </c>
      <c r="BL99" s="20" t="s">
        <v>1711</v>
      </c>
      <c r="BM99" s="219" t="s">
        <v>1745</v>
      </c>
    </row>
    <row r="100" s="2" customFormat="1">
      <c r="A100" s="41"/>
      <c r="B100" s="42"/>
      <c r="C100" s="43"/>
      <c r="D100" s="221" t="s">
        <v>142</v>
      </c>
      <c r="E100" s="43"/>
      <c r="F100" s="222" t="s">
        <v>1746</v>
      </c>
      <c r="G100" s="43"/>
      <c r="H100" s="43"/>
      <c r="I100" s="223"/>
      <c r="J100" s="43"/>
      <c r="K100" s="43"/>
      <c r="L100" s="47"/>
      <c r="M100" s="286"/>
      <c r="N100" s="287"/>
      <c r="O100" s="288"/>
      <c r="P100" s="288"/>
      <c r="Q100" s="288"/>
      <c r="R100" s="288"/>
      <c r="S100" s="288"/>
      <c r="T100" s="289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142</v>
      </c>
      <c r="AU100" s="20" t="s">
        <v>80</v>
      </c>
    </row>
    <row r="101" s="2" customFormat="1" ht="6.96" customHeight="1">
      <c r="A101" s="41"/>
      <c r="B101" s="62"/>
      <c r="C101" s="63"/>
      <c r="D101" s="63"/>
      <c r="E101" s="63"/>
      <c r="F101" s="63"/>
      <c r="G101" s="63"/>
      <c r="H101" s="63"/>
      <c r="I101" s="63"/>
      <c r="J101" s="63"/>
      <c r="K101" s="63"/>
      <c r="L101" s="47"/>
      <c r="M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</row>
  </sheetData>
  <sheetProtection sheet="1" autoFilter="0" formatColumns="0" formatRows="0" objects="1" scenarios="1" spinCount="100000" saltValue="+o0ilgVe9LcUFxYusNuTl54gw2kxYa+vIliTFSJdPzCHu0jLRTVxxjQyqLwtS7bXfzpJGs8n60P12Nb4qtpCIg==" hashValue="qdbOQNj5tMZnkjxkOUCDmDYHVLeb1+rKbFHQisWY4JqVQ3h7CS2MDaBxyQdJP3E3madBqfWGAwJ0pRmWB6Turg==" algorithmName="SHA-512" password="88A1"/>
  <autoFilter ref="C79:K100"/>
  <mergeCells count="9">
    <mergeCell ref="E7:H7"/>
    <mergeCell ref="E9:H9"/>
    <mergeCell ref="E18:H18"/>
    <mergeCell ref="E27:H27"/>
    <mergeCell ref="E48:H48"/>
    <mergeCell ref="E50:H50"/>
    <mergeCell ref="E70:H70"/>
    <mergeCell ref="E72:H72"/>
    <mergeCell ref="L2:V2"/>
  </mergeCells>
  <hyperlinks>
    <hyperlink ref="F83" r:id="rId1" display="https://podminky.urs.cz/item/CS_URS_2025_02/012203000"/>
    <hyperlink ref="F85" r:id="rId2" display="https://podminky.urs.cz/item/CS_URS_2025_02/012444000"/>
    <hyperlink ref="F87" r:id="rId3" display="https://podminky.urs.cz/item/CS_URS_2025_02/013254000"/>
    <hyperlink ref="F89" r:id="rId4" display="https://podminky.urs.cz/item/CS_URS_2025_02/013294000"/>
    <hyperlink ref="F91" r:id="rId5" display="https://podminky.urs.cz/item/CS_URS_2025_02/030001000"/>
    <hyperlink ref="F93" r:id="rId6" display="https://podminky.urs.cz/item/CS_URS_2025_02/034703000"/>
    <hyperlink ref="F96" r:id="rId7" display="https://podminky.urs.cz/item/CS_URS_2025_02/045303000"/>
    <hyperlink ref="F98" r:id="rId8" display="https://podminky.urs.cz/item/CS_URS_2025_02/060001000"/>
    <hyperlink ref="F100" r:id="rId9" display="https://podminky.urs.cz/item/CS_URS_2025_02/0700010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0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23"/>
    </row>
    <row r="4" s="1" customFormat="1" ht="24.96" customHeight="1">
      <c r="B4" s="23"/>
      <c r="C4" s="134" t="s">
        <v>1747</v>
      </c>
      <c r="H4" s="23"/>
    </row>
    <row r="5" s="1" customFormat="1" ht="12" customHeight="1">
      <c r="B5" s="23"/>
      <c r="C5" s="290" t="s">
        <v>13</v>
      </c>
      <c r="D5" s="144" t="s">
        <v>14</v>
      </c>
      <c r="E5" s="1"/>
      <c r="F5" s="1"/>
      <c r="H5" s="23"/>
    </row>
    <row r="6" s="1" customFormat="1" ht="36.96" customHeight="1">
      <c r="B6" s="23"/>
      <c r="C6" s="291" t="s">
        <v>16</v>
      </c>
      <c r="D6" s="292" t="s">
        <v>17</v>
      </c>
      <c r="E6" s="1"/>
      <c r="F6" s="1"/>
      <c r="H6" s="23"/>
    </row>
    <row r="7" s="1" customFormat="1" ht="16.5" customHeight="1">
      <c r="B7" s="23"/>
      <c r="C7" s="136" t="s">
        <v>23</v>
      </c>
      <c r="D7" s="141" t="str">
        <f>'Rekapitulace stavby'!AN8</f>
        <v>1. 12. 2025</v>
      </c>
      <c r="H7" s="23"/>
    </row>
    <row r="8" s="2" customFormat="1" ht="10.8" customHeight="1">
      <c r="A8" s="41"/>
      <c r="B8" s="47"/>
      <c r="C8" s="41"/>
      <c r="D8" s="41"/>
      <c r="E8" s="41"/>
      <c r="F8" s="41"/>
      <c r="G8" s="41"/>
      <c r="H8" s="47"/>
    </row>
    <row r="9" s="11" customFormat="1" ht="29.28" customHeight="1">
      <c r="A9" s="181"/>
      <c r="B9" s="293"/>
      <c r="C9" s="294" t="s">
        <v>53</v>
      </c>
      <c r="D9" s="295" t="s">
        <v>54</v>
      </c>
      <c r="E9" s="295" t="s">
        <v>120</v>
      </c>
      <c r="F9" s="296" t="s">
        <v>1748</v>
      </c>
      <c r="G9" s="181"/>
      <c r="H9" s="293"/>
    </row>
    <row r="10" s="2" customFormat="1" ht="26.4" customHeight="1">
      <c r="A10" s="41"/>
      <c r="B10" s="47"/>
      <c r="C10" s="297" t="s">
        <v>77</v>
      </c>
      <c r="D10" s="297" t="s">
        <v>78</v>
      </c>
      <c r="E10" s="41"/>
      <c r="F10" s="41"/>
      <c r="G10" s="41"/>
      <c r="H10" s="47"/>
    </row>
    <row r="11" s="2" customFormat="1" ht="16.8" customHeight="1">
      <c r="A11" s="41"/>
      <c r="B11" s="47"/>
      <c r="C11" s="298" t="s">
        <v>92</v>
      </c>
      <c r="D11" s="299" t="s">
        <v>93</v>
      </c>
      <c r="E11" s="300" t="s">
        <v>94</v>
      </c>
      <c r="F11" s="301">
        <v>151.59999999999999</v>
      </c>
      <c r="G11" s="41"/>
      <c r="H11" s="47"/>
    </row>
    <row r="12" s="2" customFormat="1" ht="16.8" customHeight="1">
      <c r="A12" s="41"/>
      <c r="B12" s="47"/>
      <c r="C12" s="302" t="s">
        <v>19</v>
      </c>
      <c r="D12" s="302" t="s">
        <v>1749</v>
      </c>
      <c r="E12" s="20" t="s">
        <v>19</v>
      </c>
      <c r="F12" s="303">
        <v>151.59999999999999</v>
      </c>
      <c r="G12" s="41"/>
      <c r="H12" s="47"/>
    </row>
    <row r="13" s="2" customFormat="1" ht="16.8" customHeight="1">
      <c r="A13" s="41"/>
      <c r="B13" s="47"/>
      <c r="C13" s="304" t="s">
        <v>1750</v>
      </c>
      <c r="D13" s="41"/>
      <c r="E13" s="41"/>
      <c r="F13" s="41"/>
      <c r="G13" s="41"/>
      <c r="H13" s="47"/>
    </row>
    <row r="14" s="2" customFormat="1">
      <c r="A14" s="41"/>
      <c r="B14" s="47"/>
      <c r="C14" s="302" t="s">
        <v>159</v>
      </c>
      <c r="D14" s="302" t="s">
        <v>1751</v>
      </c>
      <c r="E14" s="20" t="s">
        <v>94</v>
      </c>
      <c r="F14" s="303">
        <v>151.59999999999999</v>
      </c>
      <c r="G14" s="41"/>
      <c r="H14" s="47"/>
    </row>
    <row r="15" s="2" customFormat="1" ht="16.8" customHeight="1">
      <c r="A15" s="41"/>
      <c r="B15" s="47"/>
      <c r="C15" s="302" t="s">
        <v>164</v>
      </c>
      <c r="D15" s="302" t="s">
        <v>1752</v>
      </c>
      <c r="E15" s="20" t="s">
        <v>94</v>
      </c>
      <c r="F15" s="303">
        <v>151.59999999999999</v>
      </c>
      <c r="G15" s="41"/>
      <c r="H15" s="47"/>
    </row>
    <row r="16" s="2" customFormat="1" ht="16.8" customHeight="1">
      <c r="A16" s="41"/>
      <c r="B16" s="47"/>
      <c r="C16" s="298" t="s">
        <v>97</v>
      </c>
      <c r="D16" s="299" t="s">
        <v>98</v>
      </c>
      <c r="E16" s="300" t="s">
        <v>94</v>
      </c>
      <c r="F16" s="301">
        <v>273</v>
      </c>
      <c r="G16" s="41"/>
      <c r="H16" s="47"/>
    </row>
    <row r="17" s="2" customFormat="1" ht="16.8" customHeight="1">
      <c r="A17" s="41"/>
      <c r="B17" s="47"/>
      <c r="C17" s="302" t="s">
        <v>19</v>
      </c>
      <c r="D17" s="302" t="s">
        <v>1753</v>
      </c>
      <c r="E17" s="20" t="s">
        <v>19</v>
      </c>
      <c r="F17" s="303">
        <v>273</v>
      </c>
      <c r="G17" s="41"/>
      <c r="H17" s="47"/>
    </row>
    <row r="18" s="2" customFormat="1" ht="16.8" customHeight="1">
      <c r="A18" s="41"/>
      <c r="B18" s="47"/>
      <c r="C18" s="304" t="s">
        <v>1750</v>
      </c>
      <c r="D18" s="41"/>
      <c r="E18" s="41"/>
      <c r="F18" s="41"/>
      <c r="G18" s="41"/>
      <c r="H18" s="47"/>
    </row>
    <row r="19" s="2" customFormat="1" ht="16.8" customHeight="1">
      <c r="A19" s="41"/>
      <c r="B19" s="47"/>
      <c r="C19" s="302" t="s">
        <v>169</v>
      </c>
      <c r="D19" s="302" t="s">
        <v>1754</v>
      </c>
      <c r="E19" s="20" t="s">
        <v>94</v>
      </c>
      <c r="F19" s="303">
        <v>273</v>
      </c>
      <c r="G19" s="41"/>
      <c r="H19" s="47"/>
    </row>
    <row r="20" s="2" customFormat="1" ht="16.8" customHeight="1">
      <c r="A20" s="41"/>
      <c r="B20" s="47"/>
      <c r="C20" s="298" t="s">
        <v>101</v>
      </c>
      <c r="D20" s="299" t="s">
        <v>102</v>
      </c>
      <c r="E20" s="300" t="s">
        <v>94</v>
      </c>
      <c r="F20" s="301">
        <v>12.199999999999999</v>
      </c>
      <c r="G20" s="41"/>
      <c r="H20" s="47"/>
    </row>
    <row r="21" s="2" customFormat="1" ht="16.8" customHeight="1">
      <c r="A21" s="41"/>
      <c r="B21" s="47"/>
      <c r="C21" s="302" t="s">
        <v>19</v>
      </c>
      <c r="D21" s="302" t="s">
        <v>1755</v>
      </c>
      <c r="E21" s="20" t="s">
        <v>19</v>
      </c>
      <c r="F21" s="303">
        <v>12.199999999999999</v>
      </c>
      <c r="G21" s="41"/>
      <c r="H21" s="47"/>
    </row>
    <row r="22" s="2" customFormat="1" ht="16.8" customHeight="1">
      <c r="A22" s="41"/>
      <c r="B22" s="47"/>
      <c r="C22" s="304" t="s">
        <v>1750</v>
      </c>
      <c r="D22" s="41"/>
      <c r="E22" s="41"/>
      <c r="F22" s="41"/>
      <c r="G22" s="41"/>
      <c r="H22" s="47"/>
    </row>
    <row r="23" s="2" customFormat="1" ht="16.8" customHeight="1">
      <c r="A23" s="41"/>
      <c r="B23" s="47"/>
      <c r="C23" s="302" t="s">
        <v>174</v>
      </c>
      <c r="D23" s="302" t="s">
        <v>1756</v>
      </c>
      <c r="E23" s="20" t="s">
        <v>94</v>
      </c>
      <c r="F23" s="303">
        <v>12.199999999999999</v>
      </c>
      <c r="G23" s="41"/>
      <c r="H23" s="47"/>
    </row>
    <row r="24" s="2" customFormat="1" ht="16.8" customHeight="1">
      <c r="A24" s="41"/>
      <c r="B24" s="47"/>
      <c r="C24" s="298" t="s">
        <v>104</v>
      </c>
      <c r="D24" s="299" t="s">
        <v>105</v>
      </c>
      <c r="E24" s="300" t="s">
        <v>94</v>
      </c>
      <c r="F24" s="301">
        <v>55</v>
      </c>
      <c r="G24" s="41"/>
      <c r="H24" s="47"/>
    </row>
    <row r="25" s="2" customFormat="1" ht="16.8" customHeight="1">
      <c r="A25" s="41"/>
      <c r="B25" s="47"/>
      <c r="C25" s="302" t="s">
        <v>19</v>
      </c>
      <c r="D25" s="302" t="s">
        <v>1757</v>
      </c>
      <c r="E25" s="20" t="s">
        <v>19</v>
      </c>
      <c r="F25" s="303">
        <v>55</v>
      </c>
      <c r="G25" s="41"/>
      <c r="H25" s="47"/>
    </row>
    <row r="26" s="2" customFormat="1" ht="16.8" customHeight="1">
      <c r="A26" s="41"/>
      <c r="B26" s="47"/>
      <c r="C26" s="304" t="s">
        <v>1750</v>
      </c>
      <c r="D26" s="41"/>
      <c r="E26" s="41"/>
      <c r="F26" s="41"/>
      <c r="G26" s="41"/>
      <c r="H26" s="47"/>
    </row>
    <row r="27" s="2" customFormat="1">
      <c r="A27" s="41"/>
      <c r="B27" s="47"/>
      <c r="C27" s="302" t="s">
        <v>150</v>
      </c>
      <c r="D27" s="302" t="s">
        <v>1758</v>
      </c>
      <c r="E27" s="20" t="s">
        <v>94</v>
      </c>
      <c r="F27" s="303">
        <v>55</v>
      </c>
      <c r="G27" s="41"/>
      <c r="H27" s="47"/>
    </row>
    <row r="28" s="2" customFormat="1">
      <c r="A28" s="41"/>
      <c r="B28" s="47"/>
      <c r="C28" s="302" t="s">
        <v>154</v>
      </c>
      <c r="D28" s="302" t="s">
        <v>1759</v>
      </c>
      <c r="E28" s="20" t="s">
        <v>94</v>
      </c>
      <c r="F28" s="303">
        <v>55</v>
      </c>
      <c r="G28" s="41"/>
      <c r="H28" s="47"/>
    </row>
    <row r="29" s="2" customFormat="1" ht="26.4" customHeight="1">
      <c r="A29" s="41"/>
      <c r="B29" s="47"/>
      <c r="C29" s="297" t="s">
        <v>83</v>
      </c>
      <c r="D29" s="297" t="s">
        <v>84</v>
      </c>
      <c r="E29" s="41"/>
      <c r="F29" s="41"/>
      <c r="G29" s="41"/>
      <c r="H29" s="47"/>
    </row>
    <row r="30" s="2" customFormat="1" ht="16.8" customHeight="1">
      <c r="A30" s="41"/>
      <c r="B30" s="47"/>
      <c r="C30" s="298" t="s">
        <v>308</v>
      </c>
      <c r="D30" s="299" t="s">
        <v>309</v>
      </c>
      <c r="E30" s="300" t="s">
        <v>94</v>
      </c>
      <c r="F30" s="301">
        <v>144.5</v>
      </c>
      <c r="G30" s="41"/>
      <c r="H30" s="47"/>
    </row>
    <row r="31" s="2" customFormat="1" ht="16.8" customHeight="1">
      <c r="A31" s="41"/>
      <c r="B31" s="47"/>
      <c r="C31" s="302" t="s">
        <v>19</v>
      </c>
      <c r="D31" s="302" t="s">
        <v>1760</v>
      </c>
      <c r="E31" s="20" t="s">
        <v>19</v>
      </c>
      <c r="F31" s="303">
        <v>0</v>
      </c>
      <c r="G31" s="41"/>
      <c r="H31" s="47"/>
    </row>
    <row r="32" s="2" customFormat="1" ht="16.8" customHeight="1">
      <c r="A32" s="41"/>
      <c r="B32" s="47"/>
      <c r="C32" s="302" t="s">
        <v>19</v>
      </c>
      <c r="D32" s="302" t="s">
        <v>1761</v>
      </c>
      <c r="E32" s="20" t="s">
        <v>19</v>
      </c>
      <c r="F32" s="303">
        <v>42.100000000000001</v>
      </c>
      <c r="G32" s="41"/>
      <c r="H32" s="47"/>
    </row>
    <row r="33" s="2" customFormat="1" ht="16.8" customHeight="1">
      <c r="A33" s="41"/>
      <c r="B33" s="47"/>
      <c r="C33" s="302" t="s">
        <v>19</v>
      </c>
      <c r="D33" s="302" t="s">
        <v>1762</v>
      </c>
      <c r="E33" s="20" t="s">
        <v>19</v>
      </c>
      <c r="F33" s="303">
        <v>42.200000000000003</v>
      </c>
      <c r="G33" s="41"/>
      <c r="H33" s="47"/>
    </row>
    <row r="34" s="2" customFormat="1" ht="16.8" customHeight="1">
      <c r="A34" s="41"/>
      <c r="B34" s="47"/>
      <c r="C34" s="302" t="s">
        <v>19</v>
      </c>
      <c r="D34" s="302" t="s">
        <v>1763</v>
      </c>
      <c r="E34" s="20" t="s">
        <v>19</v>
      </c>
      <c r="F34" s="303">
        <v>60.200000000000003</v>
      </c>
      <c r="G34" s="41"/>
      <c r="H34" s="47"/>
    </row>
    <row r="35" s="2" customFormat="1" ht="16.8" customHeight="1">
      <c r="A35" s="41"/>
      <c r="B35" s="47"/>
      <c r="C35" s="302" t="s">
        <v>19</v>
      </c>
      <c r="D35" s="302" t="s">
        <v>205</v>
      </c>
      <c r="E35" s="20" t="s">
        <v>19</v>
      </c>
      <c r="F35" s="303">
        <v>144.5</v>
      </c>
      <c r="G35" s="41"/>
      <c r="H35" s="47"/>
    </row>
    <row r="36" s="2" customFormat="1" ht="16.8" customHeight="1">
      <c r="A36" s="41"/>
      <c r="B36" s="47"/>
      <c r="C36" s="304" t="s">
        <v>1750</v>
      </c>
      <c r="D36" s="41"/>
      <c r="E36" s="41"/>
      <c r="F36" s="41"/>
      <c r="G36" s="41"/>
      <c r="H36" s="47"/>
    </row>
    <row r="37" s="2" customFormat="1" ht="16.8" customHeight="1">
      <c r="A37" s="41"/>
      <c r="B37" s="47"/>
      <c r="C37" s="302" t="s">
        <v>460</v>
      </c>
      <c r="D37" s="302" t="s">
        <v>1764</v>
      </c>
      <c r="E37" s="20" t="s">
        <v>94</v>
      </c>
      <c r="F37" s="303">
        <v>733.20000000000005</v>
      </c>
      <c r="G37" s="41"/>
      <c r="H37" s="47"/>
    </row>
    <row r="38" s="2" customFormat="1" ht="16.8" customHeight="1">
      <c r="A38" s="41"/>
      <c r="B38" s="47"/>
      <c r="C38" s="302" t="s">
        <v>733</v>
      </c>
      <c r="D38" s="302" t="s">
        <v>1765</v>
      </c>
      <c r="E38" s="20" t="s">
        <v>94</v>
      </c>
      <c r="F38" s="303">
        <v>144.5</v>
      </c>
      <c r="G38" s="41"/>
      <c r="H38" s="47"/>
    </row>
    <row r="39" s="2" customFormat="1" ht="16.8" customHeight="1">
      <c r="A39" s="41"/>
      <c r="B39" s="47"/>
      <c r="C39" s="302" t="s">
        <v>753</v>
      </c>
      <c r="D39" s="302" t="s">
        <v>1766</v>
      </c>
      <c r="E39" s="20" t="s">
        <v>94</v>
      </c>
      <c r="F39" s="303">
        <v>144.5</v>
      </c>
      <c r="G39" s="41"/>
      <c r="H39" s="47"/>
    </row>
    <row r="40" s="2" customFormat="1" ht="16.8" customHeight="1">
      <c r="A40" s="41"/>
      <c r="B40" s="47"/>
      <c r="C40" s="302" t="s">
        <v>789</v>
      </c>
      <c r="D40" s="302" t="s">
        <v>1767</v>
      </c>
      <c r="E40" s="20" t="s">
        <v>94</v>
      </c>
      <c r="F40" s="303">
        <v>144.5</v>
      </c>
      <c r="G40" s="41"/>
      <c r="H40" s="47"/>
    </row>
    <row r="41" s="2" customFormat="1" ht="16.8" customHeight="1">
      <c r="A41" s="41"/>
      <c r="B41" s="47"/>
      <c r="C41" s="298" t="s">
        <v>311</v>
      </c>
      <c r="D41" s="299" t="s">
        <v>312</v>
      </c>
      <c r="E41" s="300" t="s">
        <v>94</v>
      </c>
      <c r="F41" s="301">
        <v>91.799999999999997</v>
      </c>
      <c r="G41" s="41"/>
      <c r="H41" s="47"/>
    </row>
    <row r="42" s="2" customFormat="1" ht="16.8" customHeight="1">
      <c r="A42" s="41"/>
      <c r="B42" s="47"/>
      <c r="C42" s="302" t="s">
        <v>19</v>
      </c>
      <c r="D42" s="302" t="s">
        <v>1768</v>
      </c>
      <c r="E42" s="20" t="s">
        <v>19</v>
      </c>
      <c r="F42" s="303">
        <v>0</v>
      </c>
      <c r="G42" s="41"/>
      <c r="H42" s="47"/>
    </row>
    <row r="43" s="2" customFormat="1" ht="16.8" customHeight="1">
      <c r="A43" s="41"/>
      <c r="B43" s="47"/>
      <c r="C43" s="302" t="s">
        <v>19</v>
      </c>
      <c r="D43" s="302" t="s">
        <v>1769</v>
      </c>
      <c r="E43" s="20" t="s">
        <v>19</v>
      </c>
      <c r="F43" s="303">
        <v>85.799999999999997</v>
      </c>
      <c r="G43" s="41"/>
      <c r="H43" s="47"/>
    </row>
    <row r="44" s="2" customFormat="1" ht="16.8" customHeight="1">
      <c r="A44" s="41"/>
      <c r="B44" s="47"/>
      <c r="C44" s="302" t="s">
        <v>19</v>
      </c>
      <c r="D44" s="302" t="s">
        <v>1770</v>
      </c>
      <c r="E44" s="20" t="s">
        <v>19</v>
      </c>
      <c r="F44" s="303">
        <v>6</v>
      </c>
      <c r="G44" s="41"/>
      <c r="H44" s="47"/>
    </row>
    <row r="45" s="2" customFormat="1" ht="16.8" customHeight="1">
      <c r="A45" s="41"/>
      <c r="B45" s="47"/>
      <c r="C45" s="302" t="s">
        <v>19</v>
      </c>
      <c r="D45" s="302" t="s">
        <v>205</v>
      </c>
      <c r="E45" s="20" t="s">
        <v>19</v>
      </c>
      <c r="F45" s="303">
        <v>91.799999999999997</v>
      </c>
      <c r="G45" s="41"/>
      <c r="H45" s="47"/>
    </row>
    <row r="46" s="2" customFormat="1" ht="16.8" customHeight="1">
      <c r="A46" s="41"/>
      <c r="B46" s="47"/>
      <c r="C46" s="304" t="s">
        <v>1750</v>
      </c>
      <c r="D46" s="41"/>
      <c r="E46" s="41"/>
      <c r="F46" s="41"/>
      <c r="G46" s="41"/>
      <c r="H46" s="47"/>
    </row>
    <row r="47" s="2" customFormat="1" ht="16.8" customHeight="1">
      <c r="A47" s="41"/>
      <c r="B47" s="47"/>
      <c r="C47" s="302" t="s">
        <v>460</v>
      </c>
      <c r="D47" s="302" t="s">
        <v>1764</v>
      </c>
      <c r="E47" s="20" t="s">
        <v>94</v>
      </c>
      <c r="F47" s="303">
        <v>733.20000000000005</v>
      </c>
      <c r="G47" s="41"/>
      <c r="H47" s="47"/>
    </row>
    <row r="48" s="2" customFormat="1" ht="16.8" customHeight="1">
      <c r="A48" s="41"/>
      <c r="B48" s="47"/>
      <c r="C48" s="302" t="s">
        <v>748</v>
      </c>
      <c r="D48" s="302" t="s">
        <v>1771</v>
      </c>
      <c r="E48" s="20" t="s">
        <v>94</v>
      </c>
      <c r="F48" s="303">
        <v>91.799999999999997</v>
      </c>
      <c r="G48" s="41"/>
      <c r="H48" s="47"/>
    </row>
    <row r="49" s="2" customFormat="1" ht="16.8" customHeight="1">
      <c r="A49" s="41"/>
      <c r="B49" s="47"/>
      <c r="C49" s="302" t="s">
        <v>779</v>
      </c>
      <c r="D49" s="302" t="s">
        <v>1772</v>
      </c>
      <c r="E49" s="20" t="s">
        <v>94</v>
      </c>
      <c r="F49" s="303">
        <v>91.799999999999997</v>
      </c>
      <c r="G49" s="41"/>
      <c r="H49" s="47"/>
    </row>
    <row r="50" s="2" customFormat="1" ht="16.8" customHeight="1">
      <c r="A50" s="41"/>
      <c r="B50" s="47"/>
      <c r="C50" s="298" t="s">
        <v>314</v>
      </c>
      <c r="D50" s="299" t="s">
        <v>315</v>
      </c>
      <c r="E50" s="300" t="s">
        <v>94</v>
      </c>
      <c r="F50" s="301">
        <v>65.900000000000006</v>
      </c>
      <c r="G50" s="41"/>
      <c r="H50" s="47"/>
    </row>
    <row r="51" s="2" customFormat="1" ht="16.8" customHeight="1">
      <c r="A51" s="41"/>
      <c r="B51" s="47"/>
      <c r="C51" s="302" t="s">
        <v>19</v>
      </c>
      <c r="D51" s="302" t="s">
        <v>1760</v>
      </c>
      <c r="E51" s="20" t="s">
        <v>19</v>
      </c>
      <c r="F51" s="303">
        <v>0</v>
      </c>
      <c r="G51" s="41"/>
      <c r="H51" s="47"/>
    </row>
    <row r="52" s="2" customFormat="1" ht="16.8" customHeight="1">
      <c r="A52" s="41"/>
      <c r="B52" s="47"/>
      <c r="C52" s="302" t="s">
        <v>19</v>
      </c>
      <c r="D52" s="302" t="s">
        <v>1773</v>
      </c>
      <c r="E52" s="20" t="s">
        <v>19</v>
      </c>
      <c r="F52" s="303">
        <v>6.9000000000000004</v>
      </c>
      <c r="G52" s="41"/>
      <c r="H52" s="47"/>
    </row>
    <row r="53" s="2" customFormat="1" ht="16.8" customHeight="1">
      <c r="A53" s="41"/>
      <c r="B53" s="47"/>
      <c r="C53" s="302" t="s">
        <v>19</v>
      </c>
      <c r="D53" s="302" t="s">
        <v>1774</v>
      </c>
      <c r="E53" s="20" t="s">
        <v>19</v>
      </c>
      <c r="F53" s="303">
        <v>33.799999999999997</v>
      </c>
      <c r="G53" s="41"/>
      <c r="H53" s="47"/>
    </row>
    <row r="54" s="2" customFormat="1" ht="16.8" customHeight="1">
      <c r="A54" s="41"/>
      <c r="B54" s="47"/>
      <c r="C54" s="302" t="s">
        <v>19</v>
      </c>
      <c r="D54" s="302" t="s">
        <v>1775</v>
      </c>
      <c r="E54" s="20" t="s">
        <v>19</v>
      </c>
      <c r="F54" s="303">
        <v>25.199999999999999</v>
      </c>
      <c r="G54" s="41"/>
      <c r="H54" s="47"/>
    </row>
    <row r="55" s="2" customFormat="1" ht="16.8" customHeight="1">
      <c r="A55" s="41"/>
      <c r="B55" s="47"/>
      <c r="C55" s="302" t="s">
        <v>19</v>
      </c>
      <c r="D55" s="302" t="s">
        <v>205</v>
      </c>
      <c r="E55" s="20" t="s">
        <v>19</v>
      </c>
      <c r="F55" s="303">
        <v>65.900000000000006</v>
      </c>
      <c r="G55" s="41"/>
      <c r="H55" s="47"/>
    </row>
    <row r="56" s="2" customFormat="1" ht="16.8" customHeight="1">
      <c r="A56" s="41"/>
      <c r="B56" s="47"/>
      <c r="C56" s="304" t="s">
        <v>1750</v>
      </c>
      <c r="D56" s="41"/>
      <c r="E56" s="41"/>
      <c r="F56" s="41"/>
      <c r="G56" s="41"/>
      <c r="H56" s="47"/>
    </row>
    <row r="57" s="2" customFormat="1" ht="16.8" customHeight="1">
      <c r="A57" s="41"/>
      <c r="B57" s="47"/>
      <c r="C57" s="302" t="s">
        <v>460</v>
      </c>
      <c r="D57" s="302" t="s">
        <v>1764</v>
      </c>
      <c r="E57" s="20" t="s">
        <v>94</v>
      </c>
      <c r="F57" s="303">
        <v>733.20000000000005</v>
      </c>
      <c r="G57" s="41"/>
      <c r="H57" s="47"/>
    </row>
    <row r="58" s="2" customFormat="1" ht="16.8" customHeight="1">
      <c r="A58" s="41"/>
      <c r="B58" s="47"/>
      <c r="C58" s="302" t="s">
        <v>717</v>
      </c>
      <c r="D58" s="302" t="s">
        <v>1776</v>
      </c>
      <c r="E58" s="20" t="s">
        <v>94</v>
      </c>
      <c r="F58" s="303">
        <v>65.900000000000006</v>
      </c>
      <c r="G58" s="41"/>
      <c r="H58" s="47"/>
    </row>
    <row r="59" s="2" customFormat="1" ht="16.8" customHeight="1">
      <c r="A59" s="41"/>
      <c r="B59" s="47"/>
      <c r="C59" s="302" t="s">
        <v>723</v>
      </c>
      <c r="D59" s="302" t="s">
        <v>1777</v>
      </c>
      <c r="E59" s="20" t="s">
        <v>94</v>
      </c>
      <c r="F59" s="303">
        <v>65.900000000000006</v>
      </c>
      <c r="G59" s="41"/>
      <c r="H59" s="47"/>
    </row>
    <row r="60" s="2" customFormat="1" ht="16.8" customHeight="1">
      <c r="A60" s="41"/>
      <c r="B60" s="47"/>
      <c r="C60" s="302" t="s">
        <v>728</v>
      </c>
      <c r="D60" s="302" t="s">
        <v>1778</v>
      </c>
      <c r="E60" s="20" t="s">
        <v>94</v>
      </c>
      <c r="F60" s="303">
        <v>65.900000000000006</v>
      </c>
      <c r="G60" s="41"/>
      <c r="H60" s="47"/>
    </row>
    <row r="61" s="2" customFormat="1" ht="16.8" customHeight="1">
      <c r="A61" s="41"/>
      <c r="B61" s="47"/>
      <c r="C61" s="298" t="s">
        <v>317</v>
      </c>
      <c r="D61" s="299" t="s">
        <v>318</v>
      </c>
      <c r="E61" s="300" t="s">
        <v>94</v>
      </c>
      <c r="F61" s="301">
        <v>187</v>
      </c>
      <c r="G61" s="41"/>
      <c r="H61" s="47"/>
    </row>
    <row r="62" s="2" customFormat="1" ht="16.8" customHeight="1">
      <c r="A62" s="41"/>
      <c r="B62" s="47"/>
      <c r="C62" s="302" t="s">
        <v>19</v>
      </c>
      <c r="D62" s="302" t="s">
        <v>1779</v>
      </c>
      <c r="E62" s="20" t="s">
        <v>19</v>
      </c>
      <c r="F62" s="303">
        <v>187</v>
      </c>
      <c r="G62" s="41"/>
      <c r="H62" s="47"/>
    </row>
    <row r="63" s="2" customFormat="1" ht="16.8" customHeight="1">
      <c r="A63" s="41"/>
      <c r="B63" s="47"/>
      <c r="C63" s="304" t="s">
        <v>1750</v>
      </c>
      <c r="D63" s="41"/>
      <c r="E63" s="41"/>
      <c r="F63" s="41"/>
      <c r="G63" s="41"/>
      <c r="H63" s="47"/>
    </row>
    <row r="64" s="2" customFormat="1" ht="16.8" customHeight="1">
      <c r="A64" s="41"/>
      <c r="B64" s="47"/>
      <c r="C64" s="302" t="s">
        <v>460</v>
      </c>
      <c r="D64" s="302" t="s">
        <v>1764</v>
      </c>
      <c r="E64" s="20" t="s">
        <v>94</v>
      </c>
      <c r="F64" s="303">
        <v>733.20000000000005</v>
      </c>
      <c r="G64" s="41"/>
      <c r="H64" s="47"/>
    </row>
    <row r="65" s="2" customFormat="1" ht="16.8" customHeight="1">
      <c r="A65" s="41"/>
      <c r="B65" s="47"/>
      <c r="C65" s="302" t="s">
        <v>743</v>
      </c>
      <c r="D65" s="302" t="s">
        <v>1780</v>
      </c>
      <c r="E65" s="20" t="s">
        <v>94</v>
      </c>
      <c r="F65" s="303">
        <v>187</v>
      </c>
      <c r="G65" s="41"/>
      <c r="H65" s="47"/>
    </row>
    <row r="66" s="2" customFormat="1" ht="16.8" customHeight="1">
      <c r="A66" s="41"/>
      <c r="B66" s="47"/>
      <c r="C66" s="302" t="s">
        <v>758</v>
      </c>
      <c r="D66" s="302" t="s">
        <v>1781</v>
      </c>
      <c r="E66" s="20" t="s">
        <v>94</v>
      </c>
      <c r="F66" s="303">
        <v>431</v>
      </c>
      <c r="G66" s="41"/>
      <c r="H66" s="47"/>
    </row>
    <row r="67" s="2" customFormat="1" ht="16.8" customHeight="1">
      <c r="A67" s="41"/>
      <c r="B67" s="47"/>
      <c r="C67" s="302" t="s">
        <v>764</v>
      </c>
      <c r="D67" s="302" t="s">
        <v>1782</v>
      </c>
      <c r="E67" s="20" t="s">
        <v>94</v>
      </c>
      <c r="F67" s="303">
        <v>187</v>
      </c>
      <c r="G67" s="41"/>
      <c r="H67" s="47"/>
    </row>
    <row r="68" s="2" customFormat="1" ht="16.8" customHeight="1">
      <c r="A68" s="41"/>
      <c r="B68" s="47"/>
      <c r="C68" s="302" t="s">
        <v>769</v>
      </c>
      <c r="D68" s="302" t="s">
        <v>1783</v>
      </c>
      <c r="E68" s="20" t="s">
        <v>94</v>
      </c>
      <c r="F68" s="303">
        <v>187</v>
      </c>
      <c r="G68" s="41"/>
      <c r="H68" s="47"/>
    </row>
    <row r="69" s="2" customFormat="1" ht="16.8" customHeight="1">
      <c r="A69" s="41"/>
      <c r="B69" s="47"/>
      <c r="C69" s="302" t="s">
        <v>774</v>
      </c>
      <c r="D69" s="302" t="s">
        <v>1784</v>
      </c>
      <c r="E69" s="20" t="s">
        <v>94</v>
      </c>
      <c r="F69" s="303">
        <v>187</v>
      </c>
      <c r="G69" s="41"/>
      <c r="H69" s="47"/>
    </row>
    <row r="70" s="2" customFormat="1" ht="16.8" customHeight="1">
      <c r="A70" s="41"/>
      <c r="B70" s="47"/>
      <c r="C70" s="298" t="s">
        <v>320</v>
      </c>
      <c r="D70" s="299" t="s">
        <v>321</v>
      </c>
      <c r="E70" s="300" t="s">
        <v>94</v>
      </c>
      <c r="F70" s="301">
        <v>244</v>
      </c>
      <c r="G70" s="41"/>
      <c r="H70" s="47"/>
    </row>
    <row r="71" s="2" customFormat="1" ht="16.8" customHeight="1">
      <c r="A71" s="41"/>
      <c r="B71" s="47"/>
      <c r="C71" s="302" t="s">
        <v>19</v>
      </c>
      <c r="D71" s="302" t="s">
        <v>1785</v>
      </c>
      <c r="E71" s="20" t="s">
        <v>19</v>
      </c>
      <c r="F71" s="303">
        <v>0</v>
      </c>
      <c r="G71" s="41"/>
      <c r="H71" s="47"/>
    </row>
    <row r="72" s="2" customFormat="1" ht="16.8" customHeight="1">
      <c r="A72" s="41"/>
      <c r="B72" s="47"/>
      <c r="C72" s="302" t="s">
        <v>19</v>
      </c>
      <c r="D72" s="302" t="s">
        <v>1786</v>
      </c>
      <c r="E72" s="20" t="s">
        <v>19</v>
      </c>
      <c r="F72" s="303">
        <v>244</v>
      </c>
      <c r="G72" s="41"/>
      <c r="H72" s="47"/>
    </row>
    <row r="73" s="2" customFormat="1" ht="16.8" customHeight="1">
      <c r="A73" s="41"/>
      <c r="B73" s="47"/>
      <c r="C73" s="304" t="s">
        <v>1750</v>
      </c>
      <c r="D73" s="41"/>
      <c r="E73" s="41"/>
      <c r="F73" s="41"/>
      <c r="G73" s="41"/>
      <c r="H73" s="47"/>
    </row>
    <row r="74" s="2" customFormat="1" ht="16.8" customHeight="1">
      <c r="A74" s="41"/>
      <c r="B74" s="47"/>
      <c r="C74" s="302" t="s">
        <v>460</v>
      </c>
      <c r="D74" s="302" t="s">
        <v>1764</v>
      </c>
      <c r="E74" s="20" t="s">
        <v>94</v>
      </c>
      <c r="F74" s="303">
        <v>733.20000000000005</v>
      </c>
      <c r="G74" s="41"/>
      <c r="H74" s="47"/>
    </row>
    <row r="75" s="2" customFormat="1" ht="16.8" customHeight="1">
      <c r="A75" s="41"/>
      <c r="B75" s="47"/>
      <c r="C75" s="302" t="s">
        <v>738</v>
      </c>
      <c r="D75" s="302" t="s">
        <v>1787</v>
      </c>
      <c r="E75" s="20" t="s">
        <v>94</v>
      </c>
      <c r="F75" s="303">
        <v>244</v>
      </c>
      <c r="G75" s="41"/>
      <c r="H75" s="47"/>
    </row>
    <row r="76" s="2" customFormat="1" ht="16.8" customHeight="1">
      <c r="A76" s="41"/>
      <c r="B76" s="47"/>
      <c r="C76" s="302" t="s">
        <v>758</v>
      </c>
      <c r="D76" s="302" t="s">
        <v>1781</v>
      </c>
      <c r="E76" s="20" t="s">
        <v>94</v>
      </c>
      <c r="F76" s="303">
        <v>431</v>
      </c>
      <c r="G76" s="41"/>
      <c r="H76" s="47"/>
    </row>
    <row r="77" s="2" customFormat="1" ht="7.44" customHeight="1">
      <c r="A77" s="41"/>
      <c r="B77" s="160"/>
      <c r="C77" s="161"/>
      <c r="D77" s="161"/>
      <c r="E77" s="161"/>
      <c r="F77" s="161"/>
      <c r="G77" s="161"/>
      <c r="H77" s="47"/>
    </row>
    <row r="78" s="2" customFormat="1">
      <c r="A78" s="41"/>
      <c r="B78" s="41"/>
      <c r="C78" s="41"/>
      <c r="D78" s="41"/>
      <c r="E78" s="41"/>
      <c r="F78" s="41"/>
      <c r="G78" s="41"/>
      <c r="H78" s="41"/>
    </row>
  </sheetData>
  <sheetProtection sheet="1" formatColumns="0" formatRows="0" objects="1" scenarios="1" spinCount="100000" saltValue="mFCdESSB/Ftx6x9LWDV7WcISEpzdpXpj/6rmL2YG4UVI6kROQETnCqcvyqVsTggUd0PRpmUo8DN4SE+rN8jk2A==" hashValue="8zlGJnk75tWT2OIbsYzo2QJuuX8pPR+eRqPzZqNIn8uIB2hfZZ4X98DfjFV/hDbqaBsvk6JTj9hKpRki5v34bw==" algorithmName="SHA-512" password="88A1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305" customWidth="1"/>
    <col min="2" max="2" width="1.667969" style="305" customWidth="1"/>
    <col min="3" max="4" width="5" style="305" customWidth="1"/>
    <col min="5" max="5" width="11.66016" style="305" customWidth="1"/>
    <col min="6" max="6" width="9.160156" style="305" customWidth="1"/>
    <col min="7" max="7" width="5" style="305" customWidth="1"/>
    <col min="8" max="8" width="77.83203" style="305" customWidth="1"/>
    <col min="9" max="10" width="20" style="305" customWidth="1"/>
    <col min="11" max="11" width="1.667969" style="305" customWidth="1"/>
  </cols>
  <sheetData>
    <row r="1" s="1" customFormat="1" ht="37.5" customHeight="1"/>
    <row r="2" s="1" customFormat="1" ht="7.5" customHeight="1">
      <c r="B2" s="306"/>
      <c r="C2" s="307"/>
      <c r="D2" s="307"/>
      <c r="E2" s="307"/>
      <c r="F2" s="307"/>
      <c r="G2" s="307"/>
      <c r="H2" s="307"/>
      <c r="I2" s="307"/>
      <c r="J2" s="307"/>
      <c r="K2" s="308"/>
    </row>
    <row r="3" s="17" customFormat="1" ht="45" customHeight="1">
      <c r="B3" s="309"/>
      <c r="C3" s="310" t="s">
        <v>1788</v>
      </c>
      <c r="D3" s="310"/>
      <c r="E3" s="310"/>
      <c r="F3" s="310"/>
      <c r="G3" s="310"/>
      <c r="H3" s="310"/>
      <c r="I3" s="310"/>
      <c r="J3" s="310"/>
      <c r="K3" s="311"/>
    </row>
    <row r="4" s="1" customFormat="1" ht="25.5" customHeight="1">
      <c r="B4" s="312"/>
      <c r="C4" s="313" t="s">
        <v>1789</v>
      </c>
      <c r="D4" s="313"/>
      <c r="E4" s="313"/>
      <c r="F4" s="313"/>
      <c r="G4" s="313"/>
      <c r="H4" s="313"/>
      <c r="I4" s="313"/>
      <c r="J4" s="313"/>
      <c r="K4" s="314"/>
    </row>
    <row r="5" s="1" customFormat="1" ht="5.25" customHeight="1">
      <c r="B5" s="312"/>
      <c r="C5" s="315"/>
      <c r="D5" s="315"/>
      <c r="E5" s="315"/>
      <c r="F5" s="315"/>
      <c r="G5" s="315"/>
      <c r="H5" s="315"/>
      <c r="I5" s="315"/>
      <c r="J5" s="315"/>
      <c r="K5" s="314"/>
    </row>
    <row r="6" s="1" customFormat="1" ht="15" customHeight="1">
      <c r="B6" s="312"/>
      <c r="C6" s="316" t="s">
        <v>1790</v>
      </c>
      <c r="D6" s="316"/>
      <c r="E6" s="316"/>
      <c r="F6" s="316"/>
      <c r="G6" s="316"/>
      <c r="H6" s="316"/>
      <c r="I6" s="316"/>
      <c r="J6" s="316"/>
      <c r="K6" s="314"/>
    </row>
    <row r="7" s="1" customFormat="1" ht="15" customHeight="1">
      <c r="B7" s="317"/>
      <c r="C7" s="316" t="s">
        <v>1791</v>
      </c>
      <c r="D7" s="316"/>
      <c r="E7" s="316"/>
      <c r="F7" s="316"/>
      <c r="G7" s="316"/>
      <c r="H7" s="316"/>
      <c r="I7" s="316"/>
      <c r="J7" s="316"/>
      <c r="K7" s="314"/>
    </row>
    <row r="8" s="1" customFormat="1" ht="12.75" customHeight="1">
      <c r="B8" s="317"/>
      <c r="C8" s="316"/>
      <c r="D8" s="316"/>
      <c r="E8" s="316"/>
      <c r="F8" s="316"/>
      <c r="G8" s="316"/>
      <c r="H8" s="316"/>
      <c r="I8" s="316"/>
      <c r="J8" s="316"/>
      <c r="K8" s="314"/>
    </row>
    <row r="9" s="1" customFormat="1" ht="15" customHeight="1">
      <c r="B9" s="317"/>
      <c r="C9" s="316" t="s">
        <v>1792</v>
      </c>
      <c r="D9" s="316"/>
      <c r="E9" s="316"/>
      <c r="F9" s="316"/>
      <c r="G9" s="316"/>
      <c r="H9" s="316"/>
      <c r="I9" s="316"/>
      <c r="J9" s="316"/>
      <c r="K9" s="314"/>
    </row>
    <row r="10" s="1" customFormat="1" ht="15" customHeight="1">
      <c r="B10" s="317"/>
      <c r="C10" s="316"/>
      <c r="D10" s="316" t="s">
        <v>1793</v>
      </c>
      <c r="E10" s="316"/>
      <c r="F10" s="316"/>
      <c r="G10" s="316"/>
      <c r="H10" s="316"/>
      <c r="I10" s="316"/>
      <c r="J10" s="316"/>
      <c r="K10" s="314"/>
    </row>
    <row r="11" s="1" customFormat="1" ht="15" customHeight="1">
      <c r="B11" s="317"/>
      <c r="C11" s="318"/>
      <c r="D11" s="316" t="s">
        <v>1794</v>
      </c>
      <c r="E11" s="316"/>
      <c r="F11" s="316"/>
      <c r="G11" s="316"/>
      <c r="H11" s="316"/>
      <c r="I11" s="316"/>
      <c r="J11" s="316"/>
      <c r="K11" s="314"/>
    </row>
    <row r="12" s="1" customFormat="1" ht="15" customHeight="1">
      <c r="B12" s="317"/>
      <c r="C12" s="318"/>
      <c r="D12" s="316"/>
      <c r="E12" s="316"/>
      <c r="F12" s="316"/>
      <c r="G12" s="316"/>
      <c r="H12" s="316"/>
      <c r="I12" s="316"/>
      <c r="J12" s="316"/>
      <c r="K12" s="314"/>
    </row>
    <row r="13" s="1" customFormat="1" ht="15" customHeight="1">
      <c r="B13" s="317"/>
      <c r="C13" s="318"/>
      <c r="D13" s="319" t="s">
        <v>1795</v>
      </c>
      <c r="E13" s="316"/>
      <c r="F13" s="316"/>
      <c r="G13" s="316"/>
      <c r="H13" s="316"/>
      <c r="I13" s="316"/>
      <c r="J13" s="316"/>
      <c r="K13" s="314"/>
    </row>
    <row r="14" s="1" customFormat="1" ht="12.75" customHeight="1">
      <c r="B14" s="317"/>
      <c r="C14" s="318"/>
      <c r="D14" s="318"/>
      <c r="E14" s="318"/>
      <c r="F14" s="318"/>
      <c r="G14" s="318"/>
      <c r="H14" s="318"/>
      <c r="I14" s="318"/>
      <c r="J14" s="318"/>
      <c r="K14" s="314"/>
    </row>
    <row r="15" s="1" customFormat="1" ht="15" customHeight="1">
      <c r="B15" s="317"/>
      <c r="C15" s="318"/>
      <c r="D15" s="316" t="s">
        <v>1796</v>
      </c>
      <c r="E15" s="316"/>
      <c r="F15" s="316"/>
      <c r="G15" s="316"/>
      <c r="H15" s="316"/>
      <c r="I15" s="316"/>
      <c r="J15" s="316"/>
      <c r="K15" s="314"/>
    </row>
    <row r="16" s="1" customFormat="1" ht="15" customHeight="1">
      <c r="B16" s="317"/>
      <c r="C16" s="318"/>
      <c r="D16" s="316" t="s">
        <v>1797</v>
      </c>
      <c r="E16" s="316"/>
      <c r="F16" s="316"/>
      <c r="G16" s="316"/>
      <c r="H16" s="316"/>
      <c r="I16" s="316"/>
      <c r="J16" s="316"/>
      <c r="K16" s="314"/>
    </row>
    <row r="17" s="1" customFormat="1" ht="15" customHeight="1">
      <c r="B17" s="317"/>
      <c r="C17" s="318"/>
      <c r="D17" s="316" t="s">
        <v>1798</v>
      </c>
      <c r="E17" s="316"/>
      <c r="F17" s="316"/>
      <c r="G17" s="316"/>
      <c r="H17" s="316"/>
      <c r="I17" s="316"/>
      <c r="J17" s="316"/>
      <c r="K17" s="314"/>
    </row>
    <row r="18" s="1" customFormat="1" ht="15" customHeight="1">
      <c r="B18" s="317"/>
      <c r="C18" s="318"/>
      <c r="D18" s="318"/>
      <c r="E18" s="320" t="s">
        <v>79</v>
      </c>
      <c r="F18" s="316" t="s">
        <v>1799</v>
      </c>
      <c r="G18" s="316"/>
      <c r="H18" s="316"/>
      <c r="I18" s="316"/>
      <c r="J18" s="316"/>
      <c r="K18" s="314"/>
    </row>
    <row r="19" s="1" customFormat="1" ht="15" customHeight="1">
      <c r="B19" s="317"/>
      <c r="C19" s="318"/>
      <c r="D19" s="318"/>
      <c r="E19" s="320" t="s">
        <v>1800</v>
      </c>
      <c r="F19" s="316" t="s">
        <v>1801</v>
      </c>
      <c r="G19" s="316"/>
      <c r="H19" s="316"/>
      <c r="I19" s="316"/>
      <c r="J19" s="316"/>
      <c r="K19" s="314"/>
    </row>
    <row r="20" s="1" customFormat="1" ht="15" customHeight="1">
      <c r="B20" s="317"/>
      <c r="C20" s="318"/>
      <c r="D20" s="318"/>
      <c r="E20" s="320" t="s">
        <v>1802</v>
      </c>
      <c r="F20" s="316" t="s">
        <v>1803</v>
      </c>
      <c r="G20" s="316"/>
      <c r="H20" s="316"/>
      <c r="I20" s="316"/>
      <c r="J20" s="316"/>
      <c r="K20" s="314"/>
    </row>
    <row r="21" s="1" customFormat="1" ht="15" customHeight="1">
      <c r="B21" s="317"/>
      <c r="C21" s="318"/>
      <c r="D21" s="318"/>
      <c r="E21" s="320" t="s">
        <v>1804</v>
      </c>
      <c r="F21" s="316" t="s">
        <v>1805</v>
      </c>
      <c r="G21" s="316"/>
      <c r="H21" s="316"/>
      <c r="I21" s="316"/>
      <c r="J21" s="316"/>
      <c r="K21" s="314"/>
    </row>
    <row r="22" s="1" customFormat="1" ht="15" customHeight="1">
      <c r="B22" s="317"/>
      <c r="C22" s="318"/>
      <c r="D22" s="318"/>
      <c r="E22" s="320" t="s">
        <v>1806</v>
      </c>
      <c r="F22" s="316" t="s">
        <v>1807</v>
      </c>
      <c r="G22" s="316"/>
      <c r="H22" s="316"/>
      <c r="I22" s="316"/>
      <c r="J22" s="316"/>
      <c r="K22" s="314"/>
    </row>
    <row r="23" s="1" customFormat="1" ht="15" customHeight="1">
      <c r="B23" s="317"/>
      <c r="C23" s="318"/>
      <c r="D23" s="318"/>
      <c r="E23" s="320" t="s">
        <v>1808</v>
      </c>
      <c r="F23" s="316" t="s">
        <v>1809</v>
      </c>
      <c r="G23" s="316"/>
      <c r="H23" s="316"/>
      <c r="I23" s="316"/>
      <c r="J23" s="316"/>
      <c r="K23" s="314"/>
    </row>
    <row r="24" s="1" customFormat="1" ht="12.75" customHeight="1">
      <c r="B24" s="317"/>
      <c r="C24" s="318"/>
      <c r="D24" s="318"/>
      <c r="E24" s="318"/>
      <c r="F24" s="318"/>
      <c r="G24" s="318"/>
      <c r="H24" s="318"/>
      <c r="I24" s="318"/>
      <c r="J24" s="318"/>
      <c r="K24" s="314"/>
    </row>
    <row r="25" s="1" customFormat="1" ht="15" customHeight="1">
      <c r="B25" s="317"/>
      <c r="C25" s="316" t="s">
        <v>1810</v>
      </c>
      <c r="D25" s="316"/>
      <c r="E25" s="316"/>
      <c r="F25" s="316"/>
      <c r="G25" s="316"/>
      <c r="H25" s="316"/>
      <c r="I25" s="316"/>
      <c r="J25" s="316"/>
      <c r="K25" s="314"/>
    </row>
    <row r="26" s="1" customFormat="1" ht="15" customHeight="1">
      <c r="B26" s="317"/>
      <c r="C26" s="316" t="s">
        <v>1811</v>
      </c>
      <c r="D26" s="316"/>
      <c r="E26" s="316"/>
      <c r="F26" s="316"/>
      <c r="G26" s="316"/>
      <c r="H26" s="316"/>
      <c r="I26" s="316"/>
      <c r="J26" s="316"/>
      <c r="K26" s="314"/>
    </row>
    <row r="27" s="1" customFormat="1" ht="15" customHeight="1">
      <c r="B27" s="317"/>
      <c r="C27" s="316"/>
      <c r="D27" s="316" t="s">
        <v>1812</v>
      </c>
      <c r="E27" s="316"/>
      <c r="F27" s="316"/>
      <c r="G27" s="316"/>
      <c r="H27" s="316"/>
      <c r="I27" s="316"/>
      <c r="J27" s="316"/>
      <c r="K27" s="314"/>
    </row>
    <row r="28" s="1" customFormat="1" ht="15" customHeight="1">
      <c r="B28" s="317"/>
      <c r="C28" s="318"/>
      <c r="D28" s="316" t="s">
        <v>1813</v>
      </c>
      <c r="E28" s="316"/>
      <c r="F28" s="316"/>
      <c r="G28" s="316"/>
      <c r="H28" s="316"/>
      <c r="I28" s="316"/>
      <c r="J28" s="316"/>
      <c r="K28" s="314"/>
    </row>
    <row r="29" s="1" customFormat="1" ht="12.75" customHeight="1">
      <c r="B29" s="317"/>
      <c r="C29" s="318"/>
      <c r="D29" s="318"/>
      <c r="E29" s="318"/>
      <c r="F29" s="318"/>
      <c r="G29" s="318"/>
      <c r="H29" s="318"/>
      <c r="I29" s="318"/>
      <c r="J29" s="318"/>
      <c r="K29" s="314"/>
    </row>
    <row r="30" s="1" customFormat="1" ht="15" customHeight="1">
      <c r="B30" s="317"/>
      <c r="C30" s="318"/>
      <c r="D30" s="316" t="s">
        <v>1814</v>
      </c>
      <c r="E30" s="316"/>
      <c r="F30" s="316"/>
      <c r="G30" s="316"/>
      <c r="H30" s="316"/>
      <c r="I30" s="316"/>
      <c r="J30" s="316"/>
      <c r="K30" s="314"/>
    </row>
    <row r="31" s="1" customFormat="1" ht="15" customHeight="1">
      <c r="B31" s="317"/>
      <c r="C31" s="318"/>
      <c r="D31" s="316" t="s">
        <v>1815</v>
      </c>
      <c r="E31" s="316"/>
      <c r="F31" s="316"/>
      <c r="G31" s="316"/>
      <c r="H31" s="316"/>
      <c r="I31" s="316"/>
      <c r="J31" s="316"/>
      <c r="K31" s="314"/>
    </row>
    <row r="32" s="1" customFormat="1" ht="12.75" customHeight="1">
      <c r="B32" s="317"/>
      <c r="C32" s="318"/>
      <c r="D32" s="318"/>
      <c r="E32" s="318"/>
      <c r="F32" s="318"/>
      <c r="G32" s="318"/>
      <c r="H32" s="318"/>
      <c r="I32" s="318"/>
      <c r="J32" s="318"/>
      <c r="K32" s="314"/>
    </row>
    <row r="33" s="1" customFormat="1" ht="15" customHeight="1">
      <c r="B33" s="317"/>
      <c r="C33" s="318"/>
      <c r="D33" s="316" t="s">
        <v>1816</v>
      </c>
      <c r="E33" s="316"/>
      <c r="F33" s="316"/>
      <c r="G33" s="316"/>
      <c r="H33" s="316"/>
      <c r="I33" s="316"/>
      <c r="J33" s="316"/>
      <c r="K33" s="314"/>
    </row>
    <row r="34" s="1" customFormat="1" ht="15" customHeight="1">
      <c r="B34" s="317"/>
      <c r="C34" s="318"/>
      <c r="D34" s="316" t="s">
        <v>1817</v>
      </c>
      <c r="E34" s="316"/>
      <c r="F34" s="316"/>
      <c r="G34" s="316"/>
      <c r="H34" s="316"/>
      <c r="I34" s="316"/>
      <c r="J34" s="316"/>
      <c r="K34" s="314"/>
    </row>
    <row r="35" s="1" customFormat="1" ht="15" customHeight="1">
      <c r="B35" s="317"/>
      <c r="C35" s="318"/>
      <c r="D35" s="316" t="s">
        <v>1818</v>
      </c>
      <c r="E35" s="316"/>
      <c r="F35" s="316"/>
      <c r="G35" s="316"/>
      <c r="H35" s="316"/>
      <c r="I35" s="316"/>
      <c r="J35" s="316"/>
      <c r="K35" s="314"/>
    </row>
    <row r="36" s="1" customFormat="1" ht="15" customHeight="1">
      <c r="B36" s="317"/>
      <c r="C36" s="318"/>
      <c r="D36" s="316"/>
      <c r="E36" s="319" t="s">
        <v>119</v>
      </c>
      <c r="F36" s="316"/>
      <c r="G36" s="316" t="s">
        <v>1819</v>
      </c>
      <c r="H36" s="316"/>
      <c r="I36" s="316"/>
      <c r="J36" s="316"/>
      <c r="K36" s="314"/>
    </row>
    <row r="37" s="1" customFormat="1" ht="30.75" customHeight="1">
      <c r="B37" s="317"/>
      <c r="C37" s="318"/>
      <c r="D37" s="316"/>
      <c r="E37" s="319" t="s">
        <v>1820</v>
      </c>
      <c r="F37" s="316"/>
      <c r="G37" s="316" t="s">
        <v>1821</v>
      </c>
      <c r="H37" s="316"/>
      <c r="I37" s="316"/>
      <c r="J37" s="316"/>
      <c r="K37" s="314"/>
    </row>
    <row r="38" s="1" customFormat="1" ht="15" customHeight="1">
      <c r="B38" s="317"/>
      <c r="C38" s="318"/>
      <c r="D38" s="316"/>
      <c r="E38" s="319" t="s">
        <v>53</v>
      </c>
      <c r="F38" s="316"/>
      <c r="G38" s="316" t="s">
        <v>1822</v>
      </c>
      <c r="H38" s="316"/>
      <c r="I38" s="316"/>
      <c r="J38" s="316"/>
      <c r="K38" s="314"/>
    </row>
    <row r="39" s="1" customFormat="1" ht="15" customHeight="1">
      <c r="B39" s="317"/>
      <c r="C39" s="318"/>
      <c r="D39" s="316"/>
      <c r="E39" s="319" t="s">
        <v>54</v>
      </c>
      <c r="F39" s="316"/>
      <c r="G39" s="316" t="s">
        <v>1823</v>
      </c>
      <c r="H39" s="316"/>
      <c r="I39" s="316"/>
      <c r="J39" s="316"/>
      <c r="K39" s="314"/>
    </row>
    <row r="40" s="1" customFormat="1" ht="15" customHeight="1">
      <c r="B40" s="317"/>
      <c r="C40" s="318"/>
      <c r="D40" s="316"/>
      <c r="E40" s="319" t="s">
        <v>120</v>
      </c>
      <c r="F40" s="316"/>
      <c r="G40" s="316" t="s">
        <v>1824</v>
      </c>
      <c r="H40" s="316"/>
      <c r="I40" s="316"/>
      <c r="J40" s="316"/>
      <c r="K40" s="314"/>
    </row>
    <row r="41" s="1" customFormat="1" ht="15" customHeight="1">
      <c r="B41" s="317"/>
      <c r="C41" s="318"/>
      <c r="D41" s="316"/>
      <c r="E41" s="319" t="s">
        <v>121</v>
      </c>
      <c r="F41" s="316"/>
      <c r="G41" s="316" t="s">
        <v>1825</v>
      </c>
      <c r="H41" s="316"/>
      <c r="I41" s="316"/>
      <c r="J41" s="316"/>
      <c r="K41" s="314"/>
    </row>
    <row r="42" s="1" customFormat="1" ht="15" customHeight="1">
      <c r="B42" s="317"/>
      <c r="C42" s="318"/>
      <c r="D42" s="316"/>
      <c r="E42" s="319" t="s">
        <v>1826</v>
      </c>
      <c r="F42" s="316"/>
      <c r="G42" s="316" t="s">
        <v>1827</v>
      </c>
      <c r="H42" s="316"/>
      <c r="I42" s="316"/>
      <c r="J42" s="316"/>
      <c r="K42" s="314"/>
    </row>
    <row r="43" s="1" customFormat="1" ht="15" customHeight="1">
      <c r="B43" s="317"/>
      <c r="C43" s="318"/>
      <c r="D43" s="316"/>
      <c r="E43" s="319"/>
      <c r="F43" s="316"/>
      <c r="G43" s="316" t="s">
        <v>1828</v>
      </c>
      <c r="H43" s="316"/>
      <c r="I43" s="316"/>
      <c r="J43" s="316"/>
      <c r="K43" s="314"/>
    </row>
    <row r="44" s="1" customFormat="1" ht="15" customHeight="1">
      <c r="B44" s="317"/>
      <c r="C44" s="318"/>
      <c r="D44" s="316"/>
      <c r="E44" s="319" t="s">
        <v>1829</v>
      </c>
      <c r="F44" s="316"/>
      <c r="G44" s="316" t="s">
        <v>1830</v>
      </c>
      <c r="H44" s="316"/>
      <c r="I44" s="316"/>
      <c r="J44" s="316"/>
      <c r="K44" s="314"/>
    </row>
    <row r="45" s="1" customFormat="1" ht="15" customHeight="1">
      <c r="B45" s="317"/>
      <c r="C45" s="318"/>
      <c r="D45" s="316"/>
      <c r="E45" s="319" t="s">
        <v>123</v>
      </c>
      <c r="F45" s="316"/>
      <c r="G45" s="316" t="s">
        <v>1831</v>
      </c>
      <c r="H45" s="316"/>
      <c r="I45" s="316"/>
      <c r="J45" s="316"/>
      <c r="K45" s="314"/>
    </row>
    <row r="46" s="1" customFormat="1" ht="12.75" customHeight="1">
      <c r="B46" s="317"/>
      <c r="C46" s="318"/>
      <c r="D46" s="316"/>
      <c r="E46" s="316"/>
      <c r="F46" s="316"/>
      <c r="G46" s="316"/>
      <c r="H46" s="316"/>
      <c r="I46" s="316"/>
      <c r="J46" s="316"/>
      <c r="K46" s="314"/>
    </row>
    <row r="47" s="1" customFormat="1" ht="15" customHeight="1">
      <c r="B47" s="317"/>
      <c r="C47" s="318"/>
      <c r="D47" s="316" t="s">
        <v>1832</v>
      </c>
      <c r="E47" s="316"/>
      <c r="F47" s="316"/>
      <c r="G47" s="316"/>
      <c r="H47" s="316"/>
      <c r="I47" s="316"/>
      <c r="J47" s="316"/>
      <c r="K47" s="314"/>
    </row>
    <row r="48" s="1" customFormat="1" ht="15" customHeight="1">
      <c r="B48" s="317"/>
      <c r="C48" s="318"/>
      <c r="D48" s="318"/>
      <c r="E48" s="316" t="s">
        <v>1833</v>
      </c>
      <c r="F48" s="316"/>
      <c r="G48" s="316"/>
      <c r="H48" s="316"/>
      <c r="I48" s="316"/>
      <c r="J48" s="316"/>
      <c r="K48" s="314"/>
    </row>
    <row r="49" s="1" customFormat="1" ht="15" customHeight="1">
      <c r="B49" s="317"/>
      <c r="C49" s="318"/>
      <c r="D49" s="318"/>
      <c r="E49" s="316" t="s">
        <v>1834</v>
      </c>
      <c r="F49" s="316"/>
      <c r="G49" s="316"/>
      <c r="H49" s="316"/>
      <c r="I49" s="316"/>
      <c r="J49" s="316"/>
      <c r="K49" s="314"/>
    </row>
    <row r="50" s="1" customFormat="1" ht="15" customHeight="1">
      <c r="B50" s="317"/>
      <c r="C50" s="318"/>
      <c r="D50" s="318"/>
      <c r="E50" s="316" t="s">
        <v>1835</v>
      </c>
      <c r="F50" s="316"/>
      <c r="G50" s="316"/>
      <c r="H50" s="316"/>
      <c r="I50" s="316"/>
      <c r="J50" s="316"/>
      <c r="K50" s="314"/>
    </row>
    <row r="51" s="1" customFormat="1" ht="15" customHeight="1">
      <c r="B51" s="317"/>
      <c r="C51" s="318"/>
      <c r="D51" s="316" t="s">
        <v>1836</v>
      </c>
      <c r="E51" s="316"/>
      <c r="F51" s="316"/>
      <c r="G51" s="316"/>
      <c r="H51" s="316"/>
      <c r="I51" s="316"/>
      <c r="J51" s="316"/>
      <c r="K51" s="314"/>
    </row>
    <row r="52" s="1" customFormat="1" ht="25.5" customHeight="1">
      <c r="B52" s="312"/>
      <c r="C52" s="313" t="s">
        <v>1837</v>
      </c>
      <c r="D52" s="313"/>
      <c r="E52" s="313"/>
      <c r="F52" s="313"/>
      <c r="G52" s="313"/>
      <c r="H52" s="313"/>
      <c r="I52" s="313"/>
      <c r="J52" s="313"/>
      <c r="K52" s="314"/>
    </row>
    <row r="53" s="1" customFormat="1" ht="5.25" customHeight="1">
      <c r="B53" s="312"/>
      <c r="C53" s="315"/>
      <c r="D53" s="315"/>
      <c r="E53" s="315"/>
      <c r="F53" s="315"/>
      <c r="G53" s="315"/>
      <c r="H53" s="315"/>
      <c r="I53" s="315"/>
      <c r="J53" s="315"/>
      <c r="K53" s="314"/>
    </row>
    <row r="54" s="1" customFormat="1" ht="15" customHeight="1">
      <c r="B54" s="312"/>
      <c r="C54" s="316" t="s">
        <v>1838</v>
      </c>
      <c r="D54" s="316"/>
      <c r="E54" s="316"/>
      <c r="F54" s="316"/>
      <c r="G54" s="316"/>
      <c r="H54" s="316"/>
      <c r="I54" s="316"/>
      <c r="J54" s="316"/>
      <c r="K54" s="314"/>
    </row>
    <row r="55" s="1" customFormat="1" ht="15" customHeight="1">
      <c r="B55" s="312"/>
      <c r="C55" s="316" t="s">
        <v>1839</v>
      </c>
      <c r="D55" s="316"/>
      <c r="E55" s="316"/>
      <c r="F55" s="316"/>
      <c r="G55" s="316"/>
      <c r="H55" s="316"/>
      <c r="I55" s="316"/>
      <c r="J55" s="316"/>
      <c r="K55" s="314"/>
    </row>
    <row r="56" s="1" customFormat="1" ht="12.75" customHeight="1">
      <c r="B56" s="312"/>
      <c r="C56" s="316"/>
      <c r="D56" s="316"/>
      <c r="E56" s="316"/>
      <c r="F56" s="316"/>
      <c r="G56" s="316"/>
      <c r="H56" s="316"/>
      <c r="I56" s="316"/>
      <c r="J56" s="316"/>
      <c r="K56" s="314"/>
    </row>
    <row r="57" s="1" customFormat="1" ht="15" customHeight="1">
      <c r="B57" s="312"/>
      <c r="C57" s="316" t="s">
        <v>1840</v>
      </c>
      <c r="D57" s="316"/>
      <c r="E57" s="316"/>
      <c r="F57" s="316"/>
      <c r="G57" s="316"/>
      <c r="H57" s="316"/>
      <c r="I57" s="316"/>
      <c r="J57" s="316"/>
      <c r="K57" s="314"/>
    </row>
    <row r="58" s="1" customFormat="1" ht="15" customHeight="1">
      <c r="B58" s="312"/>
      <c r="C58" s="318"/>
      <c r="D58" s="316" t="s">
        <v>1841</v>
      </c>
      <c r="E58" s="316"/>
      <c r="F58" s="316"/>
      <c r="G58" s="316"/>
      <c r="H58" s="316"/>
      <c r="I58" s="316"/>
      <c r="J58" s="316"/>
      <c r="K58" s="314"/>
    </row>
    <row r="59" s="1" customFormat="1" ht="15" customHeight="1">
      <c r="B59" s="312"/>
      <c r="C59" s="318"/>
      <c r="D59" s="316" t="s">
        <v>1842</v>
      </c>
      <c r="E59" s="316"/>
      <c r="F59" s="316"/>
      <c r="G59" s="316"/>
      <c r="H59" s="316"/>
      <c r="I59" s="316"/>
      <c r="J59" s="316"/>
      <c r="K59" s="314"/>
    </row>
    <row r="60" s="1" customFormat="1" ht="15" customHeight="1">
      <c r="B60" s="312"/>
      <c r="C60" s="318"/>
      <c r="D60" s="316" t="s">
        <v>1843</v>
      </c>
      <c r="E60" s="316"/>
      <c r="F60" s="316"/>
      <c r="G60" s="316"/>
      <c r="H60" s="316"/>
      <c r="I60" s="316"/>
      <c r="J60" s="316"/>
      <c r="K60" s="314"/>
    </row>
    <row r="61" s="1" customFormat="1" ht="15" customHeight="1">
      <c r="B61" s="312"/>
      <c r="C61" s="318"/>
      <c r="D61" s="316" t="s">
        <v>1844</v>
      </c>
      <c r="E61" s="316"/>
      <c r="F61" s="316"/>
      <c r="G61" s="316"/>
      <c r="H61" s="316"/>
      <c r="I61" s="316"/>
      <c r="J61" s="316"/>
      <c r="K61" s="314"/>
    </row>
    <row r="62" s="1" customFormat="1" ht="15" customHeight="1">
      <c r="B62" s="312"/>
      <c r="C62" s="318"/>
      <c r="D62" s="321" t="s">
        <v>1845</v>
      </c>
      <c r="E62" s="321"/>
      <c r="F62" s="321"/>
      <c r="G62" s="321"/>
      <c r="H62" s="321"/>
      <c r="I62" s="321"/>
      <c r="J62" s="321"/>
      <c r="K62" s="314"/>
    </row>
    <row r="63" s="1" customFormat="1" ht="15" customHeight="1">
      <c r="B63" s="312"/>
      <c r="C63" s="318"/>
      <c r="D63" s="316" t="s">
        <v>1846</v>
      </c>
      <c r="E63" s="316"/>
      <c r="F63" s="316"/>
      <c r="G63" s="316"/>
      <c r="H63" s="316"/>
      <c r="I63" s="316"/>
      <c r="J63" s="316"/>
      <c r="K63" s="314"/>
    </row>
    <row r="64" s="1" customFormat="1" ht="12.75" customHeight="1">
      <c r="B64" s="312"/>
      <c r="C64" s="318"/>
      <c r="D64" s="318"/>
      <c r="E64" s="322"/>
      <c r="F64" s="318"/>
      <c r="G64" s="318"/>
      <c r="H64" s="318"/>
      <c r="I64" s="318"/>
      <c r="J64" s="318"/>
      <c r="K64" s="314"/>
    </row>
    <row r="65" s="1" customFormat="1" ht="15" customHeight="1">
      <c r="B65" s="312"/>
      <c r="C65" s="318"/>
      <c r="D65" s="316" t="s">
        <v>1847</v>
      </c>
      <c r="E65" s="316"/>
      <c r="F65" s="316"/>
      <c r="G65" s="316"/>
      <c r="H65" s="316"/>
      <c r="I65" s="316"/>
      <c r="J65" s="316"/>
      <c r="K65" s="314"/>
    </row>
    <row r="66" s="1" customFormat="1" ht="15" customHeight="1">
      <c r="B66" s="312"/>
      <c r="C66" s="318"/>
      <c r="D66" s="321" t="s">
        <v>1848</v>
      </c>
      <c r="E66" s="321"/>
      <c r="F66" s="321"/>
      <c r="G66" s="321"/>
      <c r="H66" s="321"/>
      <c r="I66" s="321"/>
      <c r="J66" s="321"/>
      <c r="K66" s="314"/>
    </row>
    <row r="67" s="1" customFormat="1" ht="15" customHeight="1">
      <c r="B67" s="312"/>
      <c r="C67" s="318"/>
      <c r="D67" s="316" t="s">
        <v>1849</v>
      </c>
      <c r="E67" s="316"/>
      <c r="F67" s="316"/>
      <c r="G67" s="316"/>
      <c r="H67" s="316"/>
      <c r="I67" s="316"/>
      <c r="J67" s="316"/>
      <c r="K67" s="314"/>
    </row>
    <row r="68" s="1" customFormat="1" ht="15" customHeight="1">
      <c r="B68" s="312"/>
      <c r="C68" s="318"/>
      <c r="D68" s="316" t="s">
        <v>1850</v>
      </c>
      <c r="E68" s="316"/>
      <c r="F68" s="316"/>
      <c r="G68" s="316"/>
      <c r="H68" s="316"/>
      <c r="I68" s="316"/>
      <c r="J68" s="316"/>
      <c r="K68" s="314"/>
    </row>
    <row r="69" s="1" customFormat="1" ht="15" customHeight="1">
      <c r="B69" s="312"/>
      <c r="C69" s="318"/>
      <c r="D69" s="316" t="s">
        <v>1851</v>
      </c>
      <c r="E69" s="316"/>
      <c r="F69" s="316"/>
      <c r="G69" s="316"/>
      <c r="H69" s="316"/>
      <c r="I69" s="316"/>
      <c r="J69" s="316"/>
      <c r="K69" s="314"/>
    </row>
    <row r="70" s="1" customFormat="1" ht="15" customHeight="1">
      <c r="B70" s="312"/>
      <c r="C70" s="318"/>
      <c r="D70" s="316" t="s">
        <v>1852</v>
      </c>
      <c r="E70" s="316"/>
      <c r="F70" s="316"/>
      <c r="G70" s="316"/>
      <c r="H70" s="316"/>
      <c r="I70" s="316"/>
      <c r="J70" s="316"/>
      <c r="K70" s="314"/>
    </row>
    <row r="71" s="1" customFormat="1" ht="12.75" customHeight="1">
      <c r="B71" s="323"/>
      <c r="C71" s="324"/>
      <c r="D71" s="324"/>
      <c r="E71" s="324"/>
      <c r="F71" s="324"/>
      <c r="G71" s="324"/>
      <c r="H71" s="324"/>
      <c r="I71" s="324"/>
      <c r="J71" s="324"/>
      <c r="K71" s="325"/>
    </row>
    <row r="72" s="1" customFormat="1" ht="18.75" customHeight="1">
      <c r="B72" s="326"/>
      <c r="C72" s="326"/>
      <c r="D72" s="326"/>
      <c r="E72" s="326"/>
      <c r="F72" s="326"/>
      <c r="G72" s="326"/>
      <c r="H72" s="326"/>
      <c r="I72" s="326"/>
      <c r="J72" s="326"/>
      <c r="K72" s="327"/>
    </row>
    <row r="73" s="1" customFormat="1" ht="18.75" customHeight="1">
      <c r="B73" s="327"/>
      <c r="C73" s="327"/>
      <c r="D73" s="327"/>
      <c r="E73" s="327"/>
      <c r="F73" s="327"/>
      <c r="G73" s="327"/>
      <c r="H73" s="327"/>
      <c r="I73" s="327"/>
      <c r="J73" s="327"/>
      <c r="K73" s="327"/>
    </row>
    <row r="74" s="1" customFormat="1" ht="7.5" customHeight="1">
      <c r="B74" s="328"/>
      <c r="C74" s="329"/>
      <c r="D74" s="329"/>
      <c r="E74" s="329"/>
      <c r="F74" s="329"/>
      <c r="G74" s="329"/>
      <c r="H74" s="329"/>
      <c r="I74" s="329"/>
      <c r="J74" s="329"/>
      <c r="K74" s="330"/>
    </row>
    <row r="75" s="1" customFormat="1" ht="45" customHeight="1">
      <c r="B75" s="331"/>
      <c r="C75" s="332" t="s">
        <v>1853</v>
      </c>
      <c r="D75" s="332"/>
      <c r="E75" s="332"/>
      <c r="F75" s="332"/>
      <c r="G75" s="332"/>
      <c r="H75" s="332"/>
      <c r="I75" s="332"/>
      <c r="J75" s="332"/>
      <c r="K75" s="333"/>
    </row>
    <row r="76" s="1" customFormat="1" ht="17.25" customHeight="1">
      <c r="B76" s="331"/>
      <c r="C76" s="334" t="s">
        <v>1854</v>
      </c>
      <c r="D76" s="334"/>
      <c r="E76" s="334"/>
      <c r="F76" s="334" t="s">
        <v>1855</v>
      </c>
      <c r="G76" s="335"/>
      <c r="H76" s="334" t="s">
        <v>54</v>
      </c>
      <c r="I76" s="334" t="s">
        <v>57</v>
      </c>
      <c r="J76" s="334" t="s">
        <v>1856</v>
      </c>
      <c r="K76" s="333"/>
    </row>
    <row r="77" s="1" customFormat="1" ht="17.25" customHeight="1">
      <c r="B77" s="331"/>
      <c r="C77" s="336" t="s">
        <v>1857</v>
      </c>
      <c r="D77" s="336"/>
      <c r="E77" s="336"/>
      <c r="F77" s="337" t="s">
        <v>1858</v>
      </c>
      <c r="G77" s="338"/>
      <c r="H77" s="336"/>
      <c r="I77" s="336"/>
      <c r="J77" s="336" t="s">
        <v>1859</v>
      </c>
      <c r="K77" s="333"/>
    </row>
    <row r="78" s="1" customFormat="1" ht="5.25" customHeight="1">
      <c r="B78" s="331"/>
      <c r="C78" s="339"/>
      <c r="D78" s="339"/>
      <c r="E78" s="339"/>
      <c r="F78" s="339"/>
      <c r="G78" s="340"/>
      <c r="H78" s="339"/>
      <c r="I78" s="339"/>
      <c r="J78" s="339"/>
      <c r="K78" s="333"/>
    </row>
    <row r="79" s="1" customFormat="1" ht="15" customHeight="1">
      <c r="B79" s="331"/>
      <c r="C79" s="319" t="s">
        <v>53</v>
      </c>
      <c r="D79" s="341"/>
      <c r="E79" s="341"/>
      <c r="F79" s="342" t="s">
        <v>1860</v>
      </c>
      <c r="G79" s="343"/>
      <c r="H79" s="319" t="s">
        <v>1861</v>
      </c>
      <c r="I79" s="319" t="s">
        <v>1862</v>
      </c>
      <c r="J79" s="319">
        <v>20</v>
      </c>
      <c r="K79" s="333"/>
    </row>
    <row r="80" s="1" customFormat="1" ht="15" customHeight="1">
      <c r="B80" s="331"/>
      <c r="C80" s="319" t="s">
        <v>1863</v>
      </c>
      <c r="D80" s="319"/>
      <c r="E80" s="319"/>
      <c r="F80" s="342" t="s">
        <v>1860</v>
      </c>
      <c r="G80" s="343"/>
      <c r="H80" s="319" t="s">
        <v>1864</v>
      </c>
      <c r="I80" s="319" t="s">
        <v>1862</v>
      </c>
      <c r="J80" s="319">
        <v>120</v>
      </c>
      <c r="K80" s="333"/>
    </row>
    <row r="81" s="1" customFormat="1" ht="15" customHeight="1">
      <c r="B81" s="344"/>
      <c r="C81" s="319" t="s">
        <v>1865</v>
      </c>
      <c r="D81" s="319"/>
      <c r="E81" s="319"/>
      <c r="F81" s="342" t="s">
        <v>1866</v>
      </c>
      <c r="G81" s="343"/>
      <c r="H81" s="319" t="s">
        <v>1867</v>
      </c>
      <c r="I81" s="319" t="s">
        <v>1862</v>
      </c>
      <c r="J81" s="319">
        <v>50</v>
      </c>
      <c r="K81" s="333"/>
    </row>
    <row r="82" s="1" customFormat="1" ht="15" customHeight="1">
      <c r="B82" s="344"/>
      <c r="C82" s="319" t="s">
        <v>1868</v>
      </c>
      <c r="D82" s="319"/>
      <c r="E82" s="319"/>
      <c r="F82" s="342" t="s">
        <v>1860</v>
      </c>
      <c r="G82" s="343"/>
      <c r="H82" s="319" t="s">
        <v>1869</v>
      </c>
      <c r="I82" s="319" t="s">
        <v>1870</v>
      </c>
      <c r="J82" s="319"/>
      <c r="K82" s="333"/>
    </row>
    <row r="83" s="1" customFormat="1" ht="15" customHeight="1">
      <c r="B83" s="344"/>
      <c r="C83" s="345" t="s">
        <v>1871</v>
      </c>
      <c r="D83" s="345"/>
      <c r="E83" s="345"/>
      <c r="F83" s="346" t="s">
        <v>1866</v>
      </c>
      <c r="G83" s="345"/>
      <c r="H83" s="345" t="s">
        <v>1872</v>
      </c>
      <c r="I83" s="345" t="s">
        <v>1862</v>
      </c>
      <c r="J83" s="345">
        <v>15</v>
      </c>
      <c r="K83" s="333"/>
    </row>
    <row r="84" s="1" customFormat="1" ht="15" customHeight="1">
      <c r="B84" s="344"/>
      <c r="C84" s="345" t="s">
        <v>1873</v>
      </c>
      <c r="D84" s="345"/>
      <c r="E84" s="345"/>
      <c r="F84" s="346" t="s">
        <v>1866</v>
      </c>
      <c r="G84" s="345"/>
      <c r="H84" s="345" t="s">
        <v>1874</v>
      </c>
      <c r="I84" s="345" t="s">
        <v>1862</v>
      </c>
      <c r="J84" s="345">
        <v>15</v>
      </c>
      <c r="K84" s="333"/>
    </row>
    <row r="85" s="1" customFormat="1" ht="15" customHeight="1">
      <c r="B85" s="344"/>
      <c r="C85" s="345" t="s">
        <v>1875</v>
      </c>
      <c r="D85" s="345"/>
      <c r="E85" s="345"/>
      <c r="F85" s="346" t="s">
        <v>1866</v>
      </c>
      <c r="G85" s="345"/>
      <c r="H85" s="345" t="s">
        <v>1876</v>
      </c>
      <c r="I85" s="345" t="s">
        <v>1862</v>
      </c>
      <c r="J85" s="345">
        <v>20</v>
      </c>
      <c r="K85" s="333"/>
    </row>
    <row r="86" s="1" customFormat="1" ht="15" customHeight="1">
      <c r="B86" s="344"/>
      <c r="C86" s="345" t="s">
        <v>1877</v>
      </c>
      <c r="D86" s="345"/>
      <c r="E86" s="345"/>
      <c r="F86" s="346" t="s">
        <v>1866</v>
      </c>
      <c r="G86" s="345"/>
      <c r="H86" s="345" t="s">
        <v>1878</v>
      </c>
      <c r="I86" s="345" t="s">
        <v>1862</v>
      </c>
      <c r="J86" s="345">
        <v>20</v>
      </c>
      <c r="K86" s="333"/>
    </row>
    <row r="87" s="1" customFormat="1" ht="15" customHeight="1">
      <c r="B87" s="344"/>
      <c r="C87" s="319" t="s">
        <v>1879</v>
      </c>
      <c r="D87" s="319"/>
      <c r="E87" s="319"/>
      <c r="F87" s="342" t="s">
        <v>1866</v>
      </c>
      <c r="G87" s="343"/>
      <c r="H87" s="319" t="s">
        <v>1880</v>
      </c>
      <c r="I87" s="319" t="s">
        <v>1862</v>
      </c>
      <c r="J87" s="319">
        <v>50</v>
      </c>
      <c r="K87" s="333"/>
    </row>
    <row r="88" s="1" customFormat="1" ht="15" customHeight="1">
      <c r="B88" s="344"/>
      <c r="C88" s="319" t="s">
        <v>1881</v>
      </c>
      <c r="D88" s="319"/>
      <c r="E88" s="319"/>
      <c r="F88" s="342" t="s">
        <v>1866</v>
      </c>
      <c r="G88" s="343"/>
      <c r="H88" s="319" t="s">
        <v>1882</v>
      </c>
      <c r="I88" s="319" t="s">
        <v>1862</v>
      </c>
      <c r="J88" s="319">
        <v>20</v>
      </c>
      <c r="K88" s="333"/>
    </row>
    <row r="89" s="1" customFormat="1" ht="15" customHeight="1">
      <c r="B89" s="344"/>
      <c r="C89" s="319" t="s">
        <v>1883</v>
      </c>
      <c r="D89" s="319"/>
      <c r="E89" s="319"/>
      <c r="F89" s="342" t="s">
        <v>1866</v>
      </c>
      <c r="G89" s="343"/>
      <c r="H89" s="319" t="s">
        <v>1884</v>
      </c>
      <c r="I89" s="319" t="s">
        <v>1862</v>
      </c>
      <c r="J89" s="319">
        <v>20</v>
      </c>
      <c r="K89" s="333"/>
    </row>
    <row r="90" s="1" customFormat="1" ht="15" customHeight="1">
      <c r="B90" s="344"/>
      <c r="C90" s="319" t="s">
        <v>1885</v>
      </c>
      <c r="D90" s="319"/>
      <c r="E90" s="319"/>
      <c r="F90" s="342" t="s">
        <v>1866</v>
      </c>
      <c r="G90" s="343"/>
      <c r="H90" s="319" t="s">
        <v>1886</v>
      </c>
      <c r="I90" s="319" t="s">
        <v>1862</v>
      </c>
      <c r="J90" s="319">
        <v>50</v>
      </c>
      <c r="K90" s="333"/>
    </row>
    <row r="91" s="1" customFormat="1" ht="15" customHeight="1">
      <c r="B91" s="344"/>
      <c r="C91" s="319" t="s">
        <v>1887</v>
      </c>
      <c r="D91" s="319"/>
      <c r="E91" s="319"/>
      <c r="F91" s="342" t="s">
        <v>1866</v>
      </c>
      <c r="G91" s="343"/>
      <c r="H91" s="319" t="s">
        <v>1887</v>
      </c>
      <c r="I91" s="319" t="s">
        <v>1862</v>
      </c>
      <c r="J91" s="319">
        <v>50</v>
      </c>
      <c r="K91" s="333"/>
    </row>
    <row r="92" s="1" customFormat="1" ht="15" customHeight="1">
      <c r="B92" s="344"/>
      <c r="C92" s="319" t="s">
        <v>1888</v>
      </c>
      <c r="D92" s="319"/>
      <c r="E92" s="319"/>
      <c r="F92" s="342" t="s">
        <v>1866</v>
      </c>
      <c r="G92" s="343"/>
      <c r="H92" s="319" t="s">
        <v>1889</v>
      </c>
      <c r="I92" s="319" t="s">
        <v>1862</v>
      </c>
      <c r="J92" s="319">
        <v>255</v>
      </c>
      <c r="K92" s="333"/>
    </row>
    <row r="93" s="1" customFormat="1" ht="15" customHeight="1">
      <c r="B93" s="344"/>
      <c r="C93" s="319" t="s">
        <v>1890</v>
      </c>
      <c r="D93" s="319"/>
      <c r="E93" s="319"/>
      <c r="F93" s="342" t="s">
        <v>1860</v>
      </c>
      <c r="G93" s="343"/>
      <c r="H93" s="319" t="s">
        <v>1891</v>
      </c>
      <c r="I93" s="319" t="s">
        <v>1892</v>
      </c>
      <c r="J93" s="319"/>
      <c r="K93" s="333"/>
    </row>
    <row r="94" s="1" customFormat="1" ht="15" customHeight="1">
      <c r="B94" s="344"/>
      <c r="C94" s="319" t="s">
        <v>1893</v>
      </c>
      <c r="D94" s="319"/>
      <c r="E94" s="319"/>
      <c r="F94" s="342" t="s">
        <v>1860</v>
      </c>
      <c r="G94" s="343"/>
      <c r="H94" s="319" t="s">
        <v>1894</v>
      </c>
      <c r="I94" s="319" t="s">
        <v>1895</v>
      </c>
      <c r="J94" s="319"/>
      <c r="K94" s="333"/>
    </row>
    <row r="95" s="1" customFormat="1" ht="15" customHeight="1">
      <c r="B95" s="344"/>
      <c r="C95" s="319" t="s">
        <v>1896</v>
      </c>
      <c r="D95" s="319"/>
      <c r="E95" s="319"/>
      <c r="F95" s="342" t="s">
        <v>1860</v>
      </c>
      <c r="G95" s="343"/>
      <c r="H95" s="319" t="s">
        <v>1896</v>
      </c>
      <c r="I95" s="319" t="s">
        <v>1895</v>
      </c>
      <c r="J95" s="319"/>
      <c r="K95" s="333"/>
    </row>
    <row r="96" s="1" customFormat="1" ht="15" customHeight="1">
      <c r="B96" s="344"/>
      <c r="C96" s="319" t="s">
        <v>38</v>
      </c>
      <c r="D96" s="319"/>
      <c r="E96" s="319"/>
      <c r="F96" s="342" t="s">
        <v>1860</v>
      </c>
      <c r="G96" s="343"/>
      <c r="H96" s="319" t="s">
        <v>1897</v>
      </c>
      <c r="I96" s="319" t="s">
        <v>1895</v>
      </c>
      <c r="J96" s="319"/>
      <c r="K96" s="333"/>
    </row>
    <row r="97" s="1" customFormat="1" ht="15" customHeight="1">
      <c r="B97" s="344"/>
      <c r="C97" s="319" t="s">
        <v>48</v>
      </c>
      <c r="D97" s="319"/>
      <c r="E97" s="319"/>
      <c r="F97" s="342" t="s">
        <v>1860</v>
      </c>
      <c r="G97" s="343"/>
      <c r="H97" s="319" t="s">
        <v>1898</v>
      </c>
      <c r="I97" s="319" t="s">
        <v>1895</v>
      </c>
      <c r="J97" s="319"/>
      <c r="K97" s="333"/>
    </row>
    <row r="98" s="1" customFormat="1" ht="15" customHeight="1">
      <c r="B98" s="347"/>
      <c r="C98" s="348"/>
      <c r="D98" s="348"/>
      <c r="E98" s="348"/>
      <c r="F98" s="348"/>
      <c r="G98" s="348"/>
      <c r="H98" s="348"/>
      <c r="I98" s="348"/>
      <c r="J98" s="348"/>
      <c r="K98" s="349"/>
    </row>
    <row r="99" s="1" customFormat="1" ht="18.75" customHeight="1">
      <c r="B99" s="350"/>
      <c r="C99" s="351"/>
      <c r="D99" s="351"/>
      <c r="E99" s="351"/>
      <c r="F99" s="351"/>
      <c r="G99" s="351"/>
      <c r="H99" s="351"/>
      <c r="I99" s="351"/>
      <c r="J99" s="351"/>
      <c r="K99" s="350"/>
    </row>
    <row r="100" s="1" customFormat="1" ht="18.75" customHeight="1">
      <c r="B100" s="327"/>
      <c r="C100" s="327"/>
      <c r="D100" s="327"/>
      <c r="E100" s="327"/>
      <c r="F100" s="327"/>
      <c r="G100" s="327"/>
      <c r="H100" s="327"/>
      <c r="I100" s="327"/>
      <c r="J100" s="327"/>
      <c r="K100" s="327"/>
    </row>
    <row r="101" s="1" customFormat="1" ht="7.5" customHeight="1">
      <c r="B101" s="328"/>
      <c r="C101" s="329"/>
      <c r="D101" s="329"/>
      <c r="E101" s="329"/>
      <c r="F101" s="329"/>
      <c r="G101" s="329"/>
      <c r="H101" s="329"/>
      <c r="I101" s="329"/>
      <c r="J101" s="329"/>
      <c r="K101" s="330"/>
    </row>
    <row r="102" s="1" customFormat="1" ht="45" customHeight="1">
      <c r="B102" s="331"/>
      <c r="C102" s="332" t="s">
        <v>1899</v>
      </c>
      <c r="D102" s="332"/>
      <c r="E102" s="332"/>
      <c r="F102" s="332"/>
      <c r="G102" s="332"/>
      <c r="H102" s="332"/>
      <c r="I102" s="332"/>
      <c r="J102" s="332"/>
      <c r="K102" s="333"/>
    </row>
    <row r="103" s="1" customFormat="1" ht="17.25" customHeight="1">
      <c r="B103" s="331"/>
      <c r="C103" s="334" t="s">
        <v>1854</v>
      </c>
      <c r="D103" s="334"/>
      <c r="E103" s="334"/>
      <c r="F103" s="334" t="s">
        <v>1855</v>
      </c>
      <c r="G103" s="335"/>
      <c r="H103" s="334" t="s">
        <v>54</v>
      </c>
      <c r="I103" s="334" t="s">
        <v>57</v>
      </c>
      <c r="J103" s="334" t="s">
        <v>1856</v>
      </c>
      <c r="K103" s="333"/>
    </row>
    <row r="104" s="1" customFormat="1" ht="17.25" customHeight="1">
      <c r="B104" s="331"/>
      <c r="C104" s="336" t="s">
        <v>1857</v>
      </c>
      <c r="D104" s="336"/>
      <c r="E104" s="336"/>
      <c r="F104" s="337" t="s">
        <v>1858</v>
      </c>
      <c r="G104" s="338"/>
      <c r="H104" s="336"/>
      <c r="I104" s="336"/>
      <c r="J104" s="336" t="s">
        <v>1859</v>
      </c>
      <c r="K104" s="333"/>
    </row>
    <row r="105" s="1" customFormat="1" ht="5.25" customHeight="1">
      <c r="B105" s="331"/>
      <c r="C105" s="334"/>
      <c r="D105" s="334"/>
      <c r="E105" s="334"/>
      <c r="F105" s="334"/>
      <c r="G105" s="352"/>
      <c r="H105" s="334"/>
      <c r="I105" s="334"/>
      <c r="J105" s="334"/>
      <c r="K105" s="333"/>
    </row>
    <row r="106" s="1" customFormat="1" ht="15" customHeight="1">
      <c r="B106" s="331"/>
      <c r="C106" s="319" t="s">
        <v>53</v>
      </c>
      <c r="D106" s="341"/>
      <c r="E106" s="341"/>
      <c r="F106" s="342" t="s">
        <v>1860</v>
      </c>
      <c r="G106" s="319"/>
      <c r="H106" s="319" t="s">
        <v>1900</v>
      </c>
      <c r="I106" s="319" t="s">
        <v>1862</v>
      </c>
      <c r="J106" s="319">
        <v>20</v>
      </c>
      <c r="K106" s="333"/>
    </row>
    <row r="107" s="1" customFormat="1" ht="15" customHeight="1">
      <c r="B107" s="331"/>
      <c r="C107" s="319" t="s">
        <v>1863</v>
      </c>
      <c r="D107" s="319"/>
      <c r="E107" s="319"/>
      <c r="F107" s="342" t="s">
        <v>1860</v>
      </c>
      <c r="G107" s="319"/>
      <c r="H107" s="319" t="s">
        <v>1900</v>
      </c>
      <c r="I107" s="319" t="s">
        <v>1862</v>
      </c>
      <c r="J107" s="319">
        <v>120</v>
      </c>
      <c r="K107" s="333"/>
    </row>
    <row r="108" s="1" customFormat="1" ht="15" customHeight="1">
      <c r="B108" s="344"/>
      <c r="C108" s="319" t="s">
        <v>1865</v>
      </c>
      <c r="D108" s="319"/>
      <c r="E108" s="319"/>
      <c r="F108" s="342" t="s">
        <v>1866</v>
      </c>
      <c r="G108" s="319"/>
      <c r="H108" s="319" t="s">
        <v>1900</v>
      </c>
      <c r="I108" s="319" t="s">
        <v>1862</v>
      </c>
      <c r="J108" s="319">
        <v>50</v>
      </c>
      <c r="K108" s="333"/>
    </row>
    <row r="109" s="1" customFormat="1" ht="15" customHeight="1">
      <c r="B109" s="344"/>
      <c r="C109" s="319" t="s">
        <v>1868</v>
      </c>
      <c r="D109" s="319"/>
      <c r="E109" s="319"/>
      <c r="F109" s="342" t="s">
        <v>1860</v>
      </c>
      <c r="G109" s="319"/>
      <c r="H109" s="319" t="s">
        <v>1900</v>
      </c>
      <c r="I109" s="319" t="s">
        <v>1870</v>
      </c>
      <c r="J109" s="319"/>
      <c r="K109" s="333"/>
    </row>
    <row r="110" s="1" customFormat="1" ht="15" customHeight="1">
      <c r="B110" s="344"/>
      <c r="C110" s="319" t="s">
        <v>1879</v>
      </c>
      <c r="D110" s="319"/>
      <c r="E110" s="319"/>
      <c r="F110" s="342" t="s">
        <v>1866</v>
      </c>
      <c r="G110" s="319"/>
      <c r="H110" s="319" t="s">
        <v>1900</v>
      </c>
      <c r="I110" s="319" t="s">
        <v>1862</v>
      </c>
      <c r="J110" s="319">
        <v>50</v>
      </c>
      <c r="K110" s="333"/>
    </row>
    <row r="111" s="1" customFormat="1" ht="15" customHeight="1">
      <c r="B111" s="344"/>
      <c r="C111" s="319" t="s">
        <v>1887</v>
      </c>
      <c r="D111" s="319"/>
      <c r="E111" s="319"/>
      <c r="F111" s="342" t="s">
        <v>1866</v>
      </c>
      <c r="G111" s="319"/>
      <c r="H111" s="319" t="s">
        <v>1900</v>
      </c>
      <c r="I111" s="319" t="s">
        <v>1862</v>
      </c>
      <c r="J111" s="319">
        <v>50</v>
      </c>
      <c r="K111" s="333"/>
    </row>
    <row r="112" s="1" customFormat="1" ht="15" customHeight="1">
      <c r="B112" s="344"/>
      <c r="C112" s="319" t="s">
        <v>1885</v>
      </c>
      <c r="D112" s="319"/>
      <c r="E112" s="319"/>
      <c r="F112" s="342" t="s">
        <v>1866</v>
      </c>
      <c r="G112" s="319"/>
      <c r="H112" s="319" t="s">
        <v>1900</v>
      </c>
      <c r="I112" s="319" t="s">
        <v>1862</v>
      </c>
      <c r="J112" s="319">
        <v>50</v>
      </c>
      <c r="K112" s="333"/>
    </row>
    <row r="113" s="1" customFormat="1" ht="15" customHeight="1">
      <c r="B113" s="344"/>
      <c r="C113" s="319" t="s">
        <v>53</v>
      </c>
      <c r="D113" s="319"/>
      <c r="E113" s="319"/>
      <c r="F113" s="342" t="s">
        <v>1860</v>
      </c>
      <c r="G113" s="319"/>
      <c r="H113" s="319" t="s">
        <v>1901</v>
      </c>
      <c r="I113" s="319" t="s">
        <v>1862</v>
      </c>
      <c r="J113" s="319">
        <v>20</v>
      </c>
      <c r="K113" s="333"/>
    </row>
    <row r="114" s="1" customFormat="1" ht="15" customHeight="1">
      <c r="B114" s="344"/>
      <c r="C114" s="319" t="s">
        <v>1902</v>
      </c>
      <c r="D114" s="319"/>
      <c r="E114" s="319"/>
      <c r="F114" s="342" t="s">
        <v>1860</v>
      </c>
      <c r="G114" s="319"/>
      <c r="H114" s="319" t="s">
        <v>1903</v>
      </c>
      <c r="I114" s="319" t="s">
        <v>1862</v>
      </c>
      <c r="J114" s="319">
        <v>120</v>
      </c>
      <c r="K114" s="333"/>
    </row>
    <row r="115" s="1" customFormat="1" ht="15" customHeight="1">
      <c r="B115" s="344"/>
      <c r="C115" s="319" t="s">
        <v>38</v>
      </c>
      <c r="D115" s="319"/>
      <c r="E115" s="319"/>
      <c r="F115" s="342" t="s">
        <v>1860</v>
      </c>
      <c r="G115" s="319"/>
      <c r="H115" s="319" t="s">
        <v>1904</v>
      </c>
      <c r="I115" s="319" t="s">
        <v>1895</v>
      </c>
      <c r="J115" s="319"/>
      <c r="K115" s="333"/>
    </row>
    <row r="116" s="1" customFormat="1" ht="15" customHeight="1">
      <c r="B116" s="344"/>
      <c r="C116" s="319" t="s">
        <v>48</v>
      </c>
      <c r="D116" s="319"/>
      <c r="E116" s="319"/>
      <c r="F116" s="342" t="s">
        <v>1860</v>
      </c>
      <c r="G116" s="319"/>
      <c r="H116" s="319" t="s">
        <v>1905</v>
      </c>
      <c r="I116" s="319" t="s">
        <v>1895</v>
      </c>
      <c r="J116" s="319"/>
      <c r="K116" s="333"/>
    </row>
    <row r="117" s="1" customFormat="1" ht="15" customHeight="1">
      <c r="B117" s="344"/>
      <c r="C117" s="319" t="s">
        <v>57</v>
      </c>
      <c r="D117" s="319"/>
      <c r="E117" s="319"/>
      <c r="F117" s="342" t="s">
        <v>1860</v>
      </c>
      <c r="G117" s="319"/>
      <c r="H117" s="319" t="s">
        <v>1906</v>
      </c>
      <c r="I117" s="319" t="s">
        <v>1907</v>
      </c>
      <c r="J117" s="319"/>
      <c r="K117" s="333"/>
    </row>
    <row r="118" s="1" customFormat="1" ht="15" customHeight="1">
      <c r="B118" s="347"/>
      <c r="C118" s="353"/>
      <c r="D118" s="353"/>
      <c r="E118" s="353"/>
      <c r="F118" s="353"/>
      <c r="G118" s="353"/>
      <c r="H118" s="353"/>
      <c r="I118" s="353"/>
      <c r="J118" s="353"/>
      <c r="K118" s="349"/>
    </row>
    <row r="119" s="1" customFormat="1" ht="18.75" customHeight="1">
      <c r="B119" s="354"/>
      <c r="C119" s="355"/>
      <c r="D119" s="355"/>
      <c r="E119" s="355"/>
      <c r="F119" s="356"/>
      <c r="G119" s="355"/>
      <c r="H119" s="355"/>
      <c r="I119" s="355"/>
      <c r="J119" s="355"/>
      <c r="K119" s="354"/>
    </row>
    <row r="120" s="1" customFormat="1" ht="18.75" customHeight="1">
      <c r="B120" s="327"/>
      <c r="C120" s="327"/>
      <c r="D120" s="327"/>
      <c r="E120" s="327"/>
      <c r="F120" s="327"/>
      <c r="G120" s="327"/>
      <c r="H120" s="327"/>
      <c r="I120" s="327"/>
      <c r="J120" s="327"/>
      <c r="K120" s="327"/>
    </row>
    <row r="121" s="1" customFormat="1" ht="7.5" customHeight="1">
      <c r="B121" s="357"/>
      <c r="C121" s="358"/>
      <c r="D121" s="358"/>
      <c r="E121" s="358"/>
      <c r="F121" s="358"/>
      <c r="G121" s="358"/>
      <c r="H121" s="358"/>
      <c r="I121" s="358"/>
      <c r="J121" s="358"/>
      <c r="K121" s="359"/>
    </row>
    <row r="122" s="1" customFormat="1" ht="45" customHeight="1">
      <c r="B122" s="360"/>
      <c r="C122" s="310" t="s">
        <v>1908</v>
      </c>
      <c r="D122" s="310"/>
      <c r="E122" s="310"/>
      <c r="F122" s="310"/>
      <c r="G122" s="310"/>
      <c r="H122" s="310"/>
      <c r="I122" s="310"/>
      <c r="J122" s="310"/>
      <c r="K122" s="361"/>
    </row>
    <row r="123" s="1" customFormat="1" ht="17.25" customHeight="1">
      <c r="B123" s="362"/>
      <c r="C123" s="334" t="s">
        <v>1854</v>
      </c>
      <c r="D123" s="334"/>
      <c r="E123" s="334"/>
      <c r="F123" s="334" t="s">
        <v>1855</v>
      </c>
      <c r="G123" s="335"/>
      <c r="H123" s="334" t="s">
        <v>54</v>
      </c>
      <c r="I123" s="334" t="s">
        <v>57</v>
      </c>
      <c r="J123" s="334" t="s">
        <v>1856</v>
      </c>
      <c r="K123" s="363"/>
    </row>
    <row r="124" s="1" customFormat="1" ht="17.25" customHeight="1">
      <c r="B124" s="362"/>
      <c r="C124" s="336" t="s">
        <v>1857</v>
      </c>
      <c r="D124" s="336"/>
      <c r="E124" s="336"/>
      <c r="F124" s="337" t="s">
        <v>1858</v>
      </c>
      <c r="G124" s="338"/>
      <c r="H124" s="336"/>
      <c r="I124" s="336"/>
      <c r="J124" s="336" t="s">
        <v>1859</v>
      </c>
      <c r="K124" s="363"/>
    </row>
    <row r="125" s="1" customFormat="1" ht="5.25" customHeight="1">
      <c r="B125" s="364"/>
      <c r="C125" s="339"/>
      <c r="D125" s="339"/>
      <c r="E125" s="339"/>
      <c r="F125" s="339"/>
      <c r="G125" s="365"/>
      <c r="H125" s="339"/>
      <c r="I125" s="339"/>
      <c r="J125" s="339"/>
      <c r="K125" s="366"/>
    </row>
    <row r="126" s="1" customFormat="1" ht="15" customHeight="1">
      <c r="B126" s="364"/>
      <c r="C126" s="319" t="s">
        <v>1863</v>
      </c>
      <c r="D126" s="341"/>
      <c r="E126" s="341"/>
      <c r="F126" s="342" t="s">
        <v>1860</v>
      </c>
      <c r="G126" s="319"/>
      <c r="H126" s="319" t="s">
        <v>1900</v>
      </c>
      <c r="I126" s="319" t="s">
        <v>1862</v>
      </c>
      <c r="J126" s="319">
        <v>120</v>
      </c>
      <c r="K126" s="367"/>
    </row>
    <row r="127" s="1" customFormat="1" ht="15" customHeight="1">
      <c r="B127" s="364"/>
      <c r="C127" s="319" t="s">
        <v>1909</v>
      </c>
      <c r="D127" s="319"/>
      <c r="E127" s="319"/>
      <c r="F127" s="342" t="s">
        <v>1860</v>
      </c>
      <c r="G127" s="319"/>
      <c r="H127" s="319" t="s">
        <v>1910</v>
      </c>
      <c r="I127" s="319" t="s">
        <v>1862</v>
      </c>
      <c r="J127" s="319" t="s">
        <v>1911</v>
      </c>
      <c r="K127" s="367"/>
    </row>
    <row r="128" s="1" customFormat="1" ht="15" customHeight="1">
      <c r="B128" s="364"/>
      <c r="C128" s="319" t="s">
        <v>1808</v>
      </c>
      <c r="D128" s="319"/>
      <c r="E128" s="319"/>
      <c r="F128" s="342" t="s">
        <v>1860</v>
      </c>
      <c r="G128" s="319"/>
      <c r="H128" s="319" t="s">
        <v>1912</v>
      </c>
      <c r="I128" s="319" t="s">
        <v>1862</v>
      </c>
      <c r="J128" s="319" t="s">
        <v>1911</v>
      </c>
      <c r="K128" s="367"/>
    </row>
    <row r="129" s="1" customFormat="1" ht="15" customHeight="1">
      <c r="B129" s="364"/>
      <c r="C129" s="319" t="s">
        <v>1871</v>
      </c>
      <c r="D129" s="319"/>
      <c r="E129" s="319"/>
      <c r="F129" s="342" t="s">
        <v>1866</v>
      </c>
      <c r="G129" s="319"/>
      <c r="H129" s="319" t="s">
        <v>1872</v>
      </c>
      <c r="I129" s="319" t="s">
        <v>1862</v>
      </c>
      <c r="J129" s="319">
        <v>15</v>
      </c>
      <c r="K129" s="367"/>
    </row>
    <row r="130" s="1" customFormat="1" ht="15" customHeight="1">
      <c r="B130" s="364"/>
      <c r="C130" s="345" t="s">
        <v>1873</v>
      </c>
      <c r="D130" s="345"/>
      <c r="E130" s="345"/>
      <c r="F130" s="346" t="s">
        <v>1866</v>
      </c>
      <c r="G130" s="345"/>
      <c r="H130" s="345" t="s">
        <v>1874</v>
      </c>
      <c r="I130" s="345" t="s">
        <v>1862</v>
      </c>
      <c r="J130" s="345">
        <v>15</v>
      </c>
      <c r="K130" s="367"/>
    </row>
    <row r="131" s="1" customFormat="1" ht="15" customHeight="1">
      <c r="B131" s="364"/>
      <c r="C131" s="345" t="s">
        <v>1875</v>
      </c>
      <c r="D131" s="345"/>
      <c r="E131" s="345"/>
      <c r="F131" s="346" t="s">
        <v>1866</v>
      </c>
      <c r="G131" s="345"/>
      <c r="H131" s="345" t="s">
        <v>1876</v>
      </c>
      <c r="I131" s="345" t="s">
        <v>1862</v>
      </c>
      <c r="J131" s="345">
        <v>20</v>
      </c>
      <c r="K131" s="367"/>
    </row>
    <row r="132" s="1" customFormat="1" ht="15" customHeight="1">
      <c r="B132" s="364"/>
      <c r="C132" s="345" t="s">
        <v>1877</v>
      </c>
      <c r="D132" s="345"/>
      <c r="E132" s="345"/>
      <c r="F132" s="346" t="s">
        <v>1866</v>
      </c>
      <c r="G132" s="345"/>
      <c r="H132" s="345" t="s">
        <v>1878</v>
      </c>
      <c r="I132" s="345" t="s">
        <v>1862</v>
      </c>
      <c r="J132" s="345">
        <v>20</v>
      </c>
      <c r="K132" s="367"/>
    </row>
    <row r="133" s="1" customFormat="1" ht="15" customHeight="1">
      <c r="B133" s="364"/>
      <c r="C133" s="319" t="s">
        <v>1865</v>
      </c>
      <c r="D133" s="319"/>
      <c r="E133" s="319"/>
      <c r="F133" s="342" t="s">
        <v>1866</v>
      </c>
      <c r="G133" s="319"/>
      <c r="H133" s="319" t="s">
        <v>1900</v>
      </c>
      <c r="I133" s="319" t="s">
        <v>1862</v>
      </c>
      <c r="J133" s="319">
        <v>50</v>
      </c>
      <c r="K133" s="367"/>
    </row>
    <row r="134" s="1" customFormat="1" ht="15" customHeight="1">
      <c r="B134" s="364"/>
      <c r="C134" s="319" t="s">
        <v>1879</v>
      </c>
      <c r="D134" s="319"/>
      <c r="E134" s="319"/>
      <c r="F134" s="342" t="s">
        <v>1866</v>
      </c>
      <c r="G134" s="319"/>
      <c r="H134" s="319" t="s">
        <v>1900</v>
      </c>
      <c r="I134" s="319" t="s">
        <v>1862</v>
      </c>
      <c r="J134" s="319">
        <v>50</v>
      </c>
      <c r="K134" s="367"/>
    </row>
    <row r="135" s="1" customFormat="1" ht="15" customHeight="1">
      <c r="B135" s="364"/>
      <c r="C135" s="319" t="s">
        <v>1885</v>
      </c>
      <c r="D135" s="319"/>
      <c r="E135" s="319"/>
      <c r="F135" s="342" t="s">
        <v>1866</v>
      </c>
      <c r="G135" s="319"/>
      <c r="H135" s="319" t="s">
        <v>1900</v>
      </c>
      <c r="I135" s="319" t="s">
        <v>1862</v>
      </c>
      <c r="J135" s="319">
        <v>50</v>
      </c>
      <c r="K135" s="367"/>
    </row>
    <row r="136" s="1" customFormat="1" ht="15" customHeight="1">
      <c r="B136" s="364"/>
      <c r="C136" s="319" t="s">
        <v>1887</v>
      </c>
      <c r="D136" s="319"/>
      <c r="E136" s="319"/>
      <c r="F136" s="342" t="s">
        <v>1866</v>
      </c>
      <c r="G136" s="319"/>
      <c r="H136" s="319" t="s">
        <v>1900</v>
      </c>
      <c r="I136" s="319" t="s">
        <v>1862</v>
      </c>
      <c r="J136" s="319">
        <v>50</v>
      </c>
      <c r="K136" s="367"/>
    </row>
    <row r="137" s="1" customFormat="1" ht="15" customHeight="1">
      <c r="B137" s="364"/>
      <c r="C137" s="319" t="s">
        <v>1888</v>
      </c>
      <c r="D137" s="319"/>
      <c r="E137" s="319"/>
      <c r="F137" s="342" t="s">
        <v>1866</v>
      </c>
      <c r="G137" s="319"/>
      <c r="H137" s="319" t="s">
        <v>1913</v>
      </c>
      <c r="I137" s="319" t="s">
        <v>1862</v>
      </c>
      <c r="J137" s="319">
        <v>255</v>
      </c>
      <c r="K137" s="367"/>
    </row>
    <row r="138" s="1" customFormat="1" ht="15" customHeight="1">
      <c r="B138" s="364"/>
      <c r="C138" s="319" t="s">
        <v>1890</v>
      </c>
      <c r="D138" s="319"/>
      <c r="E138" s="319"/>
      <c r="F138" s="342" t="s">
        <v>1860</v>
      </c>
      <c r="G138" s="319"/>
      <c r="H138" s="319" t="s">
        <v>1914</v>
      </c>
      <c r="I138" s="319" t="s">
        <v>1892</v>
      </c>
      <c r="J138" s="319"/>
      <c r="K138" s="367"/>
    </row>
    <row r="139" s="1" customFormat="1" ht="15" customHeight="1">
      <c r="B139" s="364"/>
      <c r="C139" s="319" t="s">
        <v>1893</v>
      </c>
      <c r="D139" s="319"/>
      <c r="E139" s="319"/>
      <c r="F139" s="342" t="s">
        <v>1860</v>
      </c>
      <c r="G139" s="319"/>
      <c r="H139" s="319" t="s">
        <v>1915</v>
      </c>
      <c r="I139" s="319" t="s">
        <v>1895</v>
      </c>
      <c r="J139" s="319"/>
      <c r="K139" s="367"/>
    </row>
    <row r="140" s="1" customFormat="1" ht="15" customHeight="1">
      <c r="B140" s="364"/>
      <c r="C140" s="319" t="s">
        <v>1896</v>
      </c>
      <c r="D140" s="319"/>
      <c r="E140" s="319"/>
      <c r="F140" s="342" t="s">
        <v>1860</v>
      </c>
      <c r="G140" s="319"/>
      <c r="H140" s="319" t="s">
        <v>1896</v>
      </c>
      <c r="I140" s="319" t="s">
        <v>1895</v>
      </c>
      <c r="J140" s="319"/>
      <c r="K140" s="367"/>
    </row>
    <row r="141" s="1" customFormat="1" ht="15" customHeight="1">
      <c r="B141" s="364"/>
      <c r="C141" s="319" t="s">
        <v>38</v>
      </c>
      <c r="D141" s="319"/>
      <c r="E141" s="319"/>
      <c r="F141" s="342" t="s">
        <v>1860</v>
      </c>
      <c r="G141" s="319"/>
      <c r="H141" s="319" t="s">
        <v>1916</v>
      </c>
      <c r="I141" s="319" t="s">
        <v>1895</v>
      </c>
      <c r="J141" s="319"/>
      <c r="K141" s="367"/>
    </row>
    <row r="142" s="1" customFormat="1" ht="15" customHeight="1">
      <c r="B142" s="364"/>
      <c r="C142" s="319" t="s">
        <v>1917</v>
      </c>
      <c r="D142" s="319"/>
      <c r="E142" s="319"/>
      <c r="F142" s="342" t="s">
        <v>1860</v>
      </c>
      <c r="G142" s="319"/>
      <c r="H142" s="319" t="s">
        <v>1918</v>
      </c>
      <c r="I142" s="319" t="s">
        <v>1895</v>
      </c>
      <c r="J142" s="319"/>
      <c r="K142" s="367"/>
    </row>
    <row r="143" s="1" customFormat="1" ht="15" customHeight="1">
      <c r="B143" s="368"/>
      <c r="C143" s="369"/>
      <c r="D143" s="369"/>
      <c r="E143" s="369"/>
      <c r="F143" s="369"/>
      <c r="G143" s="369"/>
      <c r="H143" s="369"/>
      <c r="I143" s="369"/>
      <c r="J143" s="369"/>
      <c r="K143" s="370"/>
    </row>
    <row r="144" s="1" customFormat="1" ht="18.75" customHeight="1">
      <c r="B144" s="355"/>
      <c r="C144" s="355"/>
      <c r="D144" s="355"/>
      <c r="E144" s="355"/>
      <c r="F144" s="356"/>
      <c r="G144" s="355"/>
      <c r="H144" s="355"/>
      <c r="I144" s="355"/>
      <c r="J144" s="355"/>
      <c r="K144" s="355"/>
    </row>
    <row r="145" s="1" customFormat="1" ht="18.75" customHeight="1">
      <c r="B145" s="327"/>
      <c r="C145" s="327"/>
      <c r="D145" s="327"/>
      <c r="E145" s="327"/>
      <c r="F145" s="327"/>
      <c r="G145" s="327"/>
      <c r="H145" s="327"/>
      <c r="I145" s="327"/>
      <c r="J145" s="327"/>
      <c r="K145" s="327"/>
    </row>
    <row r="146" s="1" customFormat="1" ht="7.5" customHeight="1">
      <c r="B146" s="328"/>
      <c r="C146" s="329"/>
      <c r="D146" s="329"/>
      <c r="E146" s="329"/>
      <c r="F146" s="329"/>
      <c r="G146" s="329"/>
      <c r="H146" s="329"/>
      <c r="I146" s="329"/>
      <c r="J146" s="329"/>
      <c r="K146" s="330"/>
    </row>
    <row r="147" s="1" customFormat="1" ht="45" customHeight="1">
      <c r="B147" s="331"/>
      <c r="C147" s="332" t="s">
        <v>1919</v>
      </c>
      <c r="D147" s="332"/>
      <c r="E147" s="332"/>
      <c r="F147" s="332"/>
      <c r="G147" s="332"/>
      <c r="H147" s="332"/>
      <c r="I147" s="332"/>
      <c r="J147" s="332"/>
      <c r="K147" s="333"/>
    </row>
    <row r="148" s="1" customFormat="1" ht="17.25" customHeight="1">
      <c r="B148" s="331"/>
      <c r="C148" s="334" t="s">
        <v>1854</v>
      </c>
      <c r="D148" s="334"/>
      <c r="E148" s="334"/>
      <c r="F148" s="334" t="s">
        <v>1855</v>
      </c>
      <c r="G148" s="335"/>
      <c r="H148" s="334" t="s">
        <v>54</v>
      </c>
      <c r="I148" s="334" t="s">
        <v>57</v>
      </c>
      <c r="J148" s="334" t="s">
        <v>1856</v>
      </c>
      <c r="K148" s="333"/>
    </row>
    <row r="149" s="1" customFormat="1" ht="17.25" customHeight="1">
      <c r="B149" s="331"/>
      <c r="C149" s="336" t="s">
        <v>1857</v>
      </c>
      <c r="D149" s="336"/>
      <c r="E149" s="336"/>
      <c r="F149" s="337" t="s">
        <v>1858</v>
      </c>
      <c r="G149" s="338"/>
      <c r="H149" s="336"/>
      <c r="I149" s="336"/>
      <c r="J149" s="336" t="s">
        <v>1859</v>
      </c>
      <c r="K149" s="333"/>
    </row>
    <row r="150" s="1" customFormat="1" ht="5.25" customHeight="1">
      <c r="B150" s="344"/>
      <c r="C150" s="339"/>
      <c r="D150" s="339"/>
      <c r="E150" s="339"/>
      <c r="F150" s="339"/>
      <c r="G150" s="340"/>
      <c r="H150" s="339"/>
      <c r="I150" s="339"/>
      <c r="J150" s="339"/>
      <c r="K150" s="367"/>
    </row>
    <row r="151" s="1" customFormat="1" ht="15" customHeight="1">
      <c r="B151" s="344"/>
      <c r="C151" s="371" t="s">
        <v>1863</v>
      </c>
      <c r="D151" s="319"/>
      <c r="E151" s="319"/>
      <c r="F151" s="372" t="s">
        <v>1860</v>
      </c>
      <c r="G151" s="319"/>
      <c r="H151" s="371" t="s">
        <v>1900</v>
      </c>
      <c r="I151" s="371" t="s">
        <v>1862</v>
      </c>
      <c r="J151" s="371">
        <v>120</v>
      </c>
      <c r="K151" s="367"/>
    </row>
    <row r="152" s="1" customFormat="1" ht="15" customHeight="1">
      <c r="B152" s="344"/>
      <c r="C152" s="371" t="s">
        <v>1909</v>
      </c>
      <c r="D152" s="319"/>
      <c r="E152" s="319"/>
      <c r="F152" s="372" t="s">
        <v>1860</v>
      </c>
      <c r="G152" s="319"/>
      <c r="H152" s="371" t="s">
        <v>1920</v>
      </c>
      <c r="I152" s="371" t="s">
        <v>1862</v>
      </c>
      <c r="J152" s="371" t="s">
        <v>1911</v>
      </c>
      <c r="K152" s="367"/>
    </row>
    <row r="153" s="1" customFormat="1" ht="15" customHeight="1">
      <c r="B153" s="344"/>
      <c r="C153" s="371" t="s">
        <v>1808</v>
      </c>
      <c r="D153" s="319"/>
      <c r="E153" s="319"/>
      <c r="F153" s="372" t="s">
        <v>1860</v>
      </c>
      <c r="G153" s="319"/>
      <c r="H153" s="371" t="s">
        <v>1921</v>
      </c>
      <c r="I153" s="371" t="s">
        <v>1862</v>
      </c>
      <c r="J153" s="371" t="s">
        <v>1911</v>
      </c>
      <c r="K153" s="367"/>
    </row>
    <row r="154" s="1" customFormat="1" ht="15" customHeight="1">
      <c r="B154" s="344"/>
      <c r="C154" s="371" t="s">
        <v>1865</v>
      </c>
      <c r="D154" s="319"/>
      <c r="E154" s="319"/>
      <c r="F154" s="372" t="s">
        <v>1866</v>
      </c>
      <c r="G154" s="319"/>
      <c r="H154" s="371" t="s">
        <v>1900</v>
      </c>
      <c r="I154" s="371" t="s">
        <v>1862</v>
      </c>
      <c r="J154" s="371">
        <v>50</v>
      </c>
      <c r="K154" s="367"/>
    </row>
    <row r="155" s="1" customFormat="1" ht="15" customHeight="1">
      <c r="B155" s="344"/>
      <c r="C155" s="371" t="s">
        <v>1868</v>
      </c>
      <c r="D155" s="319"/>
      <c r="E155" s="319"/>
      <c r="F155" s="372" t="s">
        <v>1860</v>
      </c>
      <c r="G155" s="319"/>
      <c r="H155" s="371" t="s">
        <v>1900</v>
      </c>
      <c r="I155" s="371" t="s">
        <v>1870</v>
      </c>
      <c r="J155" s="371"/>
      <c r="K155" s="367"/>
    </row>
    <row r="156" s="1" customFormat="1" ht="15" customHeight="1">
      <c r="B156" s="344"/>
      <c r="C156" s="371" t="s">
        <v>1879</v>
      </c>
      <c r="D156" s="319"/>
      <c r="E156" s="319"/>
      <c r="F156" s="372" t="s">
        <v>1866</v>
      </c>
      <c r="G156" s="319"/>
      <c r="H156" s="371" t="s">
        <v>1900</v>
      </c>
      <c r="I156" s="371" t="s">
        <v>1862</v>
      </c>
      <c r="J156" s="371">
        <v>50</v>
      </c>
      <c r="K156" s="367"/>
    </row>
    <row r="157" s="1" customFormat="1" ht="15" customHeight="1">
      <c r="B157" s="344"/>
      <c r="C157" s="371" t="s">
        <v>1887</v>
      </c>
      <c r="D157" s="319"/>
      <c r="E157" s="319"/>
      <c r="F157" s="372" t="s">
        <v>1866</v>
      </c>
      <c r="G157" s="319"/>
      <c r="H157" s="371" t="s">
        <v>1900</v>
      </c>
      <c r="I157" s="371" t="s">
        <v>1862</v>
      </c>
      <c r="J157" s="371">
        <v>50</v>
      </c>
      <c r="K157" s="367"/>
    </row>
    <row r="158" s="1" customFormat="1" ht="15" customHeight="1">
      <c r="B158" s="344"/>
      <c r="C158" s="371" t="s">
        <v>1885</v>
      </c>
      <c r="D158" s="319"/>
      <c r="E158" s="319"/>
      <c r="F158" s="372" t="s">
        <v>1866</v>
      </c>
      <c r="G158" s="319"/>
      <c r="H158" s="371" t="s">
        <v>1900</v>
      </c>
      <c r="I158" s="371" t="s">
        <v>1862</v>
      </c>
      <c r="J158" s="371">
        <v>50</v>
      </c>
      <c r="K158" s="367"/>
    </row>
    <row r="159" s="1" customFormat="1" ht="15" customHeight="1">
      <c r="B159" s="344"/>
      <c r="C159" s="371" t="s">
        <v>110</v>
      </c>
      <c r="D159" s="319"/>
      <c r="E159" s="319"/>
      <c r="F159" s="372" t="s">
        <v>1860</v>
      </c>
      <c r="G159" s="319"/>
      <c r="H159" s="371" t="s">
        <v>1922</v>
      </c>
      <c r="I159" s="371" t="s">
        <v>1862</v>
      </c>
      <c r="J159" s="371" t="s">
        <v>1923</v>
      </c>
      <c r="K159" s="367"/>
    </row>
    <row r="160" s="1" customFormat="1" ht="15" customHeight="1">
      <c r="B160" s="344"/>
      <c r="C160" s="371" t="s">
        <v>1924</v>
      </c>
      <c r="D160" s="319"/>
      <c r="E160" s="319"/>
      <c r="F160" s="372" t="s">
        <v>1860</v>
      </c>
      <c r="G160" s="319"/>
      <c r="H160" s="371" t="s">
        <v>1925</v>
      </c>
      <c r="I160" s="371" t="s">
        <v>1895</v>
      </c>
      <c r="J160" s="371"/>
      <c r="K160" s="367"/>
    </row>
    <row r="161" s="1" customFormat="1" ht="15" customHeight="1">
      <c r="B161" s="373"/>
      <c r="C161" s="353"/>
      <c r="D161" s="353"/>
      <c r="E161" s="353"/>
      <c r="F161" s="353"/>
      <c r="G161" s="353"/>
      <c r="H161" s="353"/>
      <c r="I161" s="353"/>
      <c r="J161" s="353"/>
      <c r="K161" s="374"/>
    </row>
    <row r="162" s="1" customFormat="1" ht="18.75" customHeight="1">
      <c r="B162" s="355"/>
      <c r="C162" s="365"/>
      <c r="D162" s="365"/>
      <c r="E162" s="365"/>
      <c r="F162" s="375"/>
      <c r="G162" s="365"/>
      <c r="H162" s="365"/>
      <c r="I162" s="365"/>
      <c r="J162" s="365"/>
      <c r="K162" s="355"/>
    </row>
    <row r="163" s="1" customFormat="1" ht="18.75" customHeight="1">
      <c r="B163" s="327"/>
      <c r="C163" s="327"/>
      <c r="D163" s="327"/>
      <c r="E163" s="327"/>
      <c r="F163" s="327"/>
      <c r="G163" s="327"/>
      <c r="H163" s="327"/>
      <c r="I163" s="327"/>
      <c r="J163" s="327"/>
      <c r="K163" s="327"/>
    </row>
    <row r="164" s="1" customFormat="1" ht="7.5" customHeight="1">
      <c r="B164" s="306"/>
      <c r="C164" s="307"/>
      <c r="D164" s="307"/>
      <c r="E164" s="307"/>
      <c r="F164" s="307"/>
      <c r="G164" s="307"/>
      <c r="H164" s="307"/>
      <c r="I164" s="307"/>
      <c r="J164" s="307"/>
      <c r="K164" s="308"/>
    </row>
    <row r="165" s="1" customFormat="1" ht="45" customHeight="1">
      <c r="B165" s="309"/>
      <c r="C165" s="310" t="s">
        <v>1926</v>
      </c>
      <c r="D165" s="310"/>
      <c r="E165" s="310"/>
      <c r="F165" s="310"/>
      <c r="G165" s="310"/>
      <c r="H165" s="310"/>
      <c r="I165" s="310"/>
      <c r="J165" s="310"/>
      <c r="K165" s="311"/>
    </row>
    <row r="166" s="1" customFormat="1" ht="17.25" customHeight="1">
      <c r="B166" s="309"/>
      <c r="C166" s="334" t="s">
        <v>1854</v>
      </c>
      <c r="D166" s="334"/>
      <c r="E166" s="334"/>
      <c r="F166" s="334" t="s">
        <v>1855</v>
      </c>
      <c r="G166" s="376"/>
      <c r="H166" s="377" t="s">
        <v>54</v>
      </c>
      <c r="I166" s="377" t="s">
        <v>57</v>
      </c>
      <c r="J166" s="334" t="s">
        <v>1856</v>
      </c>
      <c r="K166" s="311"/>
    </row>
    <row r="167" s="1" customFormat="1" ht="17.25" customHeight="1">
      <c r="B167" s="312"/>
      <c r="C167" s="336" t="s">
        <v>1857</v>
      </c>
      <c r="D167" s="336"/>
      <c r="E167" s="336"/>
      <c r="F167" s="337" t="s">
        <v>1858</v>
      </c>
      <c r="G167" s="378"/>
      <c r="H167" s="379"/>
      <c r="I167" s="379"/>
      <c r="J167" s="336" t="s">
        <v>1859</v>
      </c>
      <c r="K167" s="314"/>
    </row>
    <row r="168" s="1" customFormat="1" ht="5.25" customHeight="1">
      <c r="B168" s="344"/>
      <c r="C168" s="339"/>
      <c r="D168" s="339"/>
      <c r="E168" s="339"/>
      <c r="F168" s="339"/>
      <c r="G168" s="340"/>
      <c r="H168" s="339"/>
      <c r="I168" s="339"/>
      <c r="J168" s="339"/>
      <c r="K168" s="367"/>
    </row>
    <row r="169" s="1" customFormat="1" ht="15" customHeight="1">
      <c r="B169" s="344"/>
      <c r="C169" s="319" t="s">
        <v>1863</v>
      </c>
      <c r="D169" s="319"/>
      <c r="E169" s="319"/>
      <c r="F169" s="342" t="s">
        <v>1860</v>
      </c>
      <c r="G169" s="319"/>
      <c r="H169" s="319" t="s">
        <v>1900</v>
      </c>
      <c r="I169" s="319" t="s">
        <v>1862</v>
      </c>
      <c r="J169" s="319">
        <v>120</v>
      </c>
      <c r="K169" s="367"/>
    </row>
    <row r="170" s="1" customFormat="1" ht="15" customHeight="1">
      <c r="B170" s="344"/>
      <c r="C170" s="319" t="s">
        <v>1909</v>
      </c>
      <c r="D170" s="319"/>
      <c r="E170" s="319"/>
      <c r="F170" s="342" t="s">
        <v>1860</v>
      </c>
      <c r="G170" s="319"/>
      <c r="H170" s="319" t="s">
        <v>1910</v>
      </c>
      <c r="I170" s="319" t="s">
        <v>1862</v>
      </c>
      <c r="J170" s="319" t="s">
        <v>1911</v>
      </c>
      <c r="K170" s="367"/>
    </row>
    <row r="171" s="1" customFormat="1" ht="15" customHeight="1">
      <c r="B171" s="344"/>
      <c r="C171" s="319" t="s">
        <v>1808</v>
      </c>
      <c r="D171" s="319"/>
      <c r="E171" s="319"/>
      <c r="F171" s="342" t="s">
        <v>1860</v>
      </c>
      <c r="G171" s="319"/>
      <c r="H171" s="319" t="s">
        <v>1927</v>
      </c>
      <c r="I171" s="319" t="s">
        <v>1862</v>
      </c>
      <c r="J171" s="319" t="s">
        <v>1911</v>
      </c>
      <c r="K171" s="367"/>
    </row>
    <row r="172" s="1" customFormat="1" ht="15" customHeight="1">
      <c r="B172" s="344"/>
      <c r="C172" s="319" t="s">
        <v>1865</v>
      </c>
      <c r="D172" s="319"/>
      <c r="E172" s="319"/>
      <c r="F172" s="342" t="s">
        <v>1866</v>
      </c>
      <c r="G172" s="319"/>
      <c r="H172" s="319" t="s">
        <v>1927</v>
      </c>
      <c r="I172" s="319" t="s">
        <v>1862</v>
      </c>
      <c r="J172" s="319">
        <v>50</v>
      </c>
      <c r="K172" s="367"/>
    </row>
    <row r="173" s="1" customFormat="1" ht="15" customHeight="1">
      <c r="B173" s="344"/>
      <c r="C173" s="319" t="s">
        <v>1868</v>
      </c>
      <c r="D173" s="319"/>
      <c r="E173" s="319"/>
      <c r="F173" s="342" t="s">
        <v>1860</v>
      </c>
      <c r="G173" s="319"/>
      <c r="H173" s="319" t="s">
        <v>1927</v>
      </c>
      <c r="I173" s="319" t="s">
        <v>1870</v>
      </c>
      <c r="J173" s="319"/>
      <c r="K173" s="367"/>
    </row>
    <row r="174" s="1" customFormat="1" ht="15" customHeight="1">
      <c r="B174" s="344"/>
      <c r="C174" s="319" t="s">
        <v>1879</v>
      </c>
      <c r="D174" s="319"/>
      <c r="E174" s="319"/>
      <c r="F174" s="342" t="s">
        <v>1866</v>
      </c>
      <c r="G174" s="319"/>
      <c r="H174" s="319" t="s">
        <v>1927</v>
      </c>
      <c r="I174" s="319" t="s">
        <v>1862</v>
      </c>
      <c r="J174" s="319">
        <v>50</v>
      </c>
      <c r="K174" s="367"/>
    </row>
    <row r="175" s="1" customFormat="1" ht="15" customHeight="1">
      <c r="B175" s="344"/>
      <c r="C175" s="319" t="s">
        <v>1887</v>
      </c>
      <c r="D175" s="319"/>
      <c r="E175" s="319"/>
      <c r="F175" s="342" t="s">
        <v>1866</v>
      </c>
      <c r="G175" s="319"/>
      <c r="H175" s="319" t="s">
        <v>1927</v>
      </c>
      <c r="I175" s="319" t="s">
        <v>1862</v>
      </c>
      <c r="J175" s="319">
        <v>50</v>
      </c>
      <c r="K175" s="367"/>
    </row>
    <row r="176" s="1" customFormat="1" ht="15" customHeight="1">
      <c r="B176" s="344"/>
      <c r="C176" s="319" t="s">
        <v>1885</v>
      </c>
      <c r="D176" s="319"/>
      <c r="E176" s="319"/>
      <c r="F176" s="342" t="s">
        <v>1866</v>
      </c>
      <c r="G176" s="319"/>
      <c r="H176" s="319" t="s">
        <v>1927</v>
      </c>
      <c r="I176" s="319" t="s">
        <v>1862</v>
      </c>
      <c r="J176" s="319">
        <v>50</v>
      </c>
      <c r="K176" s="367"/>
    </row>
    <row r="177" s="1" customFormat="1" ht="15" customHeight="1">
      <c r="B177" s="344"/>
      <c r="C177" s="319" t="s">
        <v>119</v>
      </c>
      <c r="D177" s="319"/>
      <c r="E177" s="319"/>
      <c r="F177" s="342" t="s">
        <v>1860</v>
      </c>
      <c r="G177" s="319"/>
      <c r="H177" s="319" t="s">
        <v>1928</v>
      </c>
      <c r="I177" s="319" t="s">
        <v>1929</v>
      </c>
      <c r="J177" s="319"/>
      <c r="K177" s="367"/>
    </row>
    <row r="178" s="1" customFormat="1" ht="15" customHeight="1">
      <c r="B178" s="344"/>
      <c r="C178" s="319" t="s">
        <v>57</v>
      </c>
      <c r="D178" s="319"/>
      <c r="E178" s="319"/>
      <c r="F178" s="342" t="s">
        <v>1860</v>
      </c>
      <c r="G178" s="319"/>
      <c r="H178" s="319" t="s">
        <v>1930</v>
      </c>
      <c r="I178" s="319" t="s">
        <v>1931</v>
      </c>
      <c r="J178" s="319">
        <v>1</v>
      </c>
      <c r="K178" s="367"/>
    </row>
    <row r="179" s="1" customFormat="1" ht="15" customHeight="1">
      <c r="B179" s="344"/>
      <c r="C179" s="319" t="s">
        <v>53</v>
      </c>
      <c r="D179" s="319"/>
      <c r="E179" s="319"/>
      <c r="F179" s="342" t="s">
        <v>1860</v>
      </c>
      <c r="G179" s="319"/>
      <c r="H179" s="319" t="s">
        <v>1932</v>
      </c>
      <c r="I179" s="319" t="s">
        <v>1862</v>
      </c>
      <c r="J179" s="319">
        <v>20</v>
      </c>
      <c r="K179" s="367"/>
    </row>
    <row r="180" s="1" customFormat="1" ht="15" customHeight="1">
      <c r="B180" s="344"/>
      <c r="C180" s="319" t="s">
        <v>54</v>
      </c>
      <c r="D180" s="319"/>
      <c r="E180" s="319"/>
      <c r="F180" s="342" t="s">
        <v>1860</v>
      </c>
      <c r="G180" s="319"/>
      <c r="H180" s="319" t="s">
        <v>1933</v>
      </c>
      <c r="I180" s="319" t="s">
        <v>1862</v>
      </c>
      <c r="J180" s="319">
        <v>255</v>
      </c>
      <c r="K180" s="367"/>
    </row>
    <row r="181" s="1" customFormat="1" ht="15" customHeight="1">
      <c r="B181" s="344"/>
      <c r="C181" s="319" t="s">
        <v>120</v>
      </c>
      <c r="D181" s="319"/>
      <c r="E181" s="319"/>
      <c r="F181" s="342" t="s">
        <v>1860</v>
      </c>
      <c r="G181" s="319"/>
      <c r="H181" s="319" t="s">
        <v>1824</v>
      </c>
      <c r="I181" s="319" t="s">
        <v>1862</v>
      </c>
      <c r="J181" s="319">
        <v>10</v>
      </c>
      <c r="K181" s="367"/>
    </row>
    <row r="182" s="1" customFormat="1" ht="15" customHeight="1">
      <c r="B182" s="344"/>
      <c r="C182" s="319" t="s">
        <v>121</v>
      </c>
      <c r="D182" s="319"/>
      <c r="E182" s="319"/>
      <c r="F182" s="342" t="s">
        <v>1860</v>
      </c>
      <c r="G182" s="319"/>
      <c r="H182" s="319" t="s">
        <v>1934</v>
      </c>
      <c r="I182" s="319" t="s">
        <v>1895</v>
      </c>
      <c r="J182" s="319"/>
      <c r="K182" s="367"/>
    </row>
    <row r="183" s="1" customFormat="1" ht="15" customHeight="1">
      <c r="B183" s="344"/>
      <c r="C183" s="319" t="s">
        <v>1935</v>
      </c>
      <c r="D183" s="319"/>
      <c r="E183" s="319"/>
      <c r="F183" s="342" t="s">
        <v>1860</v>
      </c>
      <c r="G183" s="319"/>
      <c r="H183" s="319" t="s">
        <v>1936</v>
      </c>
      <c r="I183" s="319" t="s">
        <v>1895</v>
      </c>
      <c r="J183" s="319"/>
      <c r="K183" s="367"/>
    </row>
    <row r="184" s="1" customFormat="1" ht="15" customHeight="1">
      <c r="B184" s="344"/>
      <c r="C184" s="319" t="s">
        <v>1924</v>
      </c>
      <c r="D184" s="319"/>
      <c r="E184" s="319"/>
      <c r="F184" s="342" t="s">
        <v>1860</v>
      </c>
      <c r="G184" s="319"/>
      <c r="H184" s="319" t="s">
        <v>1937</v>
      </c>
      <c r="I184" s="319" t="s">
        <v>1895</v>
      </c>
      <c r="J184" s="319"/>
      <c r="K184" s="367"/>
    </row>
    <row r="185" s="1" customFormat="1" ht="15" customHeight="1">
      <c r="B185" s="344"/>
      <c r="C185" s="319" t="s">
        <v>123</v>
      </c>
      <c r="D185" s="319"/>
      <c r="E185" s="319"/>
      <c r="F185" s="342" t="s">
        <v>1866</v>
      </c>
      <c r="G185" s="319"/>
      <c r="H185" s="319" t="s">
        <v>1938</v>
      </c>
      <c r="I185" s="319" t="s">
        <v>1862</v>
      </c>
      <c r="J185" s="319">
        <v>50</v>
      </c>
      <c r="K185" s="367"/>
    </row>
    <row r="186" s="1" customFormat="1" ht="15" customHeight="1">
      <c r="B186" s="344"/>
      <c r="C186" s="319" t="s">
        <v>1939</v>
      </c>
      <c r="D186" s="319"/>
      <c r="E186" s="319"/>
      <c r="F186" s="342" t="s">
        <v>1866</v>
      </c>
      <c r="G186" s="319"/>
      <c r="H186" s="319" t="s">
        <v>1940</v>
      </c>
      <c r="I186" s="319" t="s">
        <v>1941</v>
      </c>
      <c r="J186" s="319"/>
      <c r="K186" s="367"/>
    </row>
    <row r="187" s="1" customFormat="1" ht="15" customHeight="1">
      <c r="B187" s="344"/>
      <c r="C187" s="319" t="s">
        <v>1942</v>
      </c>
      <c r="D187" s="319"/>
      <c r="E187" s="319"/>
      <c r="F187" s="342" t="s">
        <v>1866</v>
      </c>
      <c r="G187" s="319"/>
      <c r="H187" s="319" t="s">
        <v>1943</v>
      </c>
      <c r="I187" s="319" t="s">
        <v>1941</v>
      </c>
      <c r="J187" s="319"/>
      <c r="K187" s="367"/>
    </row>
    <row r="188" s="1" customFormat="1" ht="15" customHeight="1">
      <c r="B188" s="344"/>
      <c r="C188" s="319" t="s">
        <v>1944</v>
      </c>
      <c r="D188" s="319"/>
      <c r="E188" s="319"/>
      <c r="F188" s="342" t="s">
        <v>1866</v>
      </c>
      <c r="G188" s="319"/>
      <c r="H188" s="319" t="s">
        <v>1945</v>
      </c>
      <c r="I188" s="319" t="s">
        <v>1941</v>
      </c>
      <c r="J188" s="319"/>
      <c r="K188" s="367"/>
    </row>
    <row r="189" s="1" customFormat="1" ht="15" customHeight="1">
      <c r="B189" s="344"/>
      <c r="C189" s="380" t="s">
        <v>1946</v>
      </c>
      <c r="D189" s="319"/>
      <c r="E189" s="319"/>
      <c r="F189" s="342" t="s">
        <v>1866</v>
      </c>
      <c r="G189" s="319"/>
      <c r="H189" s="319" t="s">
        <v>1947</v>
      </c>
      <c r="I189" s="319" t="s">
        <v>1948</v>
      </c>
      <c r="J189" s="381" t="s">
        <v>1949</v>
      </c>
      <c r="K189" s="367"/>
    </row>
    <row r="190" s="18" customFormat="1" ht="15" customHeight="1">
      <c r="B190" s="382"/>
      <c r="C190" s="383" t="s">
        <v>1950</v>
      </c>
      <c r="D190" s="384"/>
      <c r="E190" s="384"/>
      <c r="F190" s="385" t="s">
        <v>1866</v>
      </c>
      <c r="G190" s="384"/>
      <c r="H190" s="384" t="s">
        <v>1951</v>
      </c>
      <c r="I190" s="384" t="s">
        <v>1948</v>
      </c>
      <c r="J190" s="386" t="s">
        <v>1949</v>
      </c>
      <c r="K190" s="387"/>
    </row>
    <row r="191" s="1" customFormat="1" ht="15" customHeight="1">
      <c r="B191" s="344"/>
      <c r="C191" s="380" t="s">
        <v>42</v>
      </c>
      <c r="D191" s="319"/>
      <c r="E191" s="319"/>
      <c r="F191" s="342" t="s">
        <v>1860</v>
      </c>
      <c r="G191" s="319"/>
      <c r="H191" s="316" t="s">
        <v>1952</v>
      </c>
      <c r="I191" s="319" t="s">
        <v>1953</v>
      </c>
      <c r="J191" s="319"/>
      <c r="K191" s="367"/>
    </row>
    <row r="192" s="1" customFormat="1" ht="15" customHeight="1">
      <c r="B192" s="344"/>
      <c r="C192" s="380" t="s">
        <v>1954</v>
      </c>
      <c r="D192" s="319"/>
      <c r="E192" s="319"/>
      <c r="F192" s="342" t="s">
        <v>1860</v>
      </c>
      <c r="G192" s="319"/>
      <c r="H192" s="319" t="s">
        <v>1955</v>
      </c>
      <c r="I192" s="319" t="s">
        <v>1895</v>
      </c>
      <c r="J192" s="319"/>
      <c r="K192" s="367"/>
    </row>
    <row r="193" s="1" customFormat="1" ht="15" customHeight="1">
      <c r="B193" s="344"/>
      <c r="C193" s="380" t="s">
        <v>1956</v>
      </c>
      <c r="D193" s="319"/>
      <c r="E193" s="319"/>
      <c r="F193" s="342" t="s">
        <v>1860</v>
      </c>
      <c r="G193" s="319"/>
      <c r="H193" s="319" t="s">
        <v>1957</v>
      </c>
      <c r="I193" s="319" t="s">
        <v>1895</v>
      </c>
      <c r="J193" s="319"/>
      <c r="K193" s="367"/>
    </row>
    <row r="194" s="1" customFormat="1" ht="15" customHeight="1">
      <c r="B194" s="344"/>
      <c r="C194" s="380" t="s">
        <v>1958</v>
      </c>
      <c r="D194" s="319"/>
      <c r="E194" s="319"/>
      <c r="F194" s="342" t="s">
        <v>1866</v>
      </c>
      <c r="G194" s="319"/>
      <c r="H194" s="319" t="s">
        <v>1959</v>
      </c>
      <c r="I194" s="319" t="s">
        <v>1895</v>
      </c>
      <c r="J194" s="319"/>
      <c r="K194" s="367"/>
    </row>
    <row r="195" s="1" customFormat="1" ht="15" customHeight="1">
      <c r="B195" s="373"/>
      <c r="C195" s="388"/>
      <c r="D195" s="353"/>
      <c r="E195" s="353"/>
      <c r="F195" s="353"/>
      <c r="G195" s="353"/>
      <c r="H195" s="353"/>
      <c r="I195" s="353"/>
      <c r="J195" s="353"/>
      <c r="K195" s="374"/>
    </row>
    <row r="196" s="1" customFormat="1" ht="18.75" customHeight="1">
      <c r="B196" s="355"/>
      <c r="C196" s="365"/>
      <c r="D196" s="365"/>
      <c r="E196" s="365"/>
      <c r="F196" s="375"/>
      <c r="G196" s="365"/>
      <c r="H196" s="365"/>
      <c r="I196" s="365"/>
      <c r="J196" s="365"/>
      <c r="K196" s="355"/>
    </row>
    <row r="197" s="1" customFormat="1" ht="18.75" customHeight="1">
      <c r="B197" s="355"/>
      <c r="C197" s="365"/>
      <c r="D197" s="365"/>
      <c r="E197" s="365"/>
      <c r="F197" s="375"/>
      <c r="G197" s="365"/>
      <c r="H197" s="365"/>
      <c r="I197" s="365"/>
      <c r="J197" s="365"/>
      <c r="K197" s="355"/>
    </row>
    <row r="198" s="1" customFormat="1" ht="18.75" customHeight="1">
      <c r="B198" s="327"/>
      <c r="C198" s="327"/>
      <c r="D198" s="327"/>
      <c r="E198" s="327"/>
      <c r="F198" s="327"/>
      <c r="G198" s="327"/>
      <c r="H198" s="327"/>
      <c r="I198" s="327"/>
      <c r="J198" s="327"/>
      <c r="K198" s="327"/>
    </row>
    <row r="199" s="1" customFormat="1" ht="13.5">
      <c r="B199" s="306"/>
      <c r="C199" s="307"/>
      <c r="D199" s="307"/>
      <c r="E199" s="307"/>
      <c r="F199" s="307"/>
      <c r="G199" s="307"/>
      <c r="H199" s="307"/>
      <c r="I199" s="307"/>
      <c r="J199" s="307"/>
      <c r="K199" s="308"/>
    </row>
    <row r="200" s="1" customFormat="1" ht="21">
      <c r="B200" s="309"/>
      <c r="C200" s="310" t="s">
        <v>1960</v>
      </c>
      <c r="D200" s="310"/>
      <c r="E200" s="310"/>
      <c r="F200" s="310"/>
      <c r="G200" s="310"/>
      <c r="H200" s="310"/>
      <c r="I200" s="310"/>
      <c r="J200" s="310"/>
      <c r="K200" s="311"/>
    </row>
    <row r="201" s="1" customFormat="1" ht="25.5" customHeight="1">
      <c r="B201" s="309"/>
      <c r="C201" s="389" t="s">
        <v>1961</v>
      </c>
      <c r="D201" s="389"/>
      <c r="E201" s="389"/>
      <c r="F201" s="389" t="s">
        <v>1962</v>
      </c>
      <c r="G201" s="390"/>
      <c r="H201" s="389" t="s">
        <v>1963</v>
      </c>
      <c r="I201" s="389"/>
      <c r="J201" s="389"/>
      <c r="K201" s="311"/>
    </row>
    <row r="202" s="1" customFormat="1" ht="5.25" customHeight="1">
      <c r="B202" s="344"/>
      <c r="C202" s="339"/>
      <c r="D202" s="339"/>
      <c r="E202" s="339"/>
      <c r="F202" s="339"/>
      <c r="G202" s="365"/>
      <c r="H202" s="339"/>
      <c r="I202" s="339"/>
      <c r="J202" s="339"/>
      <c r="K202" s="367"/>
    </row>
    <row r="203" s="1" customFormat="1" ht="15" customHeight="1">
      <c r="B203" s="344"/>
      <c r="C203" s="319" t="s">
        <v>1953</v>
      </c>
      <c r="D203" s="319"/>
      <c r="E203" s="319"/>
      <c r="F203" s="342" t="s">
        <v>43</v>
      </c>
      <c r="G203" s="319"/>
      <c r="H203" s="319" t="s">
        <v>1964</v>
      </c>
      <c r="I203" s="319"/>
      <c r="J203" s="319"/>
      <c r="K203" s="367"/>
    </row>
    <row r="204" s="1" customFormat="1" ht="15" customHeight="1">
      <c r="B204" s="344"/>
      <c r="C204" s="319"/>
      <c r="D204" s="319"/>
      <c r="E204" s="319"/>
      <c r="F204" s="342" t="s">
        <v>44</v>
      </c>
      <c r="G204" s="319"/>
      <c r="H204" s="319" t="s">
        <v>1965</v>
      </c>
      <c r="I204" s="319"/>
      <c r="J204" s="319"/>
      <c r="K204" s="367"/>
    </row>
    <row r="205" s="1" customFormat="1" ht="15" customHeight="1">
      <c r="B205" s="344"/>
      <c r="C205" s="319"/>
      <c r="D205" s="319"/>
      <c r="E205" s="319"/>
      <c r="F205" s="342" t="s">
        <v>47</v>
      </c>
      <c r="G205" s="319"/>
      <c r="H205" s="319" t="s">
        <v>1966</v>
      </c>
      <c r="I205" s="319"/>
      <c r="J205" s="319"/>
      <c r="K205" s="367"/>
    </row>
    <row r="206" s="1" customFormat="1" ht="15" customHeight="1">
      <c r="B206" s="344"/>
      <c r="C206" s="319"/>
      <c r="D206" s="319"/>
      <c r="E206" s="319"/>
      <c r="F206" s="342" t="s">
        <v>45</v>
      </c>
      <c r="G206" s="319"/>
      <c r="H206" s="319" t="s">
        <v>1967</v>
      </c>
      <c r="I206" s="319"/>
      <c r="J206" s="319"/>
      <c r="K206" s="367"/>
    </row>
    <row r="207" s="1" customFormat="1" ht="15" customHeight="1">
      <c r="B207" s="344"/>
      <c r="C207" s="319"/>
      <c r="D207" s="319"/>
      <c r="E207" s="319"/>
      <c r="F207" s="342" t="s">
        <v>46</v>
      </c>
      <c r="G207" s="319"/>
      <c r="H207" s="319" t="s">
        <v>1968</v>
      </c>
      <c r="I207" s="319"/>
      <c r="J207" s="319"/>
      <c r="K207" s="367"/>
    </row>
    <row r="208" s="1" customFormat="1" ht="15" customHeight="1">
      <c r="B208" s="344"/>
      <c r="C208" s="319"/>
      <c r="D208" s="319"/>
      <c r="E208" s="319"/>
      <c r="F208" s="342"/>
      <c r="G208" s="319"/>
      <c r="H208" s="319"/>
      <c r="I208" s="319"/>
      <c r="J208" s="319"/>
      <c r="K208" s="367"/>
    </row>
    <row r="209" s="1" customFormat="1" ht="15" customHeight="1">
      <c r="B209" s="344"/>
      <c r="C209" s="319" t="s">
        <v>1907</v>
      </c>
      <c r="D209" s="319"/>
      <c r="E209" s="319"/>
      <c r="F209" s="342" t="s">
        <v>79</v>
      </c>
      <c r="G209" s="319"/>
      <c r="H209" s="319" t="s">
        <v>1969</v>
      </c>
      <c r="I209" s="319"/>
      <c r="J209" s="319"/>
      <c r="K209" s="367"/>
    </row>
    <row r="210" s="1" customFormat="1" ht="15" customHeight="1">
      <c r="B210" s="344"/>
      <c r="C210" s="319"/>
      <c r="D210" s="319"/>
      <c r="E210" s="319"/>
      <c r="F210" s="342" t="s">
        <v>1802</v>
      </c>
      <c r="G210" s="319"/>
      <c r="H210" s="319" t="s">
        <v>1803</v>
      </c>
      <c r="I210" s="319"/>
      <c r="J210" s="319"/>
      <c r="K210" s="367"/>
    </row>
    <row r="211" s="1" customFormat="1" ht="15" customHeight="1">
      <c r="B211" s="344"/>
      <c r="C211" s="319"/>
      <c r="D211" s="319"/>
      <c r="E211" s="319"/>
      <c r="F211" s="342" t="s">
        <v>1800</v>
      </c>
      <c r="G211" s="319"/>
      <c r="H211" s="319" t="s">
        <v>1970</v>
      </c>
      <c r="I211" s="319"/>
      <c r="J211" s="319"/>
      <c r="K211" s="367"/>
    </row>
    <row r="212" s="1" customFormat="1" ht="15" customHeight="1">
      <c r="B212" s="391"/>
      <c r="C212" s="319"/>
      <c r="D212" s="319"/>
      <c r="E212" s="319"/>
      <c r="F212" s="342" t="s">
        <v>1804</v>
      </c>
      <c r="G212" s="380"/>
      <c r="H212" s="371" t="s">
        <v>1805</v>
      </c>
      <c r="I212" s="371"/>
      <c r="J212" s="371"/>
      <c r="K212" s="392"/>
    </row>
    <row r="213" s="1" customFormat="1" ht="15" customHeight="1">
      <c r="B213" s="391"/>
      <c r="C213" s="319"/>
      <c r="D213" s="319"/>
      <c r="E213" s="319"/>
      <c r="F213" s="342" t="s">
        <v>1806</v>
      </c>
      <c r="G213" s="380"/>
      <c r="H213" s="371" t="s">
        <v>1658</v>
      </c>
      <c r="I213" s="371"/>
      <c r="J213" s="371"/>
      <c r="K213" s="392"/>
    </row>
    <row r="214" s="1" customFormat="1" ht="15" customHeight="1">
      <c r="B214" s="391"/>
      <c r="C214" s="319"/>
      <c r="D214" s="319"/>
      <c r="E214" s="319"/>
      <c r="F214" s="342"/>
      <c r="G214" s="380"/>
      <c r="H214" s="371"/>
      <c r="I214" s="371"/>
      <c r="J214" s="371"/>
      <c r="K214" s="392"/>
    </row>
    <row r="215" s="1" customFormat="1" ht="15" customHeight="1">
      <c r="B215" s="391"/>
      <c r="C215" s="319" t="s">
        <v>1931</v>
      </c>
      <c r="D215" s="319"/>
      <c r="E215" s="319"/>
      <c r="F215" s="342">
        <v>1</v>
      </c>
      <c r="G215" s="380"/>
      <c r="H215" s="371" t="s">
        <v>1971</v>
      </c>
      <c r="I215" s="371"/>
      <c r="J215" s="371"/>
      <c r="K215" s="392"/>
    </row>
    <row r="216" s="1" customFormat="1" ht="15" customHeight="1">
      <c r="B216" s="391"/>
      <c r="C216" s="319"/>
      <c r="D216" s="319"/>
      <c r="E216" s="319"/>
      <c r="F216" s="342">
        <v>2</v>
      </c>
      <c r="G216" s="380"/>
      <c r="H216" s="371" t="s">
        <v>1972</v>
      </c>
      <c r="I216" s="371"/>
      <c r="J216" s="371"/>
      <c r="K216" s="392"/>
    </row>
    <row r="217" s="1" customFormat="1" ht="15" customHeight="1">
      <c r="B217" s="391"/>
      <c r="C217" s="319"/>
      <c r="D217" s="319"/>
      <c r="E217" s="319"/>
      <c r="F217" s="342">
        <v>3</v>
      </c>
      <c r="G217" s="380"/>
      <c r="H217" s="371" t="s">
        <v>1973</v>
      </c>
      <c r="I217" s="371"/>
      <c r="J217" s="371"/>
      <c r="K217" s="392"/>
    </row>
    <row r="218" s="1" customFormat="1" ht="15" customHeight="1">
      <c r="B218" s="391"/>
      <c r="C218" s="319"/>
      <c r="D218" s="319"/>
      <c r="E218" s="319"/>
      <c r="F218" s="342">
        <v>4</v>
      </c>
      <c r="G218" s="380"/>
      <c r="H218" s="371" t="s">
        <v>1974</v>
      </c>
      <c r="I218" s="371"/>
      <c r="J218" s="371"/>
      <c r="K218" s="392"/>
    </row>
    <row r="219" s="1" customFormat="1" ht="12.75" customHeight="1">
      <c r="B219" s="393"/>
      <c r="C219" s="394"/>
      <c r="D219" s="394"/>
      <c r="E219" s="394"/>
      <c r="F219" s="394"/>
      <c r="G219" s="394"/>
      <c r="H219" s="394"/>
      <c r="I219" s="394"/>
      <c r="J219" s="394"/>
      <c r="K219" s="395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DESKTOP-K7KKSBJ\Kateřina</dc:creator>
  <cp:lastModifiedBy>DESKTOP-K7KKSBJ\Kateřina</cp:lastModifiedBy>
  <dcterms:created xsi:type="dcterms:W3CDTF">2026-02-26T11:34:44Z</dcterms:created>
  <dcterms:modified xsi:type="dcterms:W3CDTF">2026-02-26T11:34:51Z</dcterms:modified>
</cp:coreProperties>
</file>