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Dotace\Rizeni\2018\bPRIORITNÍ OSA 1 - 66. výzva\Vizovice\Výběrové řízení\ZD\"/>
    </mc:Choice>
  </mc:AlternateContent>
  <xr:revisionPtr revIDLastSave="0" documentId="10_ncr:8100000_{87BAA64C-A850-4C1E-985B-49B304CBD744}" xr6:coauthVersionLast="34" xr6:coauthVersionMax="34" xr10:uidLastSave="{00000000-0000-0000-0000-000000000000}"/>
  <bookViews>
    <workbookView xWindow="240" yWindow="75" windowWidth="15195" windowHeight="11025" xr2:uid="{00000000-000D-0000-FFFF-FFFF00000000}"/>
  </bookViews>
  <sheets>
    <sheet name="List1" sheetId="1" r:id="rId1"/>
    <sheet name="List2" sheetId="2" r:id="rId2"/>
    <sheet name="List3" sheetId="3" r:id="rId3"/>
  </sheets>
  <calcPr calcId="162913" concurrentCalc="0"/>
</workbook>
</file>

<file path=xl/calcChain.xml><?xml version="1.0" encoding="utf-8"?>
<calcChain xmlns="http://schemas.openxmlformats.org/spreadsheetml/2006/main">
  <c r="F33" i="1" l="1"/>
  <c r="H33" i="1"/>
  <c r="F34" i="1"/>
  <c r="H34" i="1"/>
  <c r="F35" i="1"/>
  <c r="H35" i="1"/>
  <c r="F37" i="1"/>
  <c r="H37" i="1"/>
  <c r="F38" i="1"/>
  <c r="H38" i="1"/>
  <c r="F39" i="1"/>
  <c r="H39" i="1"/>
  <c r="F40" i="1"/>
  <c r="H40" i="1"/>
  <c r="F36" i="1"/>
  <c r="H36" i="1"/>
  <c r="H41" i="1"/>
  <c r="F10" i="1"/>
  <c r="H10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H19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H31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H51" i="1"/>
  <c r="F53" i="1"/>
  <c r="H53" i="1"/>
  <c r="F54" i="1"/>
  <c r="H54" i="1"/>
  <c r="F55" i="1"/>
  <c r="H55" i="1"/>
  <c r="H56" i="1"/>
  <c r="F58" i="1"/>
  <c r="G58" i="1"/>
  <c r="H58" i="1"/>
  <c r="F59" i="1"/>
  <c r="G59" i="1"/>
  <c r="H59" i="1"/>
  <c r="F60" i="1"/>
  <c r="G60" i="1"/>
  <c r="H60" i="1"/>
  <c r="H61" i="1"/>
  <c r="H62" i="1"/>
  <c r="G33" i="1"/>
  <c r="G34" i="1"/>
  <c r="G35" i="1"/>
  <c r="G37" i="1"/>
  <c r="G38" i="1"/>
  <c r="G39" i="1"/>
  <c r="G40" i="1"/>
  <c r="G36" i="1"/>
  <c r="G41" i="1"/>
  <c r="G10" i="1"/>
  <c r="G12" i="1"/>
  <c r="G13" i="1"/>
  <c r="G14" i="1"/>
  <c r="G15" i="1"/>
  <c r="G16" i="1"/>
  <c r="G17" i="1"/>
  <c r="G19" i="1"/>
  <c r="G21" i="1"/>
  <c r="G22" i="1"/>
  <c r="G23" i="1"/>
  <c r="G24" i="1"/>
  <c r="G25" i="1"/>
  <c r="G26" i="1"/>
  <c r="G27" i="1"/>
  <c r="G28" i="1"/>
  <c r="G29" i="1"/>
  <c r="G30" i="1"/>
  <c r="G31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F61" i="1"/>
  <c r="G61" i="1"/>
  <c r="G62" i="1"/>
  <c r="F41" i="1"/>
  <c r="F19" i="1"/>
  <c r="F31" i="1"/>
  <c r="F51" i="1"/>
  <c r="F56" i="1"/>
  <c r="F62" i="1"/>
  <c r="G18" i="1"/>
  <c r="F11" i="1"/>
  <c r="H11" i="1"/>
  <c r="G11" i="1"/>
</calcChain>
</file>

<file path=xl/sharedStrings.xml><?xml version="1.0" encoding="utf-8"?>
<sst xmlns="http://schemas.openxmlformats.org/spreadsheetml/2006/main" count="154" uniqueCount="94">
  <si>
    <t>1.</t>
  </si>
  <si>
    <t>Název</t>
  </si>
  <si>
    <t>MJ</t>
  </si>
  <si>
    <t>Počet</t>
  </si>
  <si>
    <t>Cena bez DPH</t>
  </si>
  <si>
    <t>Vysílací anténa všesměrová - kompletní sestava</t>
  </si>
  <si>
    <t>ks</t>
  </si>
  <si>
    <t>Vysílací ústředna - řídící jednotka</t>
  </si>
  <si>
    <t>2.</t>
  </si>
  <si>
    <t xml:space="preserve">Celkem </t>
  </si>
  <si>
    <t>3.</t>
  </si>
  <si>
    <t>4.</t>
  </si>
  <si>
    <t>5.</t>
  </si>
  <si>
    <t>Bezdrátový hlásič včetně zálohování a automatického dobíjení</t>
  </si>
  <si>
    <t>Cena za MJ</t>
  </si>
  <si>
    <t>6.</t>
  </si>
  <si>
    <t>Montážní práce na řídící ústředně</t>
  </si>
  <si>
    <t xml:space="preserve">Cena celkem </t>
  </si>
  <si>
    <t>Modul automatického dobíjení</t>
  </si>
  <si>
    <t>Vysílač vf. signálu</t>
  </si>
  <si>
    <t>Bezdrátový rozhlas s digitálním kódováním s napojením na zadávací pracoviště složek IZS.</t>
  </si>
  <si>
    <t>Dynamický mikrofon s 5m přívodní šňůrou</t>
  </si>
  <si>
    <t>Stojánek pod mikrofon s nastavením úhlu náklonu</t>
  </si>
  <si>
    <t>Montážní materiál</t>
  </si>
  <si>
    <t>Montážní a oživovací práce na převaděči</t>
  </si>
  <si>
    <t>Převaděč vysokofrekvenčního signálu včetně anténní sestavy</t>
  </si>
  <si>
    <t>Anténa přijímací  - kompletní sestava</t>
  </si>
  <si>
    <t xml:space="preserve">Tlakové reproduktory - nízkoimpedanční, 106 dB </t>
  </si>
  <si>
    <t>Zaškolení obsluhy na řídícím pracovišti</t>
  </si>
  <si>
    <t>DPH 21%</t>
  </si>
  <si>
    <t>Cena s 21% DPH</t>
  </si>
  <si>
    <t xml:space="preserve"> 1.1</t>
  </si>
  <si>
    <t xml:space="preserve"> 1.2</t>
  </si>
  <si>
    <t xml:space="preserve"> 1.3</t>
  </si>
  <si>
    <t xml:space="preserve"> 1.4</t>
  </si>
  <si>
    <t xml:space="preserve"> 1.6</t>
  </si>
  <si>
    <t xml:space="preserve"> 1.7</t>
  </si>
  <si>
    <t xml:space="preserve"> 3.1</t>
  </si>
  <si>
    <t xml:space="preserve"> 5.1</t>
  </si>
  <si>
    <t xml:space="preserve"> 2.1</t>
  </si>
  <si>
    <t xml:space="preserve"> 6.1</t>
  </si>
  <si>
    <t xml:space="preserve"> 6.2</t>
  </si>
  <si>
    <t xml:space="preserve"> 1.5</t>
  </si>
  <si>
    <t>Revize</t>
  </si>
  <si>
    <t>Modul obousměrné komunikace</t>
  </si>
  <si>
    <t>Software komunikace</t>
  </si>
  <si>
    <t xml:space="preserve"> 1.8</t>
  </si>
  <si>
    <t xml:space="preserve"> 1.9</t>
  </si>
  <si>
    <t>Převaděč vysokofrekvenčního signálu s analogovým/digitálním přenosem (nutno zajistit napětí 230V)</t>
  </si>
  <si>
    <t>Anténní sestava</t>
  </si>
  <si>
    <t>Montážní práce</t>
  </si>
  <si>
    <t xml:space="preserve"> 3.2</t>
  </si>
  <si>
    <t xml:space="preserve"> 3.3</t>
  </si>
  <si>
    <t>komp.</t>
  </si>
  <si>
    <t xml:space="preserve"> 3.4</t>
  </si>
  <si>
    <t xml:space="preserve"> 3.5</t>
  </si>
  <si>
    <t xml:space="preserve"> 3.6</t>
  </si>
  <si>
    <t xml:space="preserve"> 3.7</t>
  </si>
  <si>
    <t xml:space="preserve"> 5.2</t>
  </si>
  <si>
    <t xml:space="preserve"> 5.3</t>
  </si>
  <si>
    <t>Vodočetná lať</t>
  </si>
  <si>
    <t>1 bm</t>
  </si>
  <si>
    <t xml:space="preserve">Modul napojení na JSVV </t>
  </si>
  <si>
    <t xml:space="preserve"> 3.8</t>
  </si>
  <si>
    <t>Oživení</t>
  </si>
  <si>
    <t>Vodočet smalt dělení po 2 cm, vyznačení celých m červeně, včetně rámu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</si>
  <si>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</si>
  <si>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</si>
  <si>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</si>
  <si>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</si>
  <si>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</si>
  <si>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</si>
  <si>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Řídící software </t>
  </si>
  <si>
    <t>Vyrovnávací konzoly pro připevnění 1 bm vodočtu, povrchová úprava pískováním + žárový zinek, vyznačení SPA</t>
  </si>
  <si>
    <t>Připevnění rámu a vodočtu – chemické  kotvy, vyrovnání do svislé polohy, vložení podkladové desky a její připevnění, připevnění vodočtu</t>
  </si>
  <si>
    <t>VIZOVICE</t>
  </si>
  <si>
    <t>M.Č. CHRASTĚŠOV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</si>
  <si>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</si>
  <si>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</si>
  <si>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</si>
  <si>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</si>
  <si>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</si>
  <si>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2.7</t>
  </si>
  <si>
    <t xml:space="preserve"> 2.8</t>
  </si>
  <si>
    <t xml:space="preserve"> 2.9</t>
  </si>
  <si>
    <t xml:space="preserve"> 2.10</t>
  </si>
  <si>
    <t xml:space="preserve"> 4.7</t>
  </si>
  <si>
    <t xml:space="preserve"> 4.8</t>
  </si>
  <si>
    <t xml:space="preserve"> 6.3</t>
  </si>
  <si>
    <t>HASIČÁRNA</t>
  </si>
  <si>
    <t>VÝKAZ VÝMĚR - VIZOVICE</t>
  </si>
  <si>
    <t>Upgrade na obousměrnou komunikaci vysílacího a řídícího pracoviště s digitálním přenosem</t>
  </si>
  <si>
    <r>
      <t xml:space="preserve">Podružné vysílací a řídící pracoviště s digitálním přenosem </t>
    </r>
    <r>
      <rPr>
        <b/>
        <sz val="8"/>
        <rFont val="Arial"/>
        <family val="2"/>
        <charset val="238"/>
      </rPr>
      <t xml:space="preserve">(v souladu se sbírkou interních aktů řízení MV GŘ HZS ČR) </t>
    </r>
  </si>
  <si>
    <r>
      <t xml:space="preserve">Přijímací bezdrátové hlásiče s obousměrným digitálním přenosem </t>
    </r>
    <r>
      <rPr>
        <b/>
        <sz val="8"/>
        <rFont val="Arial"/>
        <family val="2"/>
        <charset val="238"/>
      </rPr>
      <t>(v souladu se sbírkou interních aktů řízení MV GŘ HZS ČR)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</si>
</sst>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</numFmts>
  <fonts count="14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2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0" borderId="1" xfId="0" applyNumberFormat="1" applyBorder="1"/>
    <xf numFmtId="164" fontId="7" fillId="0" borderId="1" xfId="0" applyNumberFormat="1" applyFont="1" applyBorder="1"/>
    <xf numFmtId="0" fontId="7" fillId="0" borderId="1" xfId="0" applyFont="1" applyBorder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7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164" fontId="0" fillId="0" borderId="1" xfId="0" applyNumberFormat="1" applyFill="1" applyBorder="1"/>
    <xf numFmtId="0" fontId="2" fillId="3" borderId="2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4" borderId="1" xfId="0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8" fillId="4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4" fontId="13" fillId="5" borderId="1" xfId="0" applyNumberFormat="1" applyFont="1" applyFill="1" applyBorder="1"/>
    <xf numFmtId="164" fontId="12" fillId="5" borderId="1" xfId="0" applyNumberFormat="1" applyFont="1" applyFill="1" applyBorder="1"/>
    <xf numFmtId="165" fontId="7" fillId="0" borderId="3" xfId="1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wrapText="1"/>
    </xf>
    <xf numFmtId="165" fontId="7" fillId="0" borderId="3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0" fontId="13" fillId="5" borderId="1" xfId="0" applyFont="1" applyFill="1" applyBorder="1"/>
    <xf numFmtId="0" fontId="0" fillId="4" borderId="1" xfId="0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6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10" fillId="0" borderId="3" xfId="0" applyFont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topLeftCell="A6" workbookViewId="0">
      <selection activeCell="B42" sqref="B42"/>
    </sheetView>
  </sheetViews>
  <sheetFormatPr defaultRowHeight="12.75" x14ac:dyDescent="0.2"/>
  <cols>
    <col min="1" max="1" width="5.5703125" customWidth="1"/>
    <col min="2" max="2" width="60.28515625" customWidth="1"/>
    <col min="3" max="3" width="5.85546875" customWidth="1"/>
    <col min="4" max="4" width="7" customWidth="1"/>
    <col min="5" max="5" width="11.5703125" style="2" customWidth="1"/>
    <col min="6" max="6" width="15.7109375" style="2" customWidth="1"/>
    <col min="7" max="7" width="14.7109375" style="2" customWidth="1"/>
    <col min="8" max="8" width="20.7109375" style="2" customWidth="1"/>
    <col min="10" max="10" width="10.42578125" bestFit="1" customWidth="1"/>
  </cols>
  <sheetData>
    <row r="1" spans="1:8" ht="53.25" hidden="1" customHeight="1" x14ac:dyDescent="0.2">
      <c r="A1" s="46"/>
      <c r="B1" s="46"/>
      <c r="C1" s="46"/>
      <c r="D1" s="46"/>
      <c r="E1" s="46"/>
      <c r="F1" s="46"/>
      <c r="G1" s="46"/>
      <c r="H1" s="46"/>
    </row>
    <row r="2" spans="1:8" hidden="1" x14ac:dyDescent="0.2">
      <c r="A2" s="46"/>
      <c r="B2" s="46"/>
      <c r="C2" s="46"/>
      <c r="D2" s="46"/>
      <c r="E2" s="46"/>
      <c r="F2" s="46"/>
      <c r="G2" s="46"/>
      <c r="H2" s="46"/>
    </row>
    <row r="3" spans="1:8" ht="12.75" customHeight="1" x14ac:dyDescent="0.2">
      <c r="A3" s="47" t="s">
        <v>20</v>
      </c>
      <c r="B3" s="47"/>
      <c r="C3" s="47"/>
      <c r="D3" s="47"/>
      <c r="E3" s="47"/>
      <c r="F3" s="47"/>
      <c r="G3" s="47"/>
      <c r="H3" s="47"/>
    </row>
    <row r="4" spans="1:8" ht="9" customHeight="1" x14ac:dyDescent="0.2">
      <c r="A4" s="47"/>
      <c r="B4" s="47"/>
      <c r="C4" s="47"/>
      <c r="D4" s="47"/>
      <c r="E4" s="47"/>
      <c r="F4" s="47"/>
      <c r="G4" s="47"/>
      <c r="H4" s="47"/>
    </row>
    <row r="5" spans="1:8" ht="3" hidden="1" customHeight="1" x14ac:dyDescent="0.2">
      <c r="A5" s="9"/>
      <c r="B5" s="9"/>
      <c r="C5" s="9"/>
      <c r="D5" s="9"/>
      <c r="E5" s="9"/>
      <c r="F5" s="9"/>
      <c r="G5" s="9"/>
      <c r="H5" s="9"/>
    </row>
    <row r="6" spans="1:8" ht="12.75" customHeight="1" x14ac:dyDescent="0.2">
      <c r="A6" s="48" t="s">
        <v>90</v>
      </c>
      <c r="B6" s="48"/>
      <c r="C6" s="48"/>
      <c r="D6" s="48"/>
      <c r="E6" s="48"/>
      <c r="F6" s="48"/>
      <c r="G6" s="48"/>
      <c r="H6" s="48"/>
    </row>
    <row r="7" spans="1:8" x14ac:dyDescent="0.2">
      <c r="A7" s="48"/>
      <c r="B7" s="48"/>
      <c r="C7" s="48"/>
      <c r="D7" s="48"/>
      <c r="E7" s="48"/>
      <c r="F7" s="48"/>
      <c r="G7" s="48"/>
      <c r="H7" s="48"/>
    </row>
    <row r="8" spans="1:8" x14ac:dyDescent="0.2">
      <c r="A8" s="25"/>
      <c r="B8" s="29" t="s">
        <v>1</v>
      </c>
      <c r="C8" s="29" t="s">
        <v>2</v>
      </c>
      <c r="D8" s="29" t="s">
        <v>3</v>
      </c>
      <c r="E8" s="30" t="s">
        <v>14</v>
      </c>
      <c r="F8" s="31" t="s">
        <v>4</v>
      </c>
      <c r="G8" s="31" t="s">
        <v>29</v>
      </c>
      <c r="H8" s="31" t="s">
        <v>30</v>
      </c>
    </row>
    <row r="9" spans="1:8" ht="25.5" x14ac:dyDescent="0.2">
      <c r="A9" s="23" t="s">
        <v>0</v>
      </c>
      <c r="B9" s="20" t="s">
        <v>91</v>
      </c>
      <c r="C9" s="49"/>
      <c r="D9" s="50"/>
      <c r="E9" s="51"/>
      <c r="F9" s="6"/>
      <c r="G9" s="6"/>
      <c r="H9" s="6"/>
    </row>
    <row r="10" spans="1:8" x14ac:dyDescent="0.2">
      <c r="A10" s="21" t="s">
        <v>31</v>
      </c>
      <c r="B10" s="18" t="s">
        <v>19</v>
      </c>
      <c r="C10" s="3" t="s">
        <v>6</v>
      </c>
      <c r="D10" s="3">
        <v>1</v>
      </c>
      <c r="E10" s="7">
        <v>0</v>
      </c>
      <c r="F10" s="6">
        <f t="shared" ref="F10:F12" si="0">D10*E10</f>
        <v>0</v>
      </c>
      <c r="G10" s="6">
        <f t="shared" ref="G10:G12" si="1">H10-F10</f>
        <v>0</v>
      </c>
      <c r="H10" s="6">
        <f t="shared" ref="H10:H12" si="2">F10*1.21</f>
        <v>0</v>
      </c>
    </row>
    <row r="11" spans="1:8" x14ac:dyDescent="0.2">
      <c r="A11" s="21" t="s">
        <v>32</v>
      </c>
      <c r="B11" s="18" t="s">
        <v>7</v>
      </c>
      <c r="C11" s="3" t="s">
        <v>6</v>
      </c>
      <c r="D11" s="3">
        <v>1</v>
      </c>
      <c r="E11" s="7">
        <v>0</v>
      </c>
      <c r="F11" s="6">
        <f t="shared" si="0"/>
        <v>0</v>
      </c>
      <c r="G11" s="6">
        <f t="shared" si="1"/>
        <v>0</v>
      </c>
      <c r="H11" s="6">
        <f t="shared" si="2"/>
        <v>0</v>
      </c>
    </row>
    <row r="12" spans="1:8" x14ac:dyDescent="0.2">
      <c r="A12" s="21" t="s">
        <v>33</v>
      </c>
      <c r="B12" s="18" t="s">
        <v>44</v>
      </c>
      <c r="C12" s="3" t="s">
        <v>6</v>
      </c>
      <c r="D12" s="3">
        <v>1</v>
      </c>
      <c r="E12" s="7">
        <v>0</v>
      </c>
      <c r="F12" s="6">
        <f t="shared" si="0"/>
        <v>0</v>
      </c>
      <c r="G12" s="6">
        <f t="shared" si="1"/>
        <v>0</v>
      </c>
      <c r="H12" s="6">
        <f t="shared" si="2"/>
        <v>0</v>
      </c>
    </row>
    <row r="13" spans="1:8" x14ac:dyDescent="0.2">
      <c r="A13" s="21" t="s">
        <v>34</v>
      </c>
      <c r="B13" s="16" t="s">
        <v>72</v>
      </c>
      <c r="C13" s="3" t="s">
        <v>6</v>
      </c>
      <c r="D13" s="3">
        <v>1</v>
      </c>
      <c r="E13" s="7">
        <v>0</v>
      </c>
      <c r="F13" s="6">
        <f>D13*E13</f>
        <v>0</v>
      </c>
      <c r="G13" s="6">
        <f>H13-F13</f>
        <v>0</v>
      </c>
      <c r="H13" s="6">
        <f>F13*1.21</f>
        <v>0</v>
      </c>
    </row>
    <row r="14" spans="1:8" x14ac:dyDescent="0.2">
      <c r="A14" s="21" t="s">
        <v>42</v>
      </c>
      <c r="B14" s="18" t="s">
        <v>16</v>
      </c>
      <c r="C14" s="3" t="s">
        <v>6</v>
      </c>
      <c r="D14" s="3">
        <v>1</v>
      </c>
      <c r="E14" s="7">
        <v>0</v>
      </c>
      <c r="F14" s="6">
        <f t="shared" ref="F14:F17" si="3">D14*E14</f>
        <v>0</v>
      </c>
      <c r="G14" s="6">
        <f t="shared" ref="G14:G17" si="4">H14-F14</f>
        <v>0</v>
      </c>
      <c r="H14" s="6">
        <f t="shared" ref="H14:H17" si="5">F14*1.21</f>
        <v>0</v>
      </c>
    </row>
    <row r="15" spans="1:8" x14ac:dyDescent="0.2">
      <c r="A15" s="21" t="s">
        <v>35</v>
      </c>
      <c r="B15" s="18" t="s">
        <v>28</v>
      </c>
      <c r="C15" s="3" t="s">
        <v>6</v>
      </c>
      <c r="D15" s="3">
        <v>1</v>
      </c>
      <c r="E15" s="7">
        <v>0</v>
      </c>
      <c r="F15" s="6">
        <f t="shared" si="3"/>
        <v>0</v>
      </c>
      <c r="G15" s="6">
        <f t="shared" si="4"/>
        <v>0</v>
      </c>
      <c r="H15" s="6">
        <f t="shared" si="5"/>
        <v>0</v>
      </c>
    </row>
    <row r="16" spans="1:8" x14ac:dyDescent="0.2">
      <c r="A16" s="21" t="s">
        <v>36</v>
      </c>
      <c r="B16" s="18" t="s">
        <v>43</v>
      </c>
      <c r="C16" s="3" t="s">
        <v>6</v>
      </c>
      <c r="D16" s="3">
        <v>1</v>
      </c>
      <c r="E16" s="7">
        <v>0</v>
      </c>
      <c r="F16" s="6">
        <f t="shared" si="3"/>
        <v>0</v>
      </c>
      <c r="G16" s="6">
        <f t="shared" si="4"/>
        <v>0</v>
      </c>
      <c r="H16" s="6">
        <f t="shared" si="5"/>
        <v>0</v>
      </c>
    </row>
    <row r="17" spans="1:10" x14ac:dyDescent="0.2">
      <c r="A17" s="21" t="s">
        <v>46</v>
      </c>
      <c r="B17" s="16" t="s">
        <v>18</v>
      </c>
      <c r="C17" s="3" t="s">
        <v>6</v>
      </c>
      <c r="D17" s="3">
        <v>1</v>
      </c>
      <c r="E17" s="7">
        <v>0</v>
      </c>
      <c r="F17" s="6">
        <f t="shared" si="3"/>
        <v>0</v>
      </c>
      <c r="G17" s="6">
        <f t="shared" si="4"/>
        <v>0</v>
      </c>
      <c r="H17" s="6">
        <f t="shared" si="5"/>
        <v>0</v>
      </c>
    </row>
    <row r="18" spans="1:10" x14ac:dyDescent="0.2">
      <c r="A18" s="21" t="s">
        <v>47</v>
      </c>
      <c r="B18" s="8" t="s">
        <v>62</v>
      </c>
      <c r="C18" s="8" t="s">
        <v>6</v>
      </c>
      <c r="D18" s="8">
        <v>1</v>
      </c>
      <c r="E18" s="7">
        <v>0</v>
      </c>
      <c r="F18" s="7">
        <f>D18*E18</f>
        <v>0</v>
      </c>
      <c r="G18" s="6">
        <f>H18-F18</f>
        <v>0</v>
      </c>
      <c r="H18" s="6">
        <f>F18*1.21</f>
        <v>0</v>
      </c>
    </row>
    <row r="19" spans="1:10" x14ac:dyDescent="0.2">
      <c r="A19" s="22"/>
      <c r="B19" s="10" t="s">
        <v>9</v>
      </c>
      <c r="C19" s="11"/>
      <c r="D19" s="11"/>
      <c r="E19" s="12"/>
      <c r="F19" s="13">
        <f>F10+F17+F16+F15+F14+F13+F12+F18</f>
        <v>0</v>
      </c>
      <c r="G19" s="13">
        <f t="shared" ref="G19" si="6">G10+G17+G16+G15+G14+G13+G12</f>
        <v>0</v>
      </c>
      <c r="H19" s="13">
        <f>H10+H17+H16+H15+H14+H13+H12+H18</f>
        <v>0</v>
      </c>
    </row>
    <row r="20" spans="1:10" ht="24" x14ac:dyDescent="0.2">
      <c r="A20" s="23" t="s">
        <v>8</v>
      </c>
      <c r="B20" s="20" t="s">
        <v>92</v>
      </c>
      <c r="C20" s="14" t="s">
        <v>89</v>
      </c>
      <c r="D20" s="18"/>
      <c r="E20" s="19"/>
      <c r="F20" s="15"/>
      <c r="G20" s="15"/>
      <c r="H20" s="15"/>
    </row>
    <row r="21" spans="1:10" x14ac:dyDescent="0.2">
      <c r="A21" s="21" t="s">
        <v>39</v>
      </c>
      <c r="B21" s="3" t="s">
        <v>5</v>
      </c>
      <c r="C21" s="3" t="s">
        <v>6</v>
      </c>
      <c r="D21" s="3">
        <v>1</v>
      </c>
      <c r="E21" s="6">
        <v>0</v>
      </c>
      <c r="F21" s="6">
        <f>D21*E21</f>
        <v>0</v>
      </c>
      <c r="G21" s="6">
        <f t="shared" ref="G21:G26" si="7">H21-F21</f>
        <v>0</v>
      </c>
      <c r="H21" s="6">
        <f t="shared" ref="H21:H26" si="8">F21*1.21</f>
        <v>0</v>
      </c>
    </row>
    <row r="22" spans="1:10" x14ac:dyDescent="0.2">
      <c r="A22" s="21" t="s">
        <v>77</v>
      </c>
      <c r="B22" s="18" t="s">
        <v>19</v>
      </c>
      <c r="C22" s="3" t="s">
        <v>6</v>
      </c>
      <c r="D22" s="3">
        <v>1</v>
      </c>
      <c r="E22" s="7">
        <v>0</v>
      </c>
      <c r="F22" s="6">
        <f t="shared" ref="F22:F26" si="9">D22*E22</f>
        <v>0</v>
      </c>
      <c r="G22" s="6">
        <f t="shared" si="7"/>
        <v>0</v>
      </c>
      <c r="H22" s="6">
        <f t="shared" si="8"/>
        <v>0</v>
      </c>
    </row>
    <row r="23" spans="1:10" x14ac:dyDescent="0.2">
      <c r="A23" s="21" t="s">
        <v>78</v>
      </c>
      <c r="B23" s="18" t="s">
        <v>7</v>
      </c>
      <c r="C23" s="3" t="s">
        <v>6</v>
      </c>
      <c r="D23" s="3">
        <v>1</v>
      </c>
      <c r="E23" s="7">
        <v>0</v>
      </c>
      <c r="F23" s="6">
        <f t="shared" si="9"/>
        <v>0</v>
      </c>
      <c r="G23" s="6">
        <f t="shared" si="7"/>
        <v>0</v>
      </c>
      <c r="H23" s="6">
        <f t="shared" si="8"/>
        <v>0</v>
      </c>
    </row>
    <row r="24" spans="1:10" x14ac:dyDescent="0.2">
      <c r="A24" s="21" t="s">
        <v>79</v>
      </c>
      <c r="B24" s="18" t="s">
        <v>44</v>
      </c>
      <c r="C24" s="3" t="s">
        <v>6</v>
      </c>
      <c r="D24" s="3">
        <v>1</v>
      </c>
      <c r="E24" s="7">
        <v>0</v>
      </c>
      <c r="F24" s="6">
        <f t="shared" si="9"/>
        <v>0</v>
      </c>
      <c r="G24" s="6">
        <f t="shared" si="7"/>
        <v>0</v>
      </c>
      <c r="H24" s="6">
        <f t="shared" si="8"/>
        <v>0</v>
      </c>
    </row>
    <row r="25" spans="1:10" x14ac:dyDescent="0.2">
      <c r="A25" s="21" t="s">
        <v>80</v>
      </c>
      <c r="B25" s="18" t="s">
        <v>21</v>
      </c>
      <c r="C25" s="3" t="s">
        <v>6</v>
      </c>
      <c r="D25" s="3">
        <v>1</v>
      </c>
      <c r="E25" s="7">
        <v>0</v>
      </c>
      <c r="F25" s="6">
        <f t="shared" si="9"/>
        <v>0</v>
      </c>
      <c r="G25" s="6">
        <f t="shared" si="7"/>
        <v>0</v>
      </c>
      <c r="H25" s="6">
        <f t="shared" si="8"/>
        <v>0</v>
      </c>
    </row>
    <row r="26" spans="1:10" x14ac:dyDescent="0.2">
      <c r="A26" s="21" t="s">
        <v>81</v>
      </c>
      <c r="B26" s="18" t="s">
        <v>22</v>
      </c>
      <c r="C26" s="3" t="s">
        <v>6</v>
      </c>
      <c r="D26" s="3">
        <v>1</v>
      </c>
      <c r="E26" s="7">
        <v>0</v>
      </c>
      <c r="F26" s="6">
        <f t="shared" si="9"/>
        <v>0</v>
      </c>
      <c r="G26" s="6">
        <f t="shared" si="7"/>
        <v>0</v>
      </c>
      <c r="H26" s="6">
        <f t="shared" si="8"/>
        <v>0</v>
      </c>
    </row>
    <row r="27" spans="1:10" x14ac:dyDescent="0.2">
      <c r="A27" s="21" t="s">
        <v>82</v>
      </c>
      <c r="B27" s="16" t="s">
        <v>72</v>
      </c>
      <c r="C27" s="3" t="s">
        <v>6</v>
      </c>
      <c r="D27" s="3">
        <v>1</v>
      </c>
      <c r="E27" s="7">
        <v>0</v>
      </c>
      <c r="F27" s="6">
        <f>D27*E27</f>
        <v>0</v>
      </c>
      <c r="G27" s="6">
        <f>H27-F27</f>
        <v>0</v>
      </c>
      <c r="H27" s="6">
        <f>F27*1.21</f>
        <v>0</v>
      </c>
    </row>
    <row r="28" spans="1:10" x14ac:dyDescent="0.2">
      <c r="A28" s="21" t="s">
        <v>83</v>
      </c>
      <c r="B28" s="18" t="s">
        <v>16</v>
      </c>
      <c r="C28" s="3" t="s">
        <v>6</v>
      </c>
      <c r="D28" s="3">
        <v>1</v>
      </c>
      <c r="E28" s="7">
        <v>0</v>
      </c>
      <c r="F28" s="6">
        <f t="shared" ref="F28:F30" si="10">D28*E28</f>
        <v>0</v>
      </c>
      <c r="G28" s="6">
        <f t="shared" ref="G28:G30" si="11">H28-F28</f>
        <v>0</v>
      </c>
      <c r="H28" s="6">
        <f t="shared" ref="H28:H30" si="12">F28*1.21</f>
        <v>0</v>
      </c>
    </row>
    <row r="29" spans="1:10" x14ac:dyDescent="0.2">
      <c r="A29" s="21" t="s">
        <v>84</v>
      </c>
      <c r="B29" s="18" t="s">
        <v>28</v>
      </c>
      <c r="C29" s="3" t="s">
        <v>6</v>
      </c>
      <c r="D29" s="3">
        <v>1</v>
      </c>
      <c r="E29" s="7">
        <v>0</v>
      </c>
      <c r="F29" s="6">
        <f t="shared" si="10"/>
        <v>0</v>
      </c>
      <c r="G29" s="6">
        <f t="shared" si="11"/>
        <v>0</v>
      </c>
      <c r="H29" s="6">
        <f t="shared" si="12"/>
        <v>0</v>
      </c>
    </row>
    <row r="30" spans="1:10" x14ac:dyDescent="0.2">
      <c r="A30" s="21" t="s">
        <v>85</v>
      </c>
      <c r="B30" s="8" t="s">
        <v>18</v>
      </c>
      <c r="C30" s="3" t="s">
        <v>6</v>
      </c>
      <c r="D30" s="3">
        <v>1</v>
      </c>
      <c r="E30" s="6">
        <v>0</v>
      </c>
      <c r="F30" s="6">
        <f t="shared" si="10"/>
        <v>0</v>
      </c>
      <c r="G30" s="6">
        <f t="shared" si="11"/>
        <v>0</v>
      </c>
      <c r="H30" s="6">
        <f t="shared" si="12"/>
        <v>0</v>
      </c>
    </row>
    <row r="31" spans="1:10" x14ac:dyDescent="0.2">
      <c r="A31" s="22"/>
      <c r="B31" s="10" t="s">
        <v>9</v>
      </c>
      <c r="C31" s="11"/>
      <c r="D31" s="11"/>
      <c r="E31" s="12"/>
      <c r="F31" s="13">
        <f>F30+F29+F28+F27+F26+F25+F24+F23+F22+F21</f>
        <v>0</v>
      </c>
      <c r="G31" s="13">
        <f>SUM(G21:G30)</f>
        <v>0</v>
      </c>
      <c r="H31" s="13">
        <f>SUM(H21:H30)</f>
        <v>0</v>
      </c>
      <c r="J31" s="2"/>
    </row>
    <row r="32" spans="1:10" ht="25.5" x14ac:dyDescent="0.2">
      <c r="A32" s="23" t="s">
        <v>10</v>
      </c>
      <c r="B32" s="20" t="s">
        <v>93</v>
      </c>
      <c r="C32" s="4" t="s">
        <v>75</v>
      </c>
      <c r="D32" s="4"/>
      <c r="E32" s="5"/>
      <c r="F32" s="5"/>
      <c r="G32" s="5"/>
      <c r="H32" s="5"/>
    </row>
    <row r="33" spans="1:8" x14ac:dyDescent="0.2">
      <c r="A33" s="21" t="s">
        <v>37</v>
      </c>
      <c r="B33" s="3" t="s">
        <v>13</v>
      </c>
      <c r="C33" s="8" t="s">
        <v>6</v>
      </c>
      <c r="D33" s="8">
        <v>83</v>
      </c>
      <c r="E33" s="7">
        <v>0</v>
      </c>
      <c r="F33" s="6">
        <f t="shared" ref="F33:F37" si="13">D33*E33</f>
        <v>0</v>
      </c>
      <c r="G33" s="6">
        <f t="shared" ref="G33:G37" si="14">H33-F33</f>
        <v>0</v>
      </c>
      <c r="H33" s="6">
        <f t="shared" ref="H33:H37" si="15">F33*1.21</f>
        <v>0</v>
      </c>
    </row>
    <row r="34" spans="1:8" ht="12.75" customHeight="1" x14ac:dyDescent="0.2">
      <c r="A34" s="21" t="s">
        <v>51</v>
      </c>
      <c r="B34" s="8" t="s">
        <v>44</v>
      </c>
      <c r="C34" s="8" t="s">
        <v>6</v>
      </c>
      <c r="D34" s="8">
        <v>83</v>
      </c>
      <c r="E34" s="7">
        <v>0</v>
      </c>
      <c r="F34" s="6">
        <f t="shared" si="13"/>
        <v>0</v>
      </c>
      <c r="G34" s="6">
        <f t="shared" si="14"/>
        <v>0</v>
      </c>
      <c r="H34" s="6">
        <f t="shared" si="15"/>
        <v>0</v>
      </c>
    </row>
    <row r="35" spans="1:8" ht="12.75" customHeight="1" x14ac:dyDescent="0.2">
      <c r="A35" s="21" t="s">
        <v>52</v>
      </c>
      <c r="B35" s="8" t="s">
        <v>45</v>
      </c>
      <c r="C35" s="8" t="s">
        <v>6</v>
      </c>
      <c r="D35" s="8">
        <v>83</v>
      </c>
      <c r="E35" s="7">
        <v>0</v>
      </c>
      <c r="F35" s="6">
        <f t="shared" si="13"/>
        <v>0</v>
      </c>
      <c r="G35" s="6">
        <f t="shared" si="14"/>
        <v>0</v>
      </c>
      <c r="H35" s="6">
        <f t="shared" si="15"/>
        <v>0</v>
      </c>
    </row>
    <row r="36" spans="1:8" ht="12.75" customHeight="1" x14ac:dyDescent="0.2">
      <c r="A36" s="21" t="s">
        <v>54</v>
      </c>
      <c r="B36" s="8" t="s">
        <v>27</v>
      </c>
      <c r="C36" s="8" t="s">
        <v>6</v>
      </c>
      <c r="D36" s="8">
        <v>199</v>
      </c>
      <c r="E36" s="7">
        <v>0</v>
      </c>
      <c r="F36" s="6">
        <f t="shared" si="13"/>
        <v>0</v>
      </c>
      <c r="G36" s="6">
        <f t="shared" si="14"/>
        <v>0</v>
      </c>
      <c r="H36" s="6">
        <f t="shared" si="15"/>
        <v>0</v>
      </c>
    </row>
    <row r="37" spans="1:8" ht="12.75" customHeight="1" x14ac:dyDescent="0.2">
      <c r="A37" s="21" t="s">
        <v>55</v>
      </c>
      <c r="B37" s="8" t="s">
        <v>26</v>
      </c>
      <c r="C37" s="8" t="s">
        <v>6</v>
      </c>
      <c r="D37" s="8">
        <v>83</v>
      </c>
      <c r="E37" s="6">
        <v>0</v>
      </c>
      <c r="F37" s="6">
        <f t="shared" si="13"/>
        <v>0</v>
      </c>
      <c r="G37" s="6">
        <f t="shared" si="14"/>
        <v>0</v>
      </c>
      <c r="H37" s="6">
        <f t="shared" si="15"/>
        <v>0</v>
      </c>
    </row>
    <row r="38" spans="1:8" ht="12.75" customHeight="1" x14ac:dyDescent="0.2">
      <c r="A38" s="21" t="s">
        <v>56</v>
      </c>
      <c r="B38" s="3" t="s">
        <v>23</v>
      </c>
      <c r="C38" s="8" t="s">
        <v>6</v>
      </c>
      <c r="D38" s="8">
        <v>83</v>
      </c>
      <c r="E38" s="6">
        <v>0</v>
      </c>
      <c r="F38" s="6">
        <f>D38*E38</f>
        <v>0</v>
      </c>
      <c r="G38" s="6">
        <f>H38-F38</f>
        <v>0</v>
      </c>
      <c r="H38" s="6">
        <f>F38*1.21</f>
        <v>0</v>
      </c>
    </row>
    <row r="39" spans="1:8" ht="12.75" customHeight="1" x14ac:dyDescent="0.2">
      <c r="A39" s="21" t="s">
        <v>57</v>
      </c>
      <c r="B39" s="8" t="s">
        <v>50</v>
      </c>
      <c r="C39" s="8" t="s">
        <v>6</v>
      </c>
      <c r="D39" s="8">
        <v>83</v>
      </c>
      <c r="E39" s="6">
        <v>0</v>
      </c>
      <c r="F39" s="6">
        <f>D39*E39</f>
        <v>0</v>
      </c>
      <c r="G39" s="6">
        <f>H39-F39</f>
        <v>0</v>
      </c>
      <c r="H39" s="6">
        <f>F39*1.21</f>
        <v>0</v>
      </c>
    </row>
    <row r="40" spans="1:8" ht="12.75" customHeight="1" x14ac:dyDescent="0.2">
      <c r="A40" s="21" t="s">
        <v>63</v>
      </c>
      <c r="B40" s="8" t="s">
        <v>64</v>
      </c>
      <c r="C40" s="8" t="s">
        <v>6</v>
      </c>
      <c r="D40" s="8">
        <v>83</v>
      </c>
      <c r="E40" s="6">
        <v>0</v>
      </c>
      <c r="F40" s="6">
        <f>D40*E40</f>
        <v>0</v>
      </c>
      <c r="G40" s="6">
        <f>H40-F40</f>
        <v>0</v>
      </c>
      <c r="H40" s="6">
        <f>F40*1.21</f>
        <v>0</v>
      </c>
    </row>
    <row r="41" spans="1:8" ht="12.75" customHeight="1" x14ac:dyDescent="0.2">
      <c r="A41" s="22"/>
      <c r="B41" s="10" t="s">
        <v>9</v>
      </c>
      <c r="C41" s="11"/>
      <c r="D41" s="11"/>
      <c r="E41" s="12"/>
      <c r="F41" s="13">
        <f>SUM(F33:F40)</f>
        <v>0</v>
      </c>
      <c r="G41" s="13">
        <f>SUM(G33:G40)</f>
        <v>0</v>
      </c>
      <c r="H41" s="13">
        <f>H40+H39+H38+H37+H36+H35+H34+H33</f>
        <v>0</v>
      </c>
    </row>
    <row r="42" spans="1:8" ht="25.5" x14ac:dyDescent="0.2">
      <c r="A42" s="23" t="s">
        <v>11</v>
      </c>
      <c r="B42" s="20" t="s">
        <v>93</v>
      </c>
      <c r="C42" s="4" t="s">
        <v>76</v>
      </c>
      <c r="D42" s="4"/>
      <c r="E42" s="5"/>
      <c r="F42" s="5"/>
      <c r="G42" s="5"/>
      <c r="H42" s="5"/>
    </row>
    <row r="43" spans="1:8" x14ac:dyDescent="0.2">
      <c r="A43" s="21" t="s">
        <v>66</v>
      </c>
      <c r="B43" s="3" t="s">
        <v>13</v>
      </c>
      <c r="C43" s="8" t="s">
        <v>6</v>
      </c>
      <c r="D43" s="8">
        <v>7</v>
      </c>
      <c r="E43" s="7">
        <v>0</v>
      </c>
      <c r="F43" s="6">
        <f t="shared" ref="F43:F47" si="16">D43*E43</f>
        <v>0</v>
      </c>
      <c r="G43" s="6">
        <f t="shared" ref="G43:G47" si="17">H43-F43</f>
        <v>0</v>
      </c>
      <c r="H43" s="6">
        <f t="shared" ref="H43:H47" si="18">F43*1.21</f>
        <v>0</v>
      </c>
    </row>
    <row r="44" spans="1:8" x14ac:dyDescent="0.2">
      <c r="A44" s="21" t="s">
        <v>67</v>
      </c>
      <c r="B44" s="8" t="s">
        <v>44</v>
      </c>
      <c r="C44" s="8" t="s">
        <v>6</v>
      </c>
      <c r="D44" s="8">
        <v>7</v>
      </c>
      <c r="E44" s="7">
        <v>0</v>
      </c>
      <c r="F44" s="6">
        <f t="shared" si="16"/>
        <v>0</v>
      </c>
      <c r="G44" s="6">
        <f t="shared" si="17"/>
        <v>0</v>
      </c>
      <c r="H44" s="6">
        <f t="shared" si="18"/>
        <v>0</v>
      </c>
    </row>
    <row r="45" spans="1:8" x14ac:dyDescent="0.2">
      <c r="A45" s="21" t="s">
        <v>68</v>
      </c>
      <c r="B45" s="8" t="s">
        <v>45</v>
      </c>
      <c r="C45" s="8" t="s">
        <v>6</v>
      </c>
      <c r="D45" s="8">
        <v>7</v>
      </c>
      <c r="E45" s="7">
        <v>0</v>
      </c>
      <c r="F45" s="6">
        <f t="shared" si="16"/>
        <v>0</v>
      </c>
      <c r="G45" s="6">
        <f t="shared" si="17"/>
        <v>0</v>
      </c>
      <c r="H45" s="6">
        <f t="shared" si="18"/>
        <v>0</v>
      </c>
    </row>
    <row r="46" spans="1:8" x14ac:dyDescent="0.2">
      <c r="A46" s="21" t="s">
        <v>69</v>
      </c>
      <c r="B46" s="8" t="s">
        <v>27</v>
      </c>
      <c r="C46" s="8" t="s">
        <v>6</v>
      </c>
      <c r="D46" s="8">
        <v>20</v>
      </c>
      <c r="E46" s="7">
        <v>0</v>
      </c>
      <c r="F46" s="6">
        <f t="shared" si="16"/>
        <v>0</v>
      </c>
      <c r="G46" s="6">
        <f t="shared" si="17"/>
        <v>0</v>
      </c>
      <c r="H46" s="6">
        <f t="shared" si="18"/>
        <v>0</v>
      </c>
    </row>
    <row r="47" spans="1:8" x14ac:dyDescent="0.2">
      <c r="A47" s="21" t="s">
        <v>70</v>
      </c>
      <c r="B47" s="8" t="s">
        <v>26</v>
      </c>
      <c r="C47" s="8" t="s">
        <v>6</v>
      </c>
      <c r="D47" s="8">
        <v>7</v>
      </c>
      <c r="E47" s="7">
        <v>0</v>
      </c>
      <c r="F47" s="6">
        <f t="shared" si="16"/>
        <v>0</v>
      </c>
      <c r="G47" s="6">
        <f t="shared" si="17"/>
        <v>0</v>
      </c>
      <c r="H47" s="6">
        <f t="shared" si="18"/>
        <v>0</v>
      </c>
    </row>
    <row r="48" spans="1:8" x14ac:dyDescent="0.2">
      <c r="A48" s="21" t="s">
        <v>71</v>
      </c>
      <c r="B48" s="3" t="s">
        <v>23</v>
      </c>
      <c r="C48" s="8" t="s">
        <v>6</v>
      </c>
      <c r="D48" s="8">
        <v>7</v>
      </c>
      <c r="E48" s="6">
        <v>0</v>
      </c>
      <c r="F48" s="6">
        <f>D48*E48</f>
        <v>0</v>
      </c>
      <c r="G48" s="6">
        <f>H48-F48</f>
        <v>0</v>
      </c>
      <c r="H48" s="6">
        <f>F48*1.21</f>
        <v>0</v>
      </c>
    </row>
    <row r="49" spans="1:8" x14ac:dyDescent="0.2">
      <c r="A49" s="21" t="s">
        <v>86</v>
      </c>
      <c r="B49" s="8" t="s">
        <v>50</v>
      </c>
      <c r="C49" s="8" t="s">
        <v>6</v>
      </c>
      <c r="D49" s="8">
        <v>7</v>
      </c>
      <c r="E49" s="6">
        <v>0</v>
      </c>
      <c r="F49" s="6">
        <f>D49*E49</f>
        <v>0</v>
      </c>
      <c r="G49" s="6">
        <f>H49-F49</f>
        <v>0</v>
      </c>
      <c r="H49" s="6">
        <f>F49*1.21</f>
        <v>0</v>
      </c>
    </row>
    <row r="50" spans="1:8" x14ac:dyDescent="0.2">
      <c r="A50" s="21" t="s">
        <v>87</v>
      </c>
      <c r="B50" s="8" t="s">
        <v>64</v>
      </c>
      <c r="C50" s="8" t="s">
        <v>6</v>
      </c>
      <c r="D50" s="8">
        <v>7</v>
      </c>
      <c r="E50" s="6">
        <v>0</v>
      </c>
      <c r="F50" s="6">
        <f>D50*E50</f>
        <v>0</v>
      </c>
      <c r="G50" s="6">
        <f>H50-F50</f>
        <v>0</v>
      </c>
      <c r="H50" s="6">
        <f>F50*1.21</f>
        <v>0</v>
      </c>
    </row>
    <row r="51" spans="1:8" x14ac:dyDescent="0.2">
      <c r="A51" s="22"/>
      <c r="B51" s="10" t="s">
        <v>9</v>
      </c>
      <c r="C51" s="11"/>
      <c r="D51" s="11"/>
      <c r="E51" s="12"/>
      <c r="F51" s="13">
        <f>SUM(F43:F50)</f>
        <v>0</v>
      </c>
      <c r="G51" s="13">
        <f>SUM(G43:G50)</f>
        <v>0</v>
      </c>
      <c r="H51" s="13">
        <f>H50+H49+H48+H47+H46+H45+H44+H43</f>
        <v>0</v>
      </c>
    </row>
    <row r="52" spans="1:8" s="1" customFormat="1" x14ac:dyDescent="0.2">
      <c r="A52" s="23" t="s">
        <v>12</v>
      </c>
      <c r="B52" s="4" t="s">
        <v>25</v>
      </c>
      <c r="C52" s="4"/>
      <c r="D52" s="4"/>
      <c r="E52" s="5"/>
      <c r="F52" s="5"/>
      <c r="G52" s="5"/>
      <c r="H52" s="5"/>
    </row>
    <row r="53" spans="1:8" ht="25.5" x14ac:dyDescent="0.2">
      <c r="A53" s="24" t="s">
        <v>38</v>
      </c>
      <c r="B53" s="17" t="s">
        <v>48</v>
      </c>
      <c r="C53" s="18" t="s">
        <v>6</v>
      </c>
      <c r="D53" s="18">
        <v>1</v>
      </c>
      <c r="E53" s="19">
        <v>0</v>
      </c>
      <c r="F53" s="19">
        <f>D53*E53</f>
        <v>0</v>
      </c>
      <c r="G53" s="19">
        <f>H53-F53</f>
        <v>0</v>
      </c>
      <c r="H53" s="19">
        <f>F53*1.21</f>
        <v>0</v>
      </c>
    </row>
    <row r="54" spans="1:8" x14ac:dyDescent="0.2">
      <c r="A54" s="24" t="s">
        <v>58</v>
      </c>
      <c r="B54" s="17" t="s">
        <v>49</v>
      </c>
      <c r="C54" s="18" t="s">
        <v>6</v>
      </c>
      <c r="D54" s="18">
        <v>1</v>
      </c>
      <c r="E54" s="19">
        <v>0</v>
      </c>
      <c r="F54" s="19">
        <f>D54*E54</f>
        <v>0</v>
      </c>
      <c r="G54" s="19">
        <f>H54-F54</f>
        <v>0</v>
      </c>
      <c r="H54" s="19">
        <f>F54*1.21</f>
        <v>0</v>
      </c>
    </row>
    <row r="55" spans="1:8" x14ac:dyDescent="0.2">
      <c r="A55" s="24" t="s">
        <v>59</v>
      </c>
      <c r="B55" s="18" t="s">
        <v>24</v>
      </c>
      <c r="C55" s="18" t="s">
        <v>53</v>
      </c>
      <c r="D55" s="18">
        <v>1</v>
      </c>
      <c r="E55" s="19">
        <v>0</v>
      </c>
      <c r="F55" s="19">
        <f>D55*E55</f>
        <v>0</v>
      </c>
      <c r="G55" s="19">
        <f>H55-F55</f>
        <v>0</v>
      </c>
      <c r="H55" s="19">
        <f>F55*1.21</f>
        <v>0</v>
      </c>
    </row>
    <row r="56" spans="1:8" x14ac:dyDescent="0.2">
      <c r="A56" s="22"/>
      <c r="B56" s="10" t="s">
        <v>9</v>
      </c>
      <c r="C56" s="11"/>
      <c r="D56" s="11"/>
      <c r="E56" s="12"/>
      <c r="F56" s="13">
        <f>SUM(F53:F55)</f>
        <v>0</v>
      </c>
      <c r="G56" s="13">
        <f t="shared" ref="G56:H56" si="19">SUM(G53:G55)</f>
        <v>0</v>
      </c>
      <c r="H56" s="13">
        <f t="shared" si="19"/>
        <v>0</v>
      </c>
    </row>
    <row r="57" spans="1:8" x14ac:dyDescent="0.2">
      <c r="A57" s="42" t="s">
        <v>15</v>
      </c>
      <c r="B57" s="32" t="s">
        <v>60</v>
      </c>
      <c r="C57" s="40"/>
      <c r="D57" s="40"/>
      <c r="E57" s="33"/>
      <c r="F57" s="34"/>
      <c r="G57" s="34"/>
      <c r="H57" s="34"/>
    </row>
    <row r="58" spans="1:8" x14ac:dyDescent="0.2">
      <c r="A58" s="43" t="s">
        <v>40</v>
      </c>
      <c r="B58" s="16" t="s">
        <v>65</v>
      </c>
      <c r="C58" s="16" t="s">
        <v>61</v>
      </c>
      <c r="D58" s="16">
        <v>4</v>
      </c>
      <c r="E58" s="45">
        <v>0</v>
      </c>
      <c r="F58" s="35">
        <f>D58*E58</f>
        <v>0</v>
      </c>
      <c r="G58" s="36">
        <f>F58*0.21</f>
        <v>0</v>
      </c>
      <c r="H58" s="36">
        <f>G58+F58</f>
        <v>0</v>
      </c>
    </row>
    <row r="59" spans="1:8" ht="25.5" x14ac:dyDescent="0.2">
      <c r="A59" s="43" t="s">
        <v>41</v>
      </c>
      <c r="B59" s="37" t="s">
        <v>73</v>
      </c>
      <c r="C59" s="16" t="s">
        <v>61</v>
      </c>
      <c r="D59" s="16">
        <v>4</v>
      </c>
      <c r="E59" s="45">
        <v>0</v>
      </c>
      <c r="F59" s="38">
        <f>D59*E59</f>
        <v>0</v>
      </c>
      <c r="G59" s="39">
        <f t="shared" ref="G59:G60" si="20">F59*0.21</f>
        <v>0</v>
      </c>
      <c r="H59" s="39">
        <f t="shared" ref="H59:H60" si="21">G59+F59</f>
        <v>0</v>
      </c>
    </row>
    <row r="60" spans="1:8" ht="25.5" x14ac:dyDescent="0.2">
      <c r="A60" s="43" t="s">
        <v>88</v>
      </c>
      <c r="B60" s="37" t="s">
        <v>74</v>
      </c>
      <c r="C60" s="16" t="s">
        <v>61</v>
      </c>
      <c r="D60" s="16">
        <v>4</v>
      </c>
      <c r="E60" s="45">
        <v>0</v>
      </c>
      <c r="F60" s="38">
        <f>D60*E60</f>
        <v>0</v>
      </c>
      <c r="G60" s="39">
        <f t="shared" si="20"/>
        <v>0</v>
      </c>
      <c r="H60" s="39">
        <f t="shared" si="21"/>
        <v>0</v>
      </c>
    </row>
    <row r="61" spans="1:8" x14ac:dyDescent="0.2">
      <c r="A61" s="44"/>
      <c r="B61" s="10" t="s">
        <v>9</v>
      </c>
      <c r="C61" s="11"/>
      <c r="D61" s="11"/>
      <c r="E61" s="12"/>
      <c r="F61" s="13">
        <f>F60+F59+F58</f>
        <v>0</v>
      </c>
      <c r="G61" s="13">
        <f>H61-F61</f>
        <v>0</v>
      </c>
      <c r="H61" s="13">
        <f>H58+H59+H60</f>
        <v>0</v>
      </c>
    </row>
    <row r="62" spans="1:8" ht="20.25" x14ac:dyDescent="0.3">
      <c r="A62" s="41"/>
      <c r="B62" s="26" t="s">
        <v>17</v>
      </c>
      <c r="C62" s="25"/>
      <c r="D62" s="25"/>
      <c r="E62" s="27"/>
      <c r="F62" s="28">
        <f>F61+F56+F51+F41+F31+F19</f>
        <v>0</v>
      </c>
      <c r="G62" s="28">
        <f>G61+G56+G51+G41+G31+G19</f>
        <v>0</v>
      </c>
      <c r="H62" s="28">
        <f>H61+H56+H51+H41+H31+H19</f>
        <v>0</v>
      </c>
    </row>
  </sheetData>
  <mergeCells count="4">
    <mergeCell ref="A1:H2"/>
    <mergeCell ref="A3:H4"/>
    <mergeCell ref="A6:H7"/>
    <mergeCell ref="C9:E9"/>
  </mergeCells>
  <phoneticPr fontId="1" type="noConversion"/>
  <pageMargins left="0.27" right="0.28999999999999998" top="0.44" bottom="0.2" header="0.49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033-PC</cp:lastModifiedBy>
  <cp:lastPrinted>2015-06-30T06:43:36Z</cp:lastPrinted>
  <dcterms:created xsi:type="dcterms:W3CDTF">2008-09-10T06:02:50Z</dcterms:created>
  <dcterms:modified xsi:type="dcterms:W3CDTF">2018-08-28T11:42:54Z</dcterms:modified>
</cp:coreProperties>
</file>