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okumenty 2018\Písek\ZŠ Šobrova\Výběrová řízení\Robotika\"/>
    </mc:Choice>
  </mc:AlternateContent>
  <xr:revisionPtr revIDLastSave="0" documentId="13_ncr:1_{1083A02F-54CC-4311-BCDB-163E06039F98}" xr6:coauthVersionLast="43" xr6:coauthVersionMax="43" xr10:uidLastSave="{00000000-0000-0000-0000-000000000000}"/>
  <bookViews>
    <workbookView xWindow="20790" yWindow="3255" windowWidth="22080" windowHeight="18975" activeTab="2" xr2:uid="{00000000-000D-0000-FFFF-FFFF00000000}"/>
  </bookViews>
  <sheets>
    <sheet name="Krycí list" sheetId="3" r:id="rId1"/>
    <sheet name="Rekapitulace" sheetId="2" r:id="rId2"/>
    <sheet name="Soupis dodávek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3" l="1"/>
  <c r="I17" i="3"/>
  <c r="G25" i="1"/>
  <c r="C11" i="2" s="1"/>
  <c r="G6" i="1"/>
  <c r="G24" i="1"/>
  <c r="G23" i="1"/>
  <c r="G22" i="1"/>
  <c r="G21" i="1"/>
  <c r="G19" i="1"/>
  <c r="G18" i="1"/>
  <c r="G17" i="1"/>
  <c r="G16" i="1"/>
  <c r="G14" i="1"/>
  <c r="G13" i="1"/>
  <c r="G12" i="1"/>
  <c r="G11" i="1"/>
  <c r="G9" i="1"/>
  <c r="G8" i="1"/>
  <c r="G7" i="1"/>
  <c r="G5" i="1" s="1"/>
  <c r="C7" i="2" l="1"/>
  <c r="G15" i="1"/>
  <c r="G20" i="1"/>
  <c r="C10" i="2" s="1"/>
  <c r="G10" i="1"/>
  <c r="C8" i="2" s="1"/>
  <c r="C9" i="2" l="1"/>
  <c r="C15" i="2"/>
  <c r="D12" i="2" l="1"/>
  <c r="A1" i="1" l="1"/>
  <c r="A1" i="2"/>
  <c r="C12" i="2" l="1"/>
  <c r="I22" i="3" s="1"/>
  <c r="C23" i="3" s="1"/>
  <c r="F23" i="3" l="1"/>
  <c r="I23" i="3" s="1"/>
  <c r="C17" i="2"/>
</calcChain>
</file>

<file path=xl/sharedStrings.xml><?xml version="1.0" encoding="utf-8"?>
<sst xmlns="http://schemas.openxmlformats.org/spreadsheetml/2006/main" count="128" uniqueCount="89">
  <si>
    <t xml:space="preserve">Číslo položky </t>
  </si>
  <si>
    <t xml:space="preserve">Název položky </t>
  </si>
  <si>
    <t xml:space="preserve">Popis položky </t>
  </si>
  <si>
    <t xml:space="preserve">Jednotka </t>
  </si>
  <si>
    <t xml:space="preserve">Počet jednotek </t>
  </si>
  <si>
    <t xml:space="preserve">Kč bez DPH / jednotka </t>
  </si>
  <si>
    <t xml:space="preserve">Cena celkem Kč bez DPH </t>
  </si>
  <si>
    <t>kpl</t>
  </si>
  <si>
    <t>Název akce:</t>
  </si>
  <si>
    <t>Objednatel:</t>
  </si>
  <si>
    <t>IČ/DIČ:</t>
  </si>
  <si>
    <t>Druh nákladů:</t>
  </si>
  <si>
    <t>Projektant:</t>
  </si>
  <si>
    <t>Lokalita:</t>
  </si>
  <si>
    <t>Písek</t>
  </si>
  <si>
    <t>vzejde z výběrového řízení</t>
  </si>
  <si>
    <t>Začátek realizace:</t>
  </si>
  <si>
    <t>Konec realizace:</t>
  </si>
  <si>
    <t>Položek:</t>
  </si>
  <si>
    <t xml:space="preserve">Klasifikace ocenění </t>
  </si>
  <si>
    <t>Zpracoval:</t>
  </si>
  <si>
    <t>Datum:</t>
  </si>
  <si>
    <t>Rozpočtové náklady v Kč</t>
  </si>
  <si>
    <t>A</t>
  </si>
  <si>
    <t>Rozpočtové náklady nestavebních částí projektu - vybavení učeben</t>
  </si>
  <si>
    <t>1.</t>
  </si>
  <si>
    <t>Dodávky</t>
  </si>
  <si>
    <t>Celkem bez DPH</t>
  </si>
  <si>
    <t>Základ 0%</t>
  </si>
  <si>
    <t>Základ 15%</t>
  </si>
  <si>
    <t>DPH 15%</t>
  </si>
  <si>
    <t>Základ 21%</t>
  </si>
  <si>
    <t>DPH 21%</t>
  </si>
  <si>
    <t>Celkem včetně DPH</t>
  </si>
  <si>
    <t>Projektant</t>
  </si>
  <si>
    <t>Objednatel</t>
  </si>
  <si>
    <t>Dodavatel</t>
  </si>
  <si>
    <t>Datum, razítko a podpis</t>
  </si>
  <si>
    <t>Poznámka:</t>
  </si>
  <si>
    <t>REKAPITULACE</t>
  </si>
  <si>
    <t xml:space="preserve">Soubor </t>
  </si>
  <si>
    <t xml:space="preserve">Specifikace souboru </t>
  </si>
  <si>
    <t>Dodávky Kč</t>
  </si>
  <si>
    <t>Počet položek</t>
  </si>
  <si>
    <t>S-001</t>
  </si>
  <si>
    <t xml:space="preserve">Celkem ceny Kč bez DPH </t>
  </si>
  <si>
    <t>* výsledkem musí být 0</t>
  </si>
  <si>
    <t xml:space="preserve">Kontrola výsledku* </t>
  </si>
  <si>
    <t>Poznámka pro zpracování nabídkové ceny</t>
  </si>
  <si>
    <t>Adaptace učeben pro technické vzdělávání při využití digitálních technologií a adaptace odborných učeben, stavební úpravy a vybavení jazykové laboratoře a učebny přírodních věd</t>
  </si>
  <si>
    <t>Základní škola Tomáše Šobra a Mateřská škola Písek</t>
  </si>
  <si>
    <t>70943168</t>
  </si>
  <si>
    <t>Martina Touchová</t>
  </si>
  <si>
    <t>60620714/CZ7159101576</t>
  </si>
  <si>
    <t>S-002</t>
  </si>
  <si>
    <t>S-003</t>
  </si>
  <si>
    <t>Technická specifikace podle technické dokumentace a podmínek zadávací dokumentace</t>
  </si>
  <si>
    <t>ks</t>
  </si>
  <si>
    <t xml:space="preserve">Nabídková cena </t>
  </si>
  <si>
    <t>Nestavební části projektu</t>
  </si>
  <si>
    <t>RoboPom-001</t>
  </si>
  <si>
    <t>RoboPom-002</t>
  </si>
  <si>
    <t>RoboPom-003</t>
  </si>
  <si>
    <t>RoboPom-004</t>
  </si>
  <si>
    <t>Robotický programovatelný výukový model na kolečkách (vozítko)</t>
  </si>
  <si>
    <t>Technická specifikace podle technické specifikace a podmínek zadávací dokumentace</t>
  </si>
  <si>
    <t>hodin</t>
  </si>
  <si>
    <t>soubor</t>
  </si>
  <si>
    <t xml:space="preserve">Výukové materiály dle technické specifikace a podmínek zadávací dokumentace </t>
  </si>
  <si>
    <t>Robotický programovatelný výukový model třídící linky</t>
  </si>
  <si>
    <t xml:space="preserve">Vyškolení pedagogů v programování robotického modelu </t>
  </si>
  <si>
    <t>Robotický programovatelný výukový model robotické ruky</t>
  </si>
  <si>
    <t>Robotický programovatelný výukový model dálkové řízení</t>
  </si>
  <si>
    <t>S-004</t>
  </si>
  <si>
    <t>S-005</t>
  </si>
  <si>
    <t>ADAPTER 220 V pro RoboPom-002-004</t>
  </si>
  <si>
    <t>Kompatibilní pro položku RoboPom-002, RoboPom-003 a RoboPom-004</t>
  </si>
  <si>
    <t>ADAPTER NAPÁJENÍ 220 V</t>
  </si>
  <si>
    <t>Sestavení modelu*)</t>
  </si>
  <si>
    <t>Odzkoušení robotického modelu *)</t>
  </si>
  <si>
    <t>Odzkoušení robotického modelu*)</t>
  </si>
  <si>
    <r>
      <t>Součástí nabídkové ceny budou i doplňující služby, zejména doprava a vyškolení obsluhy. Cenu za tyto služby promítá účastník VŘ do jednotkové ceny položek nebo celkové nabídkové ceny. Doprava je přitom míněna do místa sídla zadavatele - Šobrova 2070, 397 01 Písek a v témže místě bude i vyškolení obsluhy. Položkou odzkoušení modelu se rozumí prověření všech požadovaných funkcí každého dodávaného modelu a to mechanických částí modelu i programových funkcí modelu pomocí dodaného a instalovaného SW. V soupisu dodávek vyplňuje účastník VŘ pouze</t>
    </r>
    <r>
      <rPr>
        <b/>
        <u/>
        <sz val="11"/>
        <color theme="1"/>
        <rFont val="Calibri"/>
        <family val="2"/>
        <charset val="238"/>
        <scheme val="minor"/>
      </rPr>
      <t xml:space="preserve"> žlutě vyznačená pole</t>
    </r>
    <r>
      <rPr>
        <sz val="11"/>
        <color theme="1"/>
        <rFont val="Calibri"/>
        <family val="2"/>
        <charset val="238"/>
        <scheme val="minor"/>
      </rPr>
      <t>. Bílá pole se nevyplňují ani nepřepisují! U položek označených hvězdičkou se jedná o položku, která může být již v ceně vlastního modelu a to ve standardu nebo v rámci akce, v tom případě se cena této položky vyplňuje nulou, protože je již započítána v ceně modelu. Pokud tomu tak není, tak účastník VŘ cenu doplní a ta se automaticky propočítá do výsledné ceny modelu. V případě, že účastník VŘ takovou položku nevyplní žádnou hodnotou, bude tento případ posuzován tak, že cena je již zahrnuta v ceně robotického modelu. V uvedeném případě, tedy při vyplnění položky nulou nebo její nevyplnění platí, že taková položka je součástí celého předmětu dodávky.</t>
    </r>
  </si>
  <si>
    <t xml:space="preserve">Odzkoušení robotického modelu*) </t>
  </si>
  <si>
    <t>2019</t>
  </si>
  <si>
    <t>10/2019</t>
  </si>
  <si>
    <t>21</t>
  </si>
  <si>
    <t>2.</t>
  </si>
  <si>
    <t>ROBOTICKÉ MODELY</t>
  </si>
  <si>
    <t>Krycí list rozpočtu (nestavební část) - soupis dodávek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</si>
</sst>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rgb="FF0000FF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0" fontId="6" fillId="0" borderId="0" xfId="0" applyFont="1" applyAlignment="1">
      <alignment vertical="center"/>
    </xf>
    <xf numFmtId="0" fontId="6" fillId="0" borderId="14" xfId="0" applyNumberFormat="1" applyFont="1" applyFill="1" applyBorder="1" applyAlignment="1" applyProtection="1">
      <alignment vertical="center"/>
    </xf>
    <xf numFmtId="0" fontId="6" fillId="0" borderId="19" xfId="0" applyNumberFormat="1" applyFont="1" applyFill="1" applyBorder="1" applyAlignment="1" applyProtection="1">
      <alignment vertical="center"/>
    </xf>
    <xf numFmtId="4" fontId="10" fillId="2" borderId="18" xfId="0" applyNumberFormat="1" applyFont="1" applyFill="1" applyBorder="1" applyAlignment="1" applyProtection="1">
      <alignment horizontal="right" vertical="center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3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vertical="center"/>
    </xf>
    <xf numFmtId="49" fontId="12" fillId="0" borderId="6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3" fillId="0" borderId="0" xfId="0" applyFont="1"/>
    <xf numFmtId="4" fontId="0" fillId="3" borderId="1" xfId="0" applyNumberFormat="1" applyFill="1" applyBorder="1" applyAlignment="1">
      <alignment vertical="center"/>
    </xf>
    <xf numFmtId="4" fontId="0" fillId="0" borderId="0" xfId="0" applyNumberFormat="1"/>
    <xf numFmtId="49" fontId="8" fillId="2" borderId="26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1" fillId="0" borderId="34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/>
    <xf numFmtId="4" fontId="0" fillId="0" borderId="0" xfId="0" applyNumberFormat="1"/>
    <xf numFmtId="0" fontId="1" fillId="0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34" xfId="0" applyFont="1" applyBorder="1"/>
    <xf numFmtId="0" fontId="0" fillId="0" borderId="32" xfId="0" applyBorder="1"/>
    <xf numFmtId="0" fontId="0" fillId="0" borderId="40" xfId="0" applyBorder="1"/>
    <xf numFmtId="0" fontId="1" fillId="0" borderId="39" xfId="0" applyFont="1" applyFill="1" applyBorder="1"/>
    <xf numFmtId="49" fontId="10" fillId="0" borderId="39" xfId="0" applyNumberFormat="1" applyFont="1" applyFill="1" applyBorder="1" applyAlignment="1" applyProtection="1">
      <alignment horizontal="center" vertical="center"/>
    </xf>
    <xf numFmtId="49" fontId="10" fillId="4" borderId="16" xfId="0" applyNumberFormat="1" applyFont="1" applyFill="1" applyBorder="1" applyAlignment="1" applyProtection="1">
      <alignment vertical="center"/>
    </xf>
    <xf numFmtId="49" fontId="10" fillId="4" borderId="17" xfId="0" applyNumberFormat="1" applyFont="1" applyFill="1" applyBorder="1" applyAlignment="1" applyProtection="1">
      <alignment vertical="center"/>
    </xf>
    <xf numFmtId="4" fontId="10" fillId="4" borderId="43" xfId="0" applyNumberFormat="1" applyFont="1" applyFill="1" applyBorder="1" applyAlignment="1" applyProtection="1">
      <alignment horizontal="center" vertical="center"/>
    </xf>
    <xf numFmtId="0" fontId="1" fillId="0" borderId="17" xfId="0" applyFont="1" applyBorder="1"/>
    <xf numFmtId="0" fontId="0" fillId="0" borderId="44" xfId="0" applyBorder="1"/>
    <xf numFmtId="0" fontId="0" fillId="0" borderId="45" xfId="0" applyBorder="1"/>
    <xf numFmtId="4" fontId="0" fillId="0" borderId="32" xfId="0" applyNumberFormat="1" applyBorder="1"/>
    <xf numFmtId="4" fontId="0" fillId="0" borderId="40" xfId="0" applyNumberFormat="1" applyBorder="1"/>
    <xf numFmtId="4" fontId="1" fillId="0" borderId="39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0" xfId="0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11" fillId="0" borderId="1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15" xfId="0" applyNumberFormat="1" applyFont="1" applyFill="1" applyBorder="1" applyAlignment="1" applyProtection="1">
      <alignment horizontal="left" vertical="center"/>
    </xf>
    <xf numFmtId="49" fontId="10" fillId="2" borderId="22" xfId="0" applyNumberFormat="1" applyFont="1" applyFill="1" applyBorder="1" applyAlignment="1" applyProtection="1">
      <alignment horizontal="left" vertical="center"/>
    </xf>
    <xf numFmtId="0" fontId="10" fillId="2" borderId="21" xfId="0" applyNumberFormat="1" applyFont="1" applyFill="1" applyBorder="1" applyAlignment="1" applyProtection="1">
      <alignment horizontal="left" vertical="center"/>
    </xf>
    <xf numFmtId="49" fontId="10" fillId="4" borderId="13" xfId="0" applyNumberFormat="1" applyFont="1" applyFill="1" applyBorder="1" applyAlignment="1" applyProtection="1">
      <alignment horizontal="left" vertical="center"/>
    </xf>
    <xf numFmtId="0" fontId="10" fillId="4" borderId="42" xfId="0" applyNumberFormat="1" applyFont="1" applyFill="1" applyBorder="1" applyAlignment="1" applyProtection="1">
      <alignment horizontal="left" vertical="center"/>
    </xf>
    <xf numFmtId="49" fontId="11" fillId="0" borderId="9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/>
    </xf>
    <xf numFmtId="49" fontId="11" fillId="0" borderId="7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vertical="center"/>
    </xf>
    <xf numFmtId="49" fontId="11" fillId="0" borderId="7" xfId="0" applyNumberFormat="1" applyFont="1" applyFill="1" applyBorder="1" applyAlignment="1" applyProtection="1">
      <alignment vertical="center"/>
    </xf>
    <xf numFmtId="49" fontId="11" fillId="0" borderId="35" xfId="0" applyNumberFormat="1" applyFont="1" applyFill="1" applyBorder="1" applyAlignment="1" applyProtection="1">
      <alignment vertical="center"/>
    </xf>
    <xf numFmtId="49" fontId="11" fillId="0" borderId="36" xfId="0" applyNumberFormat="1" applyFont="1" applyFill="1" applyBorder="1" applyAlignment="1" applyProtection="1">
      <alignment vertical="center"/>
    </xf>
    <xf numFmtId="49" fontId="11" fillId="0" borderId="37" xfId="0" applyNumberFormat="1" applyFont="1" applyFill="1" applyBorder="1" applyAlignment="1" applyProtection="1">
      <alignment vertical="center"/>
    </xf>
    <xf numFmtId="4" fontId="11" fillId="0" borderId="38" xfId="0" applyNumberFormat="1" applyFont="1" applyFill="1" applyBorder="1" applyAlignment="1" applyProtection="1">
      <alignment horizontal="center" vertical="center"/>
    </xf>
    <xf numFmtId="4" fontId="11" fillId="0" borderId="5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49" fontId="10" fillId="0" borderId="28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22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9" fillId="0" borderId="27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14" fillId="5" borderId="0" xfId="0" applyFont="1" applyFill="1" applyAlignment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7">
    <cellStyle name="Čárka 2" xfId="5" xr:uid="{00000000-0005-0000-0000-000000000000}"/>
    <cellStyle name="Čárka 3" xfId="6" xr:uid="{00000000-0005-0000-0000-000001000000}"/>
    <cellStyle name="Excel Built-in Normal" xfId="2" xr:uid="{00000000-0005-0000-0000-000002000000}"/>
    <cellStyle name="Hypertextový odkaz 2" xfId="3" xr:uid="{00000000-0005-0000-0000-000003000000}"/>
    <cellStyle name="Hypertextový odkaz 3" xfId="4" xr:uid="{00000000-0005-0000-0000-000004000000}"/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workbookViewId="0">
      <selection sqref="A1:I1"/>
    </sheetView>
  </sheetViews>
  <sheetFormatPr defaultRowHeight="15" x14ac:dyDescent="0.25"/>
  <cols>
    <col min="2" max="2" width="13.7109375" customWidth="1"/>
    <col min="3" max="3" width="23.7109375" customWidth="1"/>
    <col min="4" max="4" width="10.7109375" customWidth="1"/>
    <col min="5" max="5" width="14.7109375" customWidth="1"/>
    <col min="6" max="6" width="22.7109375" customWidth="1"/>
    <col min="7" max="7" width="9.7109375" customWidth="1"/>
    <col min="8" max="8" width="13.7109375" customWidth="1"/>
    <col min="9" max="9" width="23.7109375" customWidth="1"/>
  </cols>
  <sheetData>
    <row r="1" spans="1:11" ht="26.25" x14ac:dyDescent="0.25">
      <c r="A1" s="93" t="s">
        <v>88</v>
      </c>
      <c r="B1" s="94"/>
      <c r="C1" s="94"/>
      <c r="D1" s="94"/>
      <c r="E1" s="94"/>
      <c r="F1" s="94"/>
      <c r="G1" s="94"/>
      <c r="H1" s="94"/>
      <c r="I1" s="94"/>
      <c r="J1" s="1"/>
    </row>
    <row r="2" spans="1:11" ht="24.6" x14ac:dyDescent="0.3">
      <c r="A2" s="16"/>
      <c r="B2" s="17"/>
      <c r="C2" s="17"/>
      <c r="D2" s="17"/>
      <c r="E2" s="17"/>
      <c r="F2" s="17"/>
      <c r="G2" s="17"/>
      <c r="H2" s="17"/>
      <c r="I2" s="17"/>
      <c r="J2" s="2"/>
    </row>
    <row r="3" spans="1:11" ht="24.95" customHeight="1" x14ac:dyDescent="0.25">
      <c r="A3" s="95" t="s">
        <v>8</v>
      </c>
      <c r="B3" s="96"/>
      <c r="C3" s="102" t="s">
        <v>49</v>
      </c>
      <c r="D3" s="103"/>
      <c r="E3" s="95" t="s">
        <v>9</v>
      </c>
      <c r="F3" s="95" t="s">
        <v>50</v>
      </c>
      <c r="G3" s="96"/>
      <c r="H3" s="95" t="s">
        <v>10</v>
      </c>
      <c r="I3" s="98" t="s">
        <v>51</v>
      </c>
      <c r="J3" s="28"/>
      <c r="K3" s="27"/>
    </row>
    <row r="4" spans="1:11" ht="24.95" customHeight="1" x14ac:dyDescent="0.25">
      <c r="A4" s="96"/>
      <c r="B4" s="96"/>
      <c r="C4" s="103"/>
      <c r="D4" s="103"/>
      <c r="E4" s="96"/>
      <c r="F4" s="96"/>
      <c r="G4" s="96"/>
      <c r="H4" s="96"/>
      <c r="I4" s="99"/>
      <c r="J4" s="28"/>
      <c r="K4" s="27"/>
    </row>
    <row r="5" spans="1:11" ht="15" customHeight="1" x14ac:dyDescent="0.25">
      <c r="A5" s="95" t="s">
        <v>11</v>
      </c>
      <c r="B5" s="96"/>
      <c r="C5" s="95" t="s">
        <v>59</v>
      </c>
      <c r="D5" s="96"/>
      <c r="E5" s="95" t="s">
        <v>12</v>
      </c>
      <c r="F5" s="95" t="s">
        <v>52</v>
      </c>
      <c r="G5" s="96"/>
      <c r="H5" s="95" t="s">
        <v>10</v>
      </c>
      <c r="I5" s="98" t="s">
        <v>53</v>
      </c>
      <c r="J5" s="30"/>
      <c r="K5" s="29"/>
    </row>
    <row r="6" spans="1:11" x14ac:dyDescent="0.25">
      <c r="A6" s="96"/>
      <c r="B6" s="96"/>
      <c r="C6" s="96"/>
      <c r="D6" s="96"/>
      <c r="E6" s="96"/>
      <c r="F6" s="96"/>
      <c r="G6" s="96"/>
      <c r="H6" s="96"/>
      <c r="I6" s="99"/>
      <c r="J6" s="30"/>
      <c r="K6" s="29"/>
    </row>
    <row r="7" spans="1:11" x14ac:dyDescent="0.25">
      <c r="A7" s="95" t="s">
        <v>13</v>
      </c>
      <c r="B7" s="96"/>
      <c r="C7" s="95" t="s">
        <v>14</v>
      </c>
      <c r="D7" s="96"/>
      <c r="E7" s="95" t="s">
        <v>36</v>
      </c>
      <c r="F7" s="95" t="s">
        <v>15</v>
      </c>
      <c r="G7" s="96"/>
      <c r="H7" s="95" t="s">
        <v>10</v>
      </c>
      <c r="I7" s="97"/>
      <c r="J7" s="32"/>
      <c r="K7" s="31"/>
    </row>
    <row r="8" spans="1:11" x14ac:dyDescent="0.25">
      <c r="A8" s="96"/>
      <c r="B8" s="96"/>
      <c r="C8" s="96"/>
      <c r="D8" s="96"/>
      <c r="E8" s="96"/>
      <c r="F8" s="96"/>
      <c r="G8" s="96"/>
      <c r="H8" s="96"/>
      <c r="I8" s="96"/>
      <c r="J8" s="32"/>
      <c r="K8" s="31"/>
    </row>
    <row r="9" spans="1:11" ht="15" customHeight="1" x14ac:dyDescent="0.25">
      <c r="A9" s="95" t="s">
        <v>16</v>
      </c>
      <c r="B9" s="96"/>
      <c r="C9" s="98" t="s">
        <v>83</v>
      </c>
      <c r="D9" s="99"/>
      <c r="E9" s="95" t="s">
        <v>17</v>
      </c>
      <c r="F9" s="98" t="s">
        <v>84</v>
      </c>
      <c r="G9" s="98"/>
      <c r="H9" s="97" t="s">
        <v>18</v>
      </c>
      <c r="I9" s="100" t="s">
        <v>85</v>
      </c>
      <c r="J9" s="34"/>
      <c r="K9" s="33"/>
    </row>
    <row r="10" spans="1:11" x14ac:dyDescent="0.25">
      <c r="A10" s="96"/>
      <c r="B10" s="96"/>
      <c r="C10" s="99"/>
      <c r="D10" s="99"/>
      <c r="E10" s="96"/>
      <c r="F10" s="98"/>
      <c r="G10" s="98"/>
      <c r="H10" s="96"/>
      <c r="I10" s="101"/>
      <c r="J10" s="34"/>
      <c r="K10" s="33"/>
    </row>
    <row r="11" spans="1:11" ht="15" customHeight="1" x14ac:dyDescent="0.25">
      <c r="A11" s="95" t="s">
        <v>19</v>
      </c>
      <c r="B11" s="96"/>
      <c r="C11" s="95"/>
      <c r="D11" s="96"/>
      <c r="E11" s="95" t="s">
        <v>20</v>
      </c>
      <c r="F11" s="95"/>
      <c r="G11" s="96"/>
      <c r="H11" s="97" t="s">
        <v>21</v>
      </c>
      <c r="I11" s="121"/>
      <c r="J11" s="36"/>
      <c r="K11" s="35"/>
    </row>
    <row r="12" spans="1:11" x14ac:dyDescent="0.25">
      <c r="A12" s="96"/>
      <c r="B12" s="96"/>
      <c r="C12" s="96"/>
      <c r="D12" s="96"/>
      <c r="E12" s="96"/>
      <c r="F12" s="96"/>
      <c r="G12" s="96"/>
      <c r="H12" s="96"/>
      <c r="I12" s="99"/>
      <c r="J12" s="36"/>
      <c r="K12" s="35"/>
    </row>
    <row r="13" spans="1:11" ht="14.45" x14ac:dyDescent="0.3">
      <c r="A13" s="13"/>
      <c r="B13" s="13"/>
      <c r="C13" s="13"/>
      <c r="D13" s="13"/>
      <c r="E13" s="13"/>
      <c r="F13" s="13"/>
      <c r="G13" s="13"/>
      <c r="H13" s="13"/>
      <c r="I13" s="12"/>
      <c r="J13" s="11"/>
    </row>
    <row r="14" spans="1:11" ht="23.25" x14ac:dyDescent="0.25">
      <c r="A14" s="116" t="s">
        <v>22</v>
      </c>
      <c r="B14" s="117"/>
      <c r="C14" s="117"/>
      <c r="D14" s="117"/>
      <c r="E14" s="117"/>
      <c r="F14" s="117"/>
      <c r="G14" s="117"/>
      <c r="H14" s="117"/>
      <c r="I14" s="117"/>
      <c r="J14" s="1"/>
    </row>
    <row r="15" spans="1:11" ht="23.45" thickBot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"/>
    </row>
    <row r="16" spans="1:11" ht="27" thickBot="1" x14ac:dyDescent="0.3">
      <c r="A16" s="26" t="s">
        <v>23</v>
      </c>
      <c r="B16" s="118" t="s">
        <v>24</v>
      </c>
      <c r="C16" s="119"/>
      <c r="D16" s="119"/>
      <c r="E16" s="119"/>
      <c r="F16" s="119"/>
      <c r="G16" s="119"/>
      <c r="H16" s="119"/>
      <c r="I16" s="120"/>
      <c r="J16" s="11"/>
    </row>
    <row r="17" spans="1:10" x14ac:dyDescent="0.25">
      <c r="A17" s="78" t="s">
        <v>25</v>
      </c>
      <c r="B17" s="110" t="s">
        <v>87</v>
      </c>
      <c r="C17" s="111"/>
      <c r="D17" s="111"/>
      <c r="E17" s="111"/>
      <c r="F17" s="112"/>
      <c r="G17" s="104" t="s">
        <v>26</v>
      </c>
      <c r="H17" s="105"/>
      <c r="I17" s="108">
        <f>Rekapitulace!C12</f>
        <v>0</v>
      </c>
      <c r="J17" s="11"/>
    </row>
    <row r="18" spans="1:10" ht="15.75" thickBot="1" x14ac:dyDescent="0.3">
      <c r="A18" s="79"/>
      <c r="B18" s="113"/>
      <c r="C18" s="114"/>
      <c r="D18" s="114"/>
      <c r="E18" s="114"/>
      <c r="F18" s="115"/>
      <c r="G18" s="106"/>
      <c r="H18" s="107"/>
      <c r="I18" s="109"/>
      <c r="J18" s="11"/>
    </row>
    <row r="19" spans="1:10" ht="16.5" thickBot="1" x14ac:dyDescent="0.3">
      <c r="A19" s="56" t="s">
        <v>86</v>
      </c>
      <c r="B19" s="57" t="s">
        <v>58</v>
      </c>
      <c r="C19" s="57"/>
      <c r="D19" s="57"/>
      <c r="E19" s="57"/>
      <c r="F19" s="58"/>
      <c r="G19" s="85" t="s">
        <v>27</v>
      </c>
      <c r="H19" s="86"/>
      <c r="I19" s="59">
        <f>I17</f>
        <v>0</v>
      </c>
      <c r="J19" s="11"/>
    </row>
    <row r="20" spans="1:10" x14ac:dyDescent="0.25">
      <c r="A20" s="4"/>
      <c r="B20" s="4"/>
      <c r="C20" s="4"/>
      <c r="D20" s="1"/>
      <c r="E20" s="1"/>
      <c r="F20" s="1"/>
      <c r="G20" s="11"/>
      <c r="H20" s="11"/>
      <c r="I20" s="11"/>
      <c r="J20" s="1"/>
    </row>
    <row r="21" spans="1:10" ht="15.75" x14ac:dyDescent="0.25">
      <c r="A21" s="83" t="s">
        <v>28</v>
      </c>
      <c r="B21" s="84"/>
      <c r="C21" s="5"/>
      <c r="D21" s="6"/>
      <c r="E21" s="4"/>
      <c r="F21" s="4"/>
      <c r="G21" s="4"/>
      <c r="H21" s="4"/>
      <c r="I21" s="4"/>
      <c r="J21" s="1"/>
    </row>
    <row r="22" spans="1:10" ht="15.75" x14ac:dyDescent="0.25">
      <c r="A22" s="83" t="s">
        <v>29</v>
      </c>
      <c r="B22" s="84"/>
      <c r="C22" s="5"/>
      <c r="D22" s="83" t="s">
        <v>30</v>
      </c>
      <c r="E22" s="84"/>
      <c r="F22" s="5"/>
      <c r="G22" s="83" t="s">
        <v>27</v>
      </c>
      <c r="H22" s="84"/>
      <c r="I22" s="5">
        <f>I19</f>
        <v>0</v>
      </c>
      <c r="J22" s="3"/>
    </row>
    <row r="23" spans="1:10" ht="15.75" x14ac:dyDescent="0.25">
      <c r="A23" s="83" t="s">
        <v>31</v>
      </c>
      <c r="B23" s="84"/>
      <c r="C23" s="5">
        <f>I22</f>
        <v>0</v>
      </c>
      <c r="D23" s="83" t="s">
        <v>32</v>
      </c>
      <c r="E23" s="84"/>
      <c r="F23" s="5">
        <f>C23*21%</f>
        <v>0</v>
      </c>
      <c r="G23" s="83" t="s">
        <v>33</v>
      </c>
      <c r="H23" s="84"/>
      <c r="I23" s="5">
        <f>C23+F23</f>
        <v>0</v>
      </c>
      <c r="J23" s="3"/>
    </row>
    <row r="24" spans="1:10" ht="15.75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1"/>
    </row>
    <row r="25" spans="1:10" x14ac:dyDescent="0.25">
      <c r="A25" s="90" t="s">
        <v>34</v>
      </c>
      <c r="B25" s="91"/>
      <c r="C25" s="92"/>
      <c r="D25" s="90" t="s">
        <v>35</v>
      </c>
      <c r="E25" s="91"/>
      <c r="F25" s="92"/>
      <c r="G25" s="90" t="s">
        <v>36</v>
      </c>
      <c r="H25" s="91"/>
      <c r="I25" s="92"/>
      <c r="J25" s="8"/>
    </row>
    <row r="26" spans="1:10" x14ac:dyDescent="0.25">
      <c r="A26" s="80"/>
      <c r="B26" s="81"/>
      <c r="C26" s="82"/>
      <c r="D26" s="80"/>
      <c r="E26" s="81"/>
      <c r="F26" s="82"/>
      <c r="G26" s="80"/>
      <c r="H26" s="81"/>
      <c r="I26" s="82"/>
      <c r="J26" s="8"/>
    </row>
    <row r="27" spans="1:10" x14ac:dyDescent="0.25">
      <c r="A27" s="80"/>
      <c r="B27" s="81"/>
      <c r="C27" s="82"/>
      <c r="D27" s="80"/>
      <c r="E27" s="81"/>
      <c r="F27" s="82"/>
      <c r="G27" s="80"/>
      <c r="H27" s="81"/>
      <c r="I27" s="82"/>
      <c r="J27" s="8"/>
    </row>
    <row r="28" spans="1:10" x14ac:dyDescent="0.25">
      <c r="A28" s="80"/>
      <c r="B28" s="81"/>
      <c r="C28" s="82"/>
      <c r="D28" s="80"/>
      <c r="E28" s="81"/>
      <c r="F28" s="82"/>
      <c r="G28" s="80"/>
      <c r="H28" s="81"/>
      <c r="I28" s="82"/>
      <c r="J28" s="8"/>
    </row>
    <row r="29" spans="1:10" ht="15.75" thickBot="1" x14ac:dyDescent="0.3">
      <c r="A29" s="87" t="s">
        <v>37</v>
      </c>
      <c r="B29" s="88"/>
      <c r="C29" s="89"/>
      <c r="D29" s="87" t="s">
        <v>37</v>
      </c>
      <c r="E29" s="88"/>
      <c r="F29" s="89"/>
      <c r="G29" s="87" t="s">
        <v>37</v>
      </c>
      <c r="H29" s="88"/>
      <c r="I29" s="89"/>
      <c r="J29" s="8"/>
    </row>
    <row r="30" spans="1:10" x14ac:dyDescent="0.25">
      <c r="A30" s="9" t="s">
        <v>38</v>
      </c>
      <c r="B30" s="10"/>
      <c r="C30" s="10"/>
      <c r="D30" s="10"/>
      <c r="E30" s="10"/>
      <c r="F30" s="10"/>
      <c r="G30" s="10"/>
      <c r="H30" s="10"/>
      <c r="I30" s="10"/>
      <c r="J30" s="1"/>
    </row>
    <row r="31" spans="1:10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1"/>
    </row>
    <row r="32" spans="1:10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</row>
  </sheetData>
  <mergeCells count="61">
    <mergeCell ref="F7:G8"/>
    <mergeCell ref="H7:H8"/>
    <mergeCell ref="G17:H18"/>
    <mergeCell ref="I17:I18"/>
    <mergeCell ref="B17:F18"/>
    <mergeCell ref="A14:I14"/>
    <mergeCell ref="B16:I16"/>
    <mergeCell ref="I11:I12"/>
    <mergeCell ref="I3:I4"/>
    <mergeCell ref="A5:B6"/>
    <mergeCell ref="C5:D6"/>
    <mergeCell ref="E5:E6"/>
    <mergeCell ref="F5:G6"/>
    <mergeCell ref="H5:H6"/>
    <mergeCell ref="I5:I6"/>
    <mergeCell ref="A3:B4"/>
    <mergeCell ref="C3:D4"/>
    <mergeCell ref="E3:E4"/>
    <mergeCell ref="H3:H4"/>
    <mergeCell ref="F3:G4"/>
    <mergeCell ref="A1:I1"/>
    <mergeCell ref="A11:B12"/>
    <mergeCell ref="C11:D12"/>
    <mergeCell ref="E11:E12"/>
    <mergeCell ref="F11:G12"/>
    <mergeCell ref="H11:H12"/>
    <mergeCell ref="I7:I8"/>
    <mergeCell ref="A9:B10"/>
    <mergeCell ref="C9:D10"/>
    <mergeCell ref="E9:E10"/>
    <mergeCell ref="F9:G10"/>
    <mergeCell ref="H9:H10"/>
    <mergeCell ref="I9:I10"/>
    <mergeCell ref="A7:B8"/>
    <mergeCell ref="C7:D8"/>
    <mergeCell ref="E7:E8"/>
    <mergeCell ref="A27:C27"/>
    <mergeCell ref="D27:F27"/>
    <mergeCell ref="G27:I27"/>
    <mergeCell ref="A25:C25"/>
    <mergeCell ref="D25:F25"/>
    <mergeCell ref="G25:I25"/>
    <mergeCell ref="A26:C26"/>
    <mergeCell ref="D26:F26"/>
    <mergeCell ref="G26:I26"/>
    <mergeCell ref="A31:I31"/>
    <mergeCell ref="A17:A18"/>
    <mergeCell ref="A28:C28"/>
    <mergeCell ref="D28:F28"/>
    <mergeCell ref="G28:I28"/>
    <mergeCell ref="G22:H22"/>
    <mergeCell ref="A23:B23"/>
    <mergeCell ref="D23:E23"/>
    <mergeCell ref="G23:H23"/>
    <mergeCell ref="G19:H19"/>
    <mergeCell ref="A21:B21"/>
    <mergeCell ref="A22:B22"/>
    <mergeCell ref="D22:E22"/>
    <mergeCell ref="A29:C29"/>
    <mergeCell ref="D29:F29"/>
    <mergeCell ref="G29:I29"/>
  </mergeCells>
  <pageMargins left="0.70866141732283472" right="0.31496062992125984" top="0.78740157480314965" bottom="0.78740157480314965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workbookViewId="0">
      <selection activeCell="C12" sqref="C12"/>
    </sheetView>
  </sheetViews>
  <sheetFormatPr defaultRowHeight="15" x14ac:dyDescent="0.25"/>
  <cols>
    <col min="2" max="2" width="34.7109375" customWidth="1"/>
    <col min="3" max="3" width="21.7109375" customWidth="1"/>
    <col min="4" max="4" width="13.5703125" customWidth="1"/>
    <col min="5" max="5" width="13.42578125" customWidth="1"/>
  </cols>
  <sheetData>
    <row r="1" spans="1:5" ht="30" customHeight="1" x14ac:dyDescent="0.25">
      <c r="A1" s="122" t="str">
        <f>'Krycí list'!C3</f>
        <v>Adaptace učeben pro technické vzdělávání při využití digitálních technologií a adaptace odborných učeben, stavební úpravy a vybavení jazykové laboratoře a učebny přírodních věd</v>
      </c>
      <c r="B1" s="123"/>
      <c r="C1" s="123"/>
      <c r="D1" s="124"/>
      <c r="E1" s="19"/>
    </row>
    <row r="2" spans="1:5" ht="30" customHeight="1" thickBot="1" x14ac:dyDescent="0.3">
      <c r="A2" s="125"/>
      <c r="B2" s="126"/>
      <c r="C2" s="126"/>
      <c r="D2" s="127"/>
      <c r="E2" s="19"/>
    </row>
    <row r="3" spans="1:5" ht="15.75" customHeight="1" thickBot="1" x14ac:dyDescent="0.35">
      <c r="A3" s="20"/>
      <c r="B3" s="20"/>
      <c r="C3" s="20"/>
      <c r="D3" s="21"/>
      <c r="E3" s="19"/>
    </row>
    <row r="4" spans="1:5" ht="21" thickBot="1" x14ac:dyDescent="0.35">
      <c r="A4" s="128" t="s">
        <v>39</v>
      </c>
      <c r="B4" s="129"/>
      <c r="C4" s="129"/>
      <c r="D4" s="130"/>
      <c r="E4" s="22"/>
    </row>
    <row r="5" spans="1:5" thickBot="1" x14ac:dyDescent="0.35">
      <c r="A5" s="18"/>
      <c r="B5" s="18"/>
      <c r="C5" s="18"/>
      <c r="D5" s="18"/>
      <c r="E5" s="18"/>
    </row>
    <row r="6" spans="1:5" x14ac:dyDescent="0.25">
      <c r="A6" s="37" t="s">
        <v>40</v>
      </c>
      <c r="B6" s="52" t="s">
        <v>41</v>
      </c>
      <c r="C6" s="37" t="s">
        <v>42</v>
      </c>
      <c r="D6" s="48" t="s">
        <v>43</v>
      </c>
      <c r="E6" s="18"/>
    </row>
    <row r="7" spans="1:5" x14ac:dyDescent="0.25">
      <c r="A7" s="38" t="s">
        <v>44</v>
      </c>
      <c r="B7" s="53" t="s">
        <v>60</v>
      </c>
      <c r="C7" s="63">
        <f>'Soupis dodávek'!G5</f>
        <v>0</v>
      </c>
      <c r="D7" s="61">
        <v>5</v>
      </c>
    </row>
    <row r="8" spans="1:5" s="35" customFormat="1" x14ac:dyDescent="0.25">
      <c r="A8" s="38" t="s">
        <v>54</v>
      </c>
      <c r="B8" s="53" t="s">
        <v>61</v>
      </c>
      <c r="C8" s="63">
        <f>'Soupis dodávek'!G10</f>
        <v>0</v>
      </c>
      <c r="D8" s="61">
        <v>5</v>
      </c>
    </row>
    <row r="9" spans="1:5" s="46" customFormat="1" x14ac:dyDescent="0.25">
      <c r="A9" s="75" t="s">
        <v>55</v>
      </c>
      <c r="B9" s="54" t="s">
        <v>62</v>
      </c>
      <c r="C9" s="64">
        <f>'Soupis dodávek'!G15</f>
        <v>0</v>
      </c>
      <c r="D9" s="62">
        <v>5</v>
      </c>
    </row>
    <row r="10" spans="1:5" s="46" customFormat="1" x14ac:dyDescent="0.25">
      <c r="A10" s="75" t="s">
        <v>73</v>
      </c>
      <c r="B10" s="54" t="s">
        <v>63</v>
      </c>
      <c r="C10" s="64">
        <f>'Soupis dodávek'!G20</f>
        <v>0</v>
      </c>
      <c r="D10" s="62">
        <v>5</v>
      </c>
    </row>
    <row r="11" spans="1:5" s="35" customFormat="1" ht="15.75" thickBot="1" x14ac:dyDescent="0.3">
      <c r="A11" s="39" t="s">
        <v>74</v>
      </c>
      <c r="B11" s="54" t="s">
        <v>75</v>
      </c>
      <c r="C11" s="64">
        <f>'Soupis dodávek'!G25</f>
        <v>0</v>
      </c>
      <c r="D11" s="62">
        <v>1</v>
      </c>
    </row>
    <row r="12" spans="1:5" ht="15.75" thickBot="1" x14ac:dyDescent="0.3">
      <c r="A12" s="18"/>
      <c r="B12" s="55" t="s">
        <v>45</v>
      </c>
      <c r="C12" s="65">
        <f>SUM(C7:C11)</f>
        <v>0</v>
      </c>
      <c r="D12" s="60">
        <f>SUM(D7:D11)</f>
        <v>21</v>
      </c>
      <c r="E12" s="18"/>
    </row>
    <row r="14" spans="1:5" x14ac:dyDescent="0.25">
      <c r="A14" s="18"/>
      <c r="D14" s="18"/>
      <c r="E14" s="18"/>
    </row>
    <row r="15" spans="1:5" x14ac:dyDescent="0.25">
      <c r="B15" t="s">
        <v>47</v>
      </c>
      <c r="C15" s="25">
        <f>'Soupis dodávek'!G5+'Soupis dodávek'!G10+'Soupis dodávek'!G15+'Soupis dodávek'!G20+'Soupis dodávek'!G25</f>
        <v>0</v>
      </c>
    </row>
    <row r="17" spans="1:4" x14ac:dyDescent="0.25">
      <c r="B17" s="23" t="s">
        <v>46</v>
      </c>
      <c r="C17" s="47">
        <f>C12-C15</f>
        <v>0</v>
      </c>
    </row>
    <row r="19" spans="1:4" x14ac:dyDescent="0.25">
      <c r="A19" s="134" t="s">
        <v>48</v>
      </c>
      <c r="B19" s="134"/>
    </row>
    <row r="20" spans="1:4" ht="15.75" thickBot="1" x14ac:dyDescent="0.3"/>
    <row r="21" spans="1:4" ht="231.75" customHeight="1" thickBot="1" x14ac:dyDescent="0.3">
      <c r="A21" s="131" t="s">
        <v>81</v>
      </c>
      <c r="B21" s="132"/>
      <c r="C21" s="132"/>
      <c r="D21" s="133"/>
    </row>
  </sheetData>
  <mergeCells count="4">
    <mergeCell ref="A1:D2"/>
    <mergeCell ref="A4:D4"/>
    <mergeCell ref="A21:D21"/>
    <mergeCell ref="A19:B19"/>
  </mergeCells>
  <pageMargins left="0.70866141732283472" right="0.31496062992125984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abSelected="1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A27" sqref="A27"/>
    </sheetView>
  </sheetViews>
  <sheetFormatPr defaultColWidth="9.140625" defaultRowHeight="15" x14ac:dyDescent="0.25"/>
  <cols>
    <col min="1" max="1" width="12.7109375" style="40" customWidth="1"/>
    <col min="2" max="2" width="38.42578125" style="42" customWidth="1"/>
    <col min="3" max="3" width="36.7109375" style="42" customWidth="1"/>
    <col min="4" max="4" width="9.85546875" style="43" customWidth="1"/>
    <col min="5" max="5" width="11.42578125" style="43" customWidth="1"/>
    <col min="6" max="6" width="16.140625" style="45" customWidth="1"/>
    <col min="7" max="7" width="14.5703125" style="45" customWidth="1"/>
    <col min="8" max="16384" width="9.140625" style="42"/>
  </cols>
  <sheetData>
    <row r="1" spans="1:7" ht="18.75" customHeight="1" x14ac:dyDescent="0.25">
      <c r="A1" s="143" t="str">
        <f>'Krycí list'!C3</f>
        <v>Adaptace učeben pro technické vzdělávání při využití digitálních technologií a adaptace odborných učeben, stavební úpravy a vybavení jazykové laboratoře a učebny přírodních věd</v>
      </c>
      <c r="B1" s="143"/>
      <c r="C1" s="143"/>
      <c r="D1" s="143"/>
      <c r="E1" s="143"/>
      <c r="F1" s="143"/>
      <c r="G1" s="143"/>
    </row>
    <row r="2" spans="1:7" ht="18.75" customHeight="1" x14ac:dyDescent="0.25">
      <c r="A2" s="143"/>
      <c r="B2" s="143"/>
      <c r="C2" s="143"/>
      <c r="D2" s="143"/>
      <c r="E2" s="143"/>
      <c r="F2" s="143"/>
      <c r="G2" s="143"/>
    </row>
    <row r="4" spans="1:7" s="51" customFormat="1" ht="30" customHeight="1" x14ac:dyDescent="0.25">
      <c r="A4" s="68" t="s">
        <v>0</v>
      </c>
      <c r="B4" s="68" t="s">
        <v>1</v>
      </c>
      <c r="C4" s="68" t="s">
        <v>2</v>
      </c>
      <c r="D4" s="68" t="s">
        <v>3</v>
      </c>
      <c r="E4" s="68" t="s">
        <v>4</v>
      </c>
      <c r="F4" s="69" t="s">
        <v>5</v>
      </c>
      <c r="G4" s="69" t="s">
        <v>6</v>
      </c>
    </row>
    <row r="5" spans="1:7" s="51" customFormat="1" ht="30" x14ac:dyDescent="0.25">
      <c r="A5" s="135" t="s">
        <v>60</v>
      </c>
      <c r="B5" s="44" t="s">
        <v>64</v>
      </c>
      <c r="C5" s="70" t="s">
        <v>65</v>
      </c>
      <c r="D5" s="66" t="s">
        <v>57</v>
      </c>
      <c r="E5" s="66">
        <v>16</v>
      </c>
      <c r="F5" s="24"/>
      <c r="G5" s="71">
        <f>((E5*F5)+(E5*(SUM(G6:G7)))+G8+G9)</f>
        <v>0</v>
      </c>
    </row>
    <row r="6" spans="1:7" s="51" customFormat="1" x14ac:dyDescent="0.25">
      <c r="A6" s="136"/>
      <c r="B6" s="138" t="s">
        <v>78</v>
      </c>
      <c r="C6" s="139"/>
      <c r="D6" s="72" t="s">
        <v>7</v>
      </c>
      <c r="E6" s="49">
        <v>1</v>
      </c>
      <c r="F6" s="50"/>
      <c r="G6" s="73">
        <f t="shared" ref="G6:G9" si="0">E6*F6</f>
        <v>0</v>
      </c>
    </row>
    <row r="7" spans="1:7" s="51" customFormat="1" x14ac:dyDescent="0.25">
      <c r="A7" s="136"/>
      <c r="B7" s="138" t="s">
        <v>79</v>
      </c>
      <c r="C7" s="139"/>
      <c r="D7" s="72" t="s">
        <v>7</v>
      </c>
      <c r="E7" s="49">
        <v>1</v>
      </c>
      <c r="F7" s="50"/>
      <c r="G7" s="73">
        <f t="shared" si="0"/>
        <v>0</v>
      </c>
    </row>
    <row r="8" spans="1:7" s="51" customFormat="1" x14ac:dyDescent="0.25">
      <c r="A8" s="136"/>
      <c r="B8" s="138" t="s">
        <v>70</v>
      </c>
      <c r="C8" s="139"/>
      <c r="D8" s="72" t="s">
        <v>66</v>
      </c>
      <c r="E8" s="49">
        <v>6</v>
      </c>
      <c r="F8" s="50"/>
      <c r="G8" s="73">
        <f t="shared" si="0"/>
        <v>0</v>
      </c>
    </row>
    <row r="9" spans="1:7" s="51" customFormat="1" x14ac:dyDescent="0.25">
      <c r="A9" s="137"/>
      <c r="B9" s="138" t="s">
        <v>68</v>
      </c>
      <c r="C9" s="139"/>
      <c r="D9" s="72" t="s">
        <v>67</v>
      </c>
      <c r="E9" s="72">
        <v>1</v>
      </c>
      <c r="F9" s="50"/>
      <c r="G9" s="73">
        <f t="shared" si="0"/>
        <v>0</v>
      </c>
    </row>
    <row r="10" spans="1:7" s="51" customFormat="1" ht="30" customHeight="1" x14ac:dyDescent="0.25">
      <c r="A10" s="135" t="s">
        <v>61</v>
      </c>
      <c r="B10" s="41" t="s">
        <v>69</v>
      </c>
      <c r="C10" s="70" t="s">
        <v>56</v>
      </c>
      <c r="D10" s="66" t="s">
        <v>57</v>
      </c>
      <c r="E10" s="66">
        <v>16</v>
      </c>
      <c r="F10" s="24"/>
      <c r="G10" s="71">
        <f>((E10*F10)+(E10*(SUM(G11:G12)))+G13+G14)</f>
        <v>0</v>
      </c>
    </row>
    <row r="11" spans="1:7" s="51" customFormat="1" x14ac:dyDescent="0.25">
      <c r="A11" s="136"/>
      <c r="B11" s="138" t="s">
        <v>78</v>
      </c>
      <c r="C11" s="139"/>
      <c r="D11" s="72" t="s">
        <v>7</v>
      </c>
      <c r="E11" s="49">
        <v>1</v>
      </c>
      <c r="F11" s="50"/>
      <c r="G11" s="73">
        <f t="shared" ref="G11:G14" si="1">E11*F11</f>
        <v>0</v>
      </c>
    </row>
    <row r="12" spans="1:7" s="51" customFormat="1" x14ac:dyDescent="0.25">
      <c r="A12" s="136"/>
      <c r="B12" s="138" t="s">
        <v>80</v>
      </c>
      <c r="C12" s="139"/>
      <c r="D12" s="72" t="s">
        <v>7</v>
      </c>
      <c r="E12" s="49">
        <v>1</v>
      </c>
      <c r="F12" s="50"/>
      <c r="G12" s="73">
        <f t="shared" si="1"/>
        <v>0</v>
      </c>
    </row>
    <row r="13" spans="1:7" s="51" customFormat="1" x14ac:dyDescent="0.25">
      <c r="A13" s="136"/>
      <c r="B13" s="138" t="s">
        <v>70</v>
      </c>
      <c r="C13" s="139"/>
      <c r="D13" s="72" t="s">
        <v>66</v>
      </c>
      <c r="E13" s="49">
        <v>6</v>
      </c>
      <c r="F13" s="50"/>
      <c r="G13" s="73">
        <f t="shared" si="1"/>
        <v>0</v>
      </c>
    </row>
    <row r="14" spans="1:7" s="51" customFormat="1" x14ac:dyDescent="0.25">
      <c r="A14" s="137"/>
      <c r="B14" s="138" t="s">
        <v>68</v>
      </c>
      <c r="C14" s="139"/>
      <c r="D14" s="72" t="s">
        <v>67</v>
      </c>
      <c r="E14" s="72">
        <v>1</v>
      </c>
      <c r="F14" s="50"/>
      <c r="G14" s="73">
        <f t="shared" si="1"/>
        <v>0</v>
      </c>
    </row>
    <row r="15" spans="1:7" s="51" customFormat="1" ht="30" customHeight="1" x14ac:dyDescent="0.25">
      <c r="A15" s="135" t="s">
        <v>62</v>
      </c>
      <c r="B15" s="41" t="s">
        <v>71</v>
      </c>
      <c r="C15" s="70" t="s">
        <v>56</v>
      </c>
      <c r="D15" s="66" t="s">
        <v>57</v>
      </c>
      <c r="E15" s="66">
        <v>16</v>
      </c>
      <c r="F15" s="24"/>
      <c r="G15" s="71">
        <f>((E15*F15)+(E15*(SUM(G16:G17)))+G18+G19)</f>
        <v>0</v>
      </c>
    </row>
    <row r="16" spans="1:7" s="51" customFormat="1" x14ac:dyDescent="0.25">
      <c r="A16" s="136"/>
      <c r="B16" s="138" t="s">
        <v>78</v>
      </c>
      <c r="C16" s="139"/>
      <c r="D16" s="72" t="s">
        <v>7</v>
      </c>
      <c r="E16" s="49">
        <v>1</v>
      </c>
      <c r="F16" s="50"/>
      <c r="G16" s="73">
        <f t="shared" ref="G16:G19" si="2">E16*F16</f>
        <v>0</v>
      </c>
    </row>
    <row r="17" spans="1:7" s="51" customFormat="1" ht="15" customHeight="1" x14ac:dyDescent="0.25">
      <c r="A17" s="136"/>
      <c r="B17" s="138" t="s">
        <v>80</v>
      </c>
      <c r="C17" s="139"/>
      <c r="D17" s="72" t="s">
        <v>7</v>
      </c>
      <c r="E17" s="49">
        <v>1</v>
      </c>
      <c r="F17" s="50"/>
      <c r="G17" s="73">
        <f t="shared" si="2"/>
        <v>0</v>
      </c>
    </row>
    <row r="18" spans="1:7" s="51" customFormat="1" x14ac:dyDescent="0.25">
      <c r="A18" s="136"/>
      <c r="B18" s="138" t="s">
        <v>70</v>
      </c>
      <c r="C18" s="139"/>
      <c r="D18" s="72" t="s">
        <v>66</v>
      </c>
      <c r="E18" s="49">
        <v>6</v>
      </c>
      <c r="F18" s="50"/>
      <c r="G18" s="73">
        <f t="shared" si="2"/>
        <v>0</v>
      </c>
    </row>
    <row r="19" spans="1:7" s="51" customFormat="1" ht="15" customHeight="1" x14ac:dyDescent="0.25">
      <c r="A19" s="137"/>
      <c r="B19" s="138" t="s">
        <v>68</v>
      </c>
      <c r="C19" s="139"/>
      <c r="D19" s="72" t="s">
        <v>67</v>
      </c>
      <c r="E19" s="72">
        <v>1</v>
      </c>
      <c r="F19" s="50"/>
      <c r="G19" s="73">
        <f t="shared" si="2"/>
        <v>0</v>
      </c>
    </row>
    <row r="20" spans="1:7" s="51" customFormat="1" ht="30" customHeight="1" x14ac:dyDescent="0.25">
      <c r="A20" s="135" t="s">
        <v>63</v>
      </c>
      <c r="B20" s="41" t="s">
        <v>72</v>
      </c>
      <c r="C20" s="70" t="s">
        <v>56</v>
      </c>
      <c r="D20" s="66" t="s">
        <v>57</v>
      </c>
      <c r="E20" s="66">
        <v>16</v>
      </c>
      <c r="F20" s="24"/>
      <c r="G20" s="71">
        <f>((E20*F20)+(E20*(SUM(G21:G22)))+G23+G24)</f>
        <v>0</v>
      </c>
    </row>
    <row r="21" spans="1:7" s="51" customFormat="1" x14ac:dyDescent="0.25">
      <c r="A21" s="136"/>
      <c r="B21" s="138" t="s">
        <v>78</v>
      </c>
      <c r="C21" s="139"/>
      <c r="D21" s="72" t="s">
        <v>7</v>
      </c>
      <c r="E21" s="49">
        <v>1</v>
      </c>
      <c r="F21" s="50"/>
      <c r="G21" s="73">
        <f t="shared" ref="G21:G24" si="3">E21*F21</f>
        <v>0</v>
      </c>
    </row>
    <row r="22" spans="1:7" s="51" customFormat="1" ht="15" customHeight="1" x14ac:dyDescent="0.25">
      <c r="A22" s="136"/>
      <c r="B22" s="138" t="s">
        <v>82</v>
      </c>
      <c r="C22" s="139"/>
      <c r="D22" s="72" t="s">
        <v>7</v>
      </c>
      <c r="E22" s="49">
        <v>1</v>
      </c>
      <c r="F22" s="50"/>
      <c r="G22" s="73">
        <f t="shared" si="3"/>
        <v>0</v>
      </c>
    </row>
    <row r="23" spans="1:7" s="51" customFormat="1" x14ac:dyDescent="0.25">
      <c r="A23" s="136"/>
      <c r="B23" s="138" t="s">
        <v>70</v>
      </c>
      <c r="C23" s="139"/>
      <c r="D23" s="72" t="s">
        <v>66</v>
      </c>
      <c r="E23" s="49">
        <v>6</v>
      </c>
      <c r="F23" s="50"/>
      <c r="G23" s="73">
        <f t="shared" si="3"/>
        <v>0</v>
      </c>
    </row>
    <row r="24" spans="1:7" s="51" customFormat="1" x14ac:dyDescent="0.25">
      <c r="A24" s="136"/>
      <c r="B24" s="140" t="s">
        <v>68</v>
      </c>
      <c r="C24" s="139"/>
      <c r="D24" s="72" t="s">
        <v>67</v>
      </c>
      <c r="E24" s="72">
        <v>1</v>
      </c>
      <c r="F24" s="50"/>
      <c r="G24" s="73">
        <f t="shared" si="3"/>
        <v>0</v>
      </c>
    </row>
    <row r="25" spans="1:7" s="51" customFormat="1" ht="30" customHeight="1" x14ac:dyDescent="0.25">
      <c r="A25" s="141" t="s">
        <v>77</v>
      </c>
      <c r="B25" s="142"/>
      <c r="C25" s="70" t="s">
        <v>76</v>
      </c>
      <c r="D25" s="66" t="s">
        <v>57</v>
      </c>
      <c r="E25" s="66">
        <v>16</v>
      </c>
      <c r="F25" s="24"/>
      <c r="G25" s="71">
        <f>E25*F25</f>
        <v>0</v>
      </c>
    </row>
    <row r="26" spans="1:7" s="51" customFormat="1" x14ac:dyDescent="0.25">
      <c r="A26" s="40"/>
      <c r="B26" s="74"/>
      <c r="D26" s="67"/>
      <c r="E26" s="67"/>
      <c r="F26" s="45"/>
      <c r="G26" s="45"/>
    </row>
    <row r="27" spans="1:7" s="51" customFormat="1" x14ac:dyDescent="0.25">
      <c r="A27" s="40"/>
      <c r="D27" s="67"/>
      <c r="E27" s="67"/>
      <c r="F27" s="45"/>
      <c r="G27" s="45"/>
    </row>
    <row r="28" spans="1:7" s="51" customFormat="1" x14ac:dyDescent="0.25">
      <c r="A28" s="40"/>
      <c r="D28" s="67"/>
      <c r="E28" s="67"/>
      <c r="F28" s="45"/>
      <c r="G28" s="45"/>
    </row>
    <row r="29" spans="1:7" s="51" customFormat="1" x14ac:dyDescent="0.25">
      <c r="A29" s="40"/>
      <c r="D29" s="67"/>
      <c r="E29" s="67"/>
      <c r="F29" s="45"/>
      <c r="G29" s="45"/>
    </row>
    <row r="30" spans="1:7" s="51" customFormat="1" x14ac:dyDescent="0.25">
      <c r="A30" s="40"/>
      <c r="D30" s="67"/>
      <c r="E30" s="67"/>
      <c r="F30" s="45"/>
      <c r="G30" s="45"/>
    </row>
    <row r="31" spans="1:7" s="51" customFormat="1" x14ac:dyDescent="0.25">
      <c r="A31" s="40"/>
      <c r="D31" s="67"/>
      <c r="E31" s="67"/>
      <c r="F31" s="45"/>
      <c r="G31" s="45"/>
    </row>
    <row r="32" spans="1:7" s="51" customFormat="1" x14ac:dyDescent="0.25">
      <c r="A32" s="40"/>
      <c r="D32" s="67"/>
      <c r="E32" s="67"/>
      <c r="F32" s="45"/>
      <c r="G32" s="45"/>
    </row>
  </sheetData>
  <mergeCells count="22">
    <mergeCell ref="B12:C12"/>
    <mergeCell ref="A25:B25"/>
    <mergeCell ref="B18:C18"/>
    <mergeCell ref="A1:G2"/>
    <mergeCell ref="B7:C7"/>
    <mergeCell ref="A10:A14"/>
    <mergeCell ref="B9:C9"/>
    <mergeCell ref="B8:C8"/>
    <mergeCell ref="A5:A9"/>
    <mergeCell ref="B6:C6"/>
    <mergeCell ref="B16:C16"/>
    <mergeCell ref="B21:C21"/>
    <mergeCell ref="B22:C22"/>
    <mergeCell ref="B11:C11"/>
    <mergeCell ref="B14:C14"/>
    <mergeCell ref="B13:C13"/>
    <mergeCell ref="B17:C17"/>
    <mergeCell ref="A15:A19"/>
    <mergeCell ref="B19:C19"/>
    <mergeCell ref="A20:A24"/>
    <mergeCell ref="B23:C23"/>
    <mergeCell ref="B24:C24"/>
  </mergeCells>
  <pageMargins left="0.70866141732283472" right="0.31496062992125984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</vt:lpstr>
      <vt:lpstr>Soupis dodávek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</cp:lastModifiedBy>
  <cp:lastPrinted>2018-12-04T14:07:23Z</cp:lastPrinted>
  <dcterms:created xsi:type="dcterms:W3CDTF">2017-10-08T10:39:46Z</dcterms:created>
  <dcterms:modified xsi:type="dcterms:W3CDTF">2019-07-11T14:25:31Z</dcterms:modified>
</cp:coreProperties>
</file>