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/>
  <mc:AlternateContent xmlns:mc="http://schemas.openxmlformats.org/markup-compatibility/2006">
    <mc:Choice Requires="x15">
      <x15ac:absPath xmlns:x15ac="http://schemas.microsoft.com/office/spreadsheetml/2010/11/ac" url="/Users/projektovakancelar/Documents/00_podnikatelska_akademie/kovo_sobotka/03_inovace_vyzva_viii/05_vr/02_soustruh/"/>
    </mc:Choice>
  </mc:AlternateContent>
  <xr:revisionPtr revIDLastSave="0" documentId="8_{684EC430-D1DA-1C46-9677-D56CA5F0FE6B}" xr6:coauthVersionLast="47" xr6:coauthVersionMax="47" xr10:uidLastSave="{00000000-0000-0000-0000-000000000000}"/>
  <bookViews>
    <workbookView xWindow="28800" yWindow="-3600" windowWidth="38400" windowHeight="21600" xr2:uid="{00000000-000D-0000-FFFF-FFFF00000000}"/>
  </bookViews>
  <sheets>
    <sheet name="Hodnoceni" sheetId="1" r:id="rId1"/>
    <sheet name="Cena" sheetId="2" r:id="rId2"/>
    <sheet name="Tech.specifikace" sheetId="6" r:id="rId3"/>
    <sheet name="Servisní podmínky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1" i="6" l="1"/>
  <c r="F5" i="4"/>
  <c r="F11" i="4" s="1"/>
  <c r="F6" i="4"/>
  <c r="F12" i="4" s="1"/>
  <c r="F7" i="4"/>
  <c r="F13" i="4" s="1"/>
  <c r="F59" i="6"/>
  <c r="F58" i="6"/>
  <c r="F57" i="6"/>
  <c r="F53" i="6"/>
  <c r="F52" i="6"/>
  <c r="F51" i="6"/>
  <c r="F47" i="6"/>
  <c r="F46" i="6"/>
  <c r="F45" i="6"/>
  <c r="F41" i="6"/>
  <c r="F40" i="6"/>
  <c r="F39" i="6"/>
  <c r="F10" i="6" l="1"/>
  <c r="F9" i="6"/>
  <c r="F8" i="6"/>
  <c r="F33" i="6"/>
  <c r="F29" i="6"/>
  <c r="F28" i="6"/>
  <c r="F27" i="6"/>
  <c r="F35" i="6"/>
  <c r="F34" i="6"/>
  <c r="D7" i="2"/>
  <c r="B12" i="2" s="1"/>
  <c r="C8" i="1" s="1"/>
  <c r="D6" i="2"/>
  <c r="B11" i="2" s="1"/>
  <c r="C7" i="1" s="1"/>
  <c r="D5" i="2"/>
  <c r="B10" i="2" s="1"/>
  <c r="C6" i="1" s="1"/>
  <c r="F20" i="6"/>
  <c r="F14" i="6"/>
  <c r="F21" i="6"/>
  <c r="F22" i="6"/>
  <c r="F15" i="6"/>
  <c r="F16" i="6"/>
  <c r="F62" i="6" l="1"/>
  <c r="C11" i="1" s="1"/>
  <c r="F63" i="6"/>
  <c r="C12" i="1" s="1"/>
  <c r="F64" i="6"/>
  <c r="C13" i="1" s="1"/>
  <c r="C16" i="1"/>
  <c r="C17" i="1"/>
  <c r="C18" i="1"/>
  <c r="C23" i="1" l="1"/>
  <c r="C24" i="1"/>
  <c r="C22" i="1"/>
</calcChain>
</file>

<file path=xl/sharedStrings.xml><?xml version="1.0" encoding="utf-8"?>
<sst xmlns="http://schemas.openxmlformats.org/spreadsheetml/2006/main" count="198" uniqueCount="60">
  <si>
    <t>Hodnotící kritéria</t>
  </si>
  <si>
    <t>Váha</t>
  </si>
  <si>
    <t>Body</t>
  </si>
  <si>
    <t>Firma A</t>
  </si>
  <si>
    <t>Firma B</t>
  </si>
  <si>
    <t>Firma C</t>
  </si>
  <si>
    <t>Celkový počet bodů</t>
  </si>
  <si>
    <t>Max. 100</t>
  </si>
  <si>
    <r>
      <t>Nejvíce bodů získala nabídka</t>
    </r>
    <r>
      <rPr>
        <b/>
        <sz val="11"/>
        <color indexed="8"/>
        <rFont val="Times New Roman"/>
        <family val="1"/>
        <charset val="238"/>
      </rPr>
      <t xml:space="preserve"> Firmy X</t>
    </r>
  </si>
  <si>
    <t>Hodnocení proběhlo dne :</t>
  </si>
  <si>
    <t>Vyhodnotil:</t>
  </si>
  <si>
    <t>Cena zakázky</t>
  </si>
  <si>
    <t>Cena bez DPH(Kč)</t>
  </si>
  <si>
    <t>Nejnižší cena</t>
  </si>
  <si>
    <t>Celkem bodů</t>
  </si>
  <si>
    <t>Pozn.:</t>
  </si>
  <si>
    <t>Maximální počet bodů získala nabídka s nejnižší cenou.</t>
  </si>
  <si>
    <t>Vzorec pro výpočet bodového hodnocení je uveden v Zadávací dokumentaci:</t>
  </si>
  <si>
    <t>MINIMALIZAČNÍ KRITÉRIUM:</t>
  </si>
  <si>
    <t>Parametry VOLNÉ</t>
  </si>
  <si>
    <t>Hodnota</t>
  </si>
  <si>
    <t>Jednotka</t>
  </si>
  <si>
    <t>Přepočet bodů</t>
  </si>
  <si>
    <t>Nejlepší parametr:</t>
  </si>
  <si>
    <t>Každý technický parametr má stanoven vlastní váhu, která je uvedena ve sloupci váha kritéria.</t>
  </si>
  <si>
    <t xml:space="preserve">Maximální počet bodů získala nabídka s nejlepšími parametry. Hodnocen byl každý parametr zvlášť. </t>
  </si>
  <si>
    <t>Následně byl proveden součet všech bodů, kdy nabídka s největším celkovým počtem bodů získala</t>
  </si>
  <si>
    <t>max. počet bodu.</t>
  </si>
  <si>
    <t>Vzorec pro výpočet bodového hodnocení je uveden v Zadávací dokumentaci.</t>
  </si>
  <si>
    <t>1/</t>
  </si>
  <si>
    <t xml:space="preserve">Hodnota </t>
  </si>
  <si>
    <t>Technická specifikace (příloha č.2)</t>
  </si>
  <si>
    <t>Celková cena bez DPH za pořízení</t>
  </si>
  <si>
    <t>MAXIMALIZAČNÍ KRITÉRIUM:</t>
  </si>
  <si>
    <t>mm</t>
  </si>
  <si>
    <t>Celková cena za pořízení technologie (v požadovaném počtu kusů, bez DPH)</t>
  </si>
  <si>
    <t>mm/s</t>
  </si>
  <si>
    <t xml:space="preserve">Váha </t>
  </si>
  <si>
    <t xml:space="preserve">Nejlepší hodnota </t>
  </si>
  <si>
    <t>Servisní podmínky</t>
  </si>
  <si>
    <t xml:space="preserve">Servisní podmínky
</t>
  </si>
  <si>
    <t>hodin</t>
  </si>
  <si>
    <t>„Výběrové řízení na dodávku revolverového CNC soustruhu s protivřetenem a s příslušenstvím‟</t>
  </si>
  <si>
    <t xml:space="preserve">Maximální počet bodů byl dle Zadávací dokumentace stanoven na 62 z 100 </t>
  </si>
  <si>
    <t>Hodnota kritéria = (nejnižší cena/cena hodnoceného účastníka)*62</t>
  </si>
  <si>
    <t>Technická specifikace (příloha č.2) revolverového CNC soustruhu s protivřetenem</t>
  </si>
  <si>
    <t>Maximální délka soustružení [mm]</t>
  </si>
  <si>
    <t>Maximální příkon hlavního vřetene [kW]</t>
  </si>
  <si>
    <t>kW</t>
  </si>
  <si>
    <t>Maximální průchod vřetene [mm]</t>
  </si>
  <si>
    <t>Maximální průchod protivřetene  [mm]</t>
  </si>
  <si>
    <t>Maximální otáčky poháněných nástrojů [ot/min]</t>
  </si>
  <si>
    <t>ot/min</t>
  </si>
  <si>
    <t>Pojezd osy Z [mm]</t>
  </si>
  <si>
    <t>Pojezd osy X [mm]</t>
  </si>
  <si>
    <t>Pojezd osy Y – záporný [mm]</t>
  </si>
  <si>
    <t>Pojezd osy Y – kladný  [mm]</t>
  </si>
  <si>
    <t xml:space="preserve">Maximální počet bodů za technickou specifikaci byl dle Zadávací dokumentace stanoven na 18 ze 100 . </t>
  </si>
  <si>
    <t>Hodnota kritéria = (nejnižší hodnota/hodnota hodnoceného účastníka)*20</t>
  </si>
  <si>
    <t>Reakční doba technika – čas příjezdu servisního technika v pracovních dnech po nahlášení závady technologie v záruční době (v hodinách)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</si>
</sst>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2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Verdana"/>
      <family val="2"/>
      <charset val="238"/>
    </font>
    <font>
      <b/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theme="0"/>
      <name val="Calibri"/>
      <family val="2"/>
      <charset val="238"/>
    </font>
    <font>
      <b/>
      <u/>
      <sz val="12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9"/>
        <bgColor indexed="57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27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0" fillId="0" borderId="0"/>
    <xf numFmtId="0" fontId="1" fillId="0" borderId="0"/>
    <xf numFmtId="0" fontId="1" fillId="2" borderId="0"/>
  </cellStyleXfs>
  <cellXfs count="110">
    <xf numFmtId="0" fontId="0" fillId="0" borderId="0" xfId="0"/>
    <xf numFmtId="0" fontId="1" fillId="0" borderId="0" xfId="2"/>
    <xf numFmtId="0" fontId="1" fillId="0" borderId="0" xfId="2" applyAlignment="1">
      <alignment wrapText="1"/>
    </xf>
    <xf numFmtId="0" fontId="2" fillId="3" borderId="1" xfId="2" applyFont="1" applyFill="1" applyBorder="1"/>
    <xf numFmtId="0" fontId="2" fillId="3" borderId="1" xfId="2" applyFont="1" applyFill="1" applyBorder="1" applyAlignment="1">
      <alignment horizontal="center"/>
    </xf>
    <xf numFmtId="0" fontId="3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0" fontId="2" fillId="4" borderId="1" xfId="2" applyFont="1" applyFill="1" applyBorder="1"/>
    <xf numFmtId="0" fontId="1" fillId="4" borderId="1" xfId="2" applyFill="1" applyBorder="1" applyAlignment="1">
      <alignment horizontal="center"/>
    </xf>
    <xf numFmtId="0" fontId="5" fillId="0" borderId="0" xfId="2" applyFont="1"/>
    <xf numFmtId="1" fontId="6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center"/>
    </xf>
    <xf numFmtId="0" fontId="1" fillId="0" borderId="0" xfId="2" applyAlignment="1">
      <alignment horizontal="center"/>
    </xf>
    <xf numFmtId="164" fontId="1" fillId="0" borderId="0" xfId="2" applyNumberFormat="1" applyAlignment="1">
      <alignment horizontal="center"/>
    </xf>
    <xf numFmtId="164" fontId="1" fillId="4" borderId="1" xfId="2" applyNumberFormat="1" applyFill="1" applyBorder="1" applyAlignment="1">
      <alignment horizontal="center"/>
    </xf>
    <xf numFmtId="0" fontId="7" fillId="0" borderId="0" xfId="2" applyFont="1"/>
    <xf numFmtId="2" fontId="1" fillId="0" borderId="0" xfId="2" applyNumberFormat="1" applyAlignment="1">
      <alignment horizontal="center"/>
    </xf>
    <xf numFmtId="2" fontId="5" fillId="0" borderId="0" xfId="2" applyNumberFormat="1" applyFont="1" applyAlignment="1">
      <alignment horizontal="center"/>
    </xf>
    <xf numFmtId="0" fontId="2" fillId="4" borderId="0" xfId="2" applyFont="1" applyFill="1"/>
    <xf numFmtId="0" fontId="2" fillId="4" borderId="0" xfId="2" applyFont="1" applyFill="1" applyAlignment="1">
      <alignment horizontal="center"/>
    </xf>
    <xf numFmtId="0" fontId="6" fillId="5" borderId="2" xfId="2" applyFont="1" applyFill="1" applyBorder="1"/>
    <xf numFmtId="0" fontId="6" fillId="5" borderId="2" xfId="2" applyFont="1" applyFill="1" applyBorder="1" applyAlignment="1">
      <alignment horizontal="center"/>
    </xf>
    <xf numFmtId="164" fontId="6" fillId="5" borderId="2" xfId="2" applyNumberFormat="1" applyFont="1" applyFill="1" applyBorder="1" applyAlignment="1">
      <alignment horizontal="center"/>
    </xf>
    <xf numFmtId="0" fontId="2" fillId="0" borderId="0" xfId="2" applyFont="1"/>
    <xf numFmtId="0" fontId="2" fillId="0" borderId="0" xfId="2" applyFont="1" applyAlignment="1">
      <alignment horizontal="center"/>
    </xf>
    <xf numFmtId="0" fontId="3" fillId="5" borderId="2" xfId="2" applyFont="1" applyFill="1" applyBorder="1" applyAlignment="1">
      <alignment horizontal="right"/>
    </xf>
    <xf numFmtId="0" fontId="3" fillId="0" borderId="2" xfId="2" applyFont="1" applyBorder="1"/>
    <xf numFmtId="3" fontId="3" fillId="0" borderId="2" xfId="2" applyNumberFormat="1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164" fontId="3" fillId="0" borderId="2" xfId="2" applyNumberFormat="1" applyFont="1" applyBorder="1" applyAlignment="1">
      <alignment horizontal="center"/>
    </xf>
    <xf numFmtId="164" fontId="2" fillId="0" borderId="2" xfId="2" applyNumberFormat="1" applyFont="1" applyBorder="1" applyAlignment="1">
      <alignment horizontal="center"/>
    </xf>
    <xf numFmtId="0" fontId="6" fillId="0" borderId="0" xfId="2" applyFont="1"/>
    <xf numFmtId="0" fontId="4" fillId="0" borderId="4" xfId="2" applyFont="1" applyBorder="1"/>
    <xf numFmtId="0" fontId="4" fillId="0" borderId="5" xfId="2" applyFont="1" applyBorder="1"/>
    <xf numFmtId="0" fontId="2" fillId="0" borderId="6" xfId="2" applyFont="1" applyBorder="1"/>
    <xf numFmtId="0" fontId="5" fillId="0" borderId="0" xfId="1" applyFont="1"/>
    <xf numFmtId="0" fontId="5" fillId="0" borderId="0" xfId="1" applyFont="1" applyAlignment="1">
      <alignment vertical="center"/>
    </xf>
    <xf numFmtId="0" fontId="10" fillId="0" borderId="0" xfId="1"/>
    <xf numFmtId="0" fontId="8" fillId="0" borderId="0" xfId="1" applyFont="1" applyAlignment="1">
      <alignment horizontal="right"/>
    </xf>
    <xf numFmtId="3" fontId="3" fillId="0" borderId="0" xfId="2" applyNumberFormat="1" applyFont="1" applyAlignment="1">
      <alignment horizontal="center"/>
    </xf>
    <xf numFmtId="0" fontId="3" fillId="0" borderId="0" xfId="2" applyFont="1" applyAlignment="1">
      <alignment horizontal="right"/>
    </xf>
    <xf numFmtId="0" fontId="3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164" fontId="3" fillId="0" borderId="0" xfId="2" applyNumberFormat="1" applyFont="1" applyAlignment="1">
      <alignment horizontal="center"/>
    </xf>
    <xf numFmtId="0" fontId="9" fillId="0" borderId="0" xfId="1" applyFont="1" applyAlignment="1">
      <alignment horizontal="right"/>
    </xf>
    <xf numFmtId="0" fontId="11" fillId="0" borderId="0" xfId="2" applyFont="1" applyAlignment="1">
      <alignment horizontal="center"/>
    </xf>
    <xf numFmtId="0" fontId="12" fillId="3" borderId="1" xfId="2" applyFont="1" applyFill="1" applyBorder="1"/>
    <xf numFmtId="0" fontId="13" fillId="3" borderId="1" xfId="2" applyFont="1" applyFill="1" applyBorder="1"/>
    <xf numFmtId="0" fontId="13" fillId="0" borderId="0" xfId="2" applyFont="1"/>
    <xf numFmtId="0" fontId="12" fillId="0" borderId="1" xfId="2" applyFont="1" applyBorder="1"/>
    <xf numFmtId="0" fontId="13" fillId="0" borderId="1" xfId="2" applyFont="1" applyBorder="1"/>
    <xf numFmtId="0" fontId="14" fillId="0" borderId="0" xfId="2" applyFont="1"/>
    <xf numFmtId="0" fontId="12" fillId="0" borderId="6" xfId="2" applyFont="1" applyBorder="1" applyAlignment="1">
      <alignment horizontal="center"/>
    </xf>
    <xf numFmtId="0" fontId="15" fillId="0" borderId="0" xfId="2" applyFont="1"/>
    <xf numFmtId="0" fontId="16" fillId="0" borderId="0" xfId="2" applyFont="1" applyAlignment="1">
      <alignment horizontal="center"/>
    </xf>
    <xf numFmtId="0" fontId="16" fillId="0" borderId="0" xfId="2" applyFont="1"/>
    <xf numFmtId="0" fontId="17" fillId="0" borderId="0" xfId="2" applyFont="1"/>
    <xf numFmtId="164" fontId="16" fillId="0" borderId="0" xfId="2" applyNumberFormat="1" applyFont="1" applyAlignment="1">
      <alignment horizontal="center"/>
    </xf>
    <xf numFmtId="0" fontId="13" fillId="7" borderId="0" xfId="2" applyFont="1" applyFill="1" applyAlignment="1">
      <alignment horizontal="center"/>
    </xf>
    <xf numFmtId="0" fontId="12" fillId="0" borderId="0" xfId="2" applyFont="1"/>
    <xf numFmtId="0" fontId="13" fillId="0" borderId="0" xfId="2" applyFont="1" applyAlignment="1">
      <alignment horizontal="center"/>
    </xf>
    <xf numFmtId="0" fontId="16" fillId="5" borderId="0" xfId="2" applyFont="1" applyFill="1" applyAlignment="1">
      <alignment horizontal="center"/>
    </xf>
    <xf numFmtId="0" fontId="12" fillId="0" borderId="6" xfId="2" applyFont="1" applyBorder="1"/>
    <xf numFmtId="164" fontId="17" fillId="6" borderId="6" xfId="2" applyNumberFormat="1" applyFont="1" applyFill="1" applyBorder="1" applyAlignment="1">
      <alignment horizontal="center"/>
    </xf>
    <xf numFmtId="0" fontId="13" fillId="0" borderId="6" xfId="2" applyFont="1" applyBorder="1" applyAlignment="1">
      <alignment horizontal="center"/>
    </xf>
    <xf numFmtId="164" fontId="17" fillId="0" borderId="0" xfId="2" applyNumberFormat="1" applyFont="1" applyAlignment="1">
      <alignment horizontal="center"/>
    </xf>
    <xf numFmtId="0" fontId="17" fillId="0" borderId="0" xfId="2" applyFont="1" applyAlignment="1">
      <alignment horizontal="center"/>
    </xf>
    <xf numFmtId="164" fontId="11" fillId="0" borderId="0" xfId="2" applyNumberFormat="1" applyFont="1" applyAlignment="1">
      <alignment horizontal="center"/>
    </xf>
    <xf numFmtId="164" fontId="13" fillId="0" borderId="0" xfId="2" applyNumberFormat="1" applyFont="1" applyAlignment="1">
      <alignment horizontal="center"/>
    </xf>
    <xf numFmtId="0" fontId="15" fillId="0" borderId="0" xfId="1" applyFont="1"/>
    <xf numFmtId="0" fontId="17" fillId="0" borderId="0" xfId="1" applyFont="1"/>
    <xf numFmtId="0" fontId="13" fillId="0" borderId="0" xfId="1" applyFont="1"/>
    <xf numFmtId="0" fontId="17" fillId="0" borderId="0" xfId="1" applyFont="1" applyAlignment="1">
      <alignment vertical="center"/>
    </xf>
    <xf numFmtId="0" fontId="3" fillId="5" borderId="5" xfId="2" applyFont="1" applyFill="1" applyBorder="1"/>
    <xf numFmtId="0" fontId="3" fillId="0" borderId="7" xfId="2" applyFont="1" applyBorder="1"/>
    <xf numFmtId="3" fontId="3" fillId="0" borderId="7" xfId="2" applyNumberFormat="1" applyFont="1" applyBorder="1" applyAlignment="1">
      <alignment horizontal="center"/>
    </xf>
    <xf numFmtId="3" fontId="3" fillId="8" borderId="8" xfId="2" applyNumberFormat="1" applyFont="1" applyFill="1" applyBorder="1" applyAlignment="1">
      <alignment horizontal="center"/>
    </xf>
    <xf numFmtId="0" fontId="3" fillId="5" borderId="9" xfId="2" applyFont="1" applyFill="1" applyBorder="1" applyAlignment="1">
      <alignment horizontal="right"/>
    </xf>
    <xf numFmtId="0" fontId="13" fillId="7" borderId="0" xfId="2" applyFont="1" applyFill="1" applyAlignment="1">
      <alignment horizontal="left"/>
    </xf>
    <xf numFmtId="0" fontId="15" fillId="7" borderId="0" xfId="2" applyFont="1" applyFill="1" applyAlignment="1">
      <alignment horizontal="left"/>
    </xf>
    <xf numFmtId="0" fontId="11" fillId="7" borderId="0" xfId="2" applyFont="1" applyFill="1" applyAlignment="1">
      <alignment horizontal="left"/>
    </xf>
    <xf numFmtId="0" fontId="11" fillId="9" borderId="0" xfId="2" applyFont="1" applyFill="1" applyAlignment="1">
      <alignment horizontal="left"/>
    </xf>
    <xf numFmtId="0" fontId="11" fillId="0" borderId="0" xfId="2" applyFont="1" applyAlignment="1">
      <alignment horizontal="left"/>
    </xf>
    <xf numFmtId="0" fontId="2" fillId="7" borderId="0" xfId="2" applyFont="1" applyFill="1"/>
    <xf numFmtId="0" fontId="15" fillId="9" borderId="0" xfId="2" applyFont="1" applyFill="1" applyAlignment="1">
      <alignment horizontal="left"/>
    </xf>
    <xf numFmtId="0" fontId="2" fillId="0" borderId="6" xfId="2" applyFont="1" applyBorder="1" applyAlignment="1">
      <alignment horizontal="left"/>
    </xf>
    <xf numFmtId="0" fontId="13" fillId="10" borderId="0" xfId="2" applyFont="1" applyFill="1"/>
    <xf numFmtId="0" fontId="18" fillId="0" borderId="0" xfId="2" applyFont="1" applyAlignment="1">
      <alignment horizontal="center"/>
    </xf>
    <xf numFmtId="0" fontId="2" fillId="0" borderId="6" xfId="2" applyFont="1" applyBorder="1" applyAlignment="1">
      <alignment horizontal="left" wrapText="1"/>
    </xf>
    <xf numFmtId="0" fontId="2" fillId="0" borderId="3" xfId="2" applyFont="1" applyBorder="1"/>
    <xf numFmtId="0" fontId="2" fillId="11" borderId="6" xfId="2" applyFont="1" applyFill="1" applyBorder="1" applyAlignment="1">
      <alignment horizontal="left"/>
    </xf>
    <xf numFmtId="0" fontId="2" fillId="0" borderId="11" xfId="2" applyFont="1" applyBorder="1" applyAlignment="1">
      <alignment horizontal="center"/>
    </xf>
    <xf numFmtId="0" fontId="3" fillId="5" borderId="0" xfId="2" applyFont="1" applyFill="1" applyAlignment="1">
      <alignment horizontal="center"/>
    </xf>
    <xf numFmtId="0" fontId="20" fillId="0" borderId="0" xfId="1" applyFont="1"/>
    <xf numFmtId="164" fontId="3" fillId="0" borderId="6" xfId="2" applyNumberFormat="1" applyFont="1" applyBorder="1" applyAlignment="1">
      <alignment horizontal="center"/>
    </xf>
    <xf numFmtId="0" fontId="3" fillId="0" borderId="6" xfId="2" applyFont="1" applyBorder="1"/>
    <xf numFmtId="164" fontId="2" fillId="0" borderId="0" xfId="2" applyNumberFormat="1" applyFont="1" applyAlignment="1">
      <alignment horizontal="center"/>
    </xf>
    <xf numFmtId="0" fontId="2" fillId="0" borderId="3" xfId="1" applyFont="1" applyBorder="1"/>
    <xf numFmtId="0" fontId="2" fillId="0" borderId="4" xfId="1" applyFont="1" applyBorder="1"/>
    <xf numFmtId="0" fontId="2" fillId="0" borderId="5" xfId="1" applyFont="1" applyBorder="1"/>
    <xf numFmtId="0" fontId="20" fillId="0" borderId="4" xfId="1" applyFont="1" applyBorder="1"/>
    <xf numFmtId="0" fontId="20" fillId="0" borderId="5" xfId="1" applyFont="1" applyBorder="1"/>
    <xf numFmtId="0" fontId="21" fillId="0" borderId="6" xfId="2" applyFont="1" applyBorder="1" applyAlignment="1">
      <alignment horizontal="center"/>
    </xf>
    <xf numFmtId="0" fontId="19" fillId="0" borderId="0" xfId="2" applyFont="1" applyAlignment="1">
      <alignment horizontal="center" vertical="center" wrapText="1"/>
    </xf>
    <xf numFmtId="0" fontId="1" fillId="0" borderId="0" xfId="2" applyAlignment="1">
      <alignment horizontal="center" wrapText="1"/>
    </xf>
    <xf numFmtId="0" fontId="1" fillId="0" borderId="10" xfId="2" applyBorder="1" applyAlignment="1">
      <alignment horizontal="center"/>
    </xf>
    <xf numFmtId="0" fontId="2" fillId="3" borderId="1" xfId="2" applyFont="1" applyFill="1" applyBorder="1" applyAlignment="1">
      <alignment horizontal="left" vertical="top" wrapText="1"/>
    </xf>
    <xf numFmtId="0" fontId="2" fillId="0" borderId="11" xfId="2" applyFont="1" applyBorder="1" applyAlignment="1">
      <alignment wrapText="1"/>
    </xf>
    <xf numFmtId="1" fontId="1" fillId="0" borderId="0" xfId="2" applyNumberFormat="1" applyAlignment="1">
      <alignment horizontal="center"/>
    </xf>
  </cellXfs>
  <cellStyles count="4">
    <cellStyle name="Excel Built-in Normal" xfId="1" xr:uid="{00000000-0005-0000-0000-000000000000}"/>
    <cellStyle name="Excel Built-in Normal 1" xfId="2" xr:uid="{00000000-0005-0000-0000-000001000000}"/>
    <cellStyle name="Normální" xfId="0" builtinId="0"/>
    <cellStyle name="Styl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tabSelected="1" zoomScale="115" zoomScaleNormal="115" workbookViewId="0">
      <selection activeCell="H14" sqref="H14"/>
    </sheetView>
  </sheetViews>
  <sheetFormatPr baseColWidth="10" defaultColWidth="8.5" defaultRowHeight="15" x14ac:dyDescent="0.2"/>
  <cols>
    <col min="1" max="1" width="48" style="1" customWidth="1"/>
    <col min="2" max="2" width="13.6640625" style="1" customWidth="1"/>
    <col min="3" max="3" width="11.1640625" style="1" customWidth="1"/>
    <col min="4" max="16384" width="8.5" style="1"/>
  </cols>
  <sheetData>
    <row r="1" spans="1:3" ht="71" customHeight="1" x14ac:dyDescent="0.2">
      <c r="A1" s="104" t="s">
        <v>42</v>
      </c>
      <c r="B1" s="104"/>
      <c r="C1" s="104"/>
    </row>
    <row r="2" spans="1:3" x14ac:dyDescent="0.2">
      <c r="A2" s="105"/>
      <c r="B2" s="105"/>
      <c r="C2" s="105"/>
    </row>
    <row r="3" spans="1:3" s="5" customFormat="1" ht="14.5" customHeight="1" thickBot="1" x14ac:dyDescent="0.2">
      <c r="A3" s="3" t="s">
        <v>0</v>
      </c>
      <c r="B3" s="4" t="s">
        <v>1</v>
      </c>
      <c r="C3" s="4" t="s">
        <v>2</v>
      </c>
    </row>
    <row r="4" spans="1:3" ht="16" thickTop="1" x14ac:dyDescent="0.2">
      <c r="A4" s="6"/>
      <c r="B4" s="7"/>
      <c r="C4" s="7"/>
    </row>
    <row r="5" spans="1:3" x14ac:dyDescent="0.2">
      <c r="A5" s="8" t="s">
        <v>32</v>
      </c>
      <c r="B5" s="9"/>
      <c r="C5" s="9"/>
    </row>
    <row r="6" spans="1:3" x14ac:dyDescent="0.2">
      <c r="A6" s="10" t="s">
        <v>3</v>
      </c>
      <c r="B6" s="11">
        <v>62</v>
      </c>
      <c r="C6" s="12" t="e">
        <f>Cena!B10</f>
        <v>#DIV/0!</v>
      </c>
    </row>
    <row r="7" spans="1:3" x14ac:dyDescent="0.2">
      <c r="A7" s="10" t="s">
        <v>4</v>
      </c>
      <c r="B7" s="11">
        <v>62</v>
      </c>
      <c r="C7" s="12" t="e">
        <f>Cena!B11</f>
        <v>#DIV/0!</v>
      </c>
    </row>
    <row r="8" spans="1:3" x14ac:dyDescent="0.2">
      <c r="A8" s="10" t="s">
        <v>5</v>
      </c>
      <c r="B8" s="11">
        <v>62</v>
      </c>
      <c r="C8" s="12" t="e">
        <f>Cena!B12</f>
        <v>#DIV/0!</v>
      </c>
    </row>
    <row r="9" spans="1:3" x14ac:dyDescent="0.2">
      <c r="B9" s="13"/>
      <c r="C9" s="14"/>
    </row>
    <row r="10" spans="1:3" x14ac:dyDescent="0.2">
      <c r="A10" s="8" t="s">
        <v>31</v>
      </c>
      <c r="B10" s="9"/>
      <c r="C10" s="15"/>
    </row>
    <row r="11" spans="1:3" x14ac:dyDescent="0.2">
      <c r="A11" s="10" t="s">
        <v>3</v>
      </c>
      <c r="B11" s="11">
        <v>18</v>
      </c>
      <c r="C11" s="12" t="e">
        <f>Tech.specifikace!F62</f>
        <v>#DIV/0!</v>
      </c>
    </row>
    <row r="12" spans="1:3" x14ac:dyDescent="0.2">
      <c r="A12" s="10" t="s">
        <v>4</v>
      </c>
      <c r="B12" s="11">
        <v>18</v>
      </c>
      <c r="C12" s="12" t="e">
        <f>Tech.specifikace!F63</f>
        <v>#DIV/0!</v>
      </c>
    </row>
    <row r="13" spans="1:3" x14ac:dyDescent="0.2">
      <c r="A13" s="10" t="s">
        <v>5</v>
      </c>
      <c r="B13" s="11">
        <v>18</v>
      </c>
      <c r="C13" s="12" t="e">
        <f>Tech.specifikace!F64</f>
        <v>#DIV/0!</v>
      </c>
    </row>
    <row r="14" spans="1:3" x14ac:dyDescent="0.2">
      <c r="A14" s="16"/>
      <c r="B14" s="13"/>
      <c r="C14" s="17"/>
    </row>
    <row r="15" spans="1:3" x14ac:dyDescent="0.2">
      <c r="A15" s="8" t="s">
        <v>39</v>
      </c>
      <c r="B15" s="9"/>
      <c r="C15" s="15"/>
    </row>
    <row r="16" spans="1:3" x14ac:dyDescent="0.2">
      <c r="A16" s="10" t="s">
        <v>3</v>
      </c>
      <c r="B16" s="11">
        <v>20</v>
      </c>
      <c r="C16" s="12" t="e">
        <f>'Servisní podmínky'!F11</f>
        <v>#DIV/0!</v>
      </c>
    </row>
    <row r="17" spans="1:4" x14ac:dyDescent="0.2">
      <c r="A17" s="10" t="s">
        <v>4</v>
      </c>
      <c r="B17" s="11">
        <v>20</v>
      </c>
      <c r="C17" s="12" t="e">
        <f>'Servisní podmínky'!F12</f>
        <v>#DIV/0!</v>
      </c>
    </row>
    <row r="18" spans="1:4" x14ac:dyDescent="0.2">
      <c r="A18" s="10" t="s">
        <v>5</v>
      </c>
      <c r="B18" s="11">
        <v>20</v>
      </c>
      <c r="C18" s="12" t="e">
        <f>'Servisní podmínky'!F13</f>
        <v>#DIV/0!</v>
      </c>
    </row>
    <row r="19" spans="1:4" x14ac:dyDescent="0.2">
      <c r="A19" s="16"/>
      <c r="B19" s="13"/>
      <c r="C19" s="18"/>
    </row>
    <row r="20" spans="1:4" x14ac:dyDescent="0.2">
      <c r="B20" s="109"/>
      <c r="C20" s="17"/>
    </row>
    <row r="21" spans="1:4" x14ac:dyDescent="0.2">
      <c r="A21" s="19" t="s">
        <v>6</v>
      </c>
      <c r="B21" s="19"/>
      <c r="C21" s="20" t="s">
        <v>2</v>
      </c>
      <c r="D21" s="13"/>
    </row>
    <row r="22" spans="1:4" x14ac:dyDescent="0.2">
      <c r="A22" s="21" t="s">
        <v>3</v>
      </c>
      <c r="B22" s="22" t="s">
        <v>7</v>
      </c>
      <c r="C22" s="23" t="e">
        <f>C6+C11+C16</f>
        <v>#DIV/0!</v>
      </c>
    </row>
    <row r="23" spans="1:4" x14ac:dyDescent="0.2">
      <c r="A23" s="21" t="s">
        <v>4</v>
      </c>
      <c r="B23" s="22" t="s">
        <v>7</v>
      </c>
      <c r="C23" s="23" t="e">
        <f>C7+C12+C17</f>
        <v>#DIV/0!</v>
      </c>
    </row>
    <row r="24" spans="1:4" x14ac:dyDescent="0.2">
      <c r="A24" s="21" t="s">
        <v>5</v>
      </c>
      <c r="B24" s="22" t="s">
        <v>7</v>
      </c>
      <c r="C24" s="23" t="e">
        <f>C8+C13+C18</f>
        <v>#DIV/0!</v>
      </c>
    </row>
    <row r="25" spans="1:4" x14ac:dyDescent="0.2">
      <c r="B25" s="13"/>
      <c r="C25" s="13"/>
    </row>
    <row r="26" spans="1:4" x14ac:dyDescent="0.2">
      <c r="A26" s="5" t="s">
        <v>8</v>
      </c>
      <c r="B26" s="10"/>
      <c r="C26" s="10"/>
    </row>
    <row r="27" spans="1:4" x14ac:dyDescent="0.2">
      <c r="A27" s="10" t="s">
        <v>9</v>
      </c>
    </row>
    <row r="28" spans="1:4" x14ac:dyDescent="0.2">
      <c r="A28" s="10" t="s">
        <v>10</v>
      </c>
    </row>
    <row r="32" spans="1:4" x14ac:dyDescent="0.2">
      <c r="A32" s="2"/>
    </row>
  </sheetData>
  <sheetProtection selectLockedCells="1" selectUnlockedCells="1"/>
  <mergeCells count="2">
    <mergeCell ref="A1:C1"/>
    <mergeCell ref="A2:C2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"/>
  <sheetViews>
    <sheetView workbookViewId="0">
      <selection activeCell="C37" sqref="C37"/>
    </sheetView>
  </sheetViews>
  <sheetFormatPr baseColWidth="10" defaultColWidth="8.5" defaultRowHeight="15" x14ac:dyDescent="0.2"/>
  <cols>
    <col min="1" max="1" width="35.6640625" style="1" customWidth="1"/>
    <col min="2" max="2" width="19.5" style="1" customWidth="1"/>
    <col min="3" max="3" width="6.83203125" style="1" customWidth="1"/>
    <col min="4" max="4" width="27.5" style="1" customWidth="1"/>
    <col min="5" max="5" width="8.5" style="1"/>
    <col min="6" max="6" width="11.5" style="1" customWidth="1"/>
    <col min="7" max="7" width="16.1640625" style="1" customWidth="1"/>
    <col min="8" max="16384" width="8.5" style="1"/>
  </cols>
  <sheetData>
    <row r="1" spans="1:4" ht="16" thickBot="1" x14ac:dyDescent="0.25">
      <c r="A1" s="3" t="s">
        <v>35</v>
      </c>
      <c r="B1" s="3"/>
      <c r="C1" s="3"/>
      <c r="D1" s="3"/>
    </row>
    <row r="2" spans="1:4" ht="16" thickTop="1" x14ac:dyDescent="0.2">
      <c r="A2" s="106"/>
      <c r="B2" s="106"/>
      <c r="C2" s="106"/>
      <c r="D2" s="106"/>
    </row>
    <row r="3" spans="1:4" ht="16" thickBot="1" x14ac:dyDescent="0.25">
      <c r="A3" s="24" t="s">
        <v>11</v>
      </c>
      <c r="B3" s="25" t="s">
        <v>12</v>
      </c>
      <c r="C3" s="6"/>
      <c r="D3" s="6"/>
    </row>
    <row r="4" spans="1:4" ht="16" thickBot="1" x14ac:dyDescent="0.25">
      <c r="A4" s="78" t="s">
        <v>13</v>
      </c>
      <c r="B4" s="77"/>
      <c r="C4" s="74"/>
      <c r="D4" s="26"/>
    </row>
    <row r="5" spans="1:4" x14ac:dyDescent="0.2">
      <c r="A5" s="75" t="s">
        <v>3</v>
      </c>
      <c r="B5" s="76"/>
      <c r="C5" s="29">
        <v>62</v>
      </c>
      <c r="D5" s="30" t="e">
        <f>(B4/B5)*C5</f>
        <v>#DIV/0!</v>
      </c>
    </row>
    <row r="6" spans="1:4" x14ac:dyDescent="0.2">
      <c r="A6" s="27" t="s">
        <v>4</v>
      </c>
      <c r="B6" s="28"/>
      <c r="C6" s="29">
        <v>62</v>
      </c>
      <c r="D6" s="30" t="e">
        <f>(B4/B6)*C6</f>
        <v>#DIV/0!</v>
      </c>
    </row>
    <row r="7" spans="1:4" x14ac:dyDescent="0.2">
      <c r="A7" s="27" t="s">
        <v>5</v>
      </c>
      <c r="B7" s="28"/>
      <c r="C7" s="29">
        <v>62</v>
      </c>
      <c r="D7" s="30" t="e">
        <f>(B4/B7)*C7</f>
        <v>#DIV/0!</v>
      </c>
    </row>
    <row r="8" spans="1:4" x14ac:dyDescent="0.2">
      <c r="A8" s="16"/>
      <c r="B8" s="13"/>
    </row>
    <row r="9" spans="1:4" x14ac:dyDescent="0.2">
      <c r="A9" s="24" t="s">
        <v>14</v>
      </c>
      <c r="B9" s="13"/>
    </row>
    <row r="10" spans="1:4" x14ac:dyDescent="0.2">
      <c r="A10" s="27" t="s">
        <v>3</v>
      </c>
      <c r="B10" s="31" t="e">
        <f>D5</f>
        <v>#DIV/0!</v>
      </c>
      <c r="D10" s="6"/>
    </row>
    <row r="11" spans="1:4" x14ac:dyDescent="0.2">
      <c r="A11" s="27" t="s">
        <v>4</v>
      </c>
      <c r="B11" s="31" t="e">
        <f>D6</f>
        <v>#DIV/0!</v>
      </c>
      <c r="D11" s="6"/>
    </row>
    <row r="12" spans="1:4" x14ac:dyDescent="0.2">
      <c r="A12" s="27" t="s">
        <v>5</v>
      </c>
      <c r="B12" s="31" t="e">
        <f>D7</f>
        <v>#DIV/0!</v>
      </c>
      <c r="D12" s="6"/>
    </row>
    <row r="13" spans="1:4" x14ac:dyDescent="0.2">
      <c r="A13" s="5"/>
      <c r="B13" s="24"/>
      <c r="D13" s="6"/>
    </row>
    <row r="14" spans="1:4" x14ac:dyDescent="0.2">
      <c r="A14" s="27" t="s">
        <v>10</v>
      </c>
    </row>
    <row r="16" spans="1:4" x14ac:dyDescent="0.2">
      <c r="A16" s="32" t="s">
        <v>15</v>
      </c>
      <c r="B16" s="32"/>
      <c r="C16" s="32"/>
    </row>
    <row r="17" spans="1:6" x14ac:dyDescent="0.2">
      <c r="A17" s="32" t="s">
        <v>43</v>
      </c>
      <c r="B17" s="32"/>
      <c r="C17" s="32"/>
    </row>
    <row r="18" spans="1:6" x14ac:dyDescent="0.2">
      <c r="A18" s="32" t="s">
        <v>16</v>
      </c>
      <c r="B18" s="32"/>
      <c r="C18" s="32"/>
    </row>
    <row r="19" spans="1:6" x14ac:dyDescent="0.2">
      <c r="A19" s="32" t="s">
        <v>17</v>
      </c>
      <c r="B19" s="32"/>
      <c r="C19" s="32"/>
    </row>
    <row r="20" spans="1:6" x14ac:dyDescent="0.2">
      <c r="A20" s="10" t="s">
        <v>18</v>
      </c>
    </row>
    <row r="21" spans="1:6" x14ac:dyDescent="0.2">
      <c r="A21" s="90" t="s">
        <v>44</v>
      </c>
      <c r="B21" s="33"/>
      <c r="C21" s="34"/>
      <c r="F21" s="5"/>
    </row>
  </sheetData>
  <sheetProtection selectLockedCells="1" selectUnlockedCells="1"/>
  <mergeCells count="1">
    <mergeCell ref="A2:D2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1"/>
  <sheetViews>
    <sheetView topLeftCell="A23" zoomScaleNormal="100" workbookViewId="0">
      <selection activeCell="K12" sqref="K12"/>
    </sheetView>
  </sheetViews>
  <sheetFormatPr baseColWidth="10" defaultColWidth="8.5" defaultRowHeight="15" x14ac:dyDescent="0.2"/>
  <cols>
    <col min="1" max="1" width="3.1640625" style="81" customWidth="1"/>
    <col min="2" max="2" width="99.5" style="49" bestFit="1" customWidth="1"/>
    <col min="3" max="3" width="14" style="49" customWidth="1"/>
    <col min="4" max="4" width="9" style="49" customWidth="1"/>
    <col min="5" max="5" width="10.5" style="49" customWidth="1"/>
    <col min="6" max="6" width="15.5" style="49" customWidth="1"/>
    <col min="7" max="16384" width="8.5" style="49"/>
  </cols>
  <sheetData>
    <row r="1" spans="1:7" ht="16" thickBot="1" x14ac:dyDescent="0.25">
      <c r="A1" s="83"/>
      <c r="B1" s="3" t="s">
        <v>45</v>
      </c>
      <c r="C1" s="47"/>
      <c r="D1" s="47"/>
      <c r="E1" s="47"/>
      <c r="F1" s="48"/>
    </row>
    <row r="2" spans="1:7" ht="17" thickTop="1" thickBot="1" x14ac:dyDescent="0.25">
      <c r="A2" s="83"/>
      <c r="B2" s="50" t="s">
        <v>19</v>
      </c>
      <c r="C2" s="50"/>
      <c r="D2" s="50"/>
      <c r="E2" s="50"/>
      <c r="F2" s="51"/>
      <c r="G2" s="46"/>
    </row>
    <row r="3" spans="1:7" ht="16" thickTop="1" x14ac:dyDescent="0.2">
      <c r="A3" s="83"/>
      <c r="B3" s="52"/>
      <c r="C3" s="46"/>
      <c r="D3" s="46"/>
      <c r="E3" s="88">
        <v>128</v>
      </c>
    </row>
    <row r="4" spans="1:7" x14ac:dyDescent="0.2">
      <c r="A4" s="79"/>
      <c r="B4" s="84" t="s">
        <v>33</v>
      </c>
      <c r="C4" s="59"/>
      <c r="D4" s="59"/>
      <c r="E4" s="59"/>
      <c r="F4" s="59"/>
    </row>
    <row r="5" spans="1:7" x14ac:dyDescent="0.2">
      <c r="A5" s="79"/>
      <c r="B5" s="60"/>
      <c r="C5" s="61"/>
      <c r="D5" s="61"/>
      <c r="E5" s="61"/>
      <c r="F5" s="61"/>
    </row>
    <row r="6" spans="1:7" ht="16" thickBot="1" x14ac:dyDescent="0.25">
      <c r="A6" s="80">
        <v>1</v>
      </c>
      <c r="B6" s="86" t="s">
        <v>46</v>
      </c>
      <c r="C6" s="53" t="s">
        <v>20</v>
      </c>
      <c r="D6" s="53" t="s">
        <v>21</v>
      </c>
      <c r="E6" s="53" t="s">
        <v>1</v>
      </c>
      <c r="F6" s="53" t="s">
        <v>22</v>
      </c>
      <c r="G6" s="87"/>
    </row>
    <row r="7" spans="1:7" x14ac:dyDescent="0.2">
      <c r="B7" s="54" t="s">
        <v>23</v>
      </c>
      <c r="C7" s="62"/>
      <c r="D7" s="25" t="s">
        <v>34</v>
      </c>
      <c r="E7" s="55"/>
      <c r="F7" s="56"/>
      <c r="G7" s="87"/>
    </row>
    <row r="8" spans="1:7" x14ac:dyDescent="0.2">
      <c r="B8" s="57" t="s">
        <v>3</v>
      </c>
      <c r="C8" s="55"/>
      <c r="D8" s="25" t="s">
        <v>34</v>
      </c>
      <c r="E8" s="55">
        <v>2</v>
      </c>
      <c r="F8" s="58" t="e">
        <f>(C8/$C$7)*E8</f>
        <v>#DIV/0!</v>
      </c>
      <c r="G8" s="87"/>
    </row>
    <row r="9" spans="1:7" x14ac:dyDescent="0.2">
      <c r="B9" s="57" t="s">
        <v>4</v>
      </c>
      <c r="C9" s="55"/>
      <c r="D9" s="25" t="s">
        <v>34</v>
      </c>
      <c r="E9" s="55">
        <v>2</v>
      </c>
      <c r="F9" s="58" t="e">
        <f>(C9/$C$7)*E9</f>
        <v>#DIV/0!</v>
      </c>
      <c r="G9" s="87"/>
    </row>
    <row r="10" spans="1:7" x14ac:dyDescent="0.2">
      <c r="B10" s="57" t="s">
        <v>5</v>
      </c>
      <c r="C10" s="55"/>
      <c r="D10" s="25" t="s">
        <v>34</v>
      </c>
      <c r="E10" s="55">
        <v>2</v>
      </c>
      <c r="F10" s="58" t="e">
        <f>(C10/$C$7)*E10</f>
        <v>#DIV/0!</v>
      </c>
      <c r="G10" s="87"/>
    </row>
    <row r="11" spans="1:7" x14ac:dyDescent="0.2">
      <c r="B11" s="57"/>
      <c r="C11" s="55"/>
      <c r="D11" s="55"/>
      <c r="E11" s="55"/>
      <c r="F11" s="58"/>
      <c r="G11" s="87"/>
    </row>
    <row r="12" spans="1:7" ht="16" thickBot="1" x14ac:dyDescent="0.25">
      <c r="A12" s="80">
        <v>2</v>
      </c>
      <c r="B12" s="86" t="s">
        <v>47</v>
      </c>
      <c r="C12" s="53" t="s">
        <v>20</v>
      </c>
      <c r="D12" s="53" t="s">
        <v>21</v>
      </c>
      <c r="E12" s="53" t="s">
        <v>1</v>
      </c>
      <c r="F12" s="53" t="s">
        <v>22</v>
      </c>
      <c r="G12" s="87"/>
    </row>
    <row r="13" spans="1:7" x14ac:dyDescent="0.2">
      <c r="B13" s="54" t="s">
        <v>23</v>
      </c>
      <c r="C13" s="62"/>
      <c r="D13" s="25" t="s">
        <v>48</v>
      </c>
      <c r="E13" s="55"/>
      <c r="F13" s="56"/>
      <c r="G13" s="87"/>
    </row>
    <row r="14" spans="1:7" x14ac:dyDescent="0.2">
      <c r="B14" s="57" t="s">
        <v>3</v>
      </c>
      <c r="C14" s="55"/>
      <c r="D14" s="25" t="s">
        <v>48</v>
      </c>
      <c r="E14" s="55">
        <v>2</v>
      </c>
      <c r="F14" s="58" t="e">
        <f>(C14/$C$13)*E14</f>
        <v>#DIV/0!</v>
      </c>
      <c r="G14" s="87"/>
    </row>
    <row r="15" spans="1:7" x14ac:dyDescent="0.2">
      <c r="B15" s="57" t="s">
        <v>4</v>
      </c>
      <c r="C15" s="55"/>
      <c r="D15" s="25" t="s">
        <v>48</v>
      </c>
      <c r="E15" s="55">
        <v>2</v>
      </c>
      <c r="F15" s="58" t="e">
        <f>(C15/$C$13)*E15</f>
        <v>#DIV/0!</v>
      </c>
      <c r="G15" s="87"/>
    </row>
    <row r="16" spans="1:7" x14ac:dyDescent="0.2">
      <c r="B16" s="57" t="s">
        <v>5</v>
      </c>
      <c r="C16" s="55"/>
      <c r="D16" s="25" t="s">
        <v>48</v>
      </c>
      <c r="E16" s="55">
        <v>2</v>
      </c>
      <c r="F16" s="58" t="e">
        <f>(C16/$C$13)*E16</f>
        <v>#DIV/0!</v>
      </c>
      <c r="G16" s="87"/>
    </row>
    <row r="17" spans="1:7" x14ac:dyDescent="0.2">
      <c r="G17" s="87"/>
    </row>
    <row r="18" spans="1:7" ht="16" thickBot="1" x14ac:dyDescent="0.25">
      <c r="A18" s="80">
        <v>3</v>
      </c>
      <c r="B18" s="86" t="s">
        <v>49</v>
      </c>
      <c r="C18" s="53" t="s">
        <v>20</v>
      </c>
      <c r="D18" s="53" t="s">
        <v>21</v>
      </c>
      <c r="E18" s="53" t="s">
        <v>1</v>
      </c>
      <c r="F18" s="53" t="s">
        <v>22</v>
      </c>
      <c r="G18" s="87"/>
    </row>
    <row r="19" spans="1:7" x14ac:dyDescent="0.2">
      <c r="B19" s="54" t="s">
        <v>23</v>
      </c>
      <c r="C19" s="62"/>
      <c r="D19" s="25" t="s">
        <v>34</v>
      </c>
      <c r="E19" s="55"/>
      <c r="F19" s="56"/>
      <c r="G19" s="87"/>
    </row>
    <row r="20" spans="1:7" x14ac:dyDescent="0.2">
      <c r="B20" s="57" t="s">
        <v>3</v>
      </c>
      <c r="C20" s="55"/>
      <c r="D20" s="25" t="s">
        <v>34</v>
      </c>
      <c r="E20" s="55">
        <v>2</v>
      </c>
      <c r="F20" s="58" t="e">
        <f>(C20/$C$19)*E20</f>
        <v>#DIV/0!</v>
      </c>
      <c r="G20" s="87"/>
    </row>
    <row r="21" spans="1:7" x14ac:dyDescent="0.2">
      <c r="B21" s="57" t="s">
        <v>4</v>
      </c>
      <c r="C21" s="55"/>
      <c r="D21" s="25" t="s">
        <v>34</v>
      </c>
      <c r="E21" s="55">
        <v>2</v>
      </c>
      <c r="F21" s="58" t="e">
        <f>(C21/$C$19)*E21</f>
        <v>#DIV/0!</v>
      </c>
      <c r="G21" s="87"/>
    </row>
    <row r="22" spans="1:7" x14ac:dyDescent="0.2">
      <c r="B22" s="57" t="s">
        <v>5</v>
      </c>
      <c r="C22" s="55"/>
      <c r="D22" s="25" t="s">
        <v>34</v>
      </c>
      <c r="E22" s="55">
        <v>2</v>
      </c>
      <c r="F22" s="58" t="e">
        <f>(C22/$C$19)*E22</f>
        <v>#DIV/0!</v>
      </c>
      <c r="G22" s="87"/>
    </row>
    <row r="23" spans="1:7" x14ac:dyDescent="0.2">
      <c r="B23" s="57"/>
      <c r="C23" s="55"/>
      <c r="D23" s="25"/>
      <c r="E23" s="55"/>
      <c r="F23" s="58"/>
      <c r="G23" s="87"/>
    </row>
    <row r="24" spans="1:7" x14ac:dyDescent="0.2">
      <c r="A24" s="80"/>
      <c r="B24" s="84" t="s">
        <v>33</v>
      </c>
      <c r="C24" s="55"/>
      <c r="D24" s="55"/>
      <c r="E24" s="55"/>
      <c r="F24" s="58"/>
      <c r="G24" s="87"/>
    </row>
    <row r="25" spans="1:7" ht="16" thickBot="1" x14ac:dyDescent="0.25">
      <c r="A25" s="80">
        <v>4</v>
      </c>
      <c r="B25" s="86" t="s">
        <v>50</v>
      </c>
      <c r="C25" s="53" t="s">
        <v>20</v>
      </c>
      <c r="D25" s="53" t="s">
        <v>21</v>
      </c>
      <c r="E25" s="53" t="s">
        <v>1</v>
      </c>
      <c r="F25" s="53" t="s">
        <v>22</v>
      </c>
      <c r="G25" s="87"/>
    </row>
    <row r="26" spans="1:7" x14ac:dyDescent="0.2">
      <c r="B26" s="54" t="s">
        <v>23</v>
      </c>
      <c r="C26" s="62"/>
      <c r="D26" s="25" t="s">
        <v>34</v>
      </c>
      <c r="E26" s="55"/>
      <c r="F26" s="56"/>
      <c r="G26" s="87"/>
    </row>
    <row r="27" spans="1:7" x14ac:dyDescent="0.2">
      <c r="B27" s="57" t="s">
        <v>3</v>
      </c>
      <c r="C27" s="55"/>
      <c r="D27" s="25" t="s">
        <v>34</v>
      </c>
      <c r="E27" s="55">
        <v>2</v>
      </c>
      <c r="F27" s="58" t="e">
        <f>(C27/$C$26)*E27</f>
        <v>#DIV/0!</v>
      </c>
      <c r="G27" s="87"/>
    </row>
    <row r="28" spans="1:7" x14ac:dyDescent="0.2">
      <c r="B28" s="57" t="s">
        <v>4</v>
      </c>
      <c r="C28" s="55"/>
      <c r="D28" s="25" t="s">
        <v>34</v>
      </c>
      <c r="E28" s="55">
        <v>2</v>
      </c>
      <c r="F28" s="58" t="e">
        <f>(C28/$C$26)*E28</f>
        <v>#DIV/0!</v>
      </c>
      <c r="G28" s="87"/>
    </row>
    <row r="29" spans="1:7" x14ac:dyDescent="0.2">
      <c r="B29" s="57" t="s">
        <v>5</v>
      </c>
      <c r="C29" s="55"/>
      <c r="D29" s="25" t="s">
        <v>34</v>
      </c>
      <c r="E29" s="55">
        <v>2</v>
      </c>
      <c r="F29" s="58" t="e">
        <f>(C29/$C$26)*E29</f>
        <v>#DIV/0!</v>
      </c>
      <c r="G29" s="87"/>
    </row>
    <row r="30" spans="1:7" x14ac:dyDescent="0.2">
      <c r="B30" s="57"/>
      <c r="C30" s="55"/>
      <c r="D30" s="25"/>
      <c r="E30" s="55"/>
      <c r="F30" s="58"/>
      <c r="G30" s="87"/>
    </row>
    <row r="31" spans="1:7" ht="16" thickBot="1" x14ac:dyDescent="0.25">
      <c r="A31" s="80">
        <v>5</v>
      </c>
      <c r="B31" s="91" t="s">
        <v>51</v>
      </c>
      <c r="C31" s="53" t="s">
        <v>20</v>
      </c>
      <c r="D31" s="53" t="s">
        <v>21</v>
      </c>
      <c r="E31" s="53" t="s">
        <v>1</v>
      </c>
      <c r="F31" s="53" t="s">
        <v>22</v>
      </c>
      <c r="G31" s="87"/>
    </row>
    <row r="32" spans="1:7" x14ac:dyDescent="0.2">
      <c r="B32" s="54" t="s">
        <v>23</v>
      </c>
      <c r="C32" s="62"/>
      <c r="D32" s="25" t="s">
        <v>52</v>
      </c>
      <c r="E32" s="55"/>
      <c r="F32" s="56"/>
      <c r="G32" s="87"/>
    </row>
    <row r="33" spans="1:7" x14ac:dyDescent="0.2">
      <c r="B33" s="57" t="s">
        <v>3</v>
      </c>
      <c r="C33" s="55"/>
      <c r="D33" s="25" t="s">
        <v>52</v>
      </c>
      <c r="E33" s="55">
        <v>2</v>
      </c>
      <c r="F33" s="58" t="e">
        <f>(C33/$C$32)*E33</f>
        <v>#DIV/0!</v>
      </c>
      <c r="G33" s="87"/>
    </row>
    <row r="34" spans="1:7" x14ac:dyDescent="0.2">
      <c r="B34" s="57" t="s">
        <v>4</v>
      </c>
      <c r="C34" s="55"/>
      <c r="D34" s="25" t="s">
        <v>52</v>
      </c>
      <c r="E34" s="55">
        <v>2</v>
      </c>
      <c r="F34" s="58" t="e">
        <f>(C34/$C$32)*E34</f>
        <v>#DIV/0!</v>
      </c>
      <c r="G34" s="87"/>
    </row>
    <row r="35" spans="1:7" x14ac:dyDescent="0.2">
      <c r="B35" s="57" t="s">
        <v>5</v>
      </c>
      <c r="C35" s="55"/>
      <c r="D35" s="25" t="s">
        <v>52</v>
      </c>
      <c r="E35" s="55">
        <v>2</v>
      </c>
      <c r="F35" s="58" t="e">
        <f>(C35/$C$32)*E35</f>
        <v>#DIV/0!</v>
      </c>
      <c r="G35" s="87"/>
    </row>
    <row r="36" spans="1:7" x14ac:dyDescent="0.2">
      <c r="B36" s="57"/>
      <c r="C36" s="55"/>
      <c r="D36" s="25"/>
      <c r="E36" s="55"/>
      <c r="F36" s="58"/>
      <c r="G36" s="87"/>
    </row>
    <row r="37" spans="1:7" ht="17" thickBot="1" x14ac:dyDescent="0.25">
      <c r="A37" s="80">
        <v>6</v>
      </c>
      <c r="B37" s="89" t="s">
        <v>53</v>
      </c>
      <c r="C37" s="53" t="s">
        <v>20</v>
      </c>
      <c r="D37" s="53" t="s">
        <v>21</v>
      </c>
      <c r="E37" s="53" t="s">
        <v>1</v>
      </c>
      <c r="F37" s="53" t="s">
        <v>22</v>
      </c>
      <c r="G37" s="87"/>
    </row>
    <row r="38" spans="1:7" x14ac:dyDescent="0.2">
      <c r="B38" s="54" t="s">
        <v>23</v>
      </c>
      <c r="C38" s="62"/>
      <c r="D38" s="25" t="s">
        <v>34</v>
      </c>
      <c r="E38" s="55"/>
      <c r="F38" s="56"/>
      <c r="G38" s="87"/>
    </row>
    <row r="39" spans="1:7" x14ac:dyDescent="0.2">
      <c r="B39" s="57" t="s">
        <v>3</v>
      </c>
      <c r="C39" s="55"/>
      <c r="D39" s="25" t="s">
        <v>34</v>
      </c>
      <c r="E39" s="55">
        <v>2</v>
      </c>
      <c r="F39" s="58" t="e">
        <f>(C39/$C$38)*E39</f>
        <v>#DIV/0!</v>
      </c>
      <c r="G39" s="87"/>
    </row>
    <row r="40" spans="1:7" x14ac:dyDescent="0.2">
      <c r="B40" s="57" t="s">
        <v>4</v>
      </c>
      <c r="C40" s="55"/>
      <c r="D40" s="25" t="s">
        <v>34</v>
      </c>
      <c r="E40" s="55">
        <v>2</v>
      </c>
      <c r="F40" s="58" t="e">
        <f>(C40/$C$38)*E40</f>
        <v>#DIV/0!</v>
      </c>
      <c r="G40" s="87"/>
    </row>
    <row r="41" spans="1:7" x14ac:dyDescent="0.2">
      <c r="B41" s="57" t="s">
        <v>5</v>
      </c>
      <c r="C41" s="55"/>
      <c r="D41" s="25" t="s">
        <v>34</v>
      </c>
      <c r="E41" s="55">
        <v>2</v>
      </c>
      <c r="F41" s="58" t="e">
        <f>(C41/$C$38)*E41</f>
        <v>#DIV/0!</v>
      </c>
      <c r="G41" s="87"/>
    </row>
    <row r="42" spans="1:7" x14ac:dyDescent="0.2">
      <c r="B42" s="57"/>
      <c r="C42" s="55"/>
      <c r="D42" s="25"/>
      <c r="E42" s="55"/>
      <c r="F42" s="58"/>
      <c r="G42" s="87"/>
    </row>
    <row r="43" spans="1:7" ht="17" thickBot="1" x14ac:dyDescent="0.25">
      <c r="A43" s="80">
        <v>7</v>
      </c>
      <c r="B43" s="89" t="s">
        <v>54</v>
      </c>
      <c r="C43" s="53" t="s">
        <v>20</v>
      </c>
      <c r="D43" s="53" t="s">
        <v>21</v>
      </c>
      <c r="E43" s="53" t="s">
        <v>1</v>
      </c>
      <c r="F43" s="53" t="s">
        <v>22</v>
      </c>
      <c r="G43" s="87"/>
    </row>
    <row r="44" spans="1:7" x14ac:dyDescent="0.2">
      <c r="B44" s="54" t="s">
        <v>23</v>
      </c>
      <c r="C44" s="62"/>
      <c r="D44" s="25" t="s">
        <v>34</v>
      </c>
      <c r="E44" s="55"/>
      <c r="F44" s="56"/>
      <c r="G44" s="87"/>
    </row>
    <row r="45" spans="1:7" x14ac:dyDescent="0.2">
      <c r="B45" s="57" t="s">
        <v>3</v>
      </c>
      <c r="C45" s="55"/>
      <c r="D45" s="25" t="s">
        <v>34</v>
      </c>
      <c r="E45" s="55">
        <v>2</v>
      </c>
      <c r="F45" s="58" t="e">
        <f>(C45/$C$44)*E45</f>
        <v>#DIV/0!</v>
      </c>
      <c r="G45" s="87"/>
    </row>
    <row r="46" spans="1:7" x14ac:dyDescent="0.2">
      <c r="B46" s="57" t="s">
        <v>4</v>
      </c>
      <c r="C46" s="55"/>
      <c r="D46" s="25" t="s">
        <v>34</v>
      </c>
      <c r="E46" s="55">
        <v>2</v>
      </c>
      <c r="F46" s="58" t="e">
        <f>(C46/$C$44)*E46</f>
        <v>#DIV/0!</v>
      </c>
      <c r="G46" s="87"/>
    </row>
    <row r="47" spans="1:7" x14ac:dyDescent="0.2">
      <c r="B47" s="57" t="s">
        <v>5</v>
      </c>
      <c r="C47" s="55"/>
      <c r="D47" s="25" t="s">
        <v>34</v>
      </c>
      <c r="E47" s="55">
        <v>2</v>
      </c>
      <c r="F47" s="58" t="e">
        <f>(C47/$C$44)*E47</f>
        <v>#DIV/0!</v>
      </c>
      <c r="G47" s="87"/>
    </row>
    <row r="48" spans="1:7" x14ac:dyDescent="0.2">
      <c r="B48" s="57"/>
      <c r="C48" s="55"/>
      <c r="D48" s="25"/>
      <c r="E48" s="55"/>
      <c r="F48" s="58"/>
      <c r="G48" s="87"/>
    </row>
    <row r="49" spans="1:7" ht="17" thickBot="1" x14ac:dyDescent="0.25">
      <c r="A49" s="80">
        <v>8</v>
      </c>
      <c r="B49" s="89" t="s">
        <v>55</v>
      </c>
      <c r="C49" s="53" t="s">
        <v>20</v>
      </c>
      <c r="D49" s="53" t="s">
        <v>21</v>
      </c>
      <c r="E49" s="53" t="s">
        <v>1</v>
      </c>
      <c r="F49" s="53" t="s">
        <v>22</v>
      </c>
      <c r="G49" s="87"/>
    </row>
    <row r="50" spans="1:7" x14ac:dyDescent="0.2">
      <c r="B50" s="54" t="s">
        <v>23</v>
      </c>
      <c r="C50" s="62"/>
      <c r="D50" s="25" t="s">
        <v>34</v>
      </c>
      <c r="E50" s="55"/>
      <c r="F50" s="56"/>
      <c r="G50" s="87"/>
    </row>
    <row r="51" spans="1:7" x14ac:dyDescent="0.2">
      <c r="B51" s="57" t="s">
        <v>3</v>
      </c>
      <c r="C51" s="55"/>
      <c r="D51" s="25" t="s">
        <v>34</v>
      </c>
      <c r="E51" s="55">
        <v>2</v>
      </c>
      <c r="F51" s="58" t="e">
        <f>(C51/$C$44)*E51</f>
        <v>#DIV/0!</v>
      </c>
      <c r="G51" s="87"/>
    </row>
    <row r="52" spans="1:7" x14ac:dyDescent="0.2">
      <c r="B52" s="57" t="s">
        <v>4</v>
      </c>
      <c r="C52" s="55"/>
      <c r="D52" s="25" t="s">
        <v>34</v>
      </c>
      <c r="E52" s="55">
        <v>2</v>
      </c>
      <c r="F52" s="58" t="e">
        <f>(C52/$C$44)*E52</f>
        <v>#DIV/0!</v>
      </c>
      <c r="G52" s="87"/>
    </row>
    <row r="53" spans="1:7" x14ac:dyDescent="0.2">
      <c r="B53" s="57" t="s">
        <v>5</v>
      </c>
      <c r="C53" s="55"/>
      <c r="D53" s="25" t="s">
        <v>34</v>
      </c>
      <c r="E53" s="55">
        <v>2</v>
      </c>
      <c r="F53" s="58" t="e">
        <f>(C53/$C$44)*E53</f>
        <v>#DIV/0!</v>
      </c>
      <c r="G53" s="87"/>
    </row>
    <row r="54" spans="1:7" x14ac:dyDescent="0.2">
      <c r="B54" s="57"/>
      <c r="C54" s="55"/>
      <c r="D54" s="25"/>
      <c r="E54" s="55"/>
      <c r="F54" s="58"/>
      <c r="G54" s="87"/>
    </row>
    <row r="55" spans="1:7" ht="17" thickBot="1" x14ac:dyDescent="0.25">
      <c r="A55" s="80">
        <v>9</v>
      </c>
      <c r="B55" s="89" t="s">
        <v>56</v>
      </c>
      <c r="C55" s="53" t="s">
        <v>20</v>
      </c>
      <c r="D55" s="53" t="s">
        <v>21</v>
      </c>
      <c r="E55" s="53" t="s">
        <v>1</v>
      </c>
      <c r="F55" s="53" t="s">
        <v>22</v>
      </c>
      <c r="G55" s="87"/>
    </row>
    <row r="56" spans="1:7" x14ac:dyDescent="0.2">
      <c r="B56" s="54" t="s">
        <v>23</v>
      </c>
      <c r="C56" s="62"/>
      <c r="D56" s="25" t="s">
        <v>36</v>
      </c>
      <c r="E56" s="55"/>
      <c r="F56" s="56"/>
      <c r="G56" s="87"/>
    </row>
    <row r="57" spans="1:7" x14ac:dyDescent="0.2">
      <c r="B57" s="57" t="s">
        <v>3</v>
      </c>
      <c r="C57" s="55"/>
      <c r="D57" s="25" t="s">
        <v>36</v>
      </c>
      <c r="E57" s="55">
        <v>2</v>
      </c>
      <c r="F57" s="58" t="e">
        <f>(C57/$C$44)*E57</f>
        <v>#DIV/0!</v>
      </c>
      <c r="G57" s="87"/>
    </row>
    <row r="58" spans="1:7" x14ac:dyDescent="0.2">
      <c r="B58" s="57" t="s">
        <v>4</v>
      </c>
      <c r="C58" s="55"/>
      <c r="D58" s="25" t="s">
        <v>36</v>
      </c>
      <c r="E58" s="55">
        <v>2</v>
      </c>
      <c r="F58" s="58" t="e">
        <f>(C58/$C$44)*E58</f>
        <v>#DIV/0!</v>
      </c>
      <c r="G58" s="87"/>
    </row>
    <row r="59" spans="1:7" x14ac:dyDescent="0.2">
      <c r="B59" s="57" t="s">
        <v>5</v>
      </c>
      <c r="C59" s="55"/>
      <c r="D59" s="25" t="s">
        <v>36</v>
      </c>
      <c r="E59" s="55">
        <v>2</v>
      </c>
      <c r="F59" s="58" t="e">
        <f>(C59/$C$44)*E59</f>
        <v>#DIV/0!</v>
      </c>
      <c r="G59" s="87"/>
    </row>
    <row r="60" spans="1:7" x14ac:dyDescent="0.2">
      <c r="B60" s="57"/>
      <c r="C60" s="55"/>
      <c r="D60" s="25"/>
      <c r="E60" s="55"/>
      <c r="F60" s="58"/>
      <c r="G60" s="87"/>
    </row>
    <row r="61" spans="1:7" ht="16" thickBot="1" x14ac:dyDescent="0.25">
      <c r="A61" s="82"/>
      <c r="B61" s="63" t="s">
        <v>14</v>
      </c>
      <c r="C61" s="64"/>
      <c r="D61" s="65"/>
      <c r="E61" s="103">
        <f>SUM(E8+E14+E20+E27+E33+E39+E45+E51+E57)</f>
        <v>18</v>
      </c>
      <c r="F61" s="65"/>
    </row>
    <row r="62" spans="1:7" x14ac:dyDescent="0.2">
      <c r="A62" s="82"/>
      <c r="B62" s="57" t="s">
        <v>3</v>
      </c>
      <c r="C62" s="66"/>
      <c r="D62" s="67"/>
      <c r="E62" s="67"/>
      <c r="F62" s="12" t="e">
        <f>F8+F14+F20+F27+F33+F39+F45+F51+F57</f>
        <v>#DIV/0!</v>
      </c>
    </row>
    <row r="63" spans="1:7" x14ac:dyDescent="0.2">
      <c r="A63" s="82"/>
      <c r="B63" s="57" t="s">
        <v>4</v>
      </c>
      <c r="C63" s="66"/>
      <c r="D63" s="67"/>
      <c r="E63" s="67"/>
      <c r="F63" s="12" t="e">
        <f>F9+F15+F21+F28+F34+F40+F46+F52+F58</f>
        <v>#DIV/0!</v>
      </c>
    </row>
    <row r="64" spans="1:7" x14ac:dyDescent="0.2">
      <c r="A64" s="82"/>
      <c r="B64" s="57" t="s">
        <v>5</v>
      </c>
      <c r="C64" s="66"/>
      <c r="D64" s="67"/>
      <c r="E64" s="67"/>
      <c r="F64" s="12" t="e">
        <f>F10+F16+F22+F29+F35+F41+F47+F53+F59</f>
        <v>#DIV/0!</v>
      </c>
    </row>
    <row r="65" spans="1:6" x14ac:dyDescent="0.2">
      <c r="A65" s="82"/>
      <c r="B65" s="52"/>
      <c r="C65" s="68"/>
      <c r="D65" s="68"/>
      <c r="E65" s="61"/>
      <c r="F65" s="69"/>
    </row>
    <row r="66" spans="1:6" x14ac:dyDescent="0.2">
      <c r="A66" s="85"/>
      <c r="B66" s="57" t="s">
        <v>10</v>
      </c>
      <c r="C66" s="57"/>
      <c r="D66" s="57"/>
      <c r="E66" s="57"/>
    </row>
    <row r="67" spans="1:6" x14ac:dyDescent="0.2">
      <c r="A67" s="82"/>
      <c r="B67" s="57"/>
      <c r="C67" s="57"/>
      <c r="D67" s="57"/>
      <c r="E67" s="57"/>
    </row>
    <row r="68" spans="1:6" x14ac:dyDescent="0.2">
      <c r="A68" s="82"/>
      <c r="B68" s="70" t="s">
        <v>15</v>
      </c>
      <c r="C68" s="71"/>
      <c r="D68" s="71"/>
      <c r="E68" s="71"/>
      <c r="F68" s="72"/>
    </row>
    <row r="69" spans="1:6" x14ac:dyDescent="0.2">
      <c r="A69" s="82"/>
      <c r="B69" s="73" t="s">
        <v>24</v>
      </c>
      <c r="C69" s="71"/>
      <c r="D69" s="71"/>
      <c r="E69" s="71"/>
      <c r="F69" s="72"/>
    </row>
    <row r="70" spans="1:6" x14ac:dyDescent="0.2">
      <c r="A70" s="82"/>
      <c r="B70" s="37" t="s">
        <v>57</v>
      </c>
      <c r="C70" s="71"/>
      <c r="D70" s="71"/>
      <c r="E70" s="71"/>
      <c r="F70" s="72"/>
    </row>
    <row r="71" spans="1:6" x14ac:dyDescent="0.2">
      <c r="A71" s="82"/>
      <c r="B71" s="73" t="s">
        <v>25</v>
      </c>
      <c r="C71" s="71"/>
      <c r="D71" s="71"/>
      <c r="E71" s="71"/>
      <c r="F71" s="72"/>
    </row>
    <row r="72" spans="1:6" x14ac:dyDescent="0.2">
      <c r="A72" s="85"/>
      <c r="B72" s="73" t="s">
        <v>26</v>
      </c>
      <c r="C72" s="71"/>
      <c r="D72" s="71"/>
      <c r="E72" s="71"/>
      <c r="F72" s="72"/>
    </row>
    <row r="73" spans="1:6" x14ac:dyDescent="0.2">
      <c r="A73" s="82"/>
      <c r="B73" s="73" t="s">
        <v>27</v>
      </c>
      <c r="C73" s="71"/>
      <c r="D73" s="71"/>
      <c r="E73" s="71"/>
      <c r="F73" s="72"/>
    </row>
    <row r="74" spans="1:6" x14ac:dyDescent="0.2">
      <c r="A74" s="82"/>
      <c r="B74" s="71" t="s">
        <v>28</v>
      </c>
    </row>
    <row r="75" spans="1:6" x14ac:dyDescent="0.2">
      <c r="A75" s="82"/>
    </row>
    <row r="76" spans="1:6" x14ac:dyDescent="0.2">
      <c r="A76" s="82"/>
    </row>
    <row r="77" spans="1:6" x14ac:dyDescent="0.2">
      <c r="A77" s="82"/>
    </row>
    <row r="78" spans="1:6" x14ac:dyDescent="0.2">
      <c r="A78" s="46"/>
    </row>
    <row r="79" spans="1:6" x14ac:dyDescent="0.2">
      <c r="A79" s="46"/>
    </row>
    <row r="80" spans="1:6" x14ac:dyDescent="0.2">
      <c r="A80" s="46"/>
    </row>
    <row r="81" spans="1:1" x14ac:dyDescent="0.2">
      <c r="A81" s="46"/>
    </row>
    <row r="82" spans="1:1" x14ac:dyDescent="0.2">
      <c r="A82" s="46"/>
    </row>
    <row r="83" spans="1:1" x14ac:dyDescent="0.2">
      <c r="A83" s="46"/>
    </row>
    <row r="84" spans="1:1" x14ac:dyDescent="0.2">
      <c r="A84" s="46"/>
    </row>
    <row r="85" spans="1:1" x14ac:dyDescent="0.2">
      <c r="A85" s="46"/>
    </row>
    <row r="86" spans="1:1" x14ac:dyDescent="0.2">
      <c r="A86" s="46"/>
    </row>
    <row r="87" spans="1:1" x14ac:dyDescent="0.2">
      <c r="A87" s="46"/>
    </row>
    <row r="88" spans="1:1" x14ac:dyDescent="0.2">
      <c r="A88" s="46"/>
    </row>
    <row r="89" spans="1:1" x14ac:dyDescent="0.2">
      <c r="A89" s="46"/>
    </row>
    <row r="90" spans="1:1" x14ac:dyDescent="0.2">
      <c r="A90" s="46"/>
    </row>
    <row r="91" spans="1:1" x14ac:dyDescent="0.2">
      <c r="A91" s="46"/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2"/>
  <sheetViews>
    <sheetView workbookViewId="0">
      <selection activeCell="B3" sqref="B3"/>
    </sheetView>
  </sheetViews>
  <sheetFormatPr baseColWidth="10" defaultColWidth="8.5" defaultRowHeight="13" x14ac:dyDescent="0.15"/>
  <cols>
    <col min="1" max="1" width="4.33203125" style="38" customWidth="1"/>
    <col min="2" max="2" width="89.6640625" style="38" bestFit="1" customWidth="1"/>
    <col min="3" max="3" width="16" style="38" customWidth="1"/>
    <col min="4" max="4" width="12.5" style="38" customWidth="1"/>
    <col min="5" max="5" width="12.6640625" style="38" customWidth="1"/>
    <col min="6" max="6" width="14.33203125" style="38" customWidth="1"/>
    <col min="7" max="16384" width="8.5" style="38"/>
  </cols>
  <sheetData>
    <row r="1" spans="1:6" ht="14" customHeight="1" thickBot="1" x14ac:dyDescent="0.2">
      <c r="B1" s="107" t="s">
        <v>40</v>
      </c>
      <c r="C1" s="107"/>
      <c r="D1" s="107"/>
      <c r="E1" s="107"/>
      <c r="F1" s="107"/>
    </row>
    <row r="2" spans="1:6" ht="15" thickTop="1" x14ac:dyDescent="0.15">
      <c r="B2" s="5"/>
      <c r="C2" s="5"/>
      <c r="D2" s="5"/>
      <c r="E2" s="5"/>
      <c r="F2" s="5"/>
    </row>
    <row r="3" spans="1:6" ht="31" thickBot="1" x14ac:dyDescent="0.2">
      <c r="A3" s="39" t="s">
        <v>29</v>
      </c>
      <c r="B3" s="108" t="s">
        <v>59</v>
      </c>
      <c r="C3" s="92" t="s">
        <v>30</v>
      </c>
      <c r="D3" s="92" t="s">
        <v>21</v>
      </c>
      <c r="E3" s="92" t="s">
        <v>37</v>
      </c>
      <c r="F3" s="92" t="s">
        <v>2</v>
      </c>
    </row>
    <row r="4" spans="1:6" ht="14" x14ac:dyDescent="0.15">
      <c r="B4" s="5" t="s">
        <v>38</v>
      </c>
      <c r="C4" s="93"/>
      <c r="D4" s="40"/>
      <c r="E4" s="5"/>
      <c r="F4" s="41"/>
    </row>
    <row r="5" spans="1:6" ht="14" x14ac:dyDescent="0.15">
      <c r="B5" s="42" t="s">
        <v>3</v>
      </c>
      <c r="C5" s="43"/>
      <c r="D5" s="40" t="s">
        <v>41</v>
      </c>
      <c r="E5" s="43">
        <v>20</v>
      </c>
      <c r="F5" s="44" t="e">
        <f>(C4/C5)*E5</f>
        <v>#DIV/0!</v>
      </c>
    </row>
    <row r="6" spans="1:6" ht="14" x14ac:dyDescent="0.15">
      <c r="B6" s="42" t="s">
        <v>4</v>
      </c>
      <c r="C6" s="43"/>
      <c r="D6" s="40" t="s">
        <v>41</v>
      </c>
      <c r="E6" s="43">
        <v>20</v>
      </c>
      <c r="F6" s="44" t="e">
        <f>(C4/C6)*E6</f>
        <v>#DIV/0!</v>
      </c>
    </row>
    <row r="7" spans="1:6" ht="14" x14ac:dyDescent="0.15">
      <c r="B7" s="42" t="s">
        <v>5</v>
      </c>
      <c r="C7" s="43"/>
      <c r="D7" s="40" t="s">
        <v>41</v>
      </c>
      <c r="E7" s="43">
        <v>20</v>
      </c>
      <c r="F7" s="44" t="e">
        <f>(C4/C7)*E7</f>
        <v>#DIV/0!</v>
      </c>
    </row>
    <row r="8" spans="1:6" ht="14" x14ac:dyDescent="0.15">
      <c r="B8" s="94"/>
      <c r="C8" s="94"/>
      <c r="D8" s="94"/>
      <c r="E8" s="94"/>
      <c r="F8" s="94"/>
    </row>
    <row r="9" spans="1:6" ht="14" x14ac:dyDescent="0.15">
      <c r="A9" s="45"/>
      <c r="B9" s="94"/>
      <c r="C9" s="94"/>
      <c r="D9" s="94"/>
      <c r="E9" s="94"/>
      <c r="F9" s="94"/>
    </row>
    <row r="10" spans="1:6" ht="15" thickBot="1" x14ac:dyDescent="0.2">
      <c r="B10" s="35" t="s">
        <v>14</v>
      </c>
      <c r="C10" s="35"/>
      <c r="D10" s="95"/>
      <c r="E10" s="96"/>
      <c r="F10" s="96"/>
    </row>
    <row r="11" spans="1:6" ht="14" x14ac:dyDescent="0.15">
      <c r="B11" s="5" t="s">
        <v>3</v>
      </c>
      <c r="C11" s="5"/>
      <c r="D11" s="94"/>
      <c r="E11" s="5"/>
      <c r="F11" s="97" t="e">
        <f>F5</f>
        <v>#DIV/0!</v>
      </c>
    </row>
    <row r="12" spans="1:6" ht="14" x14ac:dyDescent="0.15">
      <c r="B12" s="5" t="s">
        <v>4</v>
      </c>
      <c r="C12" s="5"/>
      <c r="D12" s="94"/>
      <c r="E12" s="5"/>
      <c r="F12" s="97" t="e">
        <f>F6</f>
        <v>#DIV/0!</v>
      </c>
    </row>
    <row r="13" spans="1:6" ht="14" x14ac:dyDescent="0.15">
      <c r="B13" s="5" t="s">
        <v>5</v>
      </c>
      <c r="C13" s="5"/>
      <c r="D13" s="94"/>
      <c r="E13" s="5"/>
      <c r="F13" s="97" t="e">
        <f>F7</f>
        <v>#DIV/0!</v>
      </c>
    </row>
    <row r="14" spans="1:6" ht="14" x14ac:dyDescent="0.15">
      <c r="B14" s="94"/>
      <c r="C14" s="94"/>
      <c r="D14" s="94"/>
      <c r="E14" s="94"/>
      <c r="F14" s="94"/>
    </row>
    <row r="15" spans="1:6" ht="14" x14ac:dyDescent="0.15">
      <c r="A15" s="45"/>
      <c r="B15" s="27" t="s">
        <v>10</v>
      </c>
      <c r="C15" s="27"/>
      <c r="D15" s="94"/>
      <c r="E15" s="94"/>
      <c r="F15" s="94"/>
    </row>
    <row r="16" spans="1:6" ht="14" x14ac:dyDescent="0.15">
      <c r="B16" s="94"/>
      <c r="C16" s="94"/>
      <c r="D16" s="94"/>
      <c r="E16" s="94"/>
      <c r="F16" s="94"/>
    </row>
    <row r="17" spans="2:7" ht="14" x14ac:dyDescent="0.15">
      <c r="B17" s="94"/>
      <c r="C17" s="94"/>
      <c r="D17" s="94"/>
      <c r="E17" s="94"/>
      <c r="F17" s="94"/>
      <c r="G17" s="36"/>
    </row>
    <row r="18" spans="2:7" ht="14" x14ac:dyDescent="0.15">
      <c r="B18" s="98" t="s">
        <v>58</v>
      </c>
      <c r="C18" s="99"/>
      <c r="D18" s="100"/>
      <c r="E18" s="101"/>
      <c r="F18" s="102"/>
      <c r="G18" s="36"/>
    </row>
    <row r="19" spans="2:7" x14ac:dyDescent="0.15">
      <c r="B19" s="37"/>
      <c r="C19" s="36"/>
      <c r="D19" s="36"/>
      <c r="E19" s="36"/>
      <c r="F19" s="36"/>
      <c r="G19" s="36"/>
    </row>
    <row r="20" spans="2:7" x14ac:dyDescent="0.15">
      <c r="B20" s="37"/>
      <c r="C20" s="36"/>
      <c r="D20" s="36"/>
      <c r="E20" s="36"/>
      <c r="F20" s="36"/>
      <c r="G20" s="36"/>
    </row>
    <row r="21" spans="2:7" x14ac:dyDescent="0.15">
      <c r="B21" s="36"/>
      <c r="C21" s="36"/>
      <c r="D21" s="36"/>
      <c r="E21" s="36"/>
      <c r="F21" s="36"/>
      <c r="G21" s="36"/>
    </row>
    <row r="22" spans="2:7" x14ac:dyDescent="0.15">
      <c r="B22" s="36"/>
      <c r="C22" s="36"/>
      <c r="D22" s="36"/>
      <c r="E22" s="36"/>
      <c r="F22" s="36"/>
      <c r="G22" s="36"/>
    </row>
  </sheetData>
  <sheetProtection selectLockedCells="1" selectUnlockedCells="1"/>
  <mergeCells count="1">
    <mergeCell ref="B1:F1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Hodnoceni</vt:lpstr>
      <vt:lpstr>Cena</vt:lpstr>
      <vt:lpstr>Tech.specifikace</vt:lpstr>
      <vt:lpstr>Servisní podmínky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Dobsik</dc:creator>
  <cp:lastModifiedBy>Barbora Kubíčková PA</cp:lastModifiedBy>
  <cp:lastPrinted>2018-09-17T16:48:36Z</cp:lastPrinted>
  <dcterms:created xsi:type="dcterms:W3CDTF">2018-06-21T21:35:24Z</dcterms:created>
  <dcterms:modified xsi:type="dcterms:W3CDTF">2023-04-11T10:46:41Z</dcterms:modified>
</cp:coreProperties>
</file>