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5-12-16 - Obnova fasád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'2025-12-16 - Obnova fasád...'!$C$137:$K$1257</definedName>
    <definedName name="_xlnm.Print_Area" localSheetId="1">'2025-12-16 - Obnova fasád...'!$C$4:$J$76,'2025-12-16 - Obnova fasád...'!$C$82:$J$121,'2025-12-16 - Obnova fasád...'!$C$127:$K$1257</definedName>
    <definedName name="_xlnm.Print_Titles" localSheetId="1">'2025-12-16 - Obnova fasád...'!$137:$137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255"/>
  <c r="BH1255"/>
  <c r="BG1255"/>
  <c r="BF1255"/>
  <c r="T1255"/>
  <c r="T1254"/>
  <c r="R1255"/>
  <c r="R1254"/>
  <c r="P1255"/>
  <c r="P1254"/>
  <c r="BI1253"/>
  <c r="BH1253"/>
  <c r="BG1253"/>
  <c r="BF1253"/>
  <c r="T1253"/>
  <c r="T1252"/>
  <c r="R1253"/>
  <c r="R1252"/>
  <c r="P1253"/>
  <c r="P1252"/>
  <c r="BI1251"/>
  <c r="BH1251"/>
  <c r="BG1251"/>
  <c r="BF1251"/>
  <c r="T1251"/>
  <c r="T1250"/>
  <c r="R1251"/>
  <c r="R1250"/>
  <c r="P1251"/>
  <c r="P1250"/>
  <c r="BI1249"/>
  <c r="BH1249"/>
  <c r="BG1249"/>
  <c r="BF1249"/>
  <c r="T1249"/>
  <c r="R1249"/>
  <c r="P1249"/>
  <c r="BI1248"/>
  <c r="BH1248"/>
  <c r="BG1248"/>
  <c r="BF1248"/>
  <c r="T1248"/>
  <c r="R1248"/>
  <c r="P1248"/>
  <c r="BI1247"/>
  <c r="BH1247"/>
  <c r="BG1247"/>
  <c r="BF1247"/>
  <c r="T1247"/>
  <c r="R1247"/>
  <c r="P1247"/>
  <c r="BI1246"/>
  <c r="BH1246"/>
  <c r="BG1246"/>
  <c r="BF1246"/>
  <c r="T1246"/>
  <c r="R1246"/>
  <c r="P1246"/>
  <c r="BI1245"/>
  <c r="BH1245"/>
  <c r="BG1245"/>
  <c r="BF1245"/>
  <c r="T1245"/>
  <c r="R1245"/>
  <c r="P1245"/>
  <c r="BI1243"/>
  <c r="BH1243"/>
  <c r="BG1243"/>
  <c r="BF1243"/>
  <c r="T1243"/>
  <c r="R1243"/>
  <c r="P1243"/>
  <c r="BI1242"/>
  <c r="BH1242"/>
  <c r="BG1242"/>
  <c r="BF1242"/>
  <c r="T1242"/>
  <c r="R1242"/>
  <c r="P1242"/>
  <c r="BI1231"/>
  <c r="BH1231"/>
  <c r="BG1231"/>
  <c r="BF1231"/>
  <c r="T1231"/>
  <c r="R1231"/>
  <c r="P1231"/>
  <c r="BI1224"/>
  <c r="BH1224"/>
  <c r="BG1224"/>
  <c r="BF1224"/>
  <c r="T1224"/>
  <c r="R1224"/>
  <c r="P1224"/>
  <c r="BI1211"/>
  <c r="BH1211"/>
  <c r="BG1211"/>
  <c r="BF1211"/>
  <c r="T1211"/>
  <c r="R1211"/>
  <c r="P1211"/>
  <c r="BI1190"/>
  <c r="BH1190"/>
  <c r="BG1190"/>
  <c r="BF1190"/>
  <c r="T1190"/>
  <c r="R1190"/>
  <c r="P1190"/>
  <c r="BI1189"/>
  <c r="BH1189"/>
  <c r="BG1189"/>
  <c r="BF1189"/>
  <c r="T1189"/>
  <c r="R1189"/>
  <c r="P1189"/>
  <c r="BI1186"/>
  <c r="BH1186"/>
  <c r="BG1186"/>
  <c r="BF1186"/>
  <c r="T1186"/>
  <c r="R1186"/>
  <c r="P1186"/>
  <c r="BI1178"/>
  <c r="BH1178"/>
  <c r="BG1178"/>
  <c r="BF1178"/>
  <c r="T1178"/>
  <c r="R1178"/>
  <c r="P1178"/>
  <c r="BI1177"/>
  <c r="BH1177"/>
  <c r="BG1177"/>
  <c r="BF1177"/>
  <c r="T1177"/>
  <c r="R1177"/>
  <c r="P1177"/>
  <c r="BI1174"/>
  <c r="BH1174"/>
  <c r="BG1174"/>
  <c r="BF1174"/>
  <c r="T1174"/>
  <c r="R1174"/>
  <c r="P1174"/>
  <c r="BI1168"/>
  <c r="BH1168"/>
  <c r="BG1168"/>
  <c r="BF1168"/>
  <c r="T1168"/>
  <c r="R1168"/>
  <c r="P1168"/>
  <c r="BI1167"/>
  <c r="BH1167"/>
  <c r="BG1167"/>
  <c r="BF1167"/>
  <c r="T1167"/>
  <c r="R1167"/>
  <c r="P1167"/>
  <c r="BI1163"/>
  <c r="BH1163"/>
  <c r="BG1163"/>
  <c r="BF1163"/>
  <c r="T1163"/>
  <c r="R1163"/>
  <c r="P1163"/>
  <c r="BI1149"/>
  <c r="BH1149"/>
  <c r="BG1149"/>
  <c r="BF1149"/>
  <c r="T1149"/>
  <c r="R1149"/>
  <c r="P1149"/>
  <c r="BI1136"/>
  <c r="BH1136"/>
  <c r="BG1136"/>
  <c r="BF1136"/>
  <c r="T1136"/>
  <c r="R1136"/>
  <c r="P1136"/>
  <c r="BI1132"/>
  <c r="BH1132"/>
  <c r="BG1132"/>
  <c r="BF1132"/>
  <c r="T1132"/>
  <c r="R1132"/>
  <c r="P1132"/>
  <c r="BI1108"/>
  <c r="BH1108"/>
  <c r="BG1108"/>
  <c r="BF1108"/>
  <c r="T1108"/>
  <c r="R1108"/>
  <c r="P1108"/>
  <c r="BI1107"/>
  <c r="BH1107"/>
  <c r="BG1107"/>
  <c r="BF1107"/>
  <c r="T1107"/>
  <c r="R1107"/>
  <c r="P1107"/>
  <c r="BI1106"/>
  <c r="BH1106"/>
  <c r="BG1106"/>
  <c r="BF1106"/>
  <c r="T1106"/>
  <c r="R1106"/>
  <c r="P1106"/>
  <c r="BI1098"/>
  <c r="BH1098"/>
  <c r="BG1098"/>
  <c r="BF1098"/>
  <c r="T1098"/>
  <c r="R1098"/>
  <c r="P1098"/>
  <c r="BI1097"/>
  <c r="BH1097"/>
  <c r="BG1097"/>
  <c r="BF1097"/>
  <c r="T1097"/>
  <c r="R1097"/>
  <c r="P1097"/>
  <c r="BI1095"/>
  <c r="BH1095"/>
  <c r="BG1095"/>
  <c r="BF1095"/>
  <c r="T1095"/>
  <c r="R1095"/>
  <c r="P1095"/>
  <c r="BI1094"/>
  <c r="BH1094"/>
  <c r="BG1094"/>
  <c r="BF1094"/>
  <c r="T1094"/>
  <c r="R1094"/>
  <c r="P1094"/>
  <c r="BI1093"/>
  <c r="BH1093"/>
  <c r="BG1093"/>
  <c r="BF1093"/>
  <c r="T1093"/>
  <c r="R1093"/>
  <c r="P1093"/>
  <c r="BI1072"/>
  <c r="BH1072"/>
  <c r="BG1072"/>
  <c r="BF1072"/>
  <c r="T1072"/>
  <c r="R1072"/>
  <c r="P1072"/>
  <c r="BI1066"/>
  <c r="BH1066"/>
  <c r="BG1066"/>
  <c r="BF1066"/>
  <c r="T1066"/>
  <c r="T1065"/>
  <c r="R1066"/>
  <c r="R1065"/>
  <c r="P1066"/>
  <c r="P1065"/>
  <c r="BI1064"/>
  <c r="BH1064"/>
  <c r="BG1064"/>
  <c r="BF1064"/>
  <c r="T1064"/>
  <c r="R1064"/>
  <c r="P1064"/>
  <c r="BI1063"/>
  <c r="BH1063"/>
  <c r="BG1063"/>
  <c r="BF1063"/>
  <c r="T1063"/>
  <c r="R1063"/>
  <c r="P1063"/>
  <c r="BI1062"/>
  <c r="BH1062"/>
  <c r="BG1062"/>
  <c r="BF1062"/>
  <c r="T1062"/>
  <c r="R1062"/>
  <c r="P1062"/>
  <c r="BI1061"/>
  <c r="BH1061"/>
  <c r="BG1061"/>
  <c r="BF1061"/>
  <c r="T1061"/>
  <c r="R1061"/>
  <c r="P1061"/>
  <c r="BI1060"/>
  <c r="BH1060"/>
  <c r="BG1060"/>
  <c r="BF1060"/>
  <c r="T1060"/>
  <c r="R1060"/>
  <c r="P1060"/>
  <c r="BI1057"/>
  <c r="BH1057"/>
  <c r="BG1057"/>
  <c r="BF1057"/>
  <c r="T1057"/>
  <c r="R1057"/>
  <c r="P1057"/>
  <c r="BI1056"/>
  <c r="BH1056"/>
  <c r="BG1056"/>
  <c r="BF1056"/>
  <c r="T1056"/>
  <c r="R1056"/>
  <c r="P1056"/>
  <c r="BI1055"/>
  <c r="BH1055"/>
  <c r="BG1055"/>
  <c r="BF1055"/>
  <c r="T1055"/>
  <c r="R1055"/>
  <c r="P1055"/>
  <c r="BI1054"/>
  <c r="BH1054"/>
  <c r="BG1054"/>
  <c r="BF1054"/>
  <c r="T1054"/>
  <c r="R1054"/>
  <c r="P1054"/>
  <c r="BI1050"/>
  <c r="BH1050"/>
  <c r="BG1050"/>
  <c r="BF1050"/>
  <c r="T1050"/>
  <c r="R1050"/>
  <c r="P1050"/>
  <c r="BI1048"/>
  <c r="BH1048"/>
  <c r="BG1048"/>
  <c r="BF1048"/>
  <c r="T1048"/>
  <c r="R1048"/>
  <c r="P1048"/>
  <c r="BI1047"/>
  <c r="BH1047"/>
  <c r="BG1047"/>
  <c r="BF1047"/>
  <c r="T1047"/>
  <c r="R1047"/>
  <c r="P1047"/>
  <c r="BI1040"/>
  <c r="BH1040"/>
  <c r="BG1040"/>
  <c r="BF1040"/>
  <c r="T1040"/>
  <c r="R1040"/>
  <c r="P1040"/>
  <c r="BI1033"/>
  <c r="BH1033"/>
  <c r="BG1033"/>
  <c r="BF1033"/>
  <c r="T1033"/>
  <c r="R1033"/>
  <c r="P1033"/>
  <c r="BI1032"/>
  <c r="BH1032"/>
  <c r="BG1032"/>
  <c r="BF1032"/>
  <c r="T1032"/>
  <c r="R1032"/>
  <c r="P1032"/>
  <c r="BI1028"/>
  <c r="BH1028"/>
  <c r="BG1028"/>
  <c r="BF1028"/>
  <c r="T1028"/>
  <c r="R1028"/>
  <c r="P1028"/>
  <c r="BI1026"/>
  <c r="BH1026"/>
  <c r="BG1026"/>
  <c r="BF1026"/>
  <c r="T1026"/>
  <c r="R1026"/>
  <c r="P1026"/>
  <c r="BI1025"/>
  <c r="BH1025"/>
  <c r="BG1025"/>
  <c r="BF1025"/>
  <c r="T1025"/>
  <c r="R1025"/>
  <c r="P1025"/>
  <c r="BI1017"/>
  <c r="BH1017"/>
  <c r="BG1017"/>
  <c r="BF1017"/>
  <c r="T1017"/>
  <c r="R1017"/>
  <c r="P1017"/>
  <c r="BI1009"/>
  <c r="BH1009"/>
  <c r="BG1009"/>
  <c r="BF1009"/>
  <c r="T1009"/>
  <c r="R1009"/>
  <c r="P1009"/>
  <c r="BI999"/>
  <c r="BH999"/>
  <c r="BG999"/>
  <c r="BF999"/>
  <c r="T999"/>
  <c r="R999"/>
  <c r="P999"/>
  <c r="BI991"/>
  <c r="BH991"/>
  <c r="BG991"/>
  <c r="BF991"/>
  <c r="T991"/>
  <c r="R991"/>
  <c r="P991"/>
  <c r="BI975"/>
  <c r="BH975"/>
  <c r="BG975"/>
  <c r="BF975"/>
  <c r="T975"/>
  <c r="R975"/>
  <c r="P975"/>
  <c r="BI952"/>
  <c r="BH952"/>
  <c r="BG952"/>
  <c r="BF952"/>
  <c r="T952"/>
  <c r="R952"/>
  <c r="P952"/>
  <c r="BI947"/>
  <c r="BH947"/>
  <c r="BG947"/>
  <c r="BF947"/>
  <c r="T947"/>
  <c r="R947"/>
  <c r="P947"/>
  <c r="BI939"/>
  <c r="BH939"/>
  <c r="BG939"/>
  <c r="BF939"/>
  <c r="T939"/>
  <c r="R939"/>
  <c r="P939"/>
  <c r="BI938"/>
  <c r="BH938"/>
  <c r="BG938"/>
  <c r="BF938"/>
  <c r="T938"/>
  <c r="R938"/>
  <c r="P938"/>
  <c r="BI933"/>
  <c r="BH933"/>
  <c r="BG933"/>
  <c r="BF933"/>
  <c r="T933"/>
  <c r="R933"/>
  <c r="P933"/>
  <c r="BI925"/>
  <c r="BH925"/>
  <c r="BG925"/>
  <c r="BF925"/>
  <c r="T925"/>
  <c r="R925"/>
  <c r="P925"/>
  <c r="BI908"/>
  <c r="BH908"/>
  <c r="BG908"/>
  <c r="BF908"/>
  <c r="T908"/>
  <c r="R908"/>
  <c r="P908"/>
  <c r="BI901"/>
  <c r="BH901"/>
  <c r="BG901"/>
  <c r="BF901"/>
  <c r="T901"/>
  <c r="R901"/>
  <c r="P901"/>
  <c r="BI894"/>
  <c r="BH894"/>
  <c r="BG894"/>
  <c r="BF894"/>
  <c r="T894"/>
  <c r="R894"/>
  <c r="P894"/>
  <c r="BI893"/>
  <c r="BH893"/>
  <c r="BG893"/>
  <c r="BF893"/>
  <c r="T893"/>
  <c r="R893"/>
  <c r="P893"/>
  <c r="BI868"/>
  <c r="BH868"/>
  <c r="BG868"/>
  <c r="BF868"/>
  <c r="T868"/>
  <c r="R868"/>
  <c r="P868"/>
  <c r="BI867"/>
  <c r="BH867"/>
  <c r="BG867"/>
  <c r="BF867"/>
  <c r="T867"/>
  <c r="R867"/>
  <c r="P867"/>
  <c r="BI855"/>
  <c r="BH855"/>
  <c r="BG855"/>
  <c r="BF855"/>
  <c r="T855"/>
  <c r="R855"/>
  <c r="P855"/>
  <c r="BI854"/>
  <c r="BH854"/>
  <c r="BG854"/>
  <c r="BF854"/>
  <c r="T854"/>
  <c r="R854"/>
  <c r="P854"/>
  <c r="BI837"/>
  <c r="BH837"/>
  <c r="BG837"/>
  <c r="BF837"/>
  <c r="T837"/>
  <c r="R837"/>
  <c r="P837"/>
  <c r="BI836"/>
  <c r="BH836"/>
  <c r="BG836"/>
  <c r="BF836"/>
  <c r="T836"/>
  <c r="R836"/>
  <c r="P836"/>
  <c r="BI831"/>
  <c r="BH831"/>
  <c r="BG831"/>
  <c r="BF831"/>
  <c r="T831"/>
  <c r="R831"/>
  <c r="P831"/>
  <c r="BI821"/>
  <c r="BH821"/>
  <c r="BG821"/>
  <c r="BF821"/>
  <c r="T821"/>
  <c r="R821"/>
  <c r="P821"/>
  <c r="BI810"/>
  <c r="BH810"/>
  <c r="BG810"/>
  <c r="BF810"/>
  <c r="T810"/>
  <c r="R810"/>
  <c r="P810"/>
  <c r="BI808"/>
  <c r="BH808"/>
  <c r="BG808"/>
  <c r="BF808"/>
  <c r="T808"/>
  <c r="R808"/>
  <c r="P808"/>
  <c r="BI805"/>
  <c r="BH805"/>
  <c r="BG805"/>
  <c r="BF805"/>
  <c r="T805"/>
  <c r="R805"/>
  <c r="P805"/>
  <c r="BI796"/>
  <c r="BH796"/>
  <c r="BG796"/>
  <c r="BF796"/>
  <c r="T796"/>
  <c r="R796"/>
  <c r="P796"/>
  <c r="BI794"/>
  <c r="BH794"/>
  <c r="BG794"/>
  <c r="BF794"/>
  <c r="T794"/>
  <c r="R794"/>
  <c r="P794"/>
  <c r="BI788"/>
  <c r="BH788"/>
  <c r="BG788"/>
  <c r="BF788"/>
  <c r="T788"/>
  <c r="R788"/>
  <c r="P788"/>
  <c r="BI784"/>
  <c r="BH784"/>
  <c r="BG784"/>
  <c r="BF784"/>
  <c r="T784"/>
  <c r="R784"/>
  <c r="P784"/>
  <c r="BI778"/>
  <c r="BH778"/>
  <c r="BG778"/>
  <c r="BF778"/>
  <c r="T778"/>
  <c r="R778"/>
  <c r="P778"/>
  <c r="BI774"/>
  <c r="BH774"/>
  <c r="BG774"/>
  <c r="BF774"/>
  <c r="T774"/>
  <c r="R774"/>
  <c r="P774"/>
  <c r="BI757"/>
  <c r="BH757"/>
  <c r="BG757"/>
  <c r="BF757"/>
  <c r="T757"/>
  <c r="R757"/>
  <c r="P757"/>
  <c r="BI749"/>
  <c r="BH749"/>
  <c r="BG749"/>
  <c r="BF749"/>
  <c r="T749"/>
  <c r="R749"/>
  <c r="P749"/>
  <c r="BI746"/>
  <c r="BH746"/>
  <c r="BG746"/>
  <c r="BF746"/>
  <c r="T746"/>
  <c r="R746"/>
  <c r="P746"/>
  <c r="BI739"/>
  <c r="BH739"/>
  <c r="BG739"/>
  <c r="BF739"/>
  <c r="T739"/>
  <c r="R739"/>
  <c r="P739"/>
  <c r="BI732"/>
  <c r="BH732"/>
  <c r="BG732"/>
  <c r="BF732"/>
  <c r="T732"/>
  <c r="R732"/>
  <c r="P732"/>
  <c r="BI713"/>
  <c r="BH713"/>
  <c r="BG713"/>
  <c r="BF713"/>
  <c r="T713"/>
  <c r="R713"/>
  <c r="P713"/>
  <c r="BI711"/>
  <c r="BH711"/>
  <c r="BG711"/>
  <c r="BF711"/>
  <c r="T711"/>
  <c r="R711"/>
  <c r="P711"/>
  <c r="BI710"/>
  <c r="BH710"/>
  <c r="BG710"/>
  <c r="BF710"/>
  <c r="T710"/>
  <c r="R710"/>
  <c r="P710"/>
  <c r="BI709"/>
  <c r="BH709"/>
  <c r="BG709"/>
  <c r="BF709"/>
  <c r="T709"/>
  <c r="R709"/>
  <c r="P709"/>
  <c r="BI702"/>
  <c r="BH702"/>
  <c r="BG702"/>
  <c r="BF702"/>
  <c r="T702"/>
  <c r="R702"/>
  <c r="P702"/>
  <c r="BI695"/>
  <c r="BH695"/>
  <c r="BG695"/>
  <c r="BF695"/>
  <c r="T695"/>
  <c r="R695"/>
  <c r="P695"/>
  <c r="BI693"/>
  <c r="BH693"/>
  <c r="BG693"/>
  <c r="BF693"/>
  <c r="T693"/>
  <c r="R693"/>
  <c r="P693"/>
  <c r="BI692"/>
  <c r="BH692"/>
  <c r="BG692"/>
  <c r="BF692"/>
  <c r="T692"/>
  <c r="R692"/>
  <c r="P692"/>
  <c r="BI688"/>
  <c r="BH688"/>
  <c r="BG688"/>
  <c r="BF688"/>
  <c r="T688"/>
  <c r="R688"/>
  <c r="P688"/>
  <c r="BI677"/>
  <c r="BH677"/>
  <c r="BG677"/>
  <c r="BF677"/>
  <c r="T677"/>
  <c r="R677"/>
  <c r="P677"/>
  <c r="BI666"/>
  <c r="BH666"/>
  <c r="BG666"/>
  <c r="BF666"/>
  <c r="T666"/>
  <c r="R666"/>
  <c r="P666"/>
  <c r="BI656"/>
  <c r="BH656"/>
  <c r="BG656"/>
  <c r="BF656"/>
  <c r="T656"/>
  <c r="R656"/>
  <c r="P656"/>
  <c r="BI654"/>
  <c r="BH654"/>
  <c r="BG654"/>
  <c r="BF654"/>
  <c r="T654"/>
  <c r="R654"/>
  <c r="P654"/>
  <c r="BI653"/>
  <c r="BH653"/>
  <c r="BG653"/>
  <c r="BF653"/>
  <c r="T653"/>
  <c r="R653"/>
  <c r="P653"/>
  <c r="BI650"/>
  <c r="BH650"/>
  <c r="BG650"/>
  <c r="BF650"/>
  <c r="T650"/>
  <c r="R650"/>
  <c r="P650"/>
  <c r="BI646"/>
  <c r="BH646"/>
  <c r="BG646"/>
  <c r="BF646"/>
  <c r="T646"/>
  <c r="R646"/>
  <c r="P646"/>
  <c r="BI643"/>
  <c r="BH643"/>
  <c r="BG643"/>
  <c r="BF643"/>
  <c r="T643"/>
  <c r="R643"/>
  <c r="P643"/>
  <c r="BI639"/>
  <c r="BH639"/>
  <c r="BG639"/>
  <c r="BF639"/>
  <c r="T639"/>
  <c r="R639"/>
  <c r="P639"/>
  <c r="BI636"/>
  <c r="BH636"/>
  <c r="BG636"/>
  <c r="BF636"/>
  <c r="T636"/>
  <c r="R636"/>
  <c r="P636"/>
  <c r="BI629"/>
  <c r="BH629"/>
  <c r="BG629"/>
  <c r="BF629"/>
  <c r="T629"/>
  <c r="R629"/>
  <c r="P629"/>
  <c r="BI626"/>
  <c r="BH626"/>
  <c r="BG626"/>
  <c r="BF626"/>
  <c r="T626"/>
  <c r="R626"/>
  <c r="P626"/>
  <c r="BI618"/>
  <c r="BH618"/>
  <c r="BG618"/>
  <c r="BF618"/>
  <c r="T618"/>
  <c r="R618"/>
  <c r="P618"/>
  <c r="BI615"/>
  <c r="BH615"/>
  <c r="BG615"/>
  <c r="BF615"/>
  <c r="T615"/>
  <c r="R615"/>
  <c r="P615"/>
  <c r="BI610"/>
  <c r="BH610"/>
  <c r="BG610"/>
  <c r="BF610"/>
  <c r="T610"/>
  <c r="R610"/>
  <c r="P610"/>
  <c r="BI608"/>
  <c r="BH608"/>
  <c r="BG608"/>
  <c r="BF608"/>
  <c r="T608"/>
  <c r="R608"/>
  <c r="P608"/>
  <c r="BI605"/>
  <c r="BH605"/>
  <c r="BG605"/>
  <c r="BF605"/>
  <c r="T605"/>
  <c r="R605"/>
  <c r="P605"/>
  <c r="BI601"/>
  <c r="BH601"/>
  <c r="BG601"/>
  <c r="BF601"/>
  <c r="T601"/>
  <c r="R601"/>
  <c r="P601"/>
  <c r="BI598"/>
  <c r="BH598"/>
  <c r="BG598"/>
  <c r="BF598"/>
  <c r="T598"/>
  <c r="T597"/>
  <c r="R598"/>
  <c r="R597"/>
  <c r="P598"/>
  <c r="P597"/>
  <c r="BI596"/>
  <c r="BH596"/>
  <c r="BG596"/>
  <c r="BF596"/>
  <c r="T596"/>
  <c r="R596"/>
  <c r="P596"/>
  <c r="BI593"/>
  <c r="BH593"/>
  <c r="BG593"/>
  <c r="BF593"/>
  <c r="T593"/>
  <c r="R593"/>
  <c r="P593"/>
  <c r="BI592"/>
  <c r="BH592"/>
  <c r="BG592"/>
  <c r="BF592"/>
  <c r="T592"/>
  <c r="R592"/>
  <c r="P592"/>
  <c r="BI589"/>
  <c r="BH589"/>
  <c r="BG589"/>
  <c r="BF589"/>
  <c r="T589"/>
  <c r="R589"/>
  <c r="P589"/>
  <c r="BI584"/>
  <c r="BH584"/>
  <c r="BG584"/>
  <c r="BF584"/>
  <c r="T584"/>
  <c r="R584"/>
  <c r="P584"/>
  <c r="BI583"/>
  <c r="BH583"/>
  <c r="BG583"/>
  <c r="BF583"/>
  <c r="T583"/>
  <c r="R583"/>
  <c r="P583"/>
  <c r="BI579"/>
  <c r="BH579"/>
  <c r="BG579"/>
  <c r="BF579"/>
  <c r="T579"/>
  <c r="R579"/>
  <c r="P579"/>
  <c r="BI578"/>
  <c r="BH578"/>
  <c r="BG578"/>
  <c r="BF578"/>
  <c r="T578"/>
  <c r="R578"/>
  <c r="P578"/>
  <c r="BI558"/>
  <c r="BH558"/>
  <c r="BG558"/>
  <c r="BF558"/>
  <c r="T558"/>
  <c r="R558"/>
  <c r="P558"/>
  <c r="BI544"/>
  <c r="BH544"/>
  <c r="BG544"/>
  <c r="BF544"/>
  <c r="T544"/>
  <c r="R544"/>
  <c r="P544"/>
  <c r="BI539"/>
  <c r="BH539"/>
  <c r="BG539"/>
  <c r="BF539"/>
  <c r="T539"/>
  <c r="R539"/>
  <c r="P539"/>
  <c r="BI535"/>
  <c r="BH535"/>
  <c r="BG535"/>
  <c r="BF535"/>
  <c r="T535"/>
  <c r="R535"/>
  <c r="P535"/>
  <c r="BI524"/>
  <c r="BH524"/>
  <c r="BG524"/>
  <c r="BF524"/>
  <c r="T524"/>
  <c r="R524"/>
  <c r="P524"/>
  <c r="BI519"/>
  <c r="BH519"/>
  <c r="BG519"/>
  <c r="BF519"/>
  <c r="T519"/>
  <c r="R519"/>
  <c r="P519"/>
  <c r="BI514"/>
  <c r="BH514"/>
  <c r="BG514"/>
  <c r="BF514"/>
  <c r="T514"/>
  <c r="R514"/>
  <c r="P514"/>
  <c r="BI509"/>
  <c r="BH509"/>
  <c r="BG509"/>
  <c r="BF509"/>
  <c r="T509"/>
  <c r="R509"/>
  <c r="P509"/>
  <c r="BI505"/>
  <c r="BH505"/>
  <c r="BG505"/>
  <c r="BF505"/>
  <c r="T505"/>
  <c r="R505"/>
  <c r="P505"/>
  <c r="BI497"/>
  <c r="BH497"/>
  <c r="BG497"/>
  <c r="BF497"/>
  <c r="T497"/>
  <c r="R497"/>
  <c r="P497"/>
  <c r="BI490"/>
  <c r="BH490"/>
  <c r="BG490"/>
  <c r="BF490"/>
  <c r="T490"/>
  <c r="R490"/>
  <c r="P490"/>
  <c r="BI483"/>
  <c r="BH483"/>
  <c r="BG483"/>
  <c r="BF483"/>
  <c r="T483"/>
  <c r="R483"/>
  <c r="P483"/>
  <c r="BI479"/>
  <c r="BH479"/>
  <c r="BG479"/>
  <c r="BF479"/>
  <c r="T479"/>
  <c r="R479"/>
  <c r="P479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69"/>
  <c r="BH469"/>
  <c r="BG469"/>
  <c r="BF469"/>
  <c r="T469"/>
  <c r="R469"/>
  <c r="P469"/>
  <c r="BI465"/>
  <c r="BH465"/>
  <c r="BG465"/>
  <c r="BF465"/>
  <c r="T465"/>
  <c r="R465"/>
  <c r="P465"/>
  <c r="BI464"/>
  <c r="BH464"/>
  <c r="BG464"/>
  <c r="BF464"/>
  <c r="T464"/>
  <c r="R464"/>
  <c r="P464"/>
  <c r="BI460"/>
  <c r="BH460"/>
  <c r="BG460"/>
  <c r="BF460"/>
  <c r="T460"/>
  <c r="R460"/>
  <c r="P460"/>
  <c r="BI457"/>
  <c r="BH457"/>
  <c r="BG457"/>
  <c r="BF457"/>
  <c r="T457"/>
  <c r="R457"/>
  <c r="P457"/>
  <c r="BI453"/>
  <c r="BH453"/>
  <c r="BG453"/>
  <c r="BF453"/>
  <c r="T453"/>
  <c r="R453"/>
  <c r="P453"/>
  <c r="BI452"/>
  <c r="BH452"/>
  <c r="BG452"/>
  <c r="BF452"/>
  <c r="T452"/>
  <c r="R452"/>
  <c r="P452"/>
  <c r="BI449"/>
  <c r="BH449"/>
  <c r="BG449"/>
  <c r="BF449"/>
  <c r="T449"/>
  <c r="R449"/>
  <c r="P449"/>
  <c r="BI445"/>
  <c r="BH445"/>
  <c r="BG445"/>
  <c r="BF445"/>
  <c r="T445"/>
  <c r="R445"/>
  <c r="P445"/>
  <c r="BI444"/>
  <c r="BH444"/>
  <c r="BG444"/>
  <c r="BF444"/>
  <c r="T444"/>
  <c r="R444"/>
  <c r="P444"/>
  <c r="BI441"/>
  <c r="BH441"/>
  <c r="BG441"/>
  <c r="BF441"/>
  <c r="T441"/>
  <c r="R441"/>
  <c r="P441"/>
  <c r="BI427"/>
  <c r="BH427"/>
  <c r="BG427"/>
  <c r="BF427"/>
  <c r="T427"/>
  <c r="R427"/>
  <c r="P427"/>
  <c r="BI425"/>
  <c r="BH425"/>
  <c r="BG425"/>
  <c r="BF425"/>
  <c r="T425"/>
  <c r="R425"/>
  <c r="P425"/>
  <c r="BI421"/>
  <c r="BH421"/>
  <c r="BG421"/>
  <c r="BF421"/>
  <c r="T421"/>
  <c r="R421"/>
  <c r="P421"/>
  <c r="BI383"/>
  <c r="BH383"/>
  <c r="BG383"/>
  <c r="BF383"/>
  <c r="T383"/>
  <c r="R383"/>
  <c r="P383"/>
  <c r="BI376"/>
  <c r="BH376"/>
  <c r="BG376"/>
  <c r="BF376"/>
  <c r="T376"/>
  <c r="R376"/>
  <c r="P376"/>
  <c r="BI370"/>
  <c r="BH370"/>
  <c r="BG370"/>
  <c r="BF370"/>
  <c r="T370"/>
  <c r="R370"/>
  <c r="P370"/>
  <c r="BI367"/>
  <c r="BH367"/>
  <c r="BG367"/>
  <c r="BF367"/>
  <c r="T367"/>
  <c r="R367"/>
  <c r="P367"/>
  <c r="BI337"/>
  <c r="BH337"/>
  <c r="BG337"/>
  <c r="BF337"/>
  <c r="T337"/>
  <c r="R337"/>
  <c r="P337"/>
  <c r="BI336"/>
  <c r="BH336"/>
  <c r="BG336"/>
  <c r="BF336"/>
  <c r="T336"/>
  <c r="R336"/>
  <c r="P336"/>
  <c r="BI322"/>
  <c r="BH322"/>
  <c r="BG322"/>
  <c r="BF322"/>
  <c r="T322"/>
  <c r="R322"/>
  <c r="P322"/>
  <c r="BI319"/>
  <c r="BH319"/>
  <c r="BG319"/>
  <c r="BF319"/>
  <c r="T319"/>
  <c r="R319"/>
  <c r="P319"/>
  <c r="BI307"/>
  <c r="BH307"/>
  <c r="BG307"/>
  <c r="BF307"/>
  <c r="T307"/>
  <c r="R307"/>
  <c r="P307"/>
  <c r="BI300"/>
  <c r="BH300"/>
  <c r="BG300"/>
  <c r="BF300"/>
  <c r="T300"/>
  <c r="R300"/>
  <c r="P300"/>
  <c r="BI290"/>
  <c r="BH290"/>
  <c r="BG290"/>
  <c r="BF290"/>
  <c r="T290"/>
  <c r="R290"/>
  <c r="P290"/>
  <c r="BI280"/>
  <c r="BH280"/>
  <c r="BG280"/>
  <c r="BF280"/>
  <c r="T280"/>
  <c r="R280"/>
  <c r="P280"/>
  <c r="BI272"/>
  <c r="BH272"/>
  <c r="BG272"/>
  <c r="BF272"/>
  <c r="T272"/>
  <c r="R272"/>
  <c r="P272"/>
  <c r="BI262"/>
  <c r="BH262"/>
  <c r="BG262"/>
  <c r="BF262"/>
  <c r="T262"/>
  <c r="R262"/>
  <c r="P262"/>
  <c r="BI252"/>
  <c r="BH252"/>
  <c r="BG252"/>
  <c r="BF252"/>
  <c r="T252"/>
  <c r="R252"/>
  <c r="P252"/>
  <c r="BI240"/>
  <c r="BH240"/>
  <c r="BG240"/>
  <c r="BF240"/>
  <c r="T240"/>
  <c r="R240"/>
  <c r="P240"/>
  <c r="BI213"/>
  <c r="BH213"/>
  <c r="BG213"/>
  <c r="BF213"/>
  <c r="T213"/>
  <c r="R213"/>
  <c r="P213"/>
  <c r="BI210"/>
  <c r="BH210"/>
  <c r="BG210"/>
  <c r="BF210"/>
  <c r="T210"/>
  <c r="R210"/>
  <c r="P210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96"/>
  <c r="BH196"/>
  <c r="BG196"/>
  <c r="BF196"/>
  <c r="T196"/>
  <c r="R196"/>
  <c r="P196"/>
  <c r="BI165"/>
  <c r="BH165"/>
  <c r="BG165"/>
  <c r="BF165"/>
  <c r="T165"/>
  <c r="R165"/>
  <c r="P165"/>
  <c r="BI164"/>
  <c r="BH164"/>
  <c r="BG164"/>
  <c r="BF164"/>
  <c r="T164"/>
  <c r="R164"/>
  <c r="P164"/>
  <c r="BI158"/>
  <c r="BH158"/>
  <c r="BG158"/>
  <c r="BF158"/>
  <c r="T158"/>
  <c r="R158"/>
  <c r="P158"/>
  <c r="BI157"/>
  <c r="BH157"/>
  <c r="BG157"/>
  <c r="BF157"/>
  <c r="T157"/>
  <c r="R157"/>
  <c r="P157"/>
  <c r="BI150"/>
  <c r="BH150"/>
  <c r="BG150"/>
  <c r="BF150"/>
  <c r="T150"/>
  <c r="R150"/>
  <c r="P150"/>
  <c r="BI146"/>
  <c r="BH146"/>
  <c r="BG146"/>
  <c r="BF146"/>
  <c r="T146"/>
  <c r="R146"/>
  <c r="P146"/>
  <c r="BI141"/>
  <c r="BH141"/>
  <c r="BG141"/>
  <c r="BF141"/>
  <c r="T141"/>
  <c r="T140"/>
  <c r="R141"/>
  <c r="R140"/>
  <c r="P141"/>
  <c r="P140"/>
  <c r="J134"/>
  <c r="F134"/>
  <c r="F132"/>
  <c r="E130"/>
  <c r="J89"/>
  <c r="F89"/>
  <c r="F87"/>
  <c r="E85"/>
  <c r="J22"/>
  <c r="E22"/>
  <c r="J90"/>
  <c r="J21"/>
  <c r="J16"/>
  <c r="E16"/>
  <c r="F135"/>
  <c r="J15"/>
  <c r="J10"/>
  <c r="J132"/>
  <c i="1" r="L90"/>
  <c r="AM90"/>
  <c r="AM89"/>
  <c r="L89"/>
  <c r="AM87"/>
  <c r="L87"/>
  <c r="L85"/>
  <c r="L84"/>
  <c i="2" r="BK1247"/>
  <c r="J1108"/>
  <c r="J1062"/>
  <c r="J1025"/>
  <c r="BK746"/>
  <c r="BK524"/>
  <c r="BK336"/>
  <c r="J1255"/>
  <c r="BK975"/>
  <c r="J774"/>
  <c r="BK643"/>
  <c r="J558"/>
  <c r="J464"/>
  <c r="J367"/>
  <c r="J1245"/>
  <c r="BK1211"/>
  <c r="BK1174"/>
  <c r="J1149"/>
  <c r="BK1098"/>
  <c r="J1064"/>
  <c r="BK1026"/>
  <c r="BK894"/>
  <c r="J695"/>
  <c r="J601"/>
  <c r="J460"/>
  <c r="J322"/>
  <c r="BK1255"/>
  <c r="BK893"/>
  <c r="BK650"/>
  <c r="BK598"/>
  <c r="BK465"/>
  <c r="J252"/>
  <c r="J1026"/>
  <c r="J808"/>
  <c r="BK711"/>
  <c r="J636"/>
  <c r="BK579"/>
  <c r="J483"/>
  <c r="J337"/>
  <c r="J272"/>
  <c r="BK164"/>
  <c r="J947"/>
  <c r="J757"/>
  <c r="J653"/>
  <c r="J524"/>
  <c r="J421"/>
  <c r="BK925"/>
  <c r="J677"/>
  <c r="BK544"/>
  <c r="J474"/>
  <c r="BK262"/>
  <c r="J1060"/>
  <c r="BK933"/>
  <c r="J805"/>
  <c r="BK656"/>
  <c r="J605"/>
  <c r="J544"/>
  <c r="BK452"/>
  <c r="J319"/>
  <c r="BK141"/>
  <c r="J692"/>
  <c r="BK596"/>
  <c r="BK469"/>
  <c r="BK425"/>
  <c r="J210"/>
  <c r="J1253"/>
  <c r="J1243"/>
  <c r="J1224"/>
  <c r="BK1167"/>
  <c r="BK1136"/>
  <c r="J1106"/>
  <c r="BK1072"/>
  <c r="BK1047"/>
  <c r="J901"/>
  <c r="J784"/>
  <c r="BK677"/>
  <c r="J598"/>
  <c r="BK457"/>
  <c r="J307"/>
  <c r="J32"/>
  <c r="BK1097"/>
  <c r="J1040"/>
  <c r="J836"/>
  <c r="J596"/>
  <c r="J383"/>
  <c r="J206"/>
  <c r="BK1094"/>
  <c r="J1032"/>
  <c r="BK854"/>
  <c r="J746"/>
  <c r="J688"/>
  <c r="J626"/>
  <c r="BK539"/>
  <c r="J457"/>
  <c r="J370"/>
  <c r="BK203"/>
  <c i="1" r="AS94"/>
  <c i="2" r="BK1243"/>
  <c r="J1189"/>
  <c r="BK1168"/>
  <c r="BK1149"/>
  <c r="BK1108"/>
  <c r="J1093"/>
  <c r="BK1056"/>
  <c r="J952"/>
  <c r="J837"/>
  <c r="J749"/>
  <c r="J618"/>
  <c r="BK505"/>
  <c r="J444"/>
  <c r="BK210"/>
  <c r="BK999"/>
  <c r="BK837"/>
  <c r="J709"/>
  <c r="BK608"/>
  <c r="J469"/>
  <c r="BK319"/>
  <c r="J1066"/>
  <c r="BK1033"/>
  <c r="BK901"/>
  <c r="BK794"/>
  <c r="BK710"/>
  <c r="BK618"/>
  <c r="BK592"/>
  <c r="J535"/>
  <c r="J453"/>
  <c r="J336"/>
  <c r="BK213"/>
  <c r="J1248"/>
  <c r="BK1107"/>
  <c r="J1061"/>
  <c r="BK947"/>
  <c r="J711"/>
  <c r="J505"/>
  <c r="J157"/>
  <c r="BK1054"/>
  <c r="BK868"/>
  <c r="BK695"/>
  <c r="J646"/>
  <c r="J579"/>
  <c r="BK472"/>
  <c r="J441"/>
  <c r="BK240"/>
  <c r="BK1251"/>
  <c r="J1231"/>
  <c r="J1177"/>
  <c r="J1163"/>
  <c r="J1097"/>
  <c r="BK1050"/>
  <c r="J908"/>
  <c r="J788"/>
  <c r="BK688"/>
  <c r="J490"/>
  <c r="BK383"/>
  <c r="BK1093"/>
  <c r="J975"/>
  <c r="BK749"/>
  <c r="BK639"/>
  <c r="BK583"/>
  <c r="BK474"/>
  <c r="J427"/>
  <c r="BK300"/>
  <c r="BK165"/>
  <c r="BK1248"/>
  <c r="BK1178"/>
  <c r="BK1064"/>
  <c r="BK1055"/>
  <c r="J868"/>
  <c r="J732"/>
  <c r="BK589"/>
  <c r="BK337"/>
  <c r="BK199"/>
  <c r="BK1062"/>
  <c r="BK1017"/>
  <c r="J938"/>
  <c r="BK805"/>
  <c r="BK693"/>
  <c r="J608"/>
  <c r="BK535"/>
  <c r="J445"/>
  <c r="BK272"/>
  <c r="J1251"/>
  <c r="J1242"/>
  <c r="BK1186"/>
  <c r="J1168"/>
  <c r="J1132"/>
  <c r="J1095"/>
  <c r="BK1057"/>
  <c r="J933"/>
  <c r="BK796"/>
  <c r="J656"/>
  <c r="BK578"/>
  <c r="J472"/>
  <c r="J213"/>
  <c r="BK1025"/>
  <c r="J810"/>
  <c r="J615"/>
  <c r="J449"/>
  <c r="BK157"/>
  <c r="J1048"/>
  <c r="J893"/>
  <c r="BK778"/>
  <c r="J643"/>
  <c r="J584"/>
  <c r="J509"/>
  <c r="J376"/>
  <c r="J199"/>
  <c r="F33"/>
  <c r="BK1231"/>
  <c r="J1178"/>
  <c r="J1167"/>
  <c r="BK1132"/>
  <c r="BK1060"/>
  <c r="J999"/>
  <c r="BK808"/>
  <c r="BK709"/>
  <c r="J610"/>
  <c r="J519"/>
  <c r="J1247"/>
  <c r="J1186"/>
  <c r="J1094"/>
  <c r="J1050"/>
  <c r="J867"/>
  <c r="BK610"/>
  <c r="BK367"/>
  <c r="J158"/>
  <c r="J1009"/>
  <c r="BK867"/>
  <c r="BK732"/>
  <c r="J666"/>
  <c r="J592"/>
  <c r="BK460"/>
  <c r="J300"/>
  <c r="BK146"/>
  <c r="BK1245"/>
  <c r="BK1190"/>
  <c r="J1174"/>
  <c r="J1107"/>
  <c r="BK1048"/>
  <c r="J925"/>
  <c r="J778"/>
  <c r="BK605"/>
  <c r="BK473"/>
  <c r="J425"/>
  <c r="F32"/>
  <c r="BK1095"/>
  <c r="J1033"/>
  <c r="J854"/>
  <c r="BK666"/>
  <c r="BK519"/>
  <c r="J262"/>
  <c r="J150"/>
  <c r="J1047"/>
  <c r="J894"/>
  <c r="J796"/>
  <c r="J702"/>
  <c r="BK654"/>
  <c r="BK593"/>
  <c r="BK509"/>
  <c r="J452"/>
  <c r="BK280"/>
  <c r="J165"/>
  <c r="BK1253"/>
  <c r="BK1242"/>
  <c r="J1211"/>
  <c r="J465"/>
  <c r="BK376"/>
  <c r="J146"/>
  <c r="BK952"/>
  <c r="J794"/>
  <c r="BK646"/>
  <c r="J583"/>
  <c r="BK479"/>
  <c r="J280"/>
  <c r="J1246"/>
  <c r="BK938"/>
  <c r="BK836"/>
  <c r="BK774"/>
  <c r="BK653"/>
  <c r="BK615"/>
  <c r="BK558"/>
  <c r="J479"/>
  <c r="BK445"/>
  <c r="BK307"/>
  <c r="BK206"/>
  <c r="F34"/>
  <c r="J1249"/>
  <c r="J1190"/>
  <c r="BK1106"/>
  <c r="J1072"/>
  <c r="J1056"/>
  <c r="J1028"/>
  <c r="BK784"/>
  <c r="J593"/>
  <c r="BK483"/>
  <c r="J290"/>
  <c r="J141"/>
  <c r="J1055"/>
  <c r="J939"/>
  <c r="J831"/>
  <c r="J739"/>
  <c r="BK692"/>
  <c r="J629"/>
  <c r="J578"/>
  <c r="J473"/>
  <c r="BK449"/>
  <c r="BK421"/>
  <c r="BK322"/>
  <c r="BK158"/>
  <c r="BK1249"/>
  <c r="BK1224"/>
  <c r="BK1177"/>
  <c r="BK1163"/>
  <c r="J1136"/>
  <c r="BK1066"/>
  <c r="BK1028"/>
  <c r="BK831"/>
  <c r="BK713"/>
  <c r="J654"/>
  <c r="J539"/>
  <c r="BK441"/>
  <c r="J203"/>
  <c r="J1017"/>
  <c r="BK821"/>
  <c r="J639"/>
  <c r="J514"/>
  <c r="BK464"/>
  <c r="J164"/>
  <c r="BK1063"/>
  <c r="BK991"/>
  <c r="BK810"/>
  <c r="BK497"/>
  <c r="BK252"/>
  <c r="F35"/>
  <c r="BK1246"/>
  <c r="BK1189"/>
  <c r="J1098"/>
  <c r="J1063"/>
  <c r="BK1032"/>
  <c r="BK757"/>
  <c r="BK584"/>
  <c r="BK370"/>
  <c r="J240"/>
  <c r="J1057"/>
  <c r="J991"/>
  <c r="J821"/>
  <c r="J710"/>
  <c r="J693"/>
  <c r="BK636"/>
  <c r="J1054"/>
  <c r="BK1009"/>
  <c r="BK855"/>
  <c r="BK739"/>
  <c r="J650"/>
  <c r="J589"/>
  <c r="BK490"/>
  <c r="BK427"/>
  <c r="BK150"/>
  <c r="BK1040"/>
  <c r="BK908"/>
  <c r="J713"/>
  <c r="BK629"/>
  <c r="J497"/>
  <c r="BK453"/>
  <c r="BK196"/>
  <c r="BK1061"/>
  <c r="BK939"/>
  <c r="J855"/>
  <c r="BK788"/>
  <c r="BK702"/>
  <c r="BK626"/>
  <c r="BK601"/>
  <c r="BK514"/>
  <c r="BK444"/>
  <c r="BK290"/>
  <c r="J196"/>
  <c l="1" r="R145"/>
  <c r="R139"/>
  <c r="R138"/>
  <c r="T582"/>
  <c r="R609"/>
  <c r="P712"/>
  <c r="BK1027"/>
  <c r="J1027"/>
  <c r="J109"/>
  <c r="T145"/>
  <c r="T139"/>
  <c r="R582"/>
  <c r="BK609"/>
  <c r="J609"/>
  <c r="J103"/>
  <c r="BK712"/>
  <c r="J712"/>
  <c r="J106"/>
  <c r="R795"/>
  <c r="BK1049"/>
  <c r="J1049"/>
  <c r="J110"/>
  <c r="R1071"/>
  <c r="BK809"/>
  <c r="J809"/>
  <c r="J108"/>
  <c r="R1049"/>
  <c r="T1071"/>
  <c r="P809"/>
  <c r="BK1071"/>
  <c r="J1071"/>
  <c r="J112"/>
  <c r="P1096"/>
  <c r="R426"/>
  <c r="T609"/>
  <c r="R712"/>
  <c r="T1027"/>
  <c r="BK1096"/>
  <c r="J1096"/>
  <c r="J113"/>
  <c r="P1241"/>
  <c r="T809"/>
  <c r="P1166"/>
  <c r="T1241"/>
  <c r="P145"/>
  <c r="P139"/>
  <c r="R809"/>
  <c r="P1071"/>
  <c r="R1096"/>
  <c r="R1244"/>
  <c r="T426"/>
  <c r="R600"/>
  <c r="R599"/>
  <c r="P655"/>
  <c r="BK694"/>
  <c r="J694"/>
  <c r="J105"/>
  <c r="T694"/>
  <c r="T795"/>
  <c r="T1049"/>
  <c r="BK1166"/>
  <c r="J1166"/>
  <c r="J114"/>
  <c r="P1244"/>
  <c r="P426"/>
  <c r="BK600"/>
  <c r="J600"/>
  <c r="J102"/>
  <c r="BK655"/>
  <c r="J655"/>
  <c r="J104"/>
  <c r="T712"/>
  <c r="R1027"/>
  <c r="T1096"/>
  <c r="BK1244"/>
  <c r="J1244"/>
  <c r="J117"/>
  <c r="BK145"/>
  <c r="J145"/>
  <c r="J97"/>
  <c r="BK582"/>
  <c r="J582"/>
  <c r="J99"/>
  <c r="P600"/>
  <c r="T600"/>
  <c r="T599"/>
  <c r="T655"/>
  <c r="P694"/>
  <c r="BK795"/>
  <c r="J795"/>
  <c r="J107"/>
  <c r="P1027"/>
  <c r="R1166"/>
  <c r="R1241"/>
  <c r="R1240"/>
  <c r="BK426"/>
  <c r="J426"/>
  <c r="J98"/>
  <c r="P582"/>
  <c r="P609"/>
  <c r="R655"/>
  <c r="R694"/>
  <c r="P795"/>
  <c r="P1049"/>
  <c r="T1166"/>
  <c r="BK1241"/>
  <c r="J1241"/>
  <c r="J116"/>
  <c r="T1244"/>
  <c r="BK140"/>
  <c r="BK139"/>
  <c r="J139"/>
  <c r="J95"/>
  <c r="BK1065"/>
  <c r="J1065"/>
  <c r="J111"/>
  <c r="BK1250"/>
  <c r="J1250"/>
  <c r="J118"/>
  <c r="BK1252"/>
  <c r="J1252"/>
  <c r="J119"/>
  <c r="BK1254"/>
  <c r="J1254"/>
  <c r="J120"/>
  <c r="BK597"/>
  <c r="J597"/>
  <c r="J100"/>
  <c r="BE157"/>
  <c r="BE196"/>
  <c r="BE210"/>
  <c r="BE322"/>
  <c r="BE336"/>
  <c r="BE425"/>
  <c r="BE441"/>
  <c r="BE457"/>
  <c r="BE465"/>
  <c r="BE505"/>
  <c r="BE524"/>
  <c r="BE539"/>
  <c r="BE578"/>
  <c r="BE596"/>
  <c r="BE598"/>
  <c r="BE693"/>
  <c r="BE709"/>
  <c r="BE746"/>
  <c r="BE757"/>
  <c r="BE796"/>
  <c r="BE831"/>
  <c r="BE854"/>
  <c r="BE868"/>
  <c r="BE894"/>
  <c r="BE952"/>
  <c r="BE975"/>
  <c r="BE1025"/>
  <c r="BE1040"/>
  <c r="BE1056"/>
  <c i="1" r="BC95"/>
  <c i="2" r="F90"/>
  <c r="BE158"/>
  <c r="BE164"/>
  <c r="BE165"/>
  <c r="BE240"/>
  <c r="BE272"/>
  <c r="BE445"/>
  <c r="BE452"/>
  <c r="BE460"/>
  <c r="BE472"/>
  <c r="BE473"/>
  <c r="BE483"/>
  <c r="BE490"/>
  <c r="BE509"/>
  <c r="BE579"/>
  <c r="BE605"/>
  <c r="BE610"/>
  <c r="BE636"/>
  <c r="BE643"/>
  <c r="BE653"/>
  <c r="BE654"/>
  <c r="BE688"/>
  <c r="BE711"/>
  <c r="BE808"/>
  <c r="BE836"/>
  <c r="BE901"/>
  <c r="BE939"/>
  <c r="BE947"/>
  <c r="BE991"/>
  <c r="BE1009"/>
  <c r="J135"/>
  <c r="BE141"/>
  <c r="BE199"/>
  <c r="BE206"/>
  <c r="BE300"/>
  <c r="BE319"/>
  <c r="BE383"/>
  <c r="BE421"/>
  <c r="BE449"/>
  <c r="BE464"/>
  <c r="BE479"/>
  <c r="BE519"/>
  <c r="BE535"/>
  <c r="BE584"/>
  <c r="BE593"/>
  <c r="BE601"/>
  <c r="BE615"/>
  <c r="BE629"/>
  <c r="BE646"/>
  <c r="BE650"/>
  <c r="BE695"/>
  <c r="BE749"/>
  <c r="BE794"/>
  <c r="BE805"/>
  <c r="BE810"/>
  <c r="BE821"/>
  <c r="BE867"/>
  <c r="BE908"/>
  <c r="BE925"/>
  <c r="BE938"/>
  <c r="BE1033"/>
  <c r="BE1061"/>
  <c r="BE1062"/>
  <c r="BE1093"/>
  <c r="BE1094"/>
  <c r="BE1095"/>
  <c r="BE1097"/>
  <c r="BE1107"/>
  <c r="BE1108"/>
  <c r="BE1132"/>
  <c r="BE1136"/>
  <c r="BE1149"/>
  <c r="BE1163"/>
  <c r="BE1167"/>
  <c r="BE1168"/>
  <c r="BE1174"/>
  <c r="BE1177"/>
  <c r="BE1178"/>
  <c r="BE1186"/>
  <c r="BE1189"/>
  <c r="BE1190"/>
  <c r="BE1211"/>
  <c r="BE1224"/>
  <c r="BE1231"/>
  <c r="BE1242"/>
  <c r="BE1243"/>
  <c r="BE1245"/>
  <c r="BE1249"/>
  <c r="BE1251"/>
  <c r="BE1253"/>
  <c i="1" r="AW95"/>
  <c r="BA95"/>
  <c i="2" r="BE262"/>
  <c r="BE290"/>
  <c r="BE337"/>
  <c r="BE367"/>
  <c r="BE370"/>
  <c r="BE427"/>
  <c r="BE444"/>
  <c r="BE453"/>
  <c r="BE474"/>
  <c r="BE544"/>
  <c r="BE558"/>
  <c r="BE583"/>
  <c r="BE589"/>
  <c r="BE618"/>
  <c r="BE626"/>
  <c r="BE639"/>
  <c r="BE666"/>
  <c r="BE677"/>
  <c r="BE692"/>
  <c r="BE702"/>
  <c r="BE784"/>
  <c r="BE788"/>
  <c r="BE893"/>
  <c r="BE933"/>
  <c r="BE999"/>
  <c r="BE1028"/>
  <c r="BE1032"/>
  <c r="BE1047"/>
  <c r="BE1048"/>
  <c r="BE1055"/>
  <c r="BE1060"/>
  <c r="BE1063"/>
  <c r="BE1064"/>
  <c r="BE1066"/>
  <c r="BE1072"/>
  <c i="1" r="BB95"/>
  <c i="2" r="J87"/>
  <c r="BE146"/>
  <c r="BE150"/>
  <c r="BE203"/>
  <c r="BE213"/>
  <c r="BE252"/>
  <c r="BE280"/>
  <c r="BE307"/>
  <c r="BE376"/>
  <c r="BE469"/>
  <c r="BE497"/>
  <c r="BE514"/>
  <c r="BE592"/>
  <c r="BE608"/>
  <c r="BE656"/>
  <c r="BE710"/>
  <c r="BE713"/>
  <c r="BE732"/>
  <c r="BE739"/>
  <c r="BE774"/>
  <c r="BE778"/>
  <c r="BE837"/>
  <c r="BE855"/>
  <c r="BE1017"/>
  <c r="BE1026"/>
  <c r="BE1050"/>
  <c r="BE1054"/>
  <c r="BE1057"/>
  <c r="BE1098"/>
  <c r="BE1106"/>
  <c r="BE1246"/>
  <c r="BE1247"/>
  <c r="BE1248"/>
  <c r="BE1255"/>
  <c i="1" r="BD95"/>
  <c r="BA94"/>
  <c r="W30"/>
  <c r="BC94"/>
  <c r="W32"/>
  <c r="BB94"/>
  <c r="AX94"/>
  <c r="BD94"/>
  <c r="W33"/>
  <c i="2" l="1" r="T1240"/>
  <c r="T138"/>
  <c r="P1240"/>
  <c r="P599"/>
  <c r="P138"/>
  <c i="1" r="AU95"/>
  <c i="2" r="BK599"/>
  <c r="J599"/>
  <c r="J101"/>
  <c r="J140"/>
  <c r="J96"/>
  <c r="BK1240"/>
  <c r="J1240"/>
  <c r="J115"/>
  <c i="1" r="W31"/>
  <c i="2" r="J31"/>
  <c i="1" r="AV95"/>
  <c r="AT95"/>
  <c r="AW94"/>
  <c r="AK30"/>
  <c r="AY94"/>
  <c i="2" r="F31"/>
  <c i="1" r="AZ95"/>
  <c r="AZ94"/>
  <c r="AV94"/>
  <c r="AK29"/>
  <c r="AU94"/>
  <c i="2" l="1" r="BK138"/>
  <c r="J138"/>
  <c r="J94"/>
  <c i="1" r="W29"/>
  <c r="AT94"/>
  <c i="2" l="1" r="J28"/>
  <c i="1" r="AG95"/>
  <c r="AG94"/>
  <c r="AK26"/>
  <c r="AK35"/>
  <c i="2" l="1" r="J37"/>
  <c i="1" r="AN9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<sst xmlns="http://schemas.openxmlformats.org/spreadsheetml/2006/main">
  <si>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</si>
  <si>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</si>
  <si>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</si>
  <si>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</si>
  <si>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</si>
  <si>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{6b0bf097-2afe-49af-b739-45c5d17447f9}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</si>
  <si>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</si>
  <si>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</si>
  <si>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</si>
  <si>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</si>
  <si>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</si>
  <si>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</si>
  <si>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</si>
  <si>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</si>
  <si>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2025/12/16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</si>
  <si>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</si>
  <si>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</si>
  <si>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Obnova fasády - Muzeum K-S 14</t>
  </si>
  <si>
    <t>KSO:</t>
  </si>
  <si>
    <t>CC-CZ:</t>
  </si>
  <si>
    <t>Místo:</t>
  </si>
  <si>
    <t>č.p. 367, p.č. st. 229, Králíky KÚ Králíky</t>
  </si>
  <si>
    <t>Datum:</t>
  </si>
  <si>
    <t>16. 12. 2025</t>
  </si>
  <si>
    <t>Zadavatel:</t>
  </si>
  <si>
    <t>IČ:</t>
  </si>
  <si>
    <t>00279072</t>
  </si>
  <si>
    <t>Město Králíky, Velké náměstí 5, 561 69 Králíky</t>
  </si>
  <si>
    <t>DIČ:</t>
  </si>
  <si>
    <t>Uchazeč:</t>
  </si>
  <si>
    <t>Vyplň údaj</t>
  </si>
  <si>
    <t>Projektant:</t>
  </si>
  <si>
    <t>27529487</t>
  </si>
  <si>
    <t>ATELIÉR KLOSE s.r.o., Husova 214, Pardubice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</si>
  <si>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</si>
  <si>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</si>
  <si>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</si>
  <si>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</si>
  <si>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</si>
  <si>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</si>
  <si>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</si>
  <si>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</si>
  <si>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</si>
  <si>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</si>
  <si>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</si>
  <si>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</si>
  <si>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</si>
  <si>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</si>
  <si>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</si>
  <si>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</si>
  <si>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</si>
  <si>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</si>
  <si>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</si>
  <si>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</si>
  <si>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</si>
  <si>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</si>
  <si>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</si>
  <si>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</si>
  <si>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</si>
  <si>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</si>
  <si>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</si>
  <si>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</si>
  <si>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</si>
  <si>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</si>
  <si>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</si>
  <si>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</si>
  <si>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</si>
  <si>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</si>
  <si>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</si>
  <si>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</si>
  <si>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</si>
  <si>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</si>
  <si>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</si>
  <si>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</si>
  <si>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</si>
  <si>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</si>
  <si>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</si>
  <si>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</si>
  <si>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</si>
  <si>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</si>
  <si>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</si>
  <si>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</si>
  <si>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</si>
  <si>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</si>
  <si>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</si>
  <si>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</si>
  <si>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</si>
  <si>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</si>
  <si>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</si>
  <si>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</si>
  <si>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</si>
  <si>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</si>
  <si>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</si>
  <si>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</si>
  <si>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</si>
  <si>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</si>
  <si>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</si>
  <si>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</si>
  <si>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</si>
  <si>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</si>
  <si>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</si>
  <si>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</si>
  <si>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</si>
  <si>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</si>
  <si>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</si>
  <si>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</si>
  <si>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</si>
  <si>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</si>
  <si>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</si>
  <si>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</si>
  <si>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</si>
  <si>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</si>
  <si>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</si>
  <si>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</si>
  <si>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</si>
  <si>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</si>
  <si>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</si>
  <si>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</si>
  <si>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</si>
  <si>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</si>
  <si>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</si>
  <si>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</si>
  <si>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</si>
  <si>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</si>
  <si>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</si>
  <si>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</si>
  <si>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</si>
  <si>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</si>
  <si>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</si>
  <si>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</si>
  <si>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</si>
  <si>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</si>
  <si>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</si>
  <si>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</si>
  <si>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</si>
  <si>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</si>
  <si>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</si>
  <si>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310278842</t>
  </si>
  <si>
    <t>Zazdívka otvorů pl přes 0,25 do 1 m2 ve zdivu nadzákladovém z nepálených tvárnic tl do 300 mm</t>
  </si>
  <si>
    <t>m3</t>
  </si>
  <si>
    <t>CS ÚRS 2025 02</t>
  </si>
  <si>
    <t>4</t>
  </si>
  <si>
    <t>VV</t>
  </si>
  <si>
    <t>dozdění parapetu po vybourání luxfer</t>
  </si>
  <si>
    <t>2,15*0,25*0,30</t>
  </si>
  <si>
    <t>Součet</t>
  </si>
  <si>
    <t>6</t>
  </si>
  <si>
    <t>Úpravy povrchů, podlahy a osazování výplní</t>
  </si>
  <si>
    <t>612325213</t>
  </si>
  <si>
    <t>Vápenocementová hladká omítka malých ploch přes 0,25 do 1 m2 na stěnách</t>
  </si>
  <si>
    <t>kus</t>
  </si>
  <si>
    <t>doplnění omítky u nového parapetu po vybourání luxfer</t>
  </si>
  <si>
    <t>612811004</t>
  </si>
  <si>
    <t>Vnitřní tepelně izolační dvouvrstvá omítka stěn tloušťky do 50 mm</t>
  </si>
  <si>
    <t>m2</t>
  </si>
  <si>
    <t>mezi vnějším a vnitřním vyměňovaným křídlem -PŘEDPOKLAD ŠÍŘE 300 MM</t>
  </si>
  <si>
    <t>O8 - 1150x2190 mm</t>
  </si>
  <si>
    <t>0,30*(1,15+2,19)*2*8</t>
  </si>
  <si>
    <t>O9 - 1150x2300 mm</t>
  </si>
  <si>
    <t>0,30*(1,15+2,30)*2*22*2</t>
  </si>
  <si>
    <t>622131101</t>
  </si>
  <si>
    <t>Cementový postřik vnějších stěn nanášený celoplošně ručně</t>
  </si>
  <si>
    <t>8</t>
  </si>
  <si>
    <t>5</t>
  </si>
  <si>
    <t>622131121</t>
  </si>
  <si>
    <t>Penetrační nátěr vnějších stěn nanášený ručně</t>
  </si>
  <si>
    <t>10</t>
  </si>
  <si>
    <t>pod omítku</t>
  </si>
  <si>
    <t>246,805</t>
  </si>
  <si>
    <t>pod KZS</t>
  </si>
  <si>
    <t>1040,00</t>
  </si>
  <si>
    <t>622151031</t>
  </si>
  <si>
    <t>Penetrační silikonový nátěr vnějších pastovitých tenkovrstvých omítek stěn</t>
  </si>
  <si>
    <t>7</t>
  </si>
  <si>
    <t>622211041</t>
  </si>
  <si>
    <t>Montáž kontaktního zateplení vnějších stěn lepením a mechanickým kotvením polystyrénových desek do betonu a zdiva tl přes 160 do 200 mm</t>
  </si>
  <si>
    <t>14</t>
  </si>
  <si>
    <t>VČETNĚ VIZUÁLNÍHO PROPOJENÍ STÁVAJÍCÍ FASÁDY S KONTAKTNÍM ZATEPLOVACÍM SYSTÉMEM ROZŠÍŘENÍM IMITACE KAMENNÉHO ROHU NA TENTO KZS</t>
  </si>
  <si>
    <t>pohled severní</t>
  </si>
  <si>
    <t>1. PP</t>
  </si>
  <si>
    <t>29,60*3,32</t>
  </si>
  <si>
    <t>odpočet otvorů</t>
  </si>
  <si>
    <t>-(2,50*2,76*9)</t>
  </si>
  <si>
    <t>1. NP - 3. NP</t>
  </si>
  <si>
    <t>levá část</t>
  </si>
  <si>
    <t>11,13*15,10</t>
  </si>
  <si>
    <t>prostřední část</t>
  </si>
  <si>
    <t>10,04*13,66</t>
  </si>
  <si>
    <t>pravá část</t>
  </si>
  <si>
    <t>9,37*15,10</t>
  </si>
  <si>
    <t>vystouplá část</t>
  </si>
  <si>
    <t>3,23*2*15,10</t>
  </si>
  <si>
    <t>-(2,15*2,57+1,15*1,85*32+0,95*1,60*6+2,15*2,98+2,15*4,36+1,15*0,45*8)</t>
  </si>
  <si>
    <t>pohled východní</t>
  </si>
  <si>
    <t>1. PP - dle půdorysu - předpoklad výšky 4 160 m</t>
  </si>
  <si>
    <t>2,73*4,16</t>
  </si>
  <si>
    <t>1. NP - 3. NP - plocha změřena programem dle pohledu</t>
  </si>
  <si>
    <t>144,90</t>
  </si>
  <si>
    <t>pohled západní - plocha změřena programem dle pohledu</t>
  </si>
  <si>
    <t>330,62</t>
  </si>
  <si>
    <t>půda</t>
  </si>
  <si>
    <t>2,25*5,84</t>
  </si>
  <si>
    <t>3,08*(7,66*2+5,59)</t>
  </si>
  <si>
    <t>-(0,90*2,00)</t>
  </si>
  <si>
    <t>M</t>
  </si>
  <si>
    <t>28375954</t>
  </si>
  <si>
    <t>deska EPS 70 fasádní λ=0,039 tl 200mm</t>
  </si>
  <si>
    <t>16</t>
  </si>
  <si>
    <t>1040,387*1,1 "Přepočtené koeficientem množství</t>
  </si>
  <si>
    <t>9</t>
  </si>
  <si>
    <t>622211241</t>
  </si>
  <si>
    <t>Montáž druhé vrstvy kontaktního zateplení z polystyrenových desek lepením a mechanickým kotvením celkové tloušťky přes 320 mm</t>
  </si>
  <si>
    <t>18</t>
  </si>
  <si>
    <t>v místě ustupujících parapetů o tl. 150 mm</t>
  </si>
  <si>
    <t>0,95*0,45*2*3</t>
  </si>
  <si>
    <t>28375935</t>
  </si>
  <si>
    <t>deska EPS 70 fasádní λ=0,039 tl 150mm</t>
  </si>
  <si>
    <t>20</t>
  </si>
  <si>
    <t>2,565*1,1 "Přepočtené koeficientem množství</t>
  </si>
  <si>
    <t>11</t>
  </si>
  <si>
    <t>622252001</t>
  </si>
  <si>
    <t>Montáž profilů kontaktního zateplení připevněných mechanicky</t>
  </si>
  <si>
    <t>m</t>
  </si>
  <si>
    <t>22</t>
  </si>
  <si>
    <t>zakládací lišta viz detail A</t>
  </si>
  <si>
    <t>7,51+6,43+13,82+11,85</t>
  </si>
  <si>
    <t>59051657</t>
  </si>
  <si>
    <t>profil zakládací Al tl 0,7mm pro ETICS pro izolant tl 200mm</t>
  </si>
  <si>
    <t>24</t>
  </si>
  <si>
    <t>39,61*1,1 "Přepočtené koeficientem množství</t>
  </si>
  <si>
    <t>13</t>
  </si>
  <si>
    <t>622252002</t>
  </si>
  <si>
    <t>Montáž profilů kontaktního zateplení lepených</t>
  </si>
  <si>
    <t>26</t>
  </si>
  <si>
    <t>roh oken</t>
  </si>
  <si>
    <t>(2,76*2)*9</t>
  </si>
  <si>
    <t>((2,57*2)+(1,85*2)*32+(1,60*2)*6+(2,98*2)+(4,36*2)+(0,44*2)*8)</t>
  </si>
  <si>
    <t>roh budovy</t>
  </si>
  <si>
    <t>14,90*2+13,54*2+4,35+1,65+12,00+3,00</t>
  </si>
  <si>
    <t>APU</t>
  </si>
  <si>
    <t>(2,50+2,76*2)*9</t>
  </si>
  <si>
    <t>((2,15+2,57*2)+(1,15+1,85*2)*32+(0,95+1,60*2)*6+(2,15+2,98*2)+(2,15+4,36*2)+(1,15+0,44*2)*8)</t>
  </si>
  <si>
    <t>okapnice</t>
  </si>
  <si>
    <t>(2,50)*9</t>
  </si>
  <si>
    <t>((2,15)+(1,15)*32+(0,95)*6+(2,15)+(2,15)+(1,15)*8)</t>
  </si>
  <si>
    <t>parapetní</t>
  </si>
  <si>
    <t>připojovací pro napojení KZS na stávající omítku - viz detail B</t>
  </si>
  <si>
    <t>10,40+4,10+4,25+9,60</t>
  </si>
  <si>
    <t>63127416</t>
  </si>
  <si>
    <t>profil rohový PVC 23x23mm s výztužnou tkaninou š 100mm pro ETICS</t>
  </si>
  <si>
    <t>28</t>
  </si>
  <si>
    <t>292,02*1,1 "Přepočtené koeficientem množství</t>
  </si>
  <si>
    <t>15</t>
  </si>
  <si>
    <t>59051476</t>
  </si>
  <si>
    <t>profil začišťovací PVC 9mm s výztužnou tkaninou pro ostění ETICS</t>
  </si>
  <si>
    <t>30</t>
  </si>
  <si>
    <t>294,79*1,1 "Přepočtené koeficientem množství</t>
  </si>
  <si>
    <t>59051476_R1</t>
  </si>
  <si>
    <t>příplatek k profilu začišťovací PVC 9mm s výztužnou tkaninou pro ostění ETICS za použití 3D profilu</t>
  </si>
  <si>
    <t>32</t>
  </si>
  <si>
    <t>(2,15+2,57*2)+(2,15+2,98*2)+(2,15+4,36*2)</t>
  </si>
  <si>
    <t>98,45*1,1 "Přepočtené koeficientem množství</t>
  </si>
  <si>
    <t>17</t>
  </si>
  <si>
    <t>59051476_R2</t>
  </si>
  <si>
    <t>příplatek k profilu začišťovací PVC 9mm s výztužnou tkaninou pro ostění ETICS za použití 2D profilu</t>
  </si>
  <si>
    <t>34</t>
  </si>
  <si>
    <t>(1,15+1,85*2)*32+(0,95+1,60*2)*6</t>
  </si>
  <si>
    <t>180,1*1,1 "Přepočtené koeficientem množství</t>
  </si>
  <si>
    <t>59051510</t>
  </si>
  <si>
    <t>profil začišťovací s okapnicí PVC s výztužnou tkaninou pro nadpraží ETICS</t>
  </si>
  <si>
    <t>36</t>
  </si>
  <si>
    <t>80,65*1,1 "Přepočtené koeficientem množství</t>
  </si>
  <si>
    <t>19</t>
  </si>
  <si>
    <t>59051512</t>
  </si>
  <si>
    <t>profil začišťovací s okapnicí PVC s výztužnou tkaninou pro parapet ETICS</t>
  </si>
  <si>
    <t>38</t>
  </si>
  <si>
    <t>59051502</t>
  </si>
  <si>
    <t>profil dilatační rohový PVC s výztužnou tkaninou pro ETICS</t>
  </si>
  <si>
    <t>40</t>
  </si>
  <si>
    <t>28,35*1,1 "Přepočtené koeficientem množství</t>
  </si>
  <si>
    <t>622325121</t>
  </si>
  <si>
    <t>Vápenná omítka pro historické objekty vnějších stěn nanášená ručně</t>
  </si>
  <si>
    <t>42</t>
  </si>
  <si>
    <t>UVAŽOVÁNO SE 100% OTLUČENÍM A NOVOU OMÍTKOU, SKUTEČNÁ VÝMĚRA BUDE STANOVENA NA ZÁKLADĚ KONTROLY FASÁDY</t>
  </si>
  <si>
    <t>pohled jižní</t>
  </si>
  <si>
    <t>plocha změřena programem, bez kamenného obkladu a soklu</t>
  </si>
  <si>
    <t>272,48</t>
  </si>
  <si>
    <t>plocha za okapem</t>
  </si>
  <si>
    <t>0,29*28,96</t>
  </si>
  <si>
    <t>-(1,15*2,30*11*2+1,15*0,45*11)</t>
  </si>
  <si>
    <t>ostění</t>
  </si>
  <si>
    <t>0,20*((1,15+2,30*2)*11*2+(1,15+0,45*2)*11)</t>
  </si>
  <si>
    <t>622325191</t>
  </si>
  <si>
    <t>Příplatek k vápenné omítce vnějších stěn za každých dalších 5 mm tloušťky přes 15 mm ručně</t>
  </si>
  <si>
    <t>44</t>
  </si>
  <si>
    <t>246,805*3 "Přepočtené koeficientem množství</t>
  </si>
  <si>
    <t>23</t>
  </si>
  <si>
    <t>622325609</t>
  </si>
  <si>
    <t>Oprava vnější vápenné štukové omítky členitosti 5 v rozsahu přes 80 do 100 %</t>
  </si>
  <si>
    <t>46</t>
  </si>
  <si>
    <t>UVAŽOVÁNO SE 100% OPRAVOU, SKUTEČNÁ VÝMĚRA BUDE STANOVENA NA ZÁKLADĚ KONTROLY FASÁDY</t>
  </si>
  <si>
    <t>stávající štukové prvky uliční fasády - obnoveny dle stávajících</t>
  </si>
  <si>
    <t>obdélníková plocha nad oknem O9 - plocha změřena programem</t>
  </si>
  <si>
    <t>0,48*11</t>
  </si>
  <si>
    <t xml:space="preserve">trojúhelníková plocha nad oknem O9  - plocha změřena programem</t>
  </si>
  <si>
    <t>0,72*11</t>
  </si>
  <si>
    <t xml:space="preserve">plocha pod oknem O9  - plocha změřena </t>
  </si>
  <si>
    <t>0,13*11*2</t>
  </si>
  <si>
    <t xml:space="preserve">plocha pod oknem O8  - plocha změřena </t>
  </si>
  <si>
    <t>0,11*10</t>
  </si>
  <si>
    <t>plocha s letopočtem</t>
  </si>
  <si>
    <t>7,85*1,16</t>
  </si>
  <si>
    <t>622328231</t>
  </si>
  <si>
    <t>Potažení vnějších stěn renovačním štukem tloušťky do 3 mm</t>
  </si>
  <si>
    <t>48</t>
  </si>
  <si>
    <t>25</t>
  </si>
  <si>
    <t>622531012</t>
  </si>
  <si>
    <t>Tenkovrstvá silikonová zrnitá omítka zrnitost 1,5 mm vnějších stěn</t>
  </si>
  <si>
    <t>50</t>
  </si>
  <si>
    <t>ŠEDOZELENÁ SVĚTLÁ</t>
  </si>
  <si>
    <t>0,20*((2,15+2,57)*2+(1,15+1,85*2)*32+(0,95+1,60*2)*6+(2,15+2,98*2)+(2,15+4,36*2)+(1,15+0,45*2)*8)</t>
  </si>
  <si>
    <t>1009,628*1,05 "Přepočtené koeficientem množství</t>
  </si>
  <si>
    <t>622525104</t>
  </si>
  <si>
    <t>Tenkovrstvá omítka malých ploch přes 0,5 do 1 m2 na stěnách</t>
  </si>
  <si>
    <t>52</t>
  </si>
  <si>
    <t>"čelo KZS štítové strany přesahující na jižní fasádu, kde se již KZS nerealizuje"1+1</t>
  </si>
  <si>
    <t>27</t>
  </si>
  <si>
    <t>625681012</t>
  </si>
  <si>
    <t>Ochrana proti holubům hrotovým systémem dvouřadým s účinnou šířkou 15 cm</t>
  </si>
  <si>
    <t>54</t>
  </si>
  <si>
    <t>O07</t>
  </si>
  <si>
    <t>1,15*8</t>
  </si>
  <si>
    <t>O10</t>
  </si>
  <si>
    <t>1,15*11</t>
  </si>
  <si>
    <t>629991011_R</t>
  </si>
  <si>
    <t>Zakrytí výplní otvorů a svislých ploch fólií nástřkem plastické tekuté folie</t>
  </si>
  <si>
    <t>56</t>
  </si>
  <si>
    <t>(2,50*2,76*9)</t>
  </si>
  <si>
    <t>(2,15*2,57+1,15*1,85*32+0,95*1,60*6+2,15*2,98+2,15*4,36+1,15*0,45*8)</t>
  </si>
  <si>
    <t>29</t>
  </si>
  <si>
    <t>629995101</t>
  </si>
  <si>
    <t>Očištění vnějších ploch tlakovou vodou</t>
  </si>
  <si>
    <t>58</t>
  </si>
  <si>
    <t>-(2,50*2,00*8+2,50*2,76)</t>
  </si>
  <si>
    <t>10,64*15,10</t>
  </si>
  <si>
    <t>9,94*13,66</t>
  </si>
  <si>
    <t>9,02*15,10</t>
  </si>
  <si>
    <t>-(1,15*2,28*8*2+1,15*1,92*8+2,15*2,57+2,15*2,93+2,15*4,355+1,15*0,45*8+0,95*1,60*4+0,95*1,47*2)</t>
  </si>
  <si>
    <t>0,20*((1,15+2,28*2)*8*2+(1,15+1,92*2)*8+(2,15+2,57*2)+(2,15+2,93*2)+(2,15+4,355*2)+(1,15+0,45*2)*8+(0,95+1,60*2)*4+(0,95+1,47*2)*2)</t>
  </si>
  <si>
    <t>642944121</t>
  </si>
  <si>
    <t>Osazování ocelových zárubní dodatečné pl do 2,5 m2</t>
  </si>
  <si>
    <t>60</t>
  </si>
  <si>
    <t>D3 - 900x1970 mm</t>
  </si>
  <si>
    <t>31</t>
  </si>
  <si>
    <t>55331443</t>
  </si>
  <si>
    <t>zárubeň jednokřídlá ocelová pro dodatečnou montáž tl stěny 160-200mm rozměru 900/1970, 2100mm</t>
  </si>
  <si>
    <t>62</t>
  </si>
  <si>
    <t>Ostatní konstrukce a práce, bourání</t>
  </si>
  <si>
    <t>941211112</t>
  </si>
  <si>
    <t>Montáž lešení řadového rámového lehkého zatížení do 200 kg/m2 š od 0,6 do 0,9 m v přes 10 do 25 m</t>
  </si>
  <si>
    <t>64</t>
  </si>
  <si>
    <t xml:space="preserve">VZHLEDEM KE SLOŽITÉMU PŘÍSTUPU ZE STRAN PŘILEHLÝCH  STÁVAJÍCÍCH OBJEKTŮ JE NUTNÉ NÁVRH LEŠENÍ KONZULTOVAT S VYBRANOU FIRMOU</t>
  </si>
  <si>
    <t>LEŠENÍ BUDE FAKTUROVÁNO DLE SKUTEČNOSTI</t>
  </si>
  <si>
    <t>28,60*(17,00+16,50)/2+10,00*2,50</t>
  </si>
  <si>
    <t>30,40*6,00</t>
  </si>
  <si>
    <t>1. NP - 3. NP -NUTNO OVĚŘIT NOSNOST STŘECHY 1. PP!</t>
  </si>
  <si>
    <t>10,00*16,00</t>
  </si>
  <si>
    <t>(10,50+4,50*2+12,00)*17,00</t>
  </si>
  <si>
    <t>pohled západní - pouze pruh ke stávajícímu objektu č.p. 1</t>
  </si>
  <si>
    <t>12,00*27,00</t>
  </si>
  <si>
    <t>33</t>
  </si>
  <si>
    <t>941211211</t>
  </si>
  <si>
    <t>Příplatek k lešení řadovému rámovému lehkému š 0,9 m v přes 10 do 25 m za první a ZKD den použití</t>
  </si>
  <si>
    <t>66</t>
  </si>
  <si>
    <t>1705,95*90 "Přepočtené koeficientem množství</t>
  </si>
  <si>
    <t>941211812</t>
  </si>
  <si>
    <t>Demontáž lešení řadového rámového lehkého zatížení do 200 kg/m2 š od 0,6 do 0,9 m v přes 10 do 25 m</t>
  </si>
  <si>
    <t>68</t>
  </si>
  <si>
    <t>35</t>
  </si>
  <si>
    <t>941221112</t>
  </si>
  <si>
    <t>Montáž lešení řadového rámového těžkého zatížení do 300 kg/m2 š od 0,9 do 1,2 m v přes 10 do 25 m</t>
  </si>
  <si>
    <t>70</t>
  </si>
  <si>
    <t>východní a západní pohled</t>
  </si>
  <si>
    <t>25,00*12,50+13,00*15,00</t>
  </si>
  <si>
    <t>941221211</t>
  </si>
  <si>
    <t>Příplatek k lešení řadovému rámovému těžkému š 1,2 m v přes 10 do 25 m za první a ZKD den použití</t>
  </si>
  <si>
    <t>72</t>
  </si>
  <si>
    <t>507,5*60 "Přepočtené koeficientem množství</t>
  </si>
  <si>
    <t>37</t>
  </si>
  <si>
    <t>941221812</t>
  </si>
  <si>
    <t>Demontáž lešení řadového rámového těžkého zatížení do 300 kg/m2 š od 0,9 do 1,2 m v přes 10 do 25 m</t>
  </si>
  <si>
    <t>74</t>
  </si>
  <si>
    <t>942322112</t>
  </si>
  <si>
    <t>Montáž těžkých konzol pro založení lešení v přes 10 do 20 m s 1 podlahou š přes 0,9 do 1,2 m</t>
  </si>
  <si>
    <t>76</t>
  </si>
  <si>
    <t>25,00+13,00</t>
  </si>
  <si>
    <t>39</t>
  </si>
  <si>
    <t>944511111</t>
  </si>
  <si>
    <t>Montáž ochranné sítě z textilie z umělých vláken</t>
  </si>
  <si>
    <t>78</t>
  </si>
  <si>
    <t>1705,95+507,50</t>
  </si>
  <si>
    <t>944511211</t>
  </si>
  <si>
    <t>Příplatek k ochranné síti za první a ZKD den použití</t>
  </si>
  <si>
    <t>80</t>
  </si>
  <si>
    <t>1705,95*90</t>
  </si>
  <si>
    <t>41</t>
  </si>
  <si>
    <t>944511811</t>
  </si>
  <si>
    <t>Demontáž ochranné sítě z textilie z umělých vláken</t>
  </si>
  <si>
    <t>82</t>
  </si>
  <si>
    <t>944711112</t>
  </si>
  <si>
    <t>Montáž záchytné stříšky š přes 1,5 do 2 m</t>
  </si>
  <si>
    <t>84</t>
  </si>
  <si>
    <t>u vchodu</t>
  </si>
  <si>
    <t>5,00</t>
  </si>
  <si>
    <t>43</t>
  </si>
  <si>
    <t>944711212</t>
  </si>
  <si>
    <t>Příplatek k záchytné stříšce š do 2 m za první a ZKD den použití</t>
  </si>
  <si>
    <t>86</t>
  </si>
  <si>
    <t>5*60 "Přepočtené koeficientem množství</t>
  </si>
  <si>
    <t>944711812</t>
  </si>
  <si>
    <t>Demontáž záchytné stříšky š přes 1,5 do 2 m</t>
  </si>
  <si>
    <t>88</t>
  </si>
  <si>
    <t>45</t>
  </si>
  <si>
    <t>945231111</t>
  </si>
  <si>
    <t>Závěsná klec dl do 1,2 m s elektrickým zdvihem do výšky 50 m</t>
  </si>
  <si>
    <t>den</t>
  </si>
  <si>
    <t>90</t>
  </si>
  <si>
    <t>945412113</t>
  </si>
  <si>
    <t>Teleskopická hydraulická montážní plošina výška zdvihu do 32 m</t>
  </si>
  <si>
    <t>92</t>
  </si>
  <si>
    <t>pro provedení KZS v místech, kde není možné postavit lešení nad stávajícími budovami</t>
  </si>
  <si>
    <t>PŘEDPOKLAD, BUDE VYKÁZÁNO DLE SKUTEČNOSTI</t>
  </si>
  <si>
    <t>47</t>
  </si>
  <si>
    <t>962081141</t>
  </si>
  <si>
    <t>Bourání příček ze skleněných tvárnic tl do 150 mm</t>
  </si>
  <si>
    <t>94</t>
  </si>
  <si>
    <t>2,15*2,57</t>
  </si>
  <si>
    <t>965032131</t>
  </si>
  <si>
    <t>Bourání podlah z cihel kladených na stojato pl přes 1 m2</t>
  </si>
  <si>
    <t>96</t>
  </si>
  <si>
    <t>m.č. 4.01</t>
  </si>
  <si>
    <t>596,30</t>
  </si>
  <si>
    <t>odpočet prostoru schodiště</t>
  </si>
  <si>
    <t>-(5,84+5,59)/2*7,66</t>
  </si>
  <si>
    <t>49</t>
  </si>
  <si>
    <t>965083122</t>
  </si>
  <si>
    <t>Odstranění násypů pod podlahami mezi trámy tl do 200 mm pl přes 2 m2</t>
  </si>
  <si>
    <t>98</t>
  </si>
  <si>
    <t>596,30*0,18</t>
  </si>
  <si>
    <t>-(5,84+5,59)/2*7,66*0,18</t>
  </si>
  <si>
    <t>966031313</t>
  </si>
  <si>
    <t>Vybourání částí říms z cihel vyložených do 250 mm tl do 300 mm</t>
  </si>
  <si>
    <t>100</t>
  </si>
  <si>
    <t>parapety pod okny</t>
  </si>
  <si>
    <t>1,25*(5*2)</t>
  </si>
  <si>
    <t>1,15*(2*3)</t>
  </si>
  <si>
    <t>průběžná římsa</t>
  </si>
  <si>
    <t>(9,39+3,43+10,00+3,43+11,33-2,49)</t>
  </si>
  <si>
    <t>51</t>
  </si>
  <si>
    <t>967031132</t>
  </si>
  <si>
    <t>Přisekání rovných ostění v cihelném zdivu na MV nebo MVC</t>
  </si>
  <si>
    <t>102</t>
  </si>
  <si>
    <t>po vybourání parapetu pro okna O1</t>
  </si>
  <si>
    <t>0,22*(2,50+0,76*2)*8</t>
  </si>
  <si>
    <t>968062374</t>
  </si>
  <si>
    <t>Vybourání dřevěných rámů oken zdvojených včetně křídel pl do 1 m2</t>
  </si>
  <si>
    <t>104</t>
  </si>
  <si>
    <t>nové okno O7</t>
  </si>
  <si>
    <t>1,15*0,45*8</t>
  </si>
  <si>
    <t>53</t>
  </si>
  <si>
    <t>968062375</t>
  </si>
  <si>
    <t>Vybourání dřevěných rámů oken zdvojených včetně křídel pl do 2 m2</t>
  </si>
  <si>
    <t>106</t>
  </si>
  <si>
    <t>nové okno O4</t>
  </si>
  <si>
    <t>0,95*1,60*2*3</t>
  </si>
  <si>
    <t>968062376</t>
  </si>
  <si>
    <t>Vybourání dřevěných rámů oken zdvojených včetně křídel pl do 4 m2</t>
  </si>
  <si>
    <t>108</t>
  </si>
  <si>
    <t>nové okno O3</t>
  </si>
  <si>
    <t>1,15*1,85*8*3</t>
  </si>
  <si>
    <t>55</t>
  </si>
  <si>
    <t>968062377</t>
  </si>
  <si>
    <t>Vybourání dřevěných rámů oken zdvojených včetně křídel pl přes 4 m2</t>
  </si>
  <si>
    <t>110</t>
  </si>
  <si>
    <t>nové dveře D1</t>
  </si>
  <si>
    <t>2,50*2,76</t>
  </si>
  <si>
    <t>nové okno O2</t>
  </si>
  <si>
    <t>2,50*2,00*8</t>
  </si>
  <si>
    <t>nové okno O5</t>
  </si>
  <si>
    <t>2,15*2,98</t>
  </si>
  <si>
    <t>nové okno O6</t>
  </si>
  <si>
    <t>2,15*4,36</t>
  </si>
  <si>
    <t>968062455</t>
  </si>
  <si>
    <t>Vybourání dřevěných dveřních zárubní pl do 2 m2</t>
  </si>
  <si>
    <t>112</t>
  </si>
  <si>
    <t>dveře půda</t>
  </si>
  <si>
    <t>0,90*2,00</t>
  </si>
  <si>
    <t>57</t>
  </si>
  <si>
    <t>971033641</t>
  </si>
  <si>
    <t>Vybourání otvorů ve zdivu cihelném pl do 4 m2 na MVC nebo MV tl do 300 mm</t>
  </si>
  <si>
    <t>114</t>
  </si>
  <si>
    <t>vybourání parapetů 1. PP</t>
  </si>
  <si>
    <t>0,22*(2,50*0,76)*8</t>
  </si>
  <si>
    <t>978015391</t>
  </si>
  <si>
    <t>Otlučení (osekání) vnější vápenné nebo vápenocementové omítky stupně členitosti 1 a 2 v rozsahu přes 80 do 100 %</t>
  </si>
  <si>
    <t>116</t>
  </si>
  <si>
    <t>59</t>
  </si>
  <si>
    <t>118</t>
  </si>
  <si>
    <t>993111111</t>
  </si>
  <si>
    <t>Dovoz a odvoz lešení řadového do 10 km včetně naložení a složení</t>
  </si>
  <si>
    <t>120</t>
  </si>
  <si>
    <t>61</t>
  </si>
  <si>
    <t>993111119</t>
  </si>
  <si>
    <t>Příplatek k ceně dovozu a odvozu lešení řadového ZKD 10 km přes 10 km</t>
  </si>
  <si>
    <t>122</t>
  </si>
  <si>
    <t>1705,95*2 "Přepočtené koeficientem množství</t>
  </si>
  <si>
    <t>997</t>
  </si>
  <si>
    <t>Přesun sutě</t>
  </si>
  <si>
    <t>997013155</t>
  </si>
  <si>
    <t>Vnitrostaveništní doprava suti a vybouraných hmot pro budovy v přes 15 do 18 m s omezením mechanizace</t>
  </si>
  <si>
    <t>t</t>
  </si>
  <si>
    <t>124</t>
  </si>
  <si>
    <t>63</t>
  </si>
  <si>
    <t>96504R</t>
  </si>
  <si>
    <t>Opotřebení hadic sacího bagru</t>
  </si>
  <si>
    <t>soubor</t>
  </si>
  <si>
    <t>126</t>
  </si>
  <si>
    <t>"obsluha stroje pro odstranění násypů na půdě"</t>
  </si>
  <si>
    <t>"není možnost použít shozy na sutiny"</t>
  </si>
  <si>
    <t>HZS41320</t>
  </si>
  <si>
    <t>Hodinová zúčtovací sazba sací bagr specialista</t>
  </si>
  <si>
    <t>hod</t>
  </si>
  <si>
    <t>128</t>
  </si>
  <si>
    <t>"obsluha stroje pro odstranění násypů na půdě" 2*4*8</t>
  </si>
  <si>
    <t>65</t>
  </si>
  <si>
    <t>997013501</t>
  </si>
  <si>
    <t>Odvoz suti a vybouraných hmot na skládku nebo meziskládku do 1 km se složením</t>
  </si>
  <si>
    <t>130</t>
  </si>
  <si>
    <t>997013509</t>
  </si>
  <si>
    <t>Příplatek k odvozu suti a vybouraných hmot na skládku ZKD 1 km přes 1 km</t>
  </si>
  <si>
    <t>132</t>
  </si>
  <si>
    <t>361,28*32 "Přepočtené koeficientem množství</t>
  </si>
  <si>
    <t>67</t>
  </si>
  <si>
    <t>997013631</t>
  </si>
  <si>
    <t>Poplatek za uložení na skládce (skládkovné) stavebního odpadu směsného kód odpadu 17 09 04</t>
  </si>
  <si>
    <t>134</t>
  </si>
  <si>
    <t>998</t>
  </si>
  <si>
    <t>Přesun hmot</t>
  </si>
  <si>
    <t>998018003</t>
  </si>
  <si>
    <t>Přesun hmot ruční pro budovy v přes 12 do 24 m</t>
  </si>
  <si>
    <t>136</t>
  </si>
  <si>
    <t>PSV</t>
  </si>
  <si>
    <t>Práce a dodávky PSV</t>
  </si>
  <si>
    <t>712</t>
  </si>
  <si>
    <t>Povlakové krytiny</t>
  </si>
  <si>
    <t>69</t>
  </si>
  <si>
    <t>712361705</t>
  </si>
  <si>
    <t>Provedení povlakové krytiny střech do 10° fólií lepenou se svařovanými spoji</t>
  </si>
  <si>
    <t>138</t>
  </si>
  <si>
    <t>skladba A</t>
  </si>
  <si>
    <t>9,40*6,20+2,90*9,65+11,13*6,05</t>
  </si>
  <si>
    <t>28342411</t>
  </si>
  <si>
    <t>fólie hydroizolační střešní mPVC s nakašírovaným PES rounem určená k lepení tl 1,5mm (účinná tloušťka)</t>
  </si>
  <si>
    <t>140</t>
  </si>
  <si>
    <t>153,602*1,1655 "Přepočtené koeficientem množství</t>
  </si>
  <si>
    <t>71</t>
  </si>
  <si>
    <t>998712201</t>
  </si>
  <si>
    <t>Přesun hmot procentní pro krytiny povlakové v objektech v do 6 m</t>
  </si>
  <si>
    <t>%</t>
  </si>
  <si>
    <t>142</t>
  </si>
  <si>
    <t>713</t>
  </si>
  <si>
    <t>Izolace tepelné</t>
  </si>
  <si>
    <t>713111111</t>
  </si>
  <si>
    <t>Montáž izolace tepelné vrchem stropů volně kladenými rohožemi, pásy, dílci, deskami</t>
  </si>
  <si>
    <t>144</t>
  </si>
  <si>
    <t>skladba C</t>
  </si>
  <si>
    <t>půda - tepelná izolace stropu nad schodištěm</t>
  </si>
  <si>
    <t>(5,84+5,59)/2*7,66</t>
  </si>
  <si>
    <t>73</t>
  </si>
  <si>
    <t>63152108</t>
  </si>
  <si>
    <t>pás tepelně izolační univerzální λ=0,032-0,033 tl 200mm</t>
  </si>
  <si>
    <t>146</t>
  </si>
  <si>
    <t>43,777*1,1 "Přepočtené koeficientem množství</t>
  </si>
  <si>
    <t>713121122</t>
  </si>
  <si>
    <t>Montáž izolace tepelné podlah volně kladenými mezi trámy nebo rošt rohožemi, pásy, dílci, deskami 2 vrstvy</t>
  </si>
  <si>
    <t>148</t>
  </si>
  <si>
    <t>skladba B</t>
  </si>
  <si>
    <t>75</t>
  </si>
  <si>
    <t>63152106</t>
  </si>
  <si>
    <t>pás tepelně izolační univerzální λ=0,032-0,033 tl 180mm</t>
  </si>
  <si>
    <t>150</t>
  </si>
  <si>
    <t>552,523*2,2 "Přepočtené koeficientem množství</t>
  </si>
  <si>
    <t>713132331</t>
  </si>
  <si>
    <t>Montáž izolace tepelné do roštu dvousměrného výšky do 6 m</t>
  </si>
  <si>
    <t>152</t>
  </si>
  <si>
    <t>skladba S2</t>
  </si>
  <si>
    <t>77</t>
  </si>
  <si>
    <t>154</t>
  </si>
  <si>
    <t>75,743*1,1 "Přepočtené koeficientem množství</t>
  </si>
  <si>
    <t>713141131</t>
  </si>
  <si>
    <t>Montáž izolace tepelné střech plochých lepené za studena plně 1 vrstva rohoží, pásů, dílců, desek</t>
  </si>
  <si>
    <t>156</t>
  </si>
  <si>
    <t>79</t>
  </si>
  <si>
    <t>28375992</t>
  </si>
  <si>
    <t>deska EPS 150 pro konstrukce s vysokým zatížením λ=0,035 tl 180mm</t>
  </si>
  <si>
    <t>158</t>
  </si>
  <si>
    <t>153,602*1,1 "Přepočtené koeficientem množství</t>
  </si>
  <si>
    <t>713151111</t>
  </si>
  <si>
    <t>Montáž izolace tepelné střech šikmých kladené volně mezi krokve rohoží, pásů, desek</t>
  </si>
  <si>
    <t>160</t>
  </si>
  <si>
    <t>půda - tepelná izolace mezi krokvemi v části mezi zdí schodiště a střechou</t>
  </si>
  <si>
    <t>1,90*5,84</t>
  </si>
  <si>
    <t>81</t>
  </si>
  <si>
    <t>162</t>
  </si>
  <si>
    <t>11,096*1,1 "Přepočtené koeficientem množství</t>
  </si>
  <si>
    <t>998713203</t>
  </si>
  <si>
    <t>Přesun hmot procentní pro izolace tepelné v objektech v přes 12 do 24 m</t>
  </si>
  <si>
    <t>164</t>
  </si>
  <si>
    <t>83</t>
  </si>
  <si>
    <t>998713292</t>
  </si>
  <si>
    <t>Příplatek k přesunu hmot procentní 713 za zvětšený přesun do 100 m</t>
  </si>
  <si>
    <t>166</t>
  </si>
  <si>
    <t>762</t>
  </si>
  <si>
    <t>Konstrukce tesařské</t>
  </si>
  <si>
    <t>762512261</t>
  </si>
  <si>
    <t>Montáž podlahové kce podkladového roštu</t>
  </si>
  <si>
    <t>168</t>
  </si>
  <si>
    <t>rošt 80x180 á 625 mm</t>
  </si>
  <si>
    <t>(596,30-(5,84+5,59)/2*7,66)/0,625</t>
  </si>
  <si>
    <t>rošt 80x180 á 2000 mm</t>
  </si>
  <si>
    <t>(596,30-(5,84+5,59)/2*7,66)/2,00</t>
  </si>
  <si>
    <t>85</t>
  </si>
  <si>
    <t>60512132</t>
  </si>
  <si>
    <t>hranol stavební řezivo průřezu do 224cm2 přes dl 8m</t>
  </si>
  <si>
    <t>170</t>
  </si>
  <si>
    <t>(596,30-(5,84+5,59)/2*7,66)/0,625*0,08*0,18</t>
  </si>
  <si>
    <t>(596,30-(5,84+5,59)/2*7,66)/2,00*0,08*0,18</t>
  </si>
  <si>
    <t>16,708*1,05 "Přepočtené koeficientem množství</t>
  </si>
  <si>
    <t>762810044</t>
  </si>
  <si>
    <t>Záklop stropů z desek OSB tl 18 mm na pero a drážku šroubovaných na rošt</t>
  </si>
  <si>
    <t>172</t>
  </si>
  <si>
    <t>Mezisoučet</t>
  </si>
  <si>
    <t>druhá vrstva</t>
  </si>
  <si>
    <t>552,523</t>
  </si>
  <si>
    <t>87</t>
  </si>
  <si>
    <t>762895000</t>
  </si>
  <si>
    <t>Spojovací prostředky pro montáž záklopu, stropnice a podbíjení</t>
  </si>
  <si>
    <t>174</t>
  </si>
  <si>
    <t>OSB tl. 18 mm</t>
  </si>
  <si>
    <t>1105,046*0,018</t>
  </si>
  <si>
    <t>998762203</t>
  </si>
  <si>
    <t>Přesun hmot procentní pro kce tesařské v objektech v přes 12 do 24 m</t>
  </si>
  <si>
    <t>176</t>
  </si>
  <si>
    <t>89</t>
  </si>
  <si>
    <t>998762294</t>
  </si>
  <si>
    <t>Příplatek k přesunu hmot procentní 762 za zvětšený přesun do 1000 m</t>
  </si>
  <si>
    <t>178</t>
  </si>
  <si>
    <t>763</t>
  </si>
  <si>
    <t>Konstrukce suché výstavby</t>
  </si>
  <si>
    <t>763111313</t>
  </si>
  <si>
    <t>SDK příčka tl 100 mm profil CW+UW 75 desky 1xA 12,5 bez izolace do EI 30</t>
  </si>
  <si>
    <t>180</t>
  </si>
  <si>
    <t xml:space="preserve">"protiprašné opatření kvůli ochraně exponátů v místnostech označených jako EXPOZICE" </t>
  </si>
  <si>
    <t>2.NP</t>
  </si>
  <si>
    <t>(7+4,6+5,18)*3,9</t>
  </si>
  <si>
    <t>3NP</t>
  </si>
  <si>
    <t>91</t>
  </si>
  <si>
    <t>763111719</t>
  </si>
  <si>
    <t>SDK příčka úprava styku příčky a podhledu akrylátovým tmelem (oboustranně)</t>
  </si>
  <si>
    <t>182</t>
  </si>
  <si>
    <t>(7+3,9)*2 + (4,6+3,9)*2 + (5,18+3,9)*2</t>
  </si>
  <si>
    <t>763111811</t>
  </si>
  <si>
    <t>Demontáž SDK příčky s jednoduchou ocelovou nosnou konstrukcí opláštění jednoduché</t>
  </si>
  <si>
    <t>184</t>
  </si>
  <si>
    <t>93</t>
  </si>
  <si>
    <t>998763513</t>
  </si>
  <si>
    <t>Přesun hmot procentní pro konstrukce montované z desek ruční v objektech v přes 12 do 24 m</t>
  </si>
  <si>
    <t>-1635693634</t>
  </si>
  <si>
    <t>998763519</t>
  </si>
  <si>
    <t>Příplatek k ručnímu přesunu hmot procentnímu pro konstrukce montované z desek za zvětšený přesun ZKD 50 m</t>
  </si>
  <si>
    <t>-1030276043</t>
  </si>
  <si>
    <t>764</t>
  </si>
  <si>
    <t>Konstrukce klempířské</t>
  </si>
  <si>
    <t>95</t>
  </si>
  <si>
    <t>764002851</t>
  </si>
  <si>
    <t>Demontáž oplechování parapetů do suti</t>
  </si>
  <si>
    <t>186</t>
  </si>
  <si>
    <t>odstranění parapetů ve stejném množství nových parapetů</t>
  </si>
  <si>
    <t>K1 - 2500x250 mm (200+50 mm)</t>
  </si>
  <si>
    <t>2,50*8</t>
  </si>
  <si>
    <t>K2 - 2150x250 mm</t>
  </si>
  <si>
    <t>2,15*3</t>
  </si>
  <si>
    <t>K3´- 1150x250 mm</t>
  </si>
  <si>
    <t>1,15*24</t>
  </si>
  <si>
    <t>K4 - 950x250 mm</t>
  </si>
  <si>
    <t>0,95*6</t>
  </si>
  <si>
    <t>K5 - 1150x250 mm</t>
  </si>
  <si>
    <t>K6 - 1150x250 mm</t>
  </si>
  <si>
    <t>1,15*32</t>
  </si>
  <si>
    <t>K7 - 1150x250 mm</t>
  </si>
  <si>
    <t>K8 - 1150x250 mm</t>
  </si>
  <si>
    <t>764004801</t>
  </si>
  <si>
    <t>Demontáž podokapního žlabu do suti</t>
  </si>
  <si>
    <t>188</t>
  </si>
  <si>
    <t>28,97</t>
  </si>
  <si>
    <t>10,84+9,94+9,22</t>
  </si>
  <si>
    <t>29,60</t>
  </si>
  <si>
    <t>97</t>
  </si>
  <si>
    <t>764004861</t>
  </si>
  <si>
    <t>Demontáž svodu do suti</t>
  </si>
  <si>
    <t>190</t>
  </si>
  <si>
    <t>14,55+14,68</t>
  </si>
  <si>
    <t>13,50*2</t>
  </si>
  <si>
    <t>(0,25+0,60+3,50)*2</t>
  </si>
  <si>
    <t>764215604</t>
  </si>
  <si>
    <t>Oplechování horních ploch a atik bez rohů z Pz plechu s povrch úpravou celoplošně lepené rš 330 mm</t>
  </si>
  <si>
    <t>192</t>
  </si>
  <si>
    <t>"štítové strany" (15,5+12)*2</t>
  </si>
  <si>
    <t>99</t>
  </si>
  <si>
    <t>764216403</t>
  </si>
  <si>
    <t>Oplechování parapetů rovných mechanicky kotvené z Pz plechu rš 250 mm</t>
  </si>
  <si>
    <t>194</t>
  </si>
  <si>
    <t>Pozink. plech - parapet tl. 2,00 mm</t>
  </si>
  <si>
    <t>včetně systémového kotvení</t>
  </si>
  <si>
    <t>764216603</t>
  </si>
  <si>
    <t>Oplechování rovných parapetů mechanicky kotvené z Pz s povrchovou úpravou rš 250 mm</t>
  </si>
  <si>
    <t>196</t>
  </si>
  <si>
    <t>barva antracit</t>
  </si>
  <si>
    <t>101</t>
  </si>
  <si>
    <t>764511404</t>
  </si>
  <si>
    <t>Žlab podokapní půlkruhový z Pz plechu rš 330 mm</t>
  </si>
  <si>
    <t>198</t>
  </si>
  <si>
    <t>764511602</t>
  </si>
  <si>
    <t>Žlab podokapní půlkruhový z Pz s povrchovou úpravou rš 330 mm</t>
  </si>
  <si>
    <t>200</t>
  </si>
  <si>
    <t>103</t>
  </si>
  <si>
    <t>764518423</t>
  </si>
  <si>
    <t>Svody kruhové včetně objímek, kolen, odskoků z Pz plechu průměru 120 mm</t>
  </si>
  <si>
    <t>202</t>
  </si>
  <si>
    <t>764518623</t>
  </si>
  <si>
    <t>Svody kruhové včetně objímek, kolen, odskoků z Pz s povrchovou úpravou průměru 120 mm</t>
  </si>
  <si>
    <t>204</t>
  </si>
  <si>
    <t>105</t>
  </si>
  <si>
    <t>998764203</t>
  </si>
  <si>
    <t>Přesun hmot procentní pro konstrukce klempířské v objektech v přes 12 do 24 m</t>
  </si>
  <si>
    <t>206</t>
  </si>
  <si>
    <t>765</t>
  </si>
  <si>
    <t>Krytina skládaná</t>
  </si>
  <si>
    <t>765191001</t>
  </si>
  <si>
    <t>Montáž pojistné hydroizolační nebo parotěsné fólie kladené ve sklonu do 20° lepením na bednění nebo izolaci</t>
  </si>
  <si>
    <t>208</t>
  </si>
  <si>
    <t>skladba A - předpoklad pod folii</t>
  </si>
  <si>
    <t>107</t>
  </si>
  <si>
    <t>28329036</t>
  </si>
  <si>
    <t>fólie kontaktní difuzně propustná pro doplňkovou hydroizolační vrstvu, třívrstvá mikroporézní PP 150g/m2 s integrovanou samolepící páskou</t>
  </si>
  <si>
    <t>210</t>
  </si>
  <si>
    <t>229,345*1,1 "Přepočtené koeficientem množství</t>
  </si>
  <si>
    <t>998765201</t>
  </si>
  <si>
    <t>Přesun hmot procentní pro krytiny skládané v objektech v do 6 m</t>
  </si>
  <si>
    <t>212</t>
  </si>
  <si>
    <t>766</t>
  </si>
  <si>
    <t>Konstrukce truhlářské</t>
  </si>
  <si>
    <t>109</t>
  </si>
  <si>
    <t>766417211</t>
  </si>
  <si>
    <t>Montáž podkladového roštu pro obložení stěn</t>
  </si>
  <si>
    <t>214</t>
  </si>
  <si>
    <t>dvojitý křížový rosšt z latí 40x100 mm + 40x120 mm - předpoklad osové vzdálenosti 600 mm</t>
  </si>
  <si>
    <t>2,25*5,84/0,60</t>
  </si>
  <si>
    <t>3,08*(7,66*2+5,59)/0,60</t>
  </si>
  <si>
    <t>-(0,90*2,00)/0,60</t>
  </si>
  <si>
    <t>126,238</t>
  </si>
  <si>
    <t>60514114</t>
  </si>
  <si>
    <t>řezivo jehličnaté lať impregnovaná dl 4 m</t>
  </si>
  <si>
    <t>216</t>
  </si>
  <si>
    <t>2,25*5,84/0,60*(0,04*0,10+0,04*0,12)</t>
  </si>
  <si>
    <t>3,08*(7,66*2+5,59)/0,60*(0,04*0,10+0,04*0,12)</t>
  </si>
  <si>
    <t>-(0,90*2,00)/0,60*(0,04*0,10+0,04*0,12)</t>
  </si>
  <si>
    <t>1,112*1,1 "Přepočtené koeficientem množství</t>
  </si>
  <si>
    <t>111</t>
  </si>
  <si>
    <t>766621602</t>
  </si>
  <si>
    <t>Montáž dřevěných oken plochy do 1 m2 jednoduchých pevných do zdiva</t>
  </si>
  <si>
    <t>218</t>
  </si>
  <si>
    <t>O10 - 1150x450 mm</t>
  </si>
  <si>
    <t>dřevěné okno, jednokřídlé, pevné</t>
  </si>
  <si>
    <t>61110001</t>
  </si>
  <si>
    <t>okno dřevěné s fixním zasklením trojsklo do plochy 1m2</t>
  </si>
  <si>
    <t>220</t>
  </si>
  <si>
    <t>113</t>
  </si>
  <si>
    <t>766621102</t>
  </si>
  <si>
    <t>Montáž dřevěných oken plochy přes 1 m2 špaletových výšky do 2,5 m s rámem do dřevěné konstrukce</t>
  </si>
  <si>
    <t>222</t>
  </si>
  <si>
    <t>POUZE VNĚJŠÍ KŘÍDLA NOVÁ, VNITŘNÍ REPASE VIZ POLOŽKA Č. 121</t>
  </si>
  <si>
    <t>V MÍSTĚ EXPOZIC BUDE VÝMĚNA OKEN PROBÍHAT Z VENKU Z LEŠENÍ, VNITŘNÍ ČÁST BUDE ZAPRAVENA</t>
  </si>
  <si>
    <t>Dřevěné okno, trojdílné, špaletové</t>
  </si>
  <si>
    <t>levé i pravé křídlo okna otevíravé dovnitř</t>
  </si>
  <si>
    <t>křídla dělena vodorovně v 1/2, vrchní křídlo pevné děleno svisle 1/2</t>
  </si>
  <si>
    <t>vnější křídlo - nové, zaskleno jednoduchým sklem čirým</t>
  </si>
  <si>
    <t>okna budou opatřena bílým nátěrem pouze vnější část rámu venkovního křídla bude červená</t>
  </si>
  <si>
    <t>1,15*2,19*8</t>
  </si>
  <si>
    <t>dřevěné okno, čtyřdílné, špaletové</t>
  </si>
  <si>
    <t>1,15*2,30*22</t>
  </si>
  <si>
    <t>61110032</t>
  </si>
  <si>
    <t>okno dřevěné špaletové otevíravé dvojsklo přes plochu 1m2 v 1,5-2,5m</t>
  </si>
  <si>
    <t>224</t>
  </si>
  <si>
    <t>115</t>
  </si>
  <si>
    <t>766621212</t>
  </si>
  <si>
    <t>Montáž dřevěných oken plochy přes 1 m2 otevíravých výšky do 2,5 m s rámem do zdiva</t>
  </si>
  <si>
    <t>226</t>
  </si>
  <si>
    <t>O3 - 1150x1850 mm</t>
  </si>
  <si>
    <t>dřevěné smrkové okno europrofil</t>
  </si>
  <si>
    <t>dvoukřídlé, otevíravé, s vodorovnou dělící příčkou v horní 1/3</t>
  </si>
  <si>
    <t>zasklení izolačním trojsklem čirým</t>
  </si>
  <si>
    <t>1,15*1,85*32</t>
  </si>
  <si>
    <t>O4 - 950x1600 mm</t>
  </si>
  <si>
    <t>jednodílné, otevíravé, s dělícíma příčkama</t>
  </si>
  <si>
    <t>0,95*1,60*6</t>
  </si>
  <si>
    <t>61110013</t>
  </si>
  <si>
    <t>okno dřevěné otevíravé/sklopné trojsklo přes plochu 1m2 v 1,5-2,5m</t>
  </si>
  <si>
    <t>228</t>
  </si>
  <si>
    <t>117</t>
  </si>
  <si>
    <t>766621213</t>
  </si>
  <si>
    <t>Montáž dřevěných oken plochy přes 1 m2 otevíravých výšky přes 2,5 m s rámem do zdiva</t>
  </si>
  <si>
    <t>230</t>
  </si>
  <si>
    <t>O1 - 2500x2760 mm</t>
  </si>
  <si>
    <t>šestikřídlé, levé a pravé horní křídlo sklopné dovnitř</t>
  </si>
  <si>
    <t>ovládání otevíravých křídel pomocí táhel ve výšce 1,4 m</t>
  </si>
  <si>
    <t>ostatní křídla pevná</t>
  </si>
  <si>
    <t>2,50*2,76*8</t>
  </si>
  <si>
    <t>O2 - 2150x2570 mm</t>
  </si>
  <si>
    <t>šestikřídlé, prostřední spodní křídlo otevíravé a sklopné dovnitř</t>
  </si>
  <si>
    <t>prostřední křídlo otevíravé a sklopné</t>
  </si>
  <si>
    <t>2,15*2,57*1</t>
  </si>
  <si>
    <t>O5 - 2150x2980 mm</t>
  </si>
  <si>
    <t>2,15*2,98*1</t>
  </si>
  <si>
    <t>O6 - 2150x4360 mm</t>
  </si>
  <si>
    <t>devítikřídlé, prostřední spodní a horní křídlo otevíravé a sklopné dovnitř</t>
  </si>
  <si>
    <t>2,15*4,36*1</t>
  </si>
  <si>
    <t>61110015</t>
  </si>
  <si>
    <t>okno dřevěné otevíravé/sklopné trojsklo přes plochu 1m2 přes v 2,5m</t>
  </si>
  <si>
    <t>232</t>
  </si>
  <si>
    <t>119</t>
  </si>
  <si>
    <t>234</t>
  </si>
  <si>
    <t>O7 - 1150x450 mm</t>
  </si>
  <si>
    <t>jednokřídlé, pevné</t>
  </si>
  <si>
    <t>zasklení izolačním dvojsklem čirým</t>
  </si>
  <si>
    <t>61110000</t>
  </si>
  <si>
    <t>okno dřevěné s fixním zasklením dvojsklo do plochy 1m2</t>
  </si>
  <si>
    <t>236</t>
  </si>
  <si>
    <t>121</t>
  </si>
  <si>
    <t>766622923.R01</t>
  </si>
  <si>
    <t>Repase oken špaletových</t>
  </si>
  <si>
    <t>238</t>
  </si>
  <si>
    <t>REPASE VNITŘNÍCH KŘÍDEL</t>
  </si>
  <si>
    <t>vnitřní okno - repasované, zaskleno jednoduchým sklem čirým</t>
  </si>
  <si>
    <t xml:space="preserve">okna budou opatřena bílým nátěrem </t>
  </si>
  <si>
    <t>766623911.R01</t>
  </si>
  <si>
    <t>Repase oken zdvojených</t>
  </si>
  <si>
    <t>240</t>
  </si>
  <si>
    <t>O11 - 1150x2280 mm</t>
  </si>
  <si>
    <t>dřevěné okno stávající, trojkřídlé - repasované</t>
  </si>
  <si>
    <t>vrchní křídlo výklopné dovnitř</t>
  </si>
  <si>
    <t>okna budou opatřena bílým nátěrem</t>
  </si>
  <si>
    <t>1,15*2,28*8</t>
  </si>
  <si>
    <t>123</t>
  </si>
  <si>
    <t>766660002</t>
  </si>
  <si>
    <t>Montáž dveřních křídel otvíravých jednokřídlových š přes 0,8 m do ocelové zárubně</t>
  </si>
  <si>
    <t>242</t>
  </si>
  <si>
    <t>Vnitřní dveře plastové do ocelové zárubně, jednokřídlé, plné, otvíravé, U=1,8 W/m2K</t>
  </si>
  <si>
    <t>61140500</t>
  </si>
  <si>
    <t>dveře jednokřídlé plastové bílé plné max rozměru otvoru 2,42m2 bezpečnostní třídy RC2</t>
  </si>
  <si>
    <t>244</t>
  </si>
  <si>
    <t>125</t>
  </si>
  <si>
    <t>766662911.R01</t>
  </si>
  <si>
    <t>Repase dveřních křídel</t>
  </si>
  <si>
    <t>246</t>
  </si>
  <si>
    <t>dveře vchodové stávající - repasované</t>
  </si>
  <si>
    <t>křídla repasovaná, bude provedena očista, vyspravení a obnovení povrchové úpravy - lakována (matný lak)</t>
  </si>
  <si>
    <t>D2 - 1150x2770 mm + 3,14*1,05*1,05/2</t>
  </si>
  <si>
    <t>(1,15*2,77+3,14*1,05*1,05/2)</t>
  </si>
  <si>
    <t>druhá strana</t>
  </si>
  <si>
    <t>4,916</t>
  </si>
  <si>
    <t>766691911</t>
  </si>
  <si>
    <t>Vyvěšení nebo zavěšení dřevěných křídel oken pl do 1,5 m2</t>
  </si>
  <si>
    <t>248</t>
  </si>
  <si>
    <t>1,15*0,45*11</t>
  </si>
  <si>
    <t>127</t>
  </si>
  <si>
    <t>766691912</t>
  </si>
  <si>
    <t>Vyvěšení nebo zavěšení dřevěných křídel oken pl přes 1,5 m2</t>
  </si>
  <si>
    <t>250</t>
  </si>
  <si>
    <t>vnější okno zaskleno izol. dvojsklem čirým U=1,1 W/m2K</t>
  </si>
  <si>
    <t>vnitřní okno zaskleno jednoduchým sklem čirým</t>
  </si>
  <si>
    <t>pouze vnější část rámu venkovního okna bude červená</t>
  </si>
  <si>
    <t>vnitřní i vnější křídla</t>
  </si>
  <si>
    <t>20,148</t>
  </si>
  <si>
    <t>okna budou opatřenabílým nátěrem</t>
  </si>
  <si>
    <t>1,15*2,30*22*2</t>
  </si>
  <si>
    <t>116,38</t>
  </si>
  <si>
    <t>766694126</t>
  </si>
  <si>
    <t>Montáž parapetních desek dřevěných nebo plastových š přes 30 cm</t>
  </si>
  <si>
    <t>252</t>
  </si>
  <si>
    <t>Dřevotřískový parapet tl. 19 mm, laminát odolný UV</t>
  </si>
  <si>
    <t>Nos výšky 40 mm</t>
  </si>
  <si>
    <t>odstín RAL 1013 - slonová kost</t>
  </si>
  <si>
    <t>T1 - 950 x 520 mm(480+40 mm)</t>
  </si>
  <si>
    <t>T2 - 2150 x 380 mm (340+40 mm)</t>
  </si>
  <si>
    <t>2,15*2</t>
  </si>
  <si>
    <t>T3 - 1300 x 660 mm (620+40 mm)</t>
  </si>
  <si>
    <t>1,30*24</t>
  </si>
  <si>
    <t>T4 - 1300 x 440 mm (400+40 mm)</t>
  </si>
  <si>
    <t>T5 - 1300 x 440 mm</t>
  </si>
  <si>
    <t>1,30*8</t>
  </si>
  <si>
    <t>129</t>
  </si>
  <si>
    <t>60794105</t>
  </si>
  <si>
    <t>parapet dřevotřískový vnitřní povrch laminátový š 380mm</t>
  </si>
  <si>
    <t>254</t>
  </si>
  <si>
    <t>60794106</t>
  </si>
  <si>
    <t>parapet dřevotřískový vnitřní povrch laminátový š 440mm</t>
  </si>
  <si>
    <t>256</t>
  </si>
  <si>
    <t>131</t>
  </si>
  <si>
    <t>60794108</t>
  </si>
  <si>
    <t>parapet dřevotřískový vnitřní povrch laminátový š 520mm</t>
  </si>
  <si>
    <t>258</t>
  </si>
  <si>
    <t>60794001</t>
  </si>
  <si>
    <t>parapet dřevotřískový vnitřní povrch laminátový š 660mm</t>
  </si>
  <si>
    <t>260</t>
  </si>
  <si>
    <t>133</t>
  </si>
  <si>
    <t>998766203</t>
  </si>
  <si>
    <t>Přesun hmot procentní pro kce truhlářské v objektech v přes 12 do 24 m</t>
  </si>
  <si>
    <t>262</t>
  </si>
  <si>
    <t>998766292</t>
  </si>
  <si>
    <t>Příplatek k přesunu hmot procentní 766 za zvětšený přesun do 100 m</t>
  </si>
  <si>
    <t>264</t>
  </si>
  <si>
    <t>767</t>
  </si>
  <si>
    <t>Konstrukce zámečnické</t>
  </si>
  <si>
    <t>135</t>
  </si>
  <si>
    <t>767620718</t>
  </si>
  <si>
    <t>Montáž oken kovových - pákového uzávěru</t>
  </si>
  <si>
    <t>266</t>
  </si>
  <si>
    <t>okno O1 - 2 ks na 1 ks okna</t>
  </si>
  <si>
    <t>8*2</t>
  </si>
  <si>
    <t>54913110</t>
  </si>
  <si>
    <t>kování uzávěr ventilační okenní pákový</t>
  </si>
  <si>
    <t>268</t>
  </si>
  <si>
    <t>137</t>
  </si>
  <si>
    <t>767640224</t>
  </si>
  <si>
    <t>Montáž dveří ocelových nebo hliníkových vchodových dvoukřídlových s pevným bočním dílem a nadsvětlíkem</t>
  </si>
  <si>
    <t>270</t>
  </si>
  <si>
    <t>D1 - 2500x2760 mm</t>
  </si>
  <si>
    <t>hliníkové dveře vchodové + 3x pevné zasklení</t>
  </si>
  <si>
    <t>dvoukřídlé 800+800x2160 mm, otevíravé dovnitř</t>
  </si>
  <si>
    <t>RMAT0001</t>
  </si>
  <si>
    <t>vchodové dveře hliníkové + 3x pevné zasklení, dvoukřídlé 800+800x2160 mm, otevíravé dovnitř, zasklení izolačním trojsklem čirým</t>
  </si>
  <si>
    <t>272</t>
  </si>
  <si>
    <t>2,50*2,76*1</t>
  </si>
  <si>
    <t>139</t>
  </si>
  <si>
    <t>998767203</t>
  </si>
  <si>
    <t>Přesun hmot procentní pro zámečnické konstrukce v objektech v přes 12 do 24 m</t>
  </si>
  <si>
    <t>274</t>
  </si>
  <si>
    <t>998767292</t>
  </si>
  <si>
    <t>Příplatek k přesunu hmot procentní 767 za zvětšený přesun do 100 m</t>
  </si>
  <si>
    <t>276</t>
  </si>
  <si>
    <t>771</t>
  </si>
  <si>
    <t>Podlahy z dlaždic</t>
  </si>
  <si>
    <t>141</t>
  </si>
  <si>
    <t>771111011</t>
  </si>
  <si>
    <t>Vysátí podkladu před pokládkou dlažby</t>
  </si>
  <si>
    <t>278</t>
  </si>
  <si>
    <t>doplnění dlažby po vybourání parapetu 1. NP</t>
  </si>
  <si>
    <t>0,22*2,50*4</t>
  </si>
  <si>
    <t>771121011</t>
  </si>
  <si>
    <t>Nátěr penetrační na podlahu</t>
  </si>
  <si>
    <t>280</t>
  </si>
  <si>
    <t>143</t>
  </si>
  <si>
    <t>771151016</t>
  </si>
  <si>
    <t>Samonivelační stěrka podlah pevnosti 20 MPa tl přes 12 do 15 mm</t>
  </si>
  <si>
    <t>282</t>
  </si>
  <si>
    <t>771574263</t>
  </si>
  <si>
    <t>Montáž podlah keramických pro mechanické zatížení protiskluzných lepených flexibilním lepidlem přes 9 do 12 ks/m2</t>
  </si>
  <si>
    <t>284</t>
  </si>
  <si>
    <t>145</t>
  </si>
  <si>
    <t>59761409</t>
  </si>
  <si>
    <t>dlažba keramická slinutá protiskluzná do interiéru i exteriéru pro vysoké mechanické namáhání přes 9 do 12ks/m2</t>
  </si>
  <si>
    <t>286</t>
  </si>
  <si>
    <t>2,2*1,1 "Přepočtené koeficientem množství</t>
  </si>
  <si>
    <t>771577111</t>
  </si>
  <si>
    <t>Příplatek k montáži podlah keramických lepených flexibilním lepidlem za plochu do 5 m2</t>
  </si>
  <si>
    <t>288</t>
  </si>
  <si>
    <t>147</t>
  </si>
  <si>
    <t>771577114</t>
  </si>
  <si>
    <t>Příplatek k montáži podlah keramických lepených flexibilním lepidlem za spárování tmelem dvousložkovým</t>
  </si>
  <si>
    <t>290</t>
  </si>
  <si>
    <t>771577115</t>
  </si>
  <si>
    <t>Příplatek k montáži podlah keramických lepených flexibilním lepidlem za lepení dvousložkovým lepidlem</t>
  </si>
  <si>
    <t>292</t>
  </si>
  <si>
    <t>149</t>
  </si>
  <si>
    <t>771592011</t>
  </si>
  <si>
    <t>Čištění vnitřních ploch podlah nebo schodišť po položení dlažby chemickými prostředky</t>
  </si>
  <si>
    <t>294</t>
  </si>
  <si>
    <t>998771201</t>
  </si>
  <si>
    <t>Přesun hmot procentní pro podlahy z dlaždic v objektech v do 6 m</t>
  </si>
  <si>
    <t>296</t>
  </si>
  <si>
    <t>781</t>
  </si>
  <si>
    <t>Dokončovací práce - obklady</t>
  </si>
  <si>
    <t>151</t>
  </si>
  <si>
    <t>781471810</t>
  </si>
  <si>
    <t>Demontáž obkladů z obkladaček keramických kladených do malty</t>
  </si>
  <si>
    <t>298</t>
  </si>
  <si>
    <t>sokl</t>
  </si>
  <si>
    <t>(14,02+13,22)*0,80</t>
  </si>
  <si>
    <t>782</t>
  </si>
  <si>
    <t>Dokončovací práce - obklady z kamene</t>
  </si>
  <si>
    <t>782994913</t>
  </si>
  <si>
    <t>Obklady z kamene oprava - očištění obkladů z kamene tlakovou vodou</t>
  </si>
  <si>
    <t>300</t>
  </si>
  <si>
    <t>kamenný obklad - plocha změřená programem</t>
  </si>
  <si>
    <t>115,63</t>
  </si>
  <si>
    <t>-(1,15*2,30*10+2,10*3,58)</t>
  </si>
  <si>
    <t>0,92*(2,10+3,58*2)</t>
  </si>
  <si>
    <t>0,20*(1,15+2,30*2)</t>
  </si>
  <si>
    <t>12,88*(0,74+0,95)/2</t>
  </si>
  <si>
    <t>13,60*(1,00+1,28)/2</t>
  </si>
  <si>
    <t>-(1,15*0,35*6+0,51*0,79)</t>
  </si>
  <si>
    <t>0,20*((1,15+0,35)*2*6+(0,51+0,79)*2)</t>
  </si>
  <si>
    <t>"vyšší výměra kvůli nerovnému povrchu_cca 25%"119,021*0,25</t>
  </si>
  <si>
    <t>153</t>
  </si>
  <si>
    <t>782994922</t>
  </si>
  <si>
    <t>Obklady z kamene oprava - nátěr impregnační a zpevňující</t>
  </si>
  <si>
    <t>302</t>
  </si>
  <si>
    <t>782994923</t>
  </si>
  <si>
    <t>Obklady z kamene oprava - nátěr uzavírací transparentní</t>
  </si>
  <si>
    <t>304</t>
  </si>
  <si>
    <t>155</t>
  </si>
  <si>
    <t>998782203</t>
  </si>
  <si>
    <t>Přesun hmot procentní pro obklady kamenné v objektech v přes 12 do 60 m</t>
  </si>
  <si>
    <t>306</t>
  </si>
  <si>
    <t>783</t>
  </si>
  <si>
    <t>Dokončovací práce - nátěry</t>
  </si>
  <si>
    <t>783101205</t>
  </si>
  <si>
    <t>Dekorativní obroušení podkladu truhlářských konstrukcí před provedením nátěru</t>
  </si>
  <si>
    <t>308</t>
  </si>
  <si>
    <t>157</t>
  </si>
  <si>
    <t>783101403</t>
  </si>
  <si>
    <t>Oprášení podkladu truhlářských konstrukcí před provedením nátěru</t>
  </si>
  <si>
    <t>310</t>
  </si>
  <si>
    <t>783122131</t>
  </si>
  <si>
    <t>Plošné (plné) tmelení truhlářských konstrukcí včetně přebroušení disperzním tmelem</t>
  </si>
  <si>
    <t>312</t>
  </si>
  <si>
    <t>159</t>
  </si>
  <si>
    <t>783168211</t>
  </si>
  <si>
    <t>Lakovací dvojnásobný olejový nátěr truhlářských konstrukcí s mezibroušením</t>
  </si>
  <si>
    <t>314</t>
  </si>
  <si>
    <t>783801505</t>
  </si>
  <si>
    <t>Omytí omítek s odmaštěním před provedením nátěru</t>
  </si>
  <si>
    <t>316</t>
  </si>
  <si>
    <t>PŘEDPOKLAD, SKUTEČNÁ VÝMĚRA BUDE STANOVENA NA ZÁKLADĚ KONTROLY FASÁDY</t>
  </si>
  <si>
    <t>-(1,15*2,30*11*2+1,15*0,44*11)</t>
  </si>
  <si>
    <t>0,20*((1,15+2,30*2)*11*2+(1,15+0,44*2)*11)</t>
  </si>
  <si>
    <t>161</t>
  </si>
  <si>
    <t>783823133</t>
  </si>
  <si>
    <t>Penetrační silikátový nátěr hladkých, tenkovrstvých zrnitých nebo štukových omítek</t>
  </si>
  <si>
    <t>318</t>
  </si>
  <si>
    <t>"výměra fasády" 273,154</t>
  </si>
  <si>
    <t>"vyšší výměra kvůli nerovnému povrchu_cca 25%"273,154*0,25</t>
  </si>
  <si>
    <t>783827423</t>
  </si>
  <si>
    <t>Krycí dvojnásobný silikátový nátěr omítek stupně členitosti 1 a 2</t>
  </si>
  <si>
    <t>320</t>
  </si>
  <si>
    <t>okr světlý</t>
  </si>
  <si>
    <t>272,48*1,25</t>
  </si>
  <si>
    <t>0,29*28,96*1,25</t>
  </si>
  <si>
    <t>-(1,15*2,30*11*2+1,15*0,44*11)*1,25</t>
  </si>
  <si>
    <t>0,20*((1,15+2,30*2)*11*2+(1,15+0,44*2)*11)*1,25</t>
  </si>
  <si>
    <t>163</t>
  </si>
  <si>
    <t>783827483</t>
  </si>
  <si>
    <t>Krycí dvojnásobný silikátový nátěr omítek stupně členitosti 5</t>
  </si>
  <si>
    <t>322</t>
  </si>
  <si>
    <t>0,48*11*1,25</t>
  </si>
  <si>
    <t>0,72*11*1,25</t>
  </si>
  <si>
    <t>0,13*11*2*1,25</t>
  </si>
  <si>
    <t>0,11*10*1,25</t>
  </si>
  <si>
    <t>7,85*1,16*1,25</t>
  </si>
  <si>
    <t>783827483_R</t>
  </si>
  <si>
    <t>příplatek za použití materiálu vhodného pro historické objektu - bude schvalováno investorem</t>
  </si>
  <si>
    <t>324</t>
  </si>
  <si>
    <t>341,443</t>
  </si>
  <si>
    <t>784</t>
  </si>
  <si>
    <t>Dokončovací práce - malby a tapety</t>
  </si>
  <si>
    <t>165</t>
  </si>
  <si>
    <t>784111001</t>
  </si>
  <si>
    <t>Oprášení (ometení ) podkladu v místnostech v do 3,80 m</t>
  </si>
  <si>
    <t>326</t>
  </si>
  <si>
    <t>784171111</t>
  </si>
  <si>
    <t>Zakrytí vnitřních ploch stěn v místnostech v do 3,80 m</t>
  </si>
  <si>
    <t>328</t>
  </si>
  <si>
    <t>(1,15*2,19)*10*2</t>
  </si>
  <si>
    <t>(1,15*2,30)*22*2</t>
  </si>
  <si>
    <t>167</t>
  </si>
  <si>
    <t>28323157</t>
  </si>
  <si>
    <t>fólie pro malířské potřeby zakrývací tl 14µ 4x5m</t>
  </si>
  <si>
    <t>330</t>
  </si>
  <si>
    <t>166,75*1,05 "Přepočtené koeficientem množství</t>
  </si>
  <si>
    <t>784181111</t>
  </si>
  <si>
    <t>Základní silikátová jednonásobná bezbarvá penetrace podkladu v místnostech v do 3,80 m</t>
  </si>
  <si>
    <t>332</t>
  </si>
  <si>
    <t>169</t>
  </si>
  <si>
    <t>784221101</t>
  </si>
  <si>
    <t>Dvojnásobné bílé malby ze směsí za sucha dobře otěruvzdorných v místnostech do 3,80 m</t>
  </si>
  <si>
    <t>334</t>
  </si>
  <si>
    <t>"stěna s okny" (28,565*3,9*3)+(29,95*3,9*3)</t>
  </si>
  <si>
    <t>784681005</t>
  </si>
  <si>
    <t>Montáž plošných ozdobných prvků pravidelného tvaru průměru nebo v (š) přes 200 do 500 mm</t>
  </si>
  <si>
    <t>336</t>
  </si>
  <si>
    <t xml:space="preserve">"realizace imitace bosáže v rozích pro navázání stávajících kamenů na štítové zateplení fasády"  11+6</t>
  </si>
  <si>
    <t>171</t>
  </si>
  <si>
    <t>28374116</t>
  </si>
  <si>
    <t xml:space="preserve">dekorační prvek fasádní  klenák  235x210mm</t>
  </si>
  <si>
    <t>338</t>
  </si>
  <si>
    <t>784681025</t>
  </si>
  <si>
    <t>Montáž hladkých ozdobných prvků s převažujícím délkovým rozměrem v (š) přes 120 do 200 mm</t>
  </si>
  <si>
    <t>340</t>
  </si>
  <si>
    <t>I. - šambrána 140x25 mm</t>
  </si>
  <si>
    <t>okna O7</t>
  </si>
  <si>
    <t>(1,33+0,62)*2*8</t>
  </si>
  <si>
    <t>okna O3</t>
  </si>
  <si>
    <t>(1,49+2,02*2)*8*3</t>
  </si>
  <si>
    <t>okna O4</t>
  </si>
  <si>
    <t>(1,29+1,77*2)*2*3</t>
  </si>
  <si>
    <t>okna O2, O5 a O6</t>
  </si>
  <si>
    <t>(2,49+12,55)*2</t>
  </si>
  <si>
    <t>II. parapet 150x90 mm</t>
  </si>
  <si>
    <t>1,65*8*3</t>
  </si>
  <si>
    <t>1,49*2*3</t>
  </si>
  <si>
    <t>III. průběžná římsa 280x90 mm</t>
  </si>
  <si>
    <t>IV. průběžná římsa 175x90 mm</t>
  </si>
  <si>
    <t>(9,39+3,43+3,43+11,33)</t>
  </si>
  <si>
    <t>173</t>
  </si>
  <si>
    <t>28374119</t>
  </si>
  <si>
    <t>dekorační prvek fasádní šambrána š do 200mm</t>
  </si>
  <si>
    <t>342</t>
  </si>
  <si>
    <t>222,98*1,1 "Přepočtené koeficientem množství</t>
  </si>
  <si>
    <t>28374121</t>
  </si>
  <si>
    <t>dekorační prvek fasádní parapetní římsa v do 200mm</t>
  </si>
  <si>
    <t>344</t>
  </si>
  <si>
    <t>39,6*1,1 "Přepočtené koeficientem množství</t>
  </si>
  <si>
    <t>175</t>
  </si>
  <si>
    <t>28374122</t>
  </si>
  <si>
    <t>dekorační prvek fasádní průběžná římsa v do 200mm</t>
  </si>
  <si>
    <t>346</t>
  </si>
  <si>
    <t>97,76*1,1 "Přepočtené koeficientem množství</t>
  </si>
  <si>
    <t>VRN</t>
  </si>
  <si>
    <t>Vedlejší rozpočtové náklady</t>
  </si>
  <si>
    <t>VRN1</t>
  </si>
  <si>
    <t>Průzkumné, geodetické a projektové práce</t>
  </si>
  <si>
    <t>010001000</t>
  </si>
  <si>
    <t>kpl</t>
  </si>
  <si>
    <t>348</t>
  </si>
  <si>
    <t>177</t>
  </si>
  <si>
    <t>013254000</t>
  </si>
  <si>
    <t>Dokumentace skutečného provedení stavby</t>
  </si>
  <si>
    <t>350</t>
  </si>
  <si>
    <t>VRN3</t>
  </si>
  <si>
    <t>Zařízení staveniště</t>
  </si>
  <si>
    <t>020001000</t>
  </si>
  <si>
    <t>Příprava staveniště</t>
  </si>
  <si>
    <t>352</t>
  </si>
  <si>
    <t>179</t>
  </si>
  <si>
    <t>030001000</t>
  </si>
  <si>
    <t>354</t>
  </si>
  <si>
    <t>034103000</t>
  </si>
  <si>
    <t>Oplocení staveniště</t>
  </si>
  <si>
    <t>356</t>
  </si>
  <si>
    <t>181</t>
  </si>
  <si>
    <t>034503000</t>
  </si>
  <si>
    <t>Informační tabule na staveništi</t>
  </si>
  <si>
    <t>358</t>
  </si>
  <si>
    <t>090001000</t>
  </si>
  <si>
    <t>Odstranění staveniště</t>
  </si>
  <si>
    <t>360</t>
  </si>
  <si>
    <t>VRN6</t>
  </si>
  <si>
    <t>Územní vlivy</t>
  </si>
  <si>
    <t>183</t>
  </si>
  <si>
    <t>062002000</t>
  </si>
  <si>
    <t>Ztížené dopravní podmínky</t>
  </si>
  <si>
    <t>362</t>
  </si>
  <si>
    <t>VRN7</t>
  </si>
  <si>
    <t>Provozní vlivy</t>
  </si>
  <si>
    <t>070001000</t>
  </si>
  <si>
    <t>364</t>
  </si>
  <si>
    <t>VRN9</t>
  </si>
  <si>
    <t>Ostatní náklady</t>
  </si>
  <si>
    <t>185</t>
  </si>
  <si>
    <t>091404000</t>
  </si>
  <si>
    <t>Práce na památkovém objektu</t>
  </si>
  <si>
    <t>366</t>
  </si>
  <si>
    <t xml:space="preserve">"odhadované lokální opravy restaurátorem historických fasád (1 týden, 2 lidi)" 5*2*8 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</si>
</sst>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34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51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52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53</v>
      </c>
      <c r="AI60" s="43"/>
      <c r="AJ60" s="43"/>
      <c r="AK60" s="43"/>
      <c r="AL60" s="43"/>
      <c r="AM60" s="65" t="s">
        <v>54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56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53</v>
      </c>
      <c r="AI75" s="43"/>
      <c r="AJ75" s="43"/>
      <c r="AK75" s="43"/>
      <c r="AL75" s="43"/>
      <c r="AM75" s="65" t="s">
        <v>54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2025/12/16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Obnova fasády - Muzeum K-S 14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č.p. 367, p.č. st. 229, Králíky KÚ Králíky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16. 12. 2025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25.6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Město Králíky, Velké náměstí 5, 561 69 Králíky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31</v>
      </c>
      <c r="AJ89" s="41"/>
      <c r="AK89" s="41"/>
      <c r="AL89" s="41"/>
      <c r="AM89" s="81" t="str">
        <f>IF(E17="","",E17)</f>
        <v>ATELIÉR KLOSE s.r.o., Husova 214, Pardubice</v>
      </c>
      <c r="AN89" s="72"/>
      <c r="AO89" s="72"/>
      <c r="AP89" s="72"/>
      <c r="AQ89" s="41"/>
      <c r="AR89" s="45"/>
      <c r="AS89" s="82" t="s">
        <v>58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29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35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59</v>
      </c>
      <c r="D92" s="95"/>
      <c r="E92" s="95"/>
      <c r="F92" s="95"/>
      <c r="G92" s="95"/>
      <c r="H92" s="96"/>
      <c r="I92" s="97" t="s">
        <v>60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61</v>
      </c>
      <c r="AH92" s="95"/>
      <c r="AI92" s="95"/>
      <c r="AJ92" s="95"/>
      <c r="AK92" s="95"/>
      <c r="AL92" s="95"/>
      <c r="AM92" s="95"/>
      <c r="AN92" s="97" t="s">
        <v>62</v>
      </c>
      <c r="AO92" s="95"/>
      <c r="AP92" s="99"/>
      <c r="AQ92" s="100" t="s">
        <v>63</v>
      </c>
      <c r="AR92" s="45"/>
      <c r="AS92" s="101" t="s">
        <v>64</v>
      </c>
      <c r="AT92" s="102" t="s">
        <v>65</v>
      </c>
      <c r="AU92" s="102" t="s">
        <v>66</v>
      </c>
      <c r="AV92" s="102" t="s">
        <v>67</v>
      </c>
      <c r="AW92" s="102" t="s">
        <v>68</v>
      </c>
      <c r="AX92" s="102" t="s">
        <v>69</v>
      </c>
      <c r="AY92" s="102" t="s">
        <v>70</v>
      </c>
      <c r="AZ92" s="102" t="s">
        <v>71</v>
      </c>
      <c r="BA92" s="102" t="s">
        <v>72</v>
      </c>
      <c r="BB92" s="102" t="s">
        <v>73</v>
      </c>
      <c r="BC92" s="102" t="s">
        <v>74</v>
      </c>
      <c r="BD92" s="103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ROUND(AS95,2)</f>
        <v>0</v>
      </c>
      <c r="AT94" s="115">
        <f>ROUND(SUM(AV94:AW94),2)</f>
        <v>0</v>
      </c>
      <c r="AU94" s="116">
        <f>ROUND(AU95,5)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ROUND(AZ95,2)</f>
        <v>0</v>
      </c>
      <c r="BA94" s="115">
        <f>ROUND(BA95,2)</f>
        <v>0</v>
      </c>
      <c r="BB94" s="115">
        <f>ROUND(BB95,2)</f>
        <v>0</v>
      </c>
      <c r="BC94" s="115">
        <f>ROUND(BC95,2)</f>
        <v>0</v>
      </c>
      <c r="BD94" s="117">
        <f>ROUND(BD95,2)</f>
        <v>0</v>
      </c>
      <c r="BE94" s="6"/>
      <c r="BS94" s="118" t="s">
        <v>77</v>
      </c>
      <c r="BT94" s="118" t="s">
        <v>78</v>
      </c>
      <c r="BV94" s="118" t="s">
        <v>79</v>
      </c>
      <c r="BW94" s="118" t="s">
        <v>5</v>
      </c>
      <c r="BX94" s="118" t="s">
        <v>80</v>
      </c>
      <c r="CL94" s="118" t="s">
        <v>1</v>
      </c>
    </row>
    <row r="95" s="7" customFormat="1" ht="24.75" customHeight="1">
      <c r="A95" s="119" t="s">
        <v>81</v>
      </c>
      <c r="B95" s="120"/>
      <c r="C95" s="121"/>
      <c r="D95" s="122" t="s">
        <v>14</v>
      </c>
      <c r="E95" s="122"/>
      <c r="F95" s="122"/>
      <c r="G95" s="122"/>
      <c r="H95" s="122"/>
      <c r="I95" s="123"/>
      <c r="J95" s="122" t="s">
        <v>17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'2025-12-16 - Obnova fasád...'!J28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82</v>
      </c>
      <c r="AR95" s="126"/>
      <c r="AS95" s="127">
        <v>0</v>
      </c>
      <c r="AT95" s="128">
        <f>ROUND(SUM(AV95:AW95),2)</f>
        <v>0</v>
      </c>
      <c r="AU95" s="129">
        <f>'2025-12-16 - Obnova fasád...'!P138</f>
        <v>0</v>
      </c>
      <c r="AV95" s="128">
        <f>'2025-12-16 - Obnova fasád...'!J31</f>
        <v>0</v>
      </c>
      <c r="AW95" s="128">
        <f>'2025-12-16 - Obnova fasád...'!J32</f>
        <v>0</v>
      </c>
      <c r="AX95" s="128">
        <f>'2025-12-16 - Obnova fasád...'!J33</f>
        <v>0</v>
      </c>
      <c r="AY95" s="128">
        <f>'2025-12-16 - Obnova fasád...'!J34</f>
        <v>0</v>
      </c>
      <c r="AZ95" s="128">
        <f>'2025-12-16 - Obnova fasád...'!F31</f>
        <v>0</v>
      </c>
      <c r="BA95" s="128">
        <f>'2025-12-16 - Obnova fasád...'!F32</f>
        <v>0</v>
      </c>
      <c r="BB95" s="128">
        <f>'2025-12-16 - Obnova fasád...'!F33</f>
        <v>0</v>
      </c>
      <c r="BC95" s="128">
        <f>'2025-12-16 - Obnova fasád...'!F34</f>
        <v>0</v>
      </c>
      <c r="BD95" s="130">
        <f>'2025-12-16 - Obnova fasád...'!F35</f>
        <v>0</v>
      </c>
      <c r="BE95" s="7"/>
      <c r="BT95" s="131" t="s">
        <v>83</v>
      </c>
      <c r="BU95" s="131" t="s">
        <v>84</v>
      </c>
      <c r="BV95" s="131" t="s">
        <v>79</v>
      </c>
      <c r="BW95" s="131" t="s">
        <v>5</v>
      </c>
      <c r="BX95" s="131" t="s">
        <v>80</v>
      </c>
      <c r="CL95" s="131" t="s">
        <v>1</v>
      </c>
    </row>
    <row r="96" s="2" customFormat="1" ht="30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5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</row>
    <row r="97" s="2" customFormat="1" ht="6.96" customHeight="1">
      <c r="A97" s="39"/>
      <c r="B97" s="6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45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</row>
  </sheetData>
  <sheetProtection sheet="1" formatColumns="0" formatRows="0" objects="1" scenarios="1" spinCount="100000" saltValue="diJaSr7avtF7H5HshKqZpNrG5+4MI1C1ydVc/fJezQEWkEztEOXT315U3p6foptAnSUXJNzwMaTXuX+3Hxxqcw==" hashValue="c7haaO5ZWVot9d/KRdEiw8d/xzu4inPBRZfG30EBXVWYR4G0DFaVZZ41xz41HuEa16bQ/Y0ZBqfzi5rG0QwM3g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5-12-16 - Obnova fasád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5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1"/>
      <c r="AT3" s="18" t="s">
        <v>85</v>
      </c>
    </row>
    <row r="4" s="1" customFormat="1" ht="24.96" customHeight="1">
      <c r="B4" s="21"/>
      <c r="D4" s="134" t="s">
        <v>86</v>
      </c>
      <c r="L4" s="21"/>
      <c r="M4" s="135" t="s">
        <v>10</v>
      </c>
      <c r="AT4" s="18" t="s">
        <v>4</v>
      </c>
    </row>
    <row r="5" s="1" customFormat="1" ht="6.96" customHeight="1">
      <c r="B5" s="21"/>
      <c r="L5" s="21"/>
    </row>
    <row r="6" s="2" customFormat="1" ht="12" customHeight="1">
      <c r="A6" s="39"/>
      <c r="B6" s="45"/>
      <c r="C6" s="39"/>
      <c r="D6" s="136" t="s">
        <v>16</v>
      </c>
      <c r="E6" s="39"/>
      <c r="F6" s="39"/>
      <c r="G6" s="39"/>
      <c r="H6" s="39"/>
      <c r="I6" s="39"/>
      <c r="J6" s="39"/>
      <c r="K6" s="39"/>
      <c r="L6" s="64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="2" customFormat="1" ht="16.5" customHeight="1">
      <c r="A7" s="39"/>
      <c r="B7" s="45"/>
      <c r="C7" s="39"/>
      <c r="D7" s="39"/>
      <c r="E7" s="137" t="s">
        <v>17</v>
      </c>
      <c r="F7" s="39"/>
      <c r="G7" s="39"/>
      <c r="H7" s="39"/>
      <c r="I7" s="39"/>
      <c r="J7" s="39"/>
      <c r="K7" s="39"/>
      <c r="L7" s="64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</row>
    <row r="8" s="2" customFormat="1">
      <c r="A8" s="39"/>
      <c r="B8" s="45"/>
      <c r="C8" s="39"/>
      <c r="D8" s="39"/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2" customHeight="1">
      <c r="A9" s="39"/>
      <c r="B9" s="45"/>
      <c r="C9" s="39"/>
      <c r="D9" s="136" t="s">
        <v>18</v>
      </c>
      <c r="E9" s="39"/>
      <c r="F9" s="138" t="s">
        <v>1</v>
      </c>
      <c r="G9" s="39"/>
      <c r="H9" s="39"/>
      <c r="I9" s="136" t="s">
        <v>19</v>
      </c>
      <c r="J9" s="138" t="s">
        <v>1</v>
      </c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36" t="s">
        <v>20</v>
      </c>
      <c r="E10" s="39"/>
      <c r="F10" s="138" t="s">
        <v>21</v>
      </c>
      <c r="G10" s="39"/>
      <c r="H10" s="39"/>
      <c r="I10" s="136" t="s">
        <v>22</v>
      </c>
      <c r="J10" s="139" t="str">
        <f>'Rekapitulace stavby'!AN8</f>
        <v>16. 12. 2025</v>
      </c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0.8" customHeight="1">
      <c r="A11" s="39"/>
      <c r="B11" s="45"/>
      <c r="C11" s="39"/>
      <c r="D11" s="39"/>
      <c r="E11" s="39"/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6" t="s">
        <v>24</v>
      </c>
      <c r="E12" s="39"/>
      <c r="F12" s="39"/>
      <c r="G12" s="39"/>
      <c r="H12" s="39"/>
      <c r="I12" s="136" t="s">
        <v>25</v>
      </c>
      <c r="J12" s="138" t="s">
        <v>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8" customHeight="1">
      <c r="A13" s="39"/>
      <c r="B13" s="45"/>
      <c r="C13" s="39"/>
      <c r="D13" s="39"/>
      <c r="E13" s="138" t="s">
        <v>27</v>
      </c>
      <c r="F13" s="39"/>
      <c r="G13" s="39"/>
      <c r="H13" s="39"/>
      <c r="I13" s="136" t="s">
        <v>28</v>
      </c>
      <c r="J13" s="138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6.96" customHeigh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36" t="s">
        <v>29</v>
      </c>
      <c r="E15" s="39"/>
      <c r="F15" s="39"/>
      <c r="G15" s="39"/>
      <c r="H15" s="39"/>
      <c r="I15" s="136" t="s">
        <v>25</v>
      </c>
      <c r="J15" s="34" t="str">
        <f>'Rekapitulace stavby'!AN13</f>
        <v>Vyplň údaj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8" customHeight="1">
      <c r="A16" s="39"/>
      <c r="B16" s="45"/>
      <c r="C16" s="39"/>
      <c r="D16" s="39"/>
      <c r="E16" s="34" t="str">
        <f>'Rekapitulace stavby'!E14</f>
        <v>Vyplň údaj</v>
      </c>
      <c r="F16" s="138"/>
      <c r="G16" s="138"/>
      <c r="H16" s="138"/>
      <c r="I16" s="136" t="s">
        <v>28</v>
      </c>
      <c r="J16" s="34" t="str">
        <f>'Rekapitulace stavby'!AN14</f>
        <v>Vyplň údaj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6.96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36" t="s">
        <v>31</v>
      </c>
      <c r="E18" s="39"/>
      <c r="F18" s="39"/>
      <c r="G18" s="39"/>
      <c r="H18" s="39"/>
      <c r="I18" s="136" t="s">
        <v>25</v>
      </c>
      <c r="J18" s="138" t="s">
        <v>32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38" t="s">
        <v>33</v>
      </c>
      <c r="F19" s="39"/>
      <c r="G19" s="39"/>
      <c r="H19" s="39"/>
      <c r="I19" s="136" t="s">
        <v>28</v>
      </c>
      <c r="J19" s="138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36" t="s">
        <v>35</v>
      </c>
      <c r="E21" s="39"/>
      <c r="F21" s="39"/>
      <c r="G21" s="39"/>
      <c r="H21" s="39"/>
      <c r="I21" s="136" t="s">
        <v>25</v>
      </c>
      <c r="J21" s="138" t="str">
        <f>IF('Rekapitulace stavby'!AN19="","",'Rekapitulace stavby'!AN19)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138" t="str">
        <f>IF('Rekapitulace stavby'!E20="","",'Rekapitulace stavby'!E20)</f>
        <v xml:space="preserve"> </v>
      </c>
      <c r="F22" s="39"/>
      <c r="G22" s="39"/>
      <c r="H22" s="39"/>
      <c r="I22" s="136" t="s">
        <v>28</v>
      </c>
      <c r="J22" s="138" t="str">
        <f>IF('Rekapitulace stavby'!AN20="","",'Rekapitulace stavby'!AN20)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36" t="s">
        <v>37</v>
      </c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8" customFormat="1" ht="16.5" customHeight="1">
      <c r="A25" s="140"/>
      <c r="B25" s="141"/>
      <c r="C25" s="140"/>
      <c r="D25" s="140"/>
      <c r="E25" s="142" t="s">
        <v>1</v>
      </c>
      <c r="F25" s="142"/>
      <c r="G25" s="142"/>
      <c r="H25" s="142"/>
      <c r="I25" s="140"/>
      <c r="J25" s="140"/>
      <c r="K25" s="140"/>
      <c r="L25" s="143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144"/>
      <c r="E27" s="144"/>
      <c r="F27" s="144"/>
      <c r="G27" s="144"/>
      <c r="H27" s="144"/>
      <c r="I27" s="144"/>
      <c r="J27" s="144"/>
      <c r="K27" s="144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25.44" customHeight="1">
      <c r="A28" s="39"/>
      <c r="B28" s="45"/>
      <c r="C28" s="39"/>
      <c r="D28" s="145" t="s">
        <v>38</v>
      </c>
      <c r="E28" s="39"/>
      <c r="F28" s="39"/>
      <c r="G28" s="39"/>
      <c r="H28" s="39"/>
      <c r="I28" s="39"/>
      <c r="J28" s="146">
        <f>ROUND(J138, 2)</f>
        <v>0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4"/>
      <c r="E29" s="144"/>
      <c r="F29" s="144"/>
      <c r="G29" s="144"/>
      <c r="H29" s="144"/>
      <c r="I29" s="144"/>
      <c r="J29" s="144"/>
      <c r="K29" s="144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4.4" customHeight="1">
      <c r="A30" s="39"/>
      <c r="B30" s="45"/>
      <c r="C30" s="39"/>
      <c r="D30" s="39"/>
      <c r="E30" s="39"/>
      <c r="F30" s="147" t="s">
        <v>40</v>
      </c>
      <c r="G30" s="39"/>
      <c r="H30" s="39"/>
      <c r="I30" s="147" t="s">
        <v>39</v>
      </c>
      <c r="J30" s="147" t="s">
        <v>41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14.4" customHeight="1">
      <c r="A31" s="39"/>
      <c r="B31" s="45"/>
      <c r="C31" s="39"/>
      <c r="D31" s="148" t="s">
        <v>42</v>
      </c>
      <c r="E31" s="136" t="s">
        <v>43</v>
      </c>
      <c r="F31" s="149">
        <f>ROUND((SUM(BE138:BE1257)),  2)</f>
        <v>0</v>
      </c>
      <c r="G31" s="39"/>
      <c r="H31" s="39"/>
      <c r="I31" s="150">
        <v>0.20999999999999999</v>
      </c>
      <c r="J31" s="149">
        <f>ROUND(((SUM(BE138:BE1257))*I31),  2)</f>
        <v>0</v>
      </c>
      <c r="K31" s="3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136" t="s">
        <v>44</v>
      </c>
      <c r="F32" s="149">
        <f>ROUND((SUM(BF138:BF1257)),  2)</f>
        <v>0</v>
      </c>
      <c r="G32" s="39"/>
      <c r="H32" s="39"/>
      <c r="I32" s="150">
        <v>0.12</v>
      </c>
      <c r="J32" s="149">
        <f>ROUND(((SUM(BF138:BF1257))*I32), 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39"/>
      <c r="E33" s="136" t="s">
        <v>45</v>
      </c>
      <c r="F33" s="149">
        <f>ROUND((SUM(BG138:BG1257)),  2)</f>
        <v>0</v>
      </c>
      <c r="G33" s="39"/>
      <c r="H33" s="39"/>
      <c r="I33" s="150">
        <v>0.20999999999999999</v>
      </c>
      <c r="J33" s="149">
        <f>0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36" t="s">
        <v>46</v>
      </c>
      <c r="F34" s="149">
        <f>ROUND((SUM(BH138:BH1257)),  2)</f>
        <v>0</v>
      </c>
      <c r="G34" s="39"/>
      <c r="H34" s="39"/>
      <c r="I34" s="150">
        <v>0.12</v>
      </c>
      <c r="J34" s="149">
        <f>0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6" t="s">
        <v>47</v>
      </c>
      <c r="F35" s="149">
        <f>ROUND((SUM(BI138:BI1257)),  2)</f>
        <v>0</v>
      </c>
      <c r="G35" s="39"/>
      <c r="H35" s="39"/>
      <c r="I35" s="150">
        <v>0</v>
      </c>
      <c r="J35" s="149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6.96" customHeight="1">
      <c r="A36" s="39"/>
      <c r="B36" s="45"/>
      <c r="C36" s="39"/>
      <c r="D36" s="39"/>
      <c r="E36" s="39"/>
      <c r="F36" s="39"/>
      <c r="G36" s="39"/>
      <c r="H36" s="39"/>
      <c r="I36" s="39"/>
      <c r="J36" s="39"/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25.44" customHeight="1">
      <c r="A37" s="39"/>
      <c r="B37" s="45"/>
      <c r="C37" s="151"/>
      <c r="D37" s="152" t="s">
        <v>48</v>
      </c>
      <c r="E37" s="153"/>
      <c r="F37" s="153"/>
      <c r="G37" s="154" t="s">
        <v>49</v>
      </c>
      <c r="H37" s="155" t="s">
        <v>50</v>
      </c>
      <c r="I37" s="153"/>
      <c r="J37" s="156">
        <f>SUM(J28:J35)</f>
        <v>0</v>
      </c>
      <c r="K37" s="157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1" customFormat="1" ht="14.4" customHeight="1">
      <c r="B39" s="21"/>
      <c r="L39" s="21"/>
    </row>
    <row r="40" s="1" customFormat="1" ht="14.4" customHeight="1">
      <c r="B40" s="21"/>
      <c r="L40" s="21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58" t="s">
        <v>51</v>
      </c>
      <c r="E50" s="159"/>
      <c r="F50" s="159"/>
      <c r="G50" s="158" t="s">
        <v>52</v>
      </c>
      <c r="H50" s="159"/>
      <c r="I50" s="159"/>
      <c r="J50" s="159"/>
      <c r="K50" s="159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0" t="s">
        <v>53</v>
      </c>
      <c r="E61" s="161"/>
      <c r="F61" s="162" t="s">
        <v>54</v>
      </c>
      <c r="G61" s="160" t="s">
        <v>53</v>
      </c>
      <c r="H61" s="161"/>
      <c r="I61" s="161"/>
      <c r="J61" s="163" t="s">
        <v>54</v>
      </c>
      <c r="K61" s="161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58" t="s">
        <v>55</v>
      </c>
      <c r="E65" s="164"/>
      <c r="F65" s="164"/>
      <c r="G65" s="158" t="s">
        <v>56</v>
      </c>
      <c r="H65" s="164"/>
      <c r="I65" s="164"/>
      <c r="J65" s="164"/>
      <c r="K65" s="164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0" t="s">
        <v>53</v>
      </c>
      <c r="E76" s="161"/>
      <c r="F76" s="162" t="s">
        <v>54</v>
      </c>
      <c r="G76" s="160" t="s">
        <v>53</v>
      </c>
      <c r="H76" s="161"/>
      <c r="I76" s="161"/>
      <c r="J76" s="163" t="s">
        <v>54</v>
      </c>
      <c r="K76" s="161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67"/>
      <c r="C81" s="168"/>
      <c r="D81" s="168"/>
      <c r="E81" s="168"/>
      <c r="F81" s="168"/>
      <c r="G81" s="168"/>
      <c r="H81" s="168"/>
      <c r="I81" s="168"/>
      <c r="J81" s="168"/>
      <c r="K81" s="168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87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7" t="str">
        <f>E7</f>
        <v>Obnova fasády - Muzeum K-S 14</v>
      </c>
      <c r="F85" s="41"/>
      <c r="G85" s="41"/>
      <c r="H85" s="41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20</v>
      </c>
      <c r="D87" s="41"/>
      <c r="E87" s="41"/>
      <c r="F87" s="28" t="str">
        <f>F10</f>
        <v>č.p. 367, p.č. st. 229, Králíky KÚ Králíky</v>
      </c>
      <c r="G87" s="41"/>
      <c r="H87" s="41"/>
      <c r="I87" s="33" t="s">
        <v>22</v>
      </c>
      <c r="J87" s="80" t="str">
        <f>IF(J10="","",J10)</f>
        <v>16. 12. 2025</v>
      </c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40.05" customHeight="1">
      <c r="A89" s="39"/>
      <c r="B89" s="40"/>
      <c r="C89" s="33" t="s">
        <v>24</v>
      </c>
      <c r="D89" s="41"/>
      <c r="E89" s="41"/>
      <c r="F89" s="28" t="str">
        <f>E13</f>
        <v>Město Králíky, Velké náměstí 5, 561 69 Králíky</v>
      </c>
      <c r="G89" s="41"/>
      <c r="H89" s="41"/>
      <c r="I89" s="33" t="s">
        <v>31</v>
      </c>
      <c r="J89" s="37" t="str">
        <f>E19</f>
        <v>ATELIÉR KLOSE s.r.o., Husova 214, Pardubice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29</v>
      </c>
      <c r="D90" s="41"/>
      <c r="E90" s="41"/>
      <c r="F90" s="28" t="str">
        <f>IF(E16="","",E16)</f>
        <v>Vyplň údaj</v>
      </c>
      <c r="G90" s="41"/>
      <c r="H90" s="41"/>
      <c r="I90" s="33" t="s">
        <v>35</v>
      </c>
      <c r="J90" s="37" t="str">
        <f>E22</f>
        <v xml:space="preserve"> </v>
      </c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29.28" customHeight="1">
      <c r="A92" s="39"/>
      <c r="B92" s="40"/>
      <c r="C92" s="169" t="s">
        <v>88</v>
      </c>
      <c r="D92" s="170"/>
      <c r="E92" s="170"/>
      <c r="F92" s="170"/>
      <c r="G92" s="170"/>
      <c r="H92" s="170"/>
      <c r="I92" s="170"/>
      <c r="J92" s="171" t="s">
        <v>89</v>
      </c>
      <c r="K92" s="170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2.8" customHeight="1">
      <c r="A94" s="39"/>
      <c r="B94" s="40"/>
      <c r="C94" s="172" t="s">
        <v>90</v>
      </c>
      <c r="D94" s="41"/>
      <c r="E94" s="41"/>
      <c r="F94" s="41"/>
      <c r="G94" s="41"/>
      <c r="H94" s="41"/>
      <c r="I94" s="41"/>
      <c r="J94" s="111">
        <f>J138</f>
        <v>0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U94" s="18" t="s">
        <v>91</v>
      </c>
    </row>
    <row r="95" s="9" customFormat="1" ht="24.96" customHeight="1">
      <c r="A95" s="9"/>
      <c r="B95" s="173"/>
      <c r="C95" s="174"/>
      <c r="D95" s="175" t="s">
        <v>92</v>
      </c>
      <c r="E95" s="176"/>
      <c r="F95" s="176"/>
      <c r="G95" s="176"/>
      <c r="H95" s="176"/>
      <c r="I95" s="176"/>
      <c r="J95" s="177">
        <f>J139</f>
        <v>0</v>
      </c>
      <c r="K95" s="174"/>
      <c r="L95" s="178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9"/>
      <c r="C96" s="180"/>
      <c r="D96" s="181" t="s">
        <v>93</v>
      </c>
      <c r="E96" s="182"/>
      <c r="F96" s="182"/>
      <c r="G96" s="182"/>
      <c r="H96" s="182"/>
      <c r="I96" s="182"/>
      <c r="J96" s="183">
        <f>J140</f>
        <v>0</v>
      </c>
      <c r="K96" s="180"/>
      <c r="L96" s="184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9"/>
      <c r="C97" s="180"/>
      <c r="D97" s="181" t="s">
        <v>94</v>
      </c>
      <c r="E97" s="182"/>
      <c r="F97" s="182"/>
      <c r="G97" s="182"/>
      <c r="H97" s="182"/>
      <c r="I97" s="182"/>
      <c r="J97" s="183">
        <f>J145</f>
        <v>0</v>
      </c>
      <c r="K97" s="180"/>
      <c r="L97" s="184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9"/>
      <c r="C98" s="180"/>
      <c r="D98" s="181" t="s">
        <v>95</v>
      </c>
      <c r="E98" s="182"/>
      <c r="F98" s="182"/>
      <c r="G98" s="182"/>
      <c r="H98" s="182"/>
      <c r="I98" s="182"/>
      <c r="J98" s="183">
        <f>J426</f>
        <v>0</v>
      </c>
      <c r="K98" s="180"/>
      <c r="L98" s="18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9"/>
      <c r="C99" s="180"/>
      <c r="D99" s="181" t="s">
        <v>96</v>
      </c>
      <c r="E99" s="182"/>
      <c r="F99" s="182"/>
      <c r="G99" s="182"/>
      <c r="H99" s="182"/>
      <c r="I99" s="182"/>
      <c r="J99" s="183">
        <f>J582</f>
        <v>0</v>
      </c>
      <c r="K99" s="180"/>
      <c r="L99" s="18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9"/>
      <c r="C100" s="180"/>
      <c r="D100" s="181" t="s">
        <v>97</v>
      </c>
      <c r="E100" s="182"/>
      <c r="F100" s="182"/>
      <c r="G100" s="182"/>
      <c r="H100" s="182"/>
      <c r="I100" s="182"/>
      <c r="J100" s="183">
        <f>J597</f>
        <v>0</v>
      </c>
      <c r="K100" s="180"/>
      <c r="L100" s="18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73"/>
      <c r="C101" s="174"/>
      <c r="D101" s="175" t="s">
        <v>98</v>
      </c>
      <c r="E101" s="176"/>
      <c r="F101" s="176"/>
      <c r="G101" s="176"/>
      <c r="H101" s="176"/>
      <c r="I101" s="176"/>
      <c r="J101" s="177">
        <f>J599</f>
        <v>0</v>
      </c>
      <c r="K101" s="174"/>
      <c r="L101" s="17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79"/>
      <c r="C102" s="180"/>
      <c r="D102" s="181" t="s">
        <v>99</v>
      </c>
      <c r="E102" s="182"/>
      <c r="F102" s="182"/>
      <c r="G102" s="182"/>
      <c r="H102" s="182"/>
      <c r="I102" s="182"/>
      <c r="J102" s="183">
        <f>J600</f>
        <v>0</v>
      </c>
      <c r="K102" s="180"/>
      <c r="L102" s="18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9"/>
      <c r="C103" s="180"/>
      <c r="D103" s="181" t="s">
        <v>100</v>
      </c>
      <c r="E103" s="182"/>
      <c r="F103" s="182"/>
      <c r="G103" s="182"/>
      <c r="H103" s="182"/>
      <c r="I103" s="182"/>
      <c r="J103" s="183">
        <f>J609</f>
        <v>0</v>
      </c>
      <c r="K103" s="180"/>
      <c r="L103" s="18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79"/>
      <c r="C104" s="180"/>
      <c r="D104" s="181" t="s">
        <v>101</v>
      </c>
      <c r="E104" s="182"/>
      <c r="F104" s="182"/>
      <c r="G104" s="182"/>
      <c r="H104" s="182"/>
      <c r="I104" s="182"/>
      <c r="J104" s="183">
        <f>J655</f>
        <v>0</v>
      </c>
      <c r="K104" s="180"/>
      <c r="L104" s="18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79"/>
      <c r="C105" s="180"/>
      <c r="D105" s="181" t="s">
        <v>102</v>
      </c>
      <c r="E105" s="182"/>
      <c r="F105" s="182"/>
      <c r="G105" s="182"/>
      <c r="H105" s="182"/>
      <c r="I105" s="182"/>
      <c r="J105" s="183">
        <f>J694</f>
        <v>0</v>
      </c>
      <c r="K105" s="180"/>
      <c r="L105" s="18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79"/>
      <c r="C106" s="180"/>
      <c r="D106" s="181" t="s">
        <v>103</v>
      </c>
      <c r="E106" s="182"/>
      <c r="F106" s="182"/>
      <c r="G106" s="182"/>
      <c r="H106" s="182"/>
      <c r="I106" s="182"/>
      <c r="J106" s="183">
        <f>J712</f>
        <v>0</v>
      </c>
      <c r="K106" s="180"/>
      <c r="L106" s="18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79"/>
      <c r="C107" s="180"/>
      <c r="D107" s="181" t="s">
        <v>104</v>
      </c>
      <c r="E107" s="182"/>
      <c r="F107" s="182"/>
      <c r="G107" s="182"/>
      <c r="H107" s="182"/>
      <c r="I107" s="182"/>
      <c r="J107" s="183">
        <f>J795</f>
        <v>0</v>
      </c>
      <c r="K107" s="180"/>
      <c r="L107" s="18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79"/>
      <c r="C108" s="180"/>
      <c r="D108" s="181" t="s">
        <v>105</v>
      </c>
      <c r="E108" s="182"/>
      <c r="F108" s="182"/>
      <c r="G108" s="182"/>
      <c r="H108" s="182"/>
      <c r="I108" s="182"/>
      <c r="J108" s="183">
        <f>J809</f>
        <v>0</v>
      </c>
      <c r="K108" s="180"/>
      <c r="L108" s="18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79"/>
      <c r="C109" s="180"/>
      <c r="D109" s="181" t="s">
        <v>106</v>
      </c>
      <c r="E109" s="182"/>
      <c r="F109" s="182"/>
      <c r="G109" s="182"/>
      <c r="H109" s="182"/>
      <c r="I109" s="182"/>
      <c r="J109" s="183">
        <f>J1027</f>
        <v>0</v>
      </c>
      <c r="K109" s="180"/>
      <c r="L109" s="18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79"/>
      <c r="C110" s="180"/>
      <c r="D110" s="181" t="s">
        <v>107</v>
      </c>
      <c r="E110" s="182"/>
      <c r="F110" s="182"/>
      <c r="G110" s="182"/>
      <c r="H110" s="182"/>
      <c r="I110" s="182"/>
      <c r="J110" s="183">
        <f>J1049</f>
        <v>0</v>
      </c>
      <c r="K110" s="180"/>
      <c r="L110" s="18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79"/>
      <c r="C111" s="180"/>
      <c r="D111" s="181" t="s">
        <v>108</v>
      </c>
      <c r="E111" s="182"/>
      <c r="F111" s="182"/>
      <c r="G111" s="182"/>
      <c r="H111" s="182"/>
      <c r="I111" s="182"/>
      <c r="J111" s="183">
        <f>J1065</f>
        <v>0</v>
      </c>
      <c r="K111" s="180"/>
      <c r="L111" s="184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79"/>
      <c r="C112" s="180"/>
      <c r="D112" s="181" t="s">
        <v>109</v>
      </c>
      <c r="E112" s="182"/>
      <c r="F112" s="182"/>
      <c r="G112" s="182"/>
      <c r="H112" s="182"/>
      <c r="I112" s="182"/>
      <c r="J112" s="183">
        <f>J1071</f>
        <v>0</v>
      </c>
      <c r="K112" s="180"/>
      <c r="L112" s="184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79"/>
      <c r="C113" s="180"/>
      <c r="D113" s="181" t="s">
        <v>110</v>
      </c>
      <c r="E113" s="182"/>
      <c r="F113" s="182"/>
      <c r="G113" s="182"/>
      <c r="H113" s="182"/>
      <c r="I113" s="182"/>
      <c r="J113" s="183">
        <f>J1096</f>
        <v>0</v>
      </c>
      <c r="K113" s="180"/>
      <c r="L113" s="184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79"/>
      <c r="C114" s="180"/>
      <c r="D114" s="181" t="s">
        <v>111</v>
      </c>
      <c r="E114" s="182"/>
      <c r="F114" s="182"/>
      <c r="G114" s="182"/>
      <c r="H114" s="182"/>
      <c r="I114" s="182"/>
      <c r="J114" s="183">
        <f>J1166</f>
        <v>0</v>
      </c>
      <c r="K114" s="180"/>
      <c r="L114" s="184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9" customFormat="1" ht="24.96" customHeight="1">
      <c r="A115" s="9"/>
      <c r="B115" s="173"/>
      <c r="C115" s="174"/>
      <c r="D115" s="175" t="s">
        <v>112</v>
      </c>
      <c r="E115" s="176"/>
      <c r="F115" s="176"/>
      <c r="G115" s="176"/>
      <c r="H115" s="176"/>
      <c r="I115" s="176"/>
      <c r="J115" s="177">
        <f>J1240</f>
        <v>0</v>
      </c>
      <c r="K115" s="174"/>
      <c r="L115" s="178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s="10" customFormat="1" ht="19.92" customHeight="1">
      <c r="A116" s="10"/>
      <c r="B116" s="179"/>
      <c r="C116" s="180"/>
      <c r="D116" s="181" t="s">
        <v>113</v>
      </c>
      <c r="E116" s="182"/>
      <c r="F116" s="182"/>
      <c r="G116" s="182"/>
      <c r="H116" s="182"/>
      <c r="I116" s="182"/>
      <c r="J116" s="183">
        <f>J1241</f>
        <v>0</v>
      </c>
      <c r="K116" s="180"/>
      <c r="L116" s="184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79"/>
      <c r="C117" s="180"/>
      <c r="D117" s="181" t="s">
        <v>114</v>
      </c>
      <c r="E117" s="182"/>
      <c r="F117" s="182"/>
      <c r="G117" s="182"/>
      <c r="H117" s="182"/>
      <c r="I117" s="182"/>
      <c r="J117" s="183">
        <f>J1244</f>
        <v>0</v>
      </c>
      <c r="K117" s="180"/>
      <c r="L117" s="184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79"/>
      <c r="C118" s="180"/>
      <c r="D118" s="181" t="s">
        <v>115</v>
      </c>
      <c r="E118" s="182"/>
      <c r="F118" s="182"/>
      <c r="G118" s="182"/>
      <c r="H118" s="182"/>
      <c r="I118" s="182"/>
      <c r="J118" s="183">
        <f>J1250</f>
        <v>0</v>
      </c>
      <c r="K118" s="180"/>
      <c r="L118" s="184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79"/>
      <c r="C119" s="180"/>
      <c r="D119" s="181" t="s">
        <v>116</v>
      </c>
      <c r="E119" s="182"/>
      <c r="F119" s="182"/>
      <c r="G119" s="182"/>
      <c r="H119" s="182"/>
      <c r="I119" s="182"/>
      <c r="J119" s="183">
        <f>J1252</f>
        <v>0</v>
      </c>
      <c r="K119" s="180"/>
      <c r="L119" s="184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79"/>
      <c r="C120" s="180"/>
      <c r="D120" s="181" t="s">
        <v>117</v>
      </c>
      <c r="E120" s="182"/>
      <c r="F120" s="182"/>
      <c r="G120" s="182"/>
      <c r="H120" s="182"/>
      <c r="I120" s="182"/>
      <c r="J120" s="183">
        <f>J1254</f>
        <v>0</v>
      </c>
      <c r="K120" s="180"/>
      <c r="L120" s="184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67"/>
      <c r="C122" s="68"/>
      <c r="D122" s="68"/>
      <c r="E122" s="68"/>
      <c r="F122" s="68"/>
      <c r="G122" s="68"/>
      <c r="H122" s="68"/>
      <c r="I122" s="68"/>
      <c r="J122" s="68"/>
      <c r="K122" s="68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6" s="2" customFormat="1" ht="6.96" customHeight="1">
      <c r="A126" s="39"/>
      <c r="B126" s="69"/>
      <c r="C126" s="70"/>
      <c r="D126" s="70"/>
      <c r="E126" s="70"/>
      <c r="F126" s="70"/>
      <c r="G126" s="70"/>
      <c r="H126" s="70"/>
      <c r="I126" s="70"/>
      <c r="J126" s="70"/>
      <c r="K126" s="70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96" customHeight="1">
      <c r="A127" s="39"/>
      <c r="B127" s="40"/>
      <c r="C127" s="24" t="s">
        <v>118</v>
      </c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16</v>
      </c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6.5" customHeight="1">
      <c r="A130" s="39"/>
      <c r="B130" s="40"/>
      <c r="C130" s="41"/>
      <c r="D130" s="41"/>
      <c r="E130" s="77" t="str">
        <f>E7</f>
        <v>Obnova fasády - Muzeum K-S 14</v>
      </c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6.96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20</v>
      </c>
      <c r="D132" s="41"/>
      <c r="E132" s="41"/>
      <c r="F132" s="28" t="str">
        <f>F10</f>
        <v>č.p. 367, p.č. st. 229, Králíky KÚ Králíky</v>
      </c>
      <c r="G132" s="41"/>
      <c r="H132" s="41"/>
      <c r="I132" s="33" t="s">
        <v>22</v>
      </c>
      <c r="J132" s="80" t="str">
        <f>IF(J10="","",J10)</f>
        <v>16. 12. 2025</v>
      </c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6.96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40.05" customHeight="1">
      <c r="A134" s="39"/>
      <c r="B134" s="40"/>
      <c r="C134" s="33" t="s">
        <v>24</v>
      </c>
      <c r="D134" s="41"/>
      <c r="E134" s="41"/>
      <c r="F134" s="28" t="str">
        <f>E13</f>
        <v>Město Králíky, Velké náměstí 5, 561 69 Králíky</v>
      </c>
      <c r="G134" s="41"/>
      <c r="H134" s="41"/>
      <c r="I134" s="33" t="s">
        <v>31</v>
      </c>
      <c r="J134" s="37" t="str">
        <f>E19</f>
        <v>ATELIÉR KLOSE s.r.o., Husova 214, Pardubice</v>
      </c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5.15" customHeight="1">
      <c r="A135" s="39"/>
      <c r="B135" s="40"/>
      <c r="C135" s="33" t="s">
        <v>29</v>
      </c>
      <c r="D135" s="41"/>
      <c r="E135" s="41"/>
      <c r="F135" s="28" t="str">
        <f>IF(E16="","",E16)</f>
        <v>Vyplň údaj</v>
      </c>
      <c r="G135" s="41"/>
      <c r="H135" s="41"/>
      <c r="I135" s="33" t="s">
        <v>35</v>
      </c>
      <c r="J135" s="37" t="str">
        <f>E22</f>
        <v xml:space="preserve"> </v>
      </c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0.32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11" customFormat="1" ht="29.28" customHeight="1">
      <c r="A137" s="185"/>
      <c r="B137" s="186"/>
      <c r="C137" s="187" t="s">
        <v>119</v>
      </c>
      <c r="D137" s="188" t="s">
        <v>63</v>
      </c>
      <c r="E137" s="188" t="s">
        <v>59</v>
      </c>
      <c r="F137" s="188" t="s">
        <v>60</v>
      </c>
      <c r="G137" s="188" t="s">
        <v>120</v>
      </c>
      <c r="H137" s="188" t="s">
        <v>121</v>
      </c>
      <c r="I137" s="188" t="s">
        <v>122</v>
      </c>
      <c r="J137" s="188" t="s">
        <v>89</v>
      </c>
      <c r="K137" s="189" t="s">
        <v>123</v>
      </c>
      <c r="L137" s="190"/>
      <c r="M137" s="101" t="s">
        <v>1</v>
      </c>
      <c r="N137" s="102" t="s">
        <v>42</v>
      </c>
      <c r="O137" s="102" t="s">
        <v>124</v>
      </c>
      <c r="P137" s="102" t="s">
        <v>125</v>
      </c>
      <c r="Q137" s="102" t="s">
        <v>126</v>
      </c>
      <c r="R137" s="102" t="s">
        <v>127</v>
      </c>
      <c r="S137" s="102" t="s">
        <v>128</v>
      </c>
      <c r="T137" s="103" t="s">
        <v>129</v>
      </c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</row>
    <row r="138" s="2" customFormat="1" ht="22.8" customHeight="1">
      <c r="A138" s="39"/>
      <c r="B138" s="40"/>
      <c r="C138" s="108" t="s">
        <v>130</v>
      </c>
      <c r="D138" s="41"/>
      <c r="E138" s="41"/>
      <c r="F138" s="41"/>
      <c r="G138" s="41"/>
      <c r="H138" s="41"/>
      <c r="I138" s="41"/>
      <c r="J138" s="191">
        <f>BK138</f>
        <v>0</v>
      </c>
      <c r="K138" s="41"/>
      <c r="L138" s="45"/>
      <c r="M138" s="104"/>
      <c r="N138" s="192"/>
      <c r="O138" s="105"/>
      <c r="P138" s="193">
        <f>P139+P599+P1240</f>
        <v>0</v>
      </c>
      <c r="Q138" s="105"/>
      <c r="R138" s="193">
        <f>R139+R599+R1240</f>
        <v>0</v>
      </c>
      <c r="S138" s="105"/>
      <c r="T138" s="194">
        <f>T139+T599+T1240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77</v>
      </c>
      <c r="AU138" s="18" t="s">
        <v>91</v>
      </c>
      <c r="BK138" s="195">
        <f>BK139+BK599+BK1240</f>
        <v>0</v>
      </c>
    </row>
    <row r="139" s="12" customFormat="1" ht="25.92" customHeight="1">
      <c r="A139" s="12"/>
      <c r="B139" s="196"/>
      <c r="C139" s="197"/>
      <c r="D139" s="198" t="s">
        <v>77</v>
      </c>
      <c r="E139" s="199" t="s">
        <v>131</v>
      </c>
      <c r="F139" s="199" t="s">
        <v>132</v>
      </c>
      <c r="G139" s="197"/>
      <c r="H139" s="197"/>
      <c r="I139" s="200"/>
      <c r="J139" s="201">
        <f>BK139</f>
        <v>0</v>
      </c>
      <c r="K139" s="197"/>
      <c r="L139" s="202"/>
      <c r="M139" s="203"/>
      <c r="N139" s="204"/>
      <c r="O139" s="204"/>
      <c r="P139" s="205">
        <f>P140+P145+P426+P582+P597</f>
        <v>0</v>
      </c>
      <c r="Q139" s="204"/>
      <c r="R139" s="205">
        <f>R140+R145+R426+R582+R597</f>
        <v>0</v>
      </c>
      <c r="S139" s="204"/>
      <c r="T139" s="206">
        <f>T140+T145+T426+T582+T597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7" t="s">
        <v>83</v>
      </c>
      <c r="AT139" s="208" t="s">
        <v>77</v>
      </c>
      <c r="AU139" s="208" t="s">
        <v>78</v>
      </c>
      <c r="AY139" s="207" t="s">
        <v>133</v>
      </c>
      <c r="BK139" s="209">
        <f>BK140+BK145+BK426+BK582+BK597</f>
        <v>0</v>
      </c>
    </row>
    <row r="140" s="12" customFormat="1" ht="22.8" customHeight="1">
      <c r="A140" s="12"/>
      <c r="B140" s="196"/>
      <c r="C140" s="197"/>
      <c r="D140" s="198" t="s">
        <v>77</v>
      </c>
      <c r="E140" s="210" t="s">
        <v>134</v>
      </c>
      <c r="F140" s="210" t="s">
        <v>135</v>
      </c>
      <c r="G140" s="197"/>
      <c r="H140" s="197"/>
      <c r="I140" s="200"/>
      <c r="J140" s="211">
        <f>BK140</f>
        <v>0</v>
      </c>
      <c r="K140" s="197"/>
      <c r="L140" s="202"/>
      <c r="M140" s="203"/>
      <c r="N140" s="204"/>
      <c r="O140" s="204"/>
      <c r="P140" s="205">
        <f>SUM(P141:P144)</f>
        <v>0</v>
      </c>
      <c r="Q140" s="204"/>
      <c r="R140" s="205">
        <f>SUM(R141:R144)</f>
        <v>0</v>
      </c>
      <c r="S140" s="204"/>
      <c r="T140" s="206">
        <f>SUM(T141:T144)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7" t="s">
        <v>83</v>
      </c>
      <c r="AT140" s="208" t="s">
        <v>77</v>
      </c>
      <c r="AU140" s="208" t="s">
        <v>83</v>
      </c>
      <c r="AY140" s="207" t="s">
        <v>133</v>
      </c>
      <c r="BK140" s="209">
        <f>SUM(BK141:BK144)</f>
        <v>0</v>
      </c>
    </row>
    <row r="141" s="2" customFormat="1" ht="33" customHeight="1">
      <c r="A141" s="39"/>
      <c r="B141" s="40"/>
      <c r="C141" s="212" t="s">
        <v>83</v>
      </c>
      <c r="D141" s="212" t="s">
        <v>136</v>
      </c>
      <c r="E141" s="213" t="s">
        <v>137</v>
      </c>
      <c r="F141" s="214" t="s">
        <v>138</v>
      </c>
      <c r="G141" s="215" t="s">
        <v>139</v>
      </c>
      <c r="H141" s="216">
        <v>0.161</v>
      </c>
      <c r="I141" s="217"/>
      <c r="J141" s="218">
        <f>ROUND(I141*H141,2)</f>
        <v>0</v>
      </c>
      <c r="K141" s="214" t="s">
        <v>140</v>
      </c>
      <c r="L141" s="45"/>
      <c r="M141" s="219" t="s">
        <v>1</v>
      </c>
      <c r="N141" s="220" t="s">
        <v>43</v>
      </c>
      <c r="O141" s="92"/>
      <c r="P141" s="221">
        <f>O141*H141</f>
        <v>0</v>
      </c>
      <c r="Q141" s="221">
        <v>0</v>
      </c>
      <c r="R141" s="221">
        <f>Q141*H141</f>
        <v>0</v>
      </c>
      <c r="S141" s="221">
        <v>0</v>
      </c>
      <c r="T141" s="222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3" t="s">
        <v>141</v>
      </c>
      <c r="AT141" s="223" t="s">
        <v>136</v>
      </c>
      <c r="AU141" s="223" t="s">
        <v>85</v>
      </c>
      <c r="AY141" s="18" t="s">
        <v>133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8" t="s">
        <v>83</v>
      </c>
      <c r="BK141" s="224">
        <f>ROUND(I141*H141,2)</f>
        <v>0</v>
      </c>
      <c r="BL141" s="18" t="s">
        <v>141</v>
      </c>
      <c r="BM141" s="223" t="s">
        <v>85</v>
      </c>
    </row>
    <row r="142" s="13" customFormat="1">
      <c r="A142" s="13"/>
      <c r="B142" s="225"/>
      <c r="C142" s="226"/>
      <c r="D142" s="227" t="s">
        <v>142</v>
      </c>
      <c r="E142" s="228" t="s">
        <v>1</v>
      </c>
      <c r="F142" s="229" t="s">
        <v>143</v>
      </c>
      <c r="G142" s="226"/>
      <c r="H142" s="228" t="s">
        <v>1</v>
      </c>
      <c r="I142" s="230"/>
      <c r="J142" s="226"/>
      <c r="K142" s="226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142</v>
      </c>
      <c r="AU142" s="235" t="s">
        <v>85</v>
      </c>
      <c r="AV142" s="13" t="s">
        <v>83</v>
      </c>
      <c r="AW142" s="13" t="s">
        <v>34</v>
      </c>
      <c r="AX142" s="13" t="s">
        <v>78</v>
      </c>
      <c r="AY142" s="235" t="s">
        <v>133</v>
      </c>
    </row>
    <row r="143" s="14" customFormat="1">
      <c r="A143" s="14"/>
      <c r="B143" s="236"/>
      <c r="C143" s="237"/>
      <c r="D143" s="227" t="s">
        <v>142</v>
      </c>
      <c r="E143" s="238" t="s">
        <v>1</v>
      </c>
      <c r="F143" s="239" t="s">
        <v>144</v>
      </c>
      <c r="G143" s="237"/>
      <c r="H143" s="240">
        <v>0.161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6" t="s">
        <v>142</v>
      </c>
      <c r="AU143" s="246" t="s">
        <v>85</v>
      </c>
      <c r="AV143" s="14" t="s">
        <v>85</v>
      </c>
      <c r="AW143" s="14" t="s">
        <v>34</v>
      </c>
      <c r="AX143" s="14" t="s">
        <v>78</v>
      </c>
      <c r="AY143" s="246" t="s">
        <v>133</v>
      </c>
    </row>
    <row r="144" s="15" customFormat="1">
      <c r="A144" s="15"/>
      <c r="B144" s="247"/>
      <c r="C144" s="248"/>
      <c r="D144" s="227" t="s">
        <v>142</v>
      </c>
      <c r="E144" s="249" t="s">
        <v>1</v>
      </c>
      <c r="F144" s="250" t="s">
        <v>145</v>
      </c>
      <c r="G144" s="248"/>
      <c r="H144" s="251">
        <v>0.161</v>
      </c>
      <c r="I144" s="252"/>
      <c r="J144" s="248"/>
      <c r="K144" s="248"/>
      <c r="L144" s="253"/>
      <c r="M144" s="254"/>
      <c r="N144" s="255"/>
      <c r="O144" s="255"/>
      <c r="P144" s="255"/>
      <c r="Q144" s="255"/>
      <c r="R144" s="255"/>
      <c r="S144" s="255"/>
      <c r="T144" s="25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57" t="s">
        <v>142</v>
      </c>
      <c r="AU144" s="257" t="s">
        <v>85</v>
      </c>
      <c r="AV144" s="15" t="s">
        <v>141</v>
      </c>
      <c r="AW144" s="15" t="s">
        <v>34</v>
      </c>
      <c r="AX144" s="15" t="s">
        <v>83</v>
      </c>
      <c r="AY144" s="257" t="s">
        <v>133</v>
      </c>
    </row>
    <row r="145" s="12" customFormat="1" ht="22.8" customHeight="1">
      <c r="A145" s="12"/>
      <c r="B145" s="196"/>
      <c r="C145" s="197"/>
      <c r="D145" s="198" t="s">
        <v>77</v>
      </c>
      <c r="E145" s="210" t="s">
        <v>146</v>
      </c>
      <c r="F145" s="210" t="s">
        <v>147</v>
      </c>
      <c r="G145" s="197"/>
      <c r="H145" s="197"/>
      <c r="I145" s="200"/>
      <c r="J145" s="211">
        <f>BK145</f>
        <v>0</v>
      </c>
      <c r="K145" s="197"/>
      <c r="L145" s="202"/>
      <c r="M145" s="203"/>
      <c r="N145" s="204"/>
      <c r="O145" s="204"/>
      <c r="P145" s="205">
        <f>SUM(P146:P425)</f>
        <v>0</v>
      </c>
      <c r="Q145" s="204"/>
      <c r="R145" s="205">
        <f>SUM(R146:R425)</f>
        <v>0</v>
      </c>
      <c r="S145" s="204"/>
      <c r="T145" s="206">
        <f>SUM(T146:T425)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7" t="s">
        <v>83</v>
      </c>
      <c r="AT145" s="208" t="s">
        <v>77</v>
      </c>
      <c r="AU145" s="208" t="s">
        <v>83</v>
      </c>
      <c r="AY145" s="207" t="s">
        <v>133</v>
      </c>
      <c r="BK145" s="209">
        <f>SUM(BK146:BK425)</f>
        <v>0</v>
      </c>
    </row>
    <row r="146" s="2" customFormat="1" ht="24.15" customHeight="1">
      <c r="A146" s="39"/>
      <c r="B146" s="40"/>
      <c r="C146" s="212" t="s">
        <v>85</v>
      </c>
      <c r="D146" s="212" t="s">
        <v>136</v>
      </c>
      <c r="E146" s="213" t="s">
        <v>148</v>
      </c>
      <c r="F146" s="214" t="s">
        <v>149</v>
      </c>
      <c r="G146" s="215" t="s">
        <v>150</v>
      </c>
      <c r="H146" s="216">
        <v>1</v>
      </c>
      <c r="I146" s="217"/>
      <c r="J146" s="218">
        <f>ROUND(I146*H146,2)</f>
        <v>0</v>
      </c>
      <c r="K146" s="214" t="s">
        <v>140</v>
      </c>
      <c r="L146" s="45"/>
      <c r="M146" s="219" t="s">
        <v>1</v>
      </c>
      <c r="N146" s="220" t="s">
        <v>43</v>
      </c>
      <c r="O146" s="92"/>
      <c r="P146" s="221">
        <f>O146*H146</f>
        <v>0</v>
      </c>
      <c r="Q146" s="221">
        <v>0</v>
      </c>
      <c r="R146" s="221">
        <f>Q146*H146</f>
        <v>0</v>
      </c>
      <c r="S146" s="221">
        <v>0</v>
      </c>
      <c r="T146" s="222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3" t="s">
        <v>141</v>
      </c>
      <c r="AT146" s="223" t="s">
        <v>136</v>
      </c>
      <c r="AU146" s="223" t="s">
        <v>85</v>
      </c>
      <c r="AY146" s="18" t="s">
        <v>133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8" t="s">
        <v>83</v>
      </c>
      <c r="BK146" s="224">
        <f>ROUND(I146*H146,2)</f>
        <v>0</v>
      </c>
      <c r="BL146" s="18" t="s">
        <v>141</v>
      </c>
      <c r="BM146" s="223" t="s">
        <v>141</v>
      </c>
    </row>
    <row r="147" s="13" customFormat="1">
      <c r="A147" s="13"/>
      <c r="B147" s="225"/>
      <c r="C147" s="226"/>
      <c r="D147" s="227" t="s">
        <v>142</v>
      </c>
      <c r="E147" s="228" t="s">
        <v>1</v>
      </c>
      <c r="F147" s="229" t="s">
        <v>151</v>
      </c>
      <c r="G147" s="226"/>
      <c r="H147" s="228" t="s">
        <v>1</v>
      </c>
      <c r="I147" s="230"/>
      <c r="J147" s="226"/>
      <c r="K147" s="226"/>
      <c r="L147" s="231"/>
      <c r="M147" s="232"/>
      <c r="N147" s="233"/>
      <c r="O147" s="233"/>
      <c r="P147" s="233"/>
      <c r="Q147" s="233"/>
      <c r="R147" s="233"/>
      <c r="S147" s="233"/>
      <c r="T147" s="23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5" t="s">
        <v>142</v>
      </c>
      <c r="AU147" s="235" t="s">
        <v>85</v>
      </c>
      <c r="AV147" s="13" t="s">
        <v>83</v>
      </c>
      <c r="AW147" s="13" t="s">
        <v>34</v>
      </c>
      <c r="AX147" s="13" t="s">
        <v>78</v>
      </c>
      <c r="AY147" s="235" t="s">
        <v>133</v>
      </c>
    </row>
    <row r="148" s="14" customFormat="1">
      <c r="A148" s="14"/>
      <c r="B148" s="236"/>
      <c r="C148" s="237"/>
      <c r="D148" s="227" t="s">
        <v>142</v>
      </c>
      <c r="E148" s="238" t="s">
        <v>1</v>
      </c>
      <c r="F148" s="239" t="s">
        <v>83</v>
      </c>
      <c r="G148" s="237"/>
      <c r="H148" s="240">
        <v>1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6" t="s">
        <v>142</v>
      </c>
      <c r="AU148" s="246" t="s">
        <v>85</v>
      </c>
      <c r="AV148" s="14" t="s">
        <v>85</v>
      </c>
      <c r="AW148" s="14" t="s">
        <v>34</v>
      </c>
      <c r="AX148" s="14" t="s">
        <v>78</v>
      </c>
      <c r="AY148" s="246" t="s">
        <v>133</v>
      </c>
    </row>
    <row r="149" s="15" customFormat="1">
      <c r="A149" s="15"/>
      <c r="B149" s="247"/>
      <c r="C149" s="248"/>
      <c r="D149" s="227" t="s">
        <v>142</v>
      </c>
      <c r="E149" s="249" t="s">
        <v>1</v>
      </c>
      <c r="F149" s="250" t="s">
        <v>145</v>
      </c>
      <c r="G149" s="248"/>
      <c r="H149" s="251">
        <v>1</v>
      </c>
      <c r="I149" s="252"/>
      <c r="J149" s="248"/>
      <c r="K149" s="248"/>
      <c r="L149" s="253"/>
      <c r="M149" s="254"/>
      <c r="N149" s="255"/>
      <c r="O149" s="255"/>
      <c r="P149" s="255"/>
      <c r="Q149" s="255"/>
      <c r="R149" s="255"/>
      <c r="S149" s="255"/>
      <c r="T149" s="25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57" t="s">
        <v>142</v>
      </c>
      <c r="AU149" s="257" t="s">
        <v>85</v>
      </c>
      <c r="AV149" s="15" t="s">
        <v>141</v>
      </c>
      <c r="AW149" s="15" t="s">
        <v>34</v>
      </c>
      <c r="AX149" s="15" t="s">
        <v>83</v>
      </c>
      <c r="AY149" s="257" t="s">
        <v>133</v>
      </c>
    </row>
    <row r="150" s="2" customFormat="1" ht="24.15" customHeight="1">
      <c r="A150" s="39"/>
      <c r="B150" s="40"/>
      <c r="C150" s="212" t="s">
        <v>134</v>
      </c>
      <c r="D150" s="212" t="s">
        <v>136</v>
      </c>
      <c r="E150" s="213" t="s">
        <v>152</v>
      </c>
      <c r="F150" s="214" t="s">
        <v>153</v>
      </c>
      <c r="G150" s="215" t="s">
        <v>154</v>
      </c>
      <c r="H150" s="216">
        <v>107.112</v>
      </c>
      <c r="I150" s="217"/>
      <c r="J150" s="218">
        <f>ROUND(I150*H150,2)</f>
        <v>0</v>
      </c>
      <c r="K150" s="214" t="s">
        <v>140</v>
      </c>
      <c r="L150" s="45"/>
      <c r="M150" s="219" t="s">
        <v>1</v>
      </c>
      <c r="N150" s="220" t="s">
        <v>43</v>
      </c>
      <c r="O150" s="92"/>
      <c r="P150" s="221">
        <f>O150*H150</f>
        <v>0</v>
      </c>
      <c r="Q150" s="221">
        <v>0</v>
      </c>
      <c r="R150" s="221">
        <f>Q150*H150</f>
        <v>0</v>
      </c>
      <c r="S150" s="221">
        <v>0</v>
      </c>
      <c r="T150" s="222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3" t="s">
        <v>141</v>
      </c>
      <c r="AT150" s="223" t="s">
        <v>136</v>
      </c>
      <c r="AU150" s="223" t="s">
        <v>85</v>
      </c>
      <c r="AY150" s="18" t="s">
        <v>133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8" t="s">
        <v>83</v>
      </c>
      <c r="BK150" s="224">
        <f>ROUND(I150*H150,2)</f>
        <v>0</v>
      </c>
      <c r="BL150" s="18" t="s">
        <v>141</v>
      </c>
      <c r="BM150" s="223" t="s">
        <v>146</v>
      </c>
    </row>
    <row r="151" s="13" customFormat="1">
      <c r="A151" s="13"/>
      <c r="B151" s="225"/>
      <c r="C151" s="226"/>
      <c r="D151" s="227" t="s">
        <v>142</v>
      </c>
      <c r="E151" s="228" t="s">
        <v>1</v>
      </c>
      <c r="F151" s="229" t="s">
        <v>155</v>
      </c>
      <c r="G151" s="226"/>
      <c r="H151" s="228" t="s">
        <v>1</v>
      </c>
      <c r="I151" s="230"/>
      <c r="J151" s="226"/>
      <c r="K151" s="226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142</v>
      </c>
      <c r="AU151" s="235" t="s">
        <v>85</v>
      </c>
      <c r="AV151" s="13" t="s">
        <v>83</v>
      </c>
      <c r="AW151" s="13" t="s">
        <v>34</v>
      </c>
      <c r="AX151" s="13" t="s">
        <v>78</v>
      </c>
      <c r="AY151" s="235" t="s">
        <v>133</v>
      </c>
    </row>
    <row r="152" s="13" customFormat="1">
      <c r="A152" s="13"/>
      <c r="B152" s="225"/>
      <c r="C152" s="226"/>
      <c r="D152" s="227" t="s">
        <v>142</v>
      </c>
      <c r="E152" s="228" t="s">
        <v>1</v>
      </c>
      <c r="F152" s="229" t="s">
        <v>156</v>
      </c>
      <c r="G152" s="226"/>
      <c r="H152" s="228" t="s">
        <v>1</v>
      </c>
      <c r="I152" s="230"/>
      <c r="J152" s="226"/>
      <c r="K152" s="226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142</v>
      </c>
      <c r="AU152" s="235" t="s">
        <v>85</v>
      </c>
      <c r="AV152" s="13" t="s">
        <v>83</v>
      </c>
      <c r="AW152" s="13" t="s">
        <v>34</v>
      </c>
      <c r="AX152" s="13" t="s">
        <v>78</v>
      </c>
      <c r="AY152" s="235" t="s">
        <v>133</v>
      </c>
    </row>
    <row r="153" s="14" customFormat="1">
      <c r="A153" s="14"/>
      <c r="B153" s="236"/>
      <c r="C153" s="237"/>
      <c r="D153" s="227" t="s">
        <v>142</v>
      </c>
      <c r="E153" s="238" t="s">
        <v>1</v>
      </c>
      <c r="F153" s="239" t="s">
        <v>157</v>
      </c>
      <c r="G153" s="237"/>
      <c r="H153" s="240">
        <v>16.032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6" t="s">
        <v>142</v>
      </c>
      <c r="AU153" s="246" t="s">
        <v>85</v>
      </c>
      <c r="AV153" s="14" t="s">
        <v>85</v>
      </c>
      <c r="AW153" s="14" t="s">
        <v>34</v>
      </c>
      <c r="AX153" s="14" t="s">
        <v>78</v>
      </c>
      <c r="AY153" s="246" t="s">
        <v>133</v>
      </c>
    </row>
    <row r="154" s="13" customFormat="1">
      <c r="A154" s="13"/>
      <c r="B154" s="225"/>
      <c r="C154" s="226"/>
      <c r="D154" s="227" t="s">
        <v>142</v>
      </c>
      <c r="E154" s="228" t="s">
        <v>1</v>
      </c>
      <c r="F154" s="229" t="s">
        <v>158</v>
      </c>
      <c r="G154" s="226"/>
      <c r="H154" s="228" t="s">
        <v>1</v>
      </c>
      <c r="I154" s="230"/>
      <c r="J154" s="226"/>
      <c r="K154" s="226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142</v>
      </c>
      <c r="AU154" s="235" t="s">
        <v>85</v>
      </c>
      <c r="AV154" s="13" t="s">
        <v>83</v>
      </c>
      <c r="AW154" s="13" t="s">
        <v>34</v>
      </c>
      <c r="AX154" s="13" t="s">
        <v>78</v>
      </c>
      <c r="AY154" s="235" t="s">
        <v>133</v>
      </c>
    </row>
    <row r="155" s="14" customFormat="1">
      <c r="A155" s="14"/>
      <c r="B155" s="236"/>
      <c r="C155" s="237"/>
      <c r="D155" s="227" t="s">
        <v>142</v>
      </c>
      <c r="E155" s="238" t="s">
        <v>1</v>
      </c>
      <c r="F155" s="239" t="s">
        <v>159</v>
      </c>
      <c r="G155" s="237"/>
      <c r="H155" s="240">
        <v>91.079999999999998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6" t="s">
        <v>142</v>
      </c>
      <c r="AU155" s="246" t="s">
        <v>85</v>
      </c>
      <c r="AV155" s="14" t="s">
        <v>85</v>
      </c>
      <c r="AW155" s="14" t="s">
        <v>34</v>
      </c>
      <c r="AX155" s="14" t="s">
        <v>78</v>
      </c>
      <c r="AY155" s="246" t="s">
        <v>133</v>
      </c>
    </row>
    <row r="156" s="15" customFormat="1">
      <c r="A156" s="15"/>
      <c r="B156" s="247"/>
      <c r="C156" s="248"/>
      <c r="D156" s="227" t="s">
        <v>142</v>
      </c>
      <c r="E156" s="249" t="s">
        <v>1</v>
      </c>
      <c r="F156" s="250" t="s">
        <v>145</v>
      </c>
      <c r="G156" s="248"/>
      <c r="H156" s="251">
        <v>107.112</v>
      </c>
      <c r="I156" s="252"/>
      <c r="J156" s="248"/>
      <c r="K156" s="248"/>
      <c r="L156" s="253"/>
      <c r="M156" s="254"/>
      <c r="N156" s="255"/>
      <c r="O156" s="255"/>
      <c r="P156" s="255"/>
      <c r="Q156" s="255"/>
      <c r="R156" s="255"/>
      <c r="S156" s="255"/>
      <c r="T156" s="25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57" t="s">
        <v>142</v>
      </c>
      <c r="AU156" s="257" t="s">
        <v>85</v>
      </c>
      <c r="AV156" s="15" t="s">
        <v>141</v>
      </c>
      <c r="AW156" s="15" t="s">
        <v>34</v>
      </c>
      <c r="AX156" s="15" t="s">
        <v>83</v>
      </c>
      <c r="AY156" s="257" t="s">
        <v>133</v>
      </c>
    </row>
    <row r="157" s="2" customFormat="1" ht="24.15" customHeight="1">
      <c r="A157" s="39"/>
      <c r="B157" s="40"/>
      <c r="C157" s="212" t="s">
        <v>141</v>
      </c>
      <c r="D157" s="212" t="s">
        <v>136</v>
      </c>
      <c r="E157" s="213" t="s">
        <v>160</v>
      </c>
      <c r="F157" s="214" t="s">
        <v>161</v>
      </c>
      <c r="G157" s="215" t="s">
        <v>154</v>
      </c>
      <c r="H157" s="216">
        <v>246.80500000000001</v>
      </c>
      <c r="I157" s="217"/>
      <c r="J157" s="218">
        <f>ROUND(I157*H157,2)</f>
        <v>0</v>
      </c>
      <c r="K157" s="214" t="s">
        <v>140</v>
      </c>
      <c r="L157" s="45"/>
      <c r="M157" s="219" t="s">
        <v>1</v>
      </c>
      <c r="N157" s="220" t="s">
        <v>43</v>
      </c>
      <c r="O157" s="92"/>
      <c r="P157" s="221">
        <f>O157*H157</f>
        <v>0</v>
      </c>
      <c r="Q157" s="221">
        <v>0</v>
      </c>
      <c r="R157" s="221">
        <f>Q157*H157</f>
        <v>0</v>
      </c>
      <c r="S157" s="221">
        <v>0</v>
      </c>
      <c r="T157" s="222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3" t="s">
        <v>141</v>
      </c>
      <c r="AT157" s="223" t="s">
        <v>136</v>
      </c>
      <c r="AU157" s="223" t="s">
        <v>85</v>
      </c>
      <c r="AY157" s="18" t="s">
        <v>133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8" t="s">
        <v>83</v>
      </c>
      <c r="BK157" s="224">
        <f>ROUND(I157*H157,2)</f>
        <v>0</v>
      </c>
      <c r="BL157" s="18" t="s">
        <v>141</v>
      </c>
      <c r="BM157" s="223" t="s">
        <v>162</v>
      </c>
    </row>
    <row r="158" s="2" customFormat="1" ht="16.5" customHeight="1">
      <c r="A158" s="39"/>
      <c r="B158" s="40"/>
      <c r="C158" s="212" t="s">
        <v>163</v>
      </c>
      <c r="D158" s="212" t="s">
        <v>136</v>
      </c>
      <c r="E158" s="213" t="s">
        <v>164</v>
      </c>
      <c r="F158" s="214" t="s">
        <v>165</v>
      </c>
      <c r="G158" s="215" t="s">
        <v>154</v>
      </c>
      <c r="H158" s="216">
        <v>1286.8050000000001</v>
      </c>
      <c r="I158" s="217"/>
      <c r="J158" s="218">
        <f>ROUND(I158*H158,2)</f>
        <v>0</v>
      </c>
      <c r="K158" s="214" t="s">
        <v>140</v>
      </c>
      <c r="L158" s="45"/>
      <c r="M158" s="219" t="s">
        <v>1</v>
      </c>
      <c r="N158" s="220" t="s">
        <v>43</v>
      </c>
      <c r="O158" s="92"/>
      <c r="P158" s="221">
        <f>O158*H158</f>
        <v>0</v>
      </c>
      <c r="Q158" s="221">
        <v>0</v>
      </c>
      <c r="R158" s="221">
        <f>Q158*H158</f>
        <v>0</v>
      </c>
      <c r="S158" s="221">
        <v>0</v>
      </c>
      <c r="T158" s="222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3" t="s">
        <v>141</v>
      </c>
      <c r="AT158" s="223" t="s">
        <v>136</v>
      </c>
      <c r="AU158" s="223" t="s">
        <v>85</v>
      </c>
      <c r="AY158" s="18" t="s">
        <v>133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8" t="s">
        <v>83</v>
      </c>
      <c r="BK158" s="224">
        <f>ROUND(I158*H158,2)</f>
        <v>0</v>
      </c>
      <c r="BL158" s="18" t="s">
        <v>141</v>
      </c>
      <c r="BM158" s="223" t="s">
        <v>166</v>
      </c>
    </row>
    <row r="159" s="13" customFormat="1">
      <c r="A159" s="13"/>
      <c r="B159" s="225"/>
      <c r="C159" s="226"/>
      <c r="D159" s="227" t="s">
        <v>142</v>
      </c>
      <c r="E159" s="228" t="s">
        <v>1</v>
      </c>
      <c r="F159" s="229" t="s">
        <v>167</v>
      </c>
      <c r="G159" s="226"/>
      <c r="H159" s="228" t="s">
        <v>1</v>
      </c>
      <c r="I159" s="230"/>
      <c r="J159" s="226"/>
      <c r="K159" s="226"/>
      <c r="L159" s="231"/>
      <c r="M159" s="232"/>
      <c r="N159" s="233"/>
      <c r="O159" s="233"/>
      <c r="P159" s="233"/>
      <c r="Q159" s="233"/>
      <c r="R159" s="233"/>
      <c r="S159" s="233"/>
      <c r="T159" s="23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5" t="s">
        <v>142</v>
      </c>
      <c r="AU159" s="235" t="s">
        <v>85</v>
      </c>
      <c r="AV159" s="13" t="s">
        <v>83</v>
      </c>
      <c r="AW159" s="13" t="s">
        <v>34</v>
      </c>
      <c r="AX159" s="13" t="s">
        <v>78</v>
      </c>
      <c r="AY159" s="235" t="s">
        <v>133</v>
      </c>
    </row>
    <row r="160" s="14" customFormat="1">
      <c r="A160" s="14"/>
      <c r="B160" s="236"/>
      <c r="C160" s="237"/>
      <c r="D160" s="227" t="s">
        <v>142</v>
      </c>
      <c r="E160" s="238" t="s">
        <v>1</v>
      </c>
      <c r="F160" s="239" t="s">
        <v>168</v>
      </c>
      <c r="G160" s="237"/>
      <c r="H160" s="240">
        <v>246.80500000000001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6" t="s">
        <v>142</v>
      </c>
      <c r="AU160" s="246" t="s">
        <v>85</v>
      </c>
      <c r="AV160" s="14" t="s">
        <v>85</v>
      </c>
      <c r="AW160" s="14" t="s">
        <v>34</v>
      </c>
      <c r="AX160" s="14" t="s">
        <v>78</v>
      </c>
      <c r="AY160" s="246" t="s">
        <v>133</v>
      </c>
    </row>
    <row r="161" s="13" customFormat="1">
      <c r="A161" s="13"/>
      <c r="B161" s="225"/>
      <c r="C161" s="226"/>
      <c r="D161" s="227" t="s">
        <v>142</v>
      </c>
      <c r="E161" s="228" t="s">
        <v>1</v>
      </c>
      <c r="F161" s="229" t="s">
        <v>169</v>
      </c>
      <c r="G161" s="226"/>
      <c r="H161" s="228" t="s">
        <v>1</v>
      </c>
      <c r="I161" s="230"/>
      <c r="J161" s="226"/>
      <c r="K161" s="226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142</v>
      </c>
      <c r="AU161" s="235" t="s">
        <v>85</v>
      </c>
      <c r="AV161" s="13" t="s">
        <v>83</v>
      </c>
      <c r="AW161" s="13" t="s">
        <v>34</v>
      </c>
      <c r="AX161" s="13" t="s">
        <v>78</v>
      </c>
      <c r="AY161" s="235" t="s">
        <v>133</v>
      </c>
    </row>
    <row r="162" s="14" customFormat="1">
      <c r="A162" s="14"/>
      <c r="B162" s="236"/>
      <c r="C162" s="237"/>
      <c r="D162" s="227" t="s">
        <v>142</v>
      </c>
      <c r="E162" s="238" t="s">
        <v>1</v>
      </c>
      <c r="F162" s="239" t="s">
        <v>170</v>
      </c>
      <c r="G162" s="237"/>
      <c r="H162" s="240">
        <v>1040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6" t="s">
        <v>142</v>
      </c>
      <c r="AU162" s="246" t="s">
        <v>85</v>
      </c>
      <c r="AV162" s="14" t="s">
        <v>85</v>
      </c>
      <c r="AW162" s="14" t="s">
        <v>34</v>
      </c>
      <c r="AX162" s="14" t="s">
        <v>78</v>
      </c>
      <c r="AY162" s="246" t="s">
        <v>133</v>
      </c>
    </row>
    <row r="163" s="15" customFormat="1">
      <c r="A163" s="15"/>
      <c r="B163" s="247"/>
      <c r="C163" s="248"/>
      <c r="D163" s="227" t="s">
        <v>142</v>
      </c>
      <c r="E163" s="249" t="s">
        <v>1</v>
      </c>
      <c r="F163" s="250" t="s">
        <v>145</v>
      </c>
      <c r="G163" s="248"/>
      <c r="H163" s="251">
        <v>1286.8050000000001</v>
      </c>
      <c r="I163" s="252"/>
      <c r="J163" s="248"/>
      <c r="K163" s="248"/>
      <c r="L163" s="253"/>
      <c r="M163" s="254"/>
      <c r="N163" s="255"/>
      <c r="O163" s="255"/>
      <c r="P163" s="255"/>
      <c r="Q163" s="255"/>
      <c r="R163" s="255"/>
      <c r="S163" s="255"/>
      <c r="T163" s="25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57" t="s">
        <v>142</v>
      </c>
      <c r="AU163" s="257" t="s">
        <v>85</v>
      </c>
      <c r="AV163" s="15" t="s">
        <v>141</v>
      </c>
      <c r="AW163" s="15" t="s">
        <v>34</v>
      </c>
      <c r="AX163" s="15" t="s">
        <v>83</v>
      </c>
      <c r="AY163" s="257" t="s">
        <v>133</v>
      </c>
    </row>
    <row r="164" s="2" customFormat="1" ht="24.15" customHeight="1">
      <c r="A164" s="39"/>
      <c r="B164" s="40"/>
      <c r="C164" s="212" t="s">
        <v>146</v>
      </c>
      <c r="D164" s="212" t="s">
        <v>136</v>
      </c>
      <c r="E164" s="213" t="s">
        <v>171</v>
      </c>
      <c r="F164" s="214" t="s">
        <v>172</v>
      </c>
      <c r="G164" s="215" t="s">
        <v>154</v>
      </c>
      <c r="H164" s="216">
        <v>1009.628</v>
      </c>
      <c r="I164" s="217"/>
      <c r="J164" s="218">
        <f>ROUND(I164*H164,2)</f>
        <v>0</v>
      </c>
      <c r="K164" s="214" t="s">
        <v>140</v>
      </c>
      <c r="L164" s="45"/>
      <c r="M164" s="219" t="s">
        <v>1</v>
      </c>
      <c r="N164" s="220" t="s">
        <v>43</v>
      </c>
      <c r="O164" s="92"/>
      <c r="P164" s="221">
        <f>O164*H164</f>
        <v>0</v>
      </c>
      <c r="Q164" s="221">
        <v>0</v>
      </c>
      <c r="R164" s="221">
        <f>Q164*H164</f>
        <v>0</v>
      </c>
      <c r="S164" s="221">
        <v>0</v>
      </c>
      <c r="T164" s="222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3" t="s">
        <v>141</v>
      </c>
      <c r="AT164" s="223" t="s">
        <v>136</v>
      </c>
      <c r="AU164" s="223" t="s">
        <v>85</v>
      </c>
      <c r="AY164" s="18" t="s">
        <v>133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8" t="s">
        <v>83</v>
      </c>
      <c r="BK164" s="224">
        <f>ROUND(I164*H164,2)</f>
        <v>0</v>
      </c>
      <c r="BL164" s="18" t="s">
        <v>141</v>
      </c>
      <c r="BM164" s="223" t="s">
        <v>8</v>
      </c>
    </row>
    <row r="165" s="2" customFormat="1" ht="44.25" customHeight="1">
      <c r="A165" s="39"/>
      <c r="B165" s="40"/>
      <c r="C165" s="212" t="s">
        <v>173</v>
      </c>
      <c r="D165" s="212" t="s">
        <v>136</v>
      </c>
      <c r="E165" s="213" t="s">
        <v>174</v>
      </c>
      <c r="F165" s="214" t="s">
        <v>175</v>
      </c>
      <c r="G165" s="215" t="s">
        <v>154</v>
      </c>
      <c r="H165" s="216">
        <v>1040.3869999999999</v>
      </c>
      <c r="I165" s="217"/>
      <c r="J165" s="218">
        <f>ROUND(I165*H165,2)</f>
        <v>0</v>
      </c>
      <c r="K165" s="214" t="s">
        <v>140</v>
      </c>
      <c r="L165" s="45"/>
      <c r="M165" s="219" t="s">
        <v>1</v>
      </c>
      <c r="N165" s="220" t="s">
        <v>43</v>
      </c>
      <c r="O165" s="92"/>
      <c r="P165" s="221">
        <f>O165*H165</f>
        <v>0</v>
      </c>
      <c r="Q165" s="221">
        <v>0</v>
      </c>
      <c r="R165" s="221">
        <f>Q165*H165</f>
        <v>0</v>
      </c>
      <c r="S165" s="221">
        <v>0</v>
      </c>
      <c r="T165" s="222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3" t="s">
        <v>141</v>
      </c>
      <c r="AT165" s="223" t="s">
        <v>136</v>
      </c>
      <c r="AU165" s="223" t="s">
        <v>85</v>
      </c>
      <c r="AY165" s="18" t="s">
        <v>133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8" t="s">
        <v>83</v>
      </c>
      <c r="BK165" s="224">
        <f>ROUND(I165*H165,2)</f>
        <v>0</v>
      </c>
      <c r="BL165" s="18" t="s">
        <v>141</v>
      </c>
      <c r="BM165" s="223" t="s">
        <v>176</v>
      </c>
    </row>
    <row r="166" s="13" customFormat="1">
      <c r="A166" s="13"/>
      <c r="B166" s="225"/>
      <c r="C166" s="226"/>
      <c r="D166" s="227" t="s">
        <v>142</v>
      </c>
      <c r="E166" s="228" t="s">
        <v>1</v>
      </c>
      <c r="F166" s="229" t="s">
        <v>177</v>
      </c>
      <c r="G166" s="226"/>
      <c r="H166" s="228" t="s">
        <v>1</v>
      </c>
      <c r="I166" s="230"/>
      <c r="J166" s="226"/>
      <c r="K166" s="226"/>
      <c r="L166" s="231"/>
      <c r="M166" s="232"/>
      <c r="N166" s="233"/>
      <c r="O166" s="233"/>
      <c r="P166" s="233"/>
      <c r="Q166" s="233"/>
      <c r="R166" s="233"/>
      <c r="S166" s="233"/>
      <c r="T166" s="23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5" t="s">
        <v>142</v>
      </c>
      <c r="AU166" s="235" t="s">
        <v>85</v>
      </c>
      <c r="AV166" s="13" t="s">
        <v>83</v>
      </c>
      <c r="AW166" s="13" t="s">
        <v>34</v>
      </c>
      <c r="AX166" s="13" t="s">
        <v>78</v>
      </c>
      <c r="AY166" s="235" t="s">
        <v>133</v>
      </c>
    </row>
    <row r="167" s="13" customFormat="1">
      <c r="A167" s="13"/>
      <c r="B167" s="225"/>
      <c r="C167" s="226"/>
      <c r="D167" s="227" t="s">
        <v>142</v>
      </c>
      <c r="E167" s="228" t="s">
        <v>1</v>
      </c>
      <c r="F167" s="229" t="s">
        <v>178</v>
      </c>
      <c r="G167" s="226"/>
      <c r="H167" s="228" t="s">
        <v>1</v>
      </c>
      <c r="I167" s="230"/>
      <c r="J167" s="226"/>
      <c r="K167" s="226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142</v>
      </c>
      <c r="AU167" s="235" t="s">
        <v>85</v>
      </c>
      <c r="AV167" s="13" t="s">
        <v>83</v>
      </c>
      <c r="AW167" s="13" t="s">
        <v>34</v>
      </c>
      <c r="AX167" s="13" t="s">
        <v>78</v>
      </c>
      <c r="AY167" s="235" t="s">
        <v>133</v>
      </c>
    </row>
    <row r="168" s="13" customFormat="1">
      <c r="A168" s="13"/>
      <c r="B168" s="225"/>
      <c r="C168" s="226"/>
      <c r="D168" s="227" t="s">
        <v>142</v>
      </c>
      <c r="E168" s="228" t="s">
        <v>1</v>
      </c>
      <c r="F168" s="229" t="s">
        <v>179</v>
      </c>
      <c r="G168" s="226"/>
      <c r="H168" s="228" t="s">
        <v>1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142</v>
      </c>
      <c r="AU168" s="235" t="s">
        <v>85</v>
      </c>
      <c r="AV168" s="13" t="s">
        <v>83</v>
      </c>
      <c r="AW168" s="13" t="s">
        <v>34</v>
      </c>
      <c r="AX168" s="13" t="s">
        <v>78</v>
      </c>
      <c r="AY168" s="235" t="s">
        <v>133</v>
      </c>
    </row>
    <row r="169" s="14" customFormat="1">
      <c r="A169" s="14"/>
      <c r="B169" s="236"/>
      <c r="C169" s="237"/>
      <c r="D169" s="227" t="s">
        <v>142</v>
      </c>
      <c r="E169" s="238" t="s">
        <v>1</v>
      </c>
      <c r="F169" s="239" t="s">
        <v>180</v>
      </c>
      <c r="G169" s="237"/>
      <c r="H169" s="240">
        <v>98.272000000000006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6" t="s">
        <v>142</v>
      </c>
      <c r="AU169" s="246" t="s">
        <v>85</v>
      </c>
      <c r="AV169" s="14" t="s">
        <v>85</v>
      </c>
      <c r="AW169" s="14" t="s">
        <v>34</v>
      </c>
      <c r="AX169" s="14" t="s">
        <v>78</v>
      </c>
      <c r="AY169" s="246" t="s">
        <v>133</v>
      </c>
    </row>
    <row r="170" s="13" customFormat="1">
      <c r="A170" s="13"/>
      <c r="B170" s="225"/>
      <c r="C170" s="226"/>
      <c r="D170" s="227" t="s">
        <v>142</v>
      </c>
      <c r="E170" s="228" t="s">
        <v>1</v>
      </c>
      <c r="F170" s="229" t="s">
        <v>181</v>
      </c>
      <c r="G170" s="226"/>
      <c r="H170" s="228" t="s">
        <v>1</v>
      </c>
      <c r="I170" s="230"/>
      <c r="J170" s="226"/>
      <c r="K170" s="226"/>
      <c r="L170" s="231"/>
      <c r="M170" s="232"/>
      <c r="N170" s="233"/>
      <c r="O170" s="233"/>
      <c r="P170" s="233"/>
      <c r="Q170" s="233"/>
      <c r="R170" s="233"/>
      <c r="S170" s="233"/>
      <c r="T170" s="23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5" t="s">
        <v>142</v>
      </c>
      <c r="AU170" s="235" t="s">
        <v>85</v>
      </c>
      <c r="AV170" s="13" t="s">
        <v>83</v>
      </c>
      <c r="AW170" s="13" t="s">
        <v>34</v>
      </c>
      <c r="AX170" s="13" t="s">
        <v>78</v>
      </c>
      <c r="AY170" s="235" t="s">
        <v>133</v>
      </c>
    </row>
    <row r="171" s="14" customFormat="1">
      <c r="A171" s="14"/>
      <c r="B171" s="236"/>
      <c r="C171" s="237"/>
      <c r="D171" s="227" t="s">
        <v>142</v>
      </c>
      <c r="E171" s="238" t="s">
        <v>1</v>
      </c>
      <c r="F171" s="239" t="s">
        <v>182</v>
      </c>
      <c r="G171" s="237"/>
      <c r="H171" s="240">
        <v>-62.100000000000001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6" t="s">
        <v>142</v>
      </c>
      <c r="AU171" s="246" t="s">
        <v>85</v>
      </c>
      <c r="AV171" s="14" t="s">
        <v>85</v>
      </c>
      <c r="AW171" s="14" t="s">
        <v>34</v>
      </c>
      <c r="AX171" s="14" t="s">
        <v>78</v>
      </c>
      <c r="AY171" s="246" t="s">
        <v>133</v>
      </c>
    </row>
    <row r="172" s="13" customFormat="1">
      <c r="A172" s="13"/>
      <c r="B172" s="225"/>
      <c r="C172" s="226"/>
      <c r="D172" s="227" t="s">
        <v>142</v>
      </c>
      <c r="E172" s="228" t="s">
        <v>1</v>
      </c>
      <c r="F172" s="229" t="s">
        <v>183</v>
      </c>
      <c r="G172" s="226"/>
      <c r="H172" s="228" t="s">
        <v>1</v>
      </c>
      <c r="I172" s="230"/>
      <c r="J172" s="226"/>
      <c r="K172" s="226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142</v>
      </c>
      <c r="AU172" s="235" t="s">
        <v>85</v>
      </c>
      <c r="AV172" s="13" t="s">
        <v>83</v>
      </c>
      <c r="AW172" s="13" t="s">
        <v>34</v>
      </c>
      <c r="AX172" s="13" t="s">
        <v>78</v>
      </c>
      <c r="AY172" s="235" t="s">
        <v>133</v>
      </c>
    </row>
    <row r="173" s="13" customFormat="1">
      <c r="A173" s="13"/>
      <c r="B173" s="225"/>
      <c r="C173" s="226"/>
      <c r="D173" s="227" t="s">
        <v>142</v>
      </c>
      <c r="E173" s="228" t="s">
        <v>1</v>
      </c>
      <c r="F173" s="229" t="s">
        <v>184</v>
      </c>
      <c r="G173" s="226"/>
      <c r="H173" s="228" t="s">
        <v>1</v>
      </c>
      <c r="I173" s="230"/>
      <c r="J173" s="226"/>
      <c r="K173" s="226"/>
      <c r="L173" s="231"/>
      <c r="M173" s="232"/>
      <c r="N173" s="233"/>
      <c r="O173" s="233"/>
      <c r="P173" s="233"/>
      <c r="Q173" s="233"/>
      <c r="R173" s="233"/>
      <c r="S173" s="233"/>
      <c r="T173" s="23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5" t="s">
        <v>142</v>
      </c>
      <c r="AU173" s="235" t="s">
        <v>85</v>
      </c>
      <c r="AV173" s="13" t="s">
        <v>83</v>
      </c>
      <c r="AW173" s="13" t="s">
        <v>34</v>
      </c>
      <c r="AX173" s="13" t="s">
        <v>78</v>
      </c>
      <c r="AY173" s="235" t="s">
        <v>133</v>
      </c>
    </row>
    <row r="174" s="14" customFormat="1">
      <c r="A174" s="14"/>
      <c r="B174" s="236"/>
      <c r="C174" s="237"/>
      <c r="D174" s="227" t="s">
        <v>142</v>
      </c>
      <c r="E174" s="238" t="s">
        <v>1</v>
      </c>
      <c r="F174" s="239" t="s">
        <v>185</v>
      </c>
      <c r="G174" s="237"/>
      <c r="H174" s="240">
        <v>168.06299999999999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6" t="s">
        <v>142</v>
      </c>
      <c r="AU174" s="246" t="s">
        <v>85</v>
      </c>
      <c r="AV174" s="14" t="s">
        <v>85</v>
      </c>
      <c r="AW174" s="14" t="s">
        <v>34</v>
      </c>
      <c r="AX174" s="14" t="s">
        <v>78</v>
      </c>
      <c r="AY174" s="246" t="s">
        <v>133</v>
      </c>
    </row>
    <row r="175" s="13" customFormat="1">
      <c r="A175" s="13"/>
      <c r="B175" s="225"/>
      <c r="C175" s="226"/>
      <c r="D175" s="227" t="s">
        <v>142</v>
      </c>
      <c r="E175" s="228" t="s">
        <v>1</v>
      </c>
      <c r="F175" s="229" t="s">
        <v>186</v>
      </c>
      <c r="G175" s="226"/>
      <c r="H175" s="228" t="s">
        <v>1</v>
      </c>
      <c r="I175" s="230"/>
      <c r="J175" s="226"/>
      <c r="K175" s="226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142</v>
      </c>
      <c r="AU175" s="235" t="s">
        <v>85</v>
      </c>
      <c r="AV175" s="13" t="s">
        <v>83</v>
      </c>
      <c r="AW175" s="13" t="s">
        <v>34</v>
      </c>
      <c r="AX175" s="13" t="s">
        <v>78</v>
      </c>
      <c r="AY175" s="235" t="s">
        <v>133</v>
      </c>
    </row>
    <row r="176" s="14" customFormat="1">
      <c r="A176" s="14"/>
      <c r="B176" s="236"/>
      <c r="C176" s="237"/>
      <c r="D176" s="227" t="s">
        <v>142</v>
      </c>
      <c r="E176" s="238" t="s">
        <v>1</v>
      </c>
      <c r="F176" s="239" t="s">
        <v>187</v>
      </c>
      <c r="G176" s="237"/>
      <c r="H176" s="240">
        <v>137.14599999999999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6" t="s">
        <v>142</v>
      </c>
      <c r="AU176" s="246" t="s">
        <v>85</v>
      </c>
      <c r="AV176" s="14" t="s">
        <v>85</v>
      </c>
      <c r="AW176" s="14" t="s">
        <v>34</v>
      </c>
      <c r="AX176" s="14" t="s">
        <v>78</v>
      </c>
      <c r="AY176" s="246" t="s">
        <v>133</v>
      </c>
    </row>
    <row r="177" s="13" customFormat="1">
      <c r="A177" s="13"/>
      <c r="B177" s="225"/>
      <c r="C177" s="226"/>
      <c r="D177" s="227" t="s">
        <v>142</v>
      </c>
      <c r="E177" s="228" t="s">
        <v>1</v>
      </c>
      <c r="F177" s="229" t="s">
        <v>188</v>
      </c>
      <c r="G177" s="226"/>
      <c r="H177" s="228" t="s">
        <v>1</v>
      </c>
      <c r="I177" s="230"/>
      <c r="J177" s="226"/>
      <c r="K177" s="226"/>
      <c r="L177" s="231"/>
      <c r="M177" s="232"/>
      <c r="N177" s="233"/>
      <c r="O177" s="233"/>
      <c r="P177" s="233"/>
      <c r="Q177" s="233"/>
      <c r="R177" s="233"/>
      <c r="S177" s="233"/>
      <c r="T177" s="23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5" t="s">
        <v>142</v>
      </c>
      <c r="AU177" s="235" t="s">
        <v>85</v>
      </c>
      <c r="AV177" s="13" t="s">
        <v>83</v>
      </c>
      <c r="AW177" s="13" t="s">
        <v>34</v>
      </c>
      <c r="AX177" s="13" t="s">
        <v>78</v>
      </c>
      <c r="AY177" s="235" t="s">
        <v>133</v>
      </c>
    </row>
    <row r="178" s="14" customFormat="1">
      <c r="A178" s="14"/>
      <c r="B178" s="236"/>
      <c r="C178" s="237"/>
      <c r="D178" s="227" t="s">
        <v>142</v>
      </c>
      <c r="E178" s="238" t="s">
        <v>1</v>
      </c>
      <c r="F178" s="239" t="s">
        <v>189</v>
      </c>
      <c r="G178" s="237"/>
      <c r="H178" s="240">
        <v>141.487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6" t="s">
        <v>142</v>
      </c>
      <c r="AU178" s="246" t="s">
        <v>85</v>
      </c>
      <c r="AV178" s="14" t="s">
        <v>85</v>
      </c>
      <c r="AW178" s="14" t="s">
        <v>34</v>
      </c>
      <c r="AX178" s="14" t="s">
        <v>78</v>
      </c>
      <c r="AY178" s="246" t="s">
        <v>133</v>
      </c>
    </row>
    <row r="179" s="13" customFormat="1">
      <c r="A179" s="13"/>
      <c r="B179" s="225"/>
      <c r="C179" s="226"/>
      <c r="D179" s="227" t="s">
        <v>142</v>
      </c>
      <c r="E179" s="228" t="s">
        <v>1</v>
      </c>
      <c r="F179" s="229" t="s">
        <v>190</v>
      </c>
      <c r="G179" s="226"/>
      <c r="H179" s="228" t="s">
        <v>1</v>
      </c>
      <c r="I179" s="230"/>
      <c r="J179" s="226"/>
      <c r="K179" s="226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142</v>
      </c>
      <c r="AU179" s="235" t="s">
        <v>85</v>
      </c>
      <c r="AV179" s="13" t="s">
        <v>83</v>
      </c>
      <c r="AW179" s="13" t="s">
        <v>34</v>
      </c>
      <c r="AX179" s="13" t="s">
        <v>78</v>
      </c>
      <c r="AY179" s="235" t="s">
        <v>133</v>
      </c>
    </row>
    <row r="180" s="14" customFormat="1">
      <c r="A180" s="14"/>
      <c r="B180" s="236"/>
      <c r="C180" s="237"/>
      <c r="D180" s="227" t="s">
        <v>142</v>
      </c>
      <c r="E180" s="238" t="s">
        <v>1</v>
      </c>
      <c r="F180" s="239" t="s">
        <v>191</v>
      </c>
      <c r="G180" s="237"/>
      <c r="H180" s="240">
        <v>97.546000000000006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6" t="s">
        <v>142</v>
      </c>
      <c r="AU180" s="246" t="s">
        <v>85</v>
      </c>
      <c r="AV180" s="14" t="s">
        <v>85</v>
      </c>
      <c r="AW180" s="14" t="s">
        <v>34</v>
      </c>
      <c r="AX180" s="14" t="s">
        <v>78</v>
      </c>
      <c r="AY180" s="246" t="s">
        <v>133</v>
      </c>
    </row>
    <row r="181" s="13" customFormat="1">
      <c r="A181" s="13"/>
      <c r="B181" s="225"/>
      <c r="C181" s="226"/>
      <c r="D181" s="227" t="s">
        <v>142</v>
      </c>
      <c r="E181" s="228" t="s">
        <v>1</v>
      </c>
      <c r="F181" s="229" t="s">
        <v>181</v>
      </c>
      <c r="G181" s="226"/>
      <c r="H181" s="228" t="s">
        <v>1</v>
      </c>
      <c r="I181" s="230"/>
      <c r="J181" s="226"/>
      <c r="K181" s="226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142</v>
      </c>
      <c r="AU181" s="235" t="s">
        <v>85</v>
      </c>
      <c r="AV181" s="13" t="s">
        <v>83</v>
      </c>
      <c r="AW181" s="13" t="s">
        <v>34</v>
      </c>
      <c r="AX181" s="13" t="s">
        <v>78</v>
      </c>
      <c r="AY181" s="235" t="s">
        <v>133</v>
      </c>
    </row>
    <row r="182" s="14" customFormat="1">
      <c r="A182" s="14"/>
      <c r="B182" s="236"/>
      <c r="C182" s="237"/>
      <c r="D182" s="227" t="s">
        <v>142</v>
      </c>
      <c r="E182" s="238" t="s">
        <v>1</v>
      </c>
      <c r="F182" s="239" t="s">
        <v>192</v>
      </c>
      <c r="G182" s="237"/>
      <c r="H182" s="240">
        <v>-102.64700000000001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6" t="s">
        <v>142</v>
      </c>
      <c r="AU182" s="246" t="s">
        <v>85</v>
      </c>
      <c r="AV182" s="14" t="s">
        <v>85</v>
      </c>
      <c r="AW182" s="14" t="s">
        <v>34</v>
      </c>
      <c r="AX182" s="14" t="s">
        <v>78</v>
      </c>
      <c r="AY182" s="246" t="s">
        <v>133</v>
      </c>
    </row>
    <row r="183" s="13" customFormat="1">
      <c r="A183" s="13"/>
      <c r="B183" s="225"/>
      <c r="C183" s="226"/>
      <c r="D183" s="227" t="s">
        <v>142</v>
      </c>
      <c r="E183" s="228" t="s">
        <v>1</v>
      </c>
      <c r="F183" s="229" t="s">
        <v>193</v>
      </c>
      <c r="G183" s="226"/>
      <c r="H183" s="228" t="s">
        <v>1</v>
      </c>
      <c r="I183" s="230"/>
      <c r="J183" s="226"/>
      <c r="K183" s="226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142</v>
      </c>
      <c r="AU183" s="235" t="s">
        <v>85</v>
      </c>
      <c r="AV183" s="13" t="s">
        <v>83</v>
      </c>
      <c r="AW183" s="13" t="s">
        <v>34</v>
      </c>
      <c r="AX183" s="13" t="s">
        <v>78</v>
      </c>
      <c r="AY183" s="235" t="s">
        <v>133</v>
      </c>
    </row>
    <row r="184" s="13" customFormat="1">
      <c r="A184" s="13"/>
      <c r="B184" s="225"/>
      <c r="C184" s="226"/>
      <c r="D184" s="227" t="s">
        <v>142</v>
      </c>
      <c r="E184" s="228" t="s">
        <v>1</v>
      </c>
      <c r="F184" s="229" t="s">
        <v>194</v>
      </c>
      <c r="G184" s="226"/>
      <c r="H184" s="228" t="s">
        <v>1</v>
      </c>
      <c r="I184" s="230"/>
      <c r="J184" s="226"/>
      <c r="K184" s="226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142</v>
      </c>
      <c r="AU184" s="235" t="s">
        <v>85</v>
      </c>
      <c r="AV184" s="13" t="s">
        <v>83</v>
      </c>
      <c r="AW184" s="13" t="s">
        <v>34</v>
      </c>
      <c r="AX184" s="13" t="s">
        <v>78</v>
      </c>
      <c r="AY184" s="235" t="s">
        <v>133</v>
      </c>
    </row>
    <row r="185" s="14" customFormat="1">
      <c r="A185" s="14"/>
      <c r="B185" s="236"/>
      <c r="C185" s="237"/>
      <c r="D185" s="227" t="s">
        <v>142</v>
      </c>
      <c r="E185" s="238" t="s">
        <v>1</v>
      </c>
      <c r="F185" s="239" t="s">
        <v>195</v>
      </c>
      <c r="G185" s="237"/>
      <c r="H185" s="240">
        <v>11.356999999999999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6" t="s">
        <v>142</v>
      </c>
      <c r="AU185" s="246" t="s">
        <v>85</v>
      </c>
      <c r="AV185" s="14" t="s">
        <v>85</v>
      </c>
      <c r="AW185" s="14" t="s">
        <v>34</v>
      </c>
      <c r="AX185" s="14" t="s">
        <v>78</v>
      </c>
      <c r="AY185" s="246" t="s">
        <v>133</v>
      </c>
    </row>
    <row r="186" s="13" customFormat="1">
      <c r="A186" s="13"/>
      <c r="B186" s="225"/>
      <c r="C186" s="226"/>
      <c r="D186" s="227" t="s">
        <v>142</v>
      </c>
      <c r="E186" s="228" t="s">
        <v>1</v>
      </c>
      <c r="F186" s="229" t="s">
        <v>196</v>
      </c>
      <c r="G186" s="226"/>
      <c r="H186" s="228" t="s">
        <v>1</v>
      </c>
      <c r="I186" s="230"/>
      <c r="J186" s="226"/>
      <c r="K186" s="226"/>
      <c r="L186" s="231"/>
      <c r="M186" s="232"/>
      <c r="N186" s="233"/>
      <c r="O186" s="233"/>
      <c r="P186" s="233"/>
      <c r="Q186" s="233"/>
      <c r="R186" s="233"/>
      <c r="S186" s="233"/>
      <c r="T186" s="23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5" t="s">
        <v>142</v>
      </c>
      <c r="AU186" s="235" t="s">
        <v>85</v>
      </c>
      <c r="AV186" s="13" t="s">
        <v>83</v>
      </c>
      <c r="AW186" s="13" t="s">
        <v>34</v>
      </c>
      <c r="AX186" s="13" t="s">
        <v>78</v>
      </c>
      <c r="AY186" s="235" t="s">
        <v>133</v>
      </c>
    </row>
    <row r="187" s="14" customFormat="1">
      <c r="A187" s="14"/>
      <c r="B187" s="236"/>
      <c r="C187" s="237"/>
      <c r="D187" s="227" t="s">
        <v>142</v>
      </c>
      <c r="E187" s="238" t="s">
        <v>1</v>
      </c>
      <c r="F187" s="239" t="s">
        <v>197</v>
      </c>
      <c r="G187" s="237"/>
      <c r="H187" s="240">
        <v>144.90000000000001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6" t="s">
        <v>142</v>
      </c>
      <c r="AU187" s="246" t="s">
        <v>85</v>
      </c>
      <c r="AV187" s="14" t="s">
        <v>85</v>
      </c>
      <c r="AW187" s="14" t="s">
        <v>34</v>
      </c>
      <c r="AX187" s="14" t="s">
        <v>78</v>
      </c>
      <c r="AY187" s="246" t="s">
        <v>133</v>
      </c>
    </row>
    <row r="188" s="13" customFormat="1">
      <c r="A188" s="13"/>
      <c r="B188" s="225"/>
      <c r="C188" s="226"/>
      <c r="D188" s="227" t="s">
        <v>142</v>
      </c>
      <c r="E188" s="228" t="s">
        <v>1</v>
      </c>
      <c r="F188" s="229" t="s">
        <v>198</v>
      </c>
      <c r="G188" s="226"/>
      <c r="H188" s="228" t="s">
        <v>1</v>
      </c>
      <c r="I188" s="230"/>
      <c r="J188" s="226"/>
      <c r="K188" s="226"/>
      <c r="L188" s="231"/>
      <c r="M188" s="232"/>
      <c r="N188" s="233"/>
      <c r="O188" s="233"/>
      <c r="P188" s="233"/>
      <c r="Q188" s="233"/>
      <c r="R188" s="233"/>
      <c r="S188" s="233"/>
      <c r="T188" s="23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5" t="s">
        <v>142</v>
      </c>
      <c r="AU188" s="235" t="s">
        <v>85</v>
      </c>
      <c r="AV188" s="13" t="s">
        <v>83</v>
      </c>
      <c r="AW188" s="13" t="s">
        <v>34</v>
      </c>
      <c r="AX188" s="13" t="s">
        <v>78</v>
      </c>
      <c r="AY188" s="235" t="s">
        <v>133</v>
      </c>
    </row>
    <row r="189" s="14" customFormat="1">
      <c r="A189" s="14"/>
      <c r="B189" s="236"/>
      <c r="C189" s="237"/>
      <c r="D189" s="227" t="s">
        <v>142</v>
      </c>
      <c r="E189" s="238" t="s">
        <v>1</v>
      </c>
      <c r="F189" s="239" t="s">
        <v>199</v>
      </c>
      <c r="G189" s="237"/>
      <c r="H189" s="240">
        <v>330.62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6" t="s">
        <v>142</v>
      </c>
      <c r="AU189" s="246" t="s">
        <v>85</v>
      </c>
      <c r="AV189" s="14" t="s">
        <v>85</v>
      </c>
      <c r="AW189" s="14" t="s">
        <v>34</v>
      </c>
      <c r="AX189" s="14" t="s">
        <v>78</v>
      </c>
      <c r="AY189" s="246" t="s">
        <v>133</v>
      </c>
    </row>
    <row r="190" s="13" customFormat="1">
      <c r="A190" s="13"/>
      <c r="B190" s="225"/>
      <c r="C190" s="226"/>
      <c r="D190" s="227" t="s">
        <v>142</v>
      </c>
      <c r="E190" s="228" t="s">
        <v>1</v>
      </c>
      <c r="F190" s="229" t="s">
        <v>200</v>
      </c>
      <c r="G190" s="226"/>
      <c r="H190" s="228" t="s">
        <v>1</v>
      </c>
      <c r="I190" s="230"/>
      <c r="J190" s="226"/>
      <c r="K190" s="226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142</v>
      </c>
      <c r="AU190" s="235" t="s">
        <v>85</v>
      </c>
      <c r="AV190" s="13" t="s">
        <v>83</v>
      </c>
      <c r="AW190" s="13" t="s">
        <v>34</v>
      </c>
      <c r="AX190" s="13" t="s">
        <v>78</v>
      </c>
      <c r="AY190" s="235" t="s">
        <v>133</v>
      </c>
    </row>
    <row r="191" s="14" customFormat="1">
      <c r="A191" s="14"/>
      <c r="B191" s="236"/>
      <c r="C191" s="237"/>
      <c r="D191" s="227" t="s">
        <v>142</v>
      </c>
      <c r="E191" s="238" t="s">
        <v>1</v>
      </c>
      <c r="F191" s="239" t="s">
        <v>201</v>
      </c>
      <c r="G191" s="237"/>
      <c r="H191" s="240">
        <v>13.140000000000001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6" t="s">
        <v>142</v>
      </c>
      <c r="AU191" s="246" t="s">
        <v>85</v>
      </c>
      <c r="AV191" s="14" t="s">
        <v>85</v>
      </c>
      <c r="AW191" s="14" t="s">
        <v>34</v>
      </c>
      <c r="AX191" s="14" t="s">
        <v>78</v>
      </c>
      <c r="AY191" s="246" t="s">
        <v>133</v>
      </c>
    </row>
    <row r="192" s="14" customFormat="1">
      <c r="A192" s="14"/>
      <c r="B192" s="236"/>
      <c r="C192" s="237"/>
      <c r="D192" s="227" t="s">
        <v>142</v>
      </c>
      <c r="E192" s="238" t="s">
        <v>1</v>
      </c>
      <c r="F192" s="239" t="s">
        <v>202</v>
      </c>
      <c r="G192" s="237"/>
      <c r="H192" s="240">
        <v>64.403000000000006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6" t="s">
        <v>142</v>
      </c>
      <c r="AU192" s="246" t="s">
        <v>85</v>
      </c>
      <c r="AV192" s="14" t="s">
        <v>85</v>
      </c>
      <c r="AW192" s="14" t="s">
        <v>34</v>
      </c>
      <c r="AX192" s="14" t="s">
        <v>78</v>
      </c>
      <c r="AY192" s="246" t="s">
        <v>133</v>
      </c>
    </row>
    <row r="193" s="13" customFormat="1">
      <c r="A193" s="13"/>
      <c r="B193" s="225"/>
      <c r="C193" s="226"/>
      <c r="D193" s="227" t="s">
        <v>142</v>
      </c>
      <c r="E193" s="228" t="s">
        <v>1</v>
      </c>
      <c r="F193" s="229" t="s">
        <v>181</v>
      </c>
      <c r="G193" s="226"/>
      <c r="H193" s="228" t="s">
        <v>1</v>
      </c>
      <c r="I193" s="230"/>
      <c r="J193" s="226"/>
      <c r="K193" s="226"/>
      <c r="L193" s="231"/>
      <c r="M193" s="232"/>
      <c r="N193" s="233"/>
      <c r="O193" s="233"/>
      <c r="P193" s="233"/>
      <c r="Q193" s="233"/>
      <c r="R193" s="233"/>
      <c r="S193" s="233"/>
      <c r="T193" s="23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5" t="s">
        <v>142</v>
      </c>
      <c r="AU193" s="235" t="s">
        <v>85</v>
      </c>
      <c r="AV193" s="13" t="s">
        <v>83</v>
      </c>
      <c r="AW193" s="13" t="s">
        <v>34</v>
      </c>
      <c r="AX193" s="13" t="s">
        <v>78</v>
      </c>
      <c r="AY193" s="235" t="s">
        <v>133</v>
      </c>
    </row>
    <row r="194" s="14" customFormat="1">
      <c r="A194" s="14"/>
      <c r="B194" s="236"/>
      <c r="C194" s="237"/>
      <c r="D194" s="227" t="s">
        <v>142</v>
      </c>
      <c r="E194" s="238" t="s">
        <v>1</v>
      </c>
      <c r="F194" s="239" t="s">
        <v>203</v>
      </c>
      <c r="G194" s="237"/>
      <c r="H194" s="240">
        <v>-1.8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6" t="s">
        <v>142</v>
      </c>
      <c r="AU194" s="246" t="s">
        <v>85</v>
      </c>
      <c r="AV194" s="14" t="s">
        <v>85</v>
      </c>
      <c r="AW194" s="14" t="s">
        <v>34</v>
      </c>
      <c r="AX194" s="14" t="s">
        <v>78</v>
      </c>
      <c r="AY194" s="246" t="s">
        <v>133</v>
      </c>
    </row>
    <row r="195" s="15" customFormat="1">
      <c r="A195" s="15"/>
      <c r="B195" s="247"/>
      <c r="C195" s="248"/>
      <c r="D195" s="227" t="s">
        <v>142</v>
      </c>
      <c r="E195" s="249" t="s">
        <v>1</v>
      </c>
      <c r="F195" s="250" t="s">
        <v>145</v>
      </c>
      <c r="G195" s="248"/>
      <c r="H195" s="251">
        <v>1040.3869999999999</v>
      </c>
      <c r="I195" s="252"/>
      <c r="J195" s="248"/>
      <c r="K195" s="248"/>
      <c r="L195" s="253"/>
      <c r="M195" s="254"/>
      <c r="N195" s="255"/>
      <c r="O195" s="255"/>
      <c r="P195" s="255"/>
      <c r="Q195" s="255"/>
      <c r="R195" s="255"/>
      <c r="S195" s="255"/>
      <c r="T195" s="25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57" t="s">
        <v>142</v>
      </c>
      <c r="AU195" s="257" t="s">
        <v>85</v>
      </c>
      <c r="AV195" s="15" t="s">
        <v>141</v>
      </c>
      <c r="AW195" s="15" t="s">
        <v>34</v>
      </c>
      <c r="AX195" s="15" t="s">
        <v>83</v>
      </c>
      <c r="AY195" s="257" t="s">
        <v>133</v>
      </c>
    </row>
    <row r="196" s="2" customFormat="1" ht="16.5" customHeight="1">
      <c r="A196" s="39"/>
      <c r="B196" s="40"/>
      <c r="C196" s="258" t="s">
        <v>162</v>
      </c>
      <c r="D196" s="258" t="s">
        <v>204</v>
      </c>
      <c r="E196" s="259" t="s">
        <v>205</v>
      </c>
      <c r="F196" s="260" t="s">
        <v>206</v>
      </c>
      <c r="G196" s="261" t="s">
        <v>154</v>
      </c>
      <c r="H196" s="262">
        <v>1144.4259999999999</v>
      </c>
      <c r="I196" s="263"/>
      <c r="J196" s="264">
        <f>ROUND(I196*H196,2)</f>
        <v>0</v>
      </c>
      <c r="K196" s="260" t="s">
        <v>140</v>
      </c>
      <c r="L196" s="265"/>
      <c r="M196" s="266" t="s">
        <v>1</v>
      </c>
      <c r="N196" s="267" t="s">
        <v>43</v>
      </c>
      <c r="O196" s="92"/>
      <c r="P196" s="221">
        <f>O196*H196</f>
        <v>0</v>
      </c>
      <c r="Q196" s="221">
        <v>0</v>
      </c>
      <c r="R196" s="221">
        <f>Q196*H196</f>
        <v>0</v>
      </c>
      <c r="S196" s="221">
        <v>0</v>
      </c>
      <c r="T196" s="222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3" t="s">
        <v>162</v>
      </c>
      <c r="AT196" s="223" t="s">
        <v>204</v>
      </c>
      <c r="AU196" s="223" t="s">
        <v>85</v>
      </c>
      <c r="AY196" s="18" t="s">
        <v>133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8" t="s">
        <v>83</v>
      </c>
      <c r="BK196" s="224">
        <f>ROUND(I196*H196,2)</f>
        <v>0</v>
      </c>
      <c r="BL196" s="18" t="s">
        <v>141</v>
      </c>
      <c r="BM196" s="223" t="s">
        <v>207</v>
      </c>
    </row>
    <row r="197" s="14" customFormat="1">
      <c r="A197" s="14"/>
      <c r="B197" s="236"/>
      <c r="C197" s="237"/>
      <c r="D197" s="227" t="s">
        <v>142</v>
      </c>
      <c r="E197" s="238" t="s">
        <v>1</v>
      </c>
      <c r="F197" s="239" t="s">
        <v>208</v>
      </c>
      <c r="G197" s="237"/>
      <c r="H197" s="240">
        <v>1144.4259999999999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6" t="s">
        <v>142</v>
      </c>
      <c r="AU197" s="246" t="s">
        <v>85</v>
      </c>
      <c r="AV197" s="14" t="s">
        <v>85</v>
      </c>
      <c r="AW197" s="14" t="s">
        <v>34</v>
      </c>
      <c r="AX197" s="14" t="s">
        <v>78</v>
      </c>
      <c r="AY197" s="246" t="s">
        <v>133</v>
      </c>
    </row>
    <row r="198" s="15" customFormat="1">
      <c r="A198" s="15"/>
      <c r="B198" s="247"/>
      <c r="C198" s="248"/>
      <c r="D198" s="227" t="s">
        <v>142</v>
      </c>
      <c r="E198" s="249" t="s">
        <v>1</v>
      </c>
      <c r="F198" s="250" t="s">
        <v>145</v>
      </c>
      <c r="G198" s="248"/>
      <c r="H198" s="251">
        <v>1144.4259999999999</v>
      </c>
      <c r="I198" s="252"/>
      <c r="J198" s="248"/>
      <c r="K198" s="248"/>
      <c r="L198" s="253"/>
      <c r="M198" s="254"/>
      <c r="N198" s="255"/>
      <c r="O198" s="255"/>
      <c r="P198" s="255"/>
      <c r="Q198" s="255"/>
      <c r="R198" s="255"/>
      <c r="S198" s="255"/>
      <c r="T198" s="25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57" t="s">
        <v>142</v>
      </c>
      <c r="AU198" s="257" t="s">
        <v>85</v>
      </c>
      <c r="AV198" s="15" t="s">
        <v>141</v>
      </c>
      <c r="AW198" s="15" t="s">
        <v>34</v>
      </c>
      <c r="AX198" s="15" t="s">
        <v>83</v>
      </c>
      <c r="AY198" s="257" t="s">
        <v>133</v>
      </c>
    </row>
    <row r="199" s="2" customFormat="1" ht="37.8" customHeight="1">
      <c r="A199" s="39"/>
      <c r="B199" s="40"/>
      <c r="C199" s="212" t="s">
        <v>209</v>
      </c>
      <c r="D199" s="212" t="s">
        <v>136</v>
      </c>
      <c r="E199" s="213" t="s">
        <v>210</v>
      </c>
      <c r="F199" s="214" t="s">
        <v>211</v>
      </c>
      <c r="G199" s="215" t="s">
        <v>154</v>
      </c>
      <c r="H199" s="216">
        <v>2.5649999999999999</v>
      </c>
      <c r="I199" s="217"/>
      <c r="J199" s="218">
        <f>ROUND(I199*H199,2)</f>
        <v>0</v>
      </c>
      <c r="K199" s="214" t="s">
        <v>140</v>
      </c>
      <c r="L199" s="45"/>
      <c r="M199" s="219" t="s">
        <v>1</v>
      </c>
      <c r="N199" s="220" t="s">
        <v>43</v>
      </c>
      <c r="O199" s="92"/>
      <c r="P199" s="221">
        <f>O199*H199</f>
        <v>0</v>
      </c>
      <c r="Q199" s="221">
        <v>0</v>
      </c>
      <c r="R199" s="221">
        <f>Q199*H199</f>
        <v>0</v>
      </c>
      <c r="S199" s="221">
        <v>0</v>
      </c>
      <c r="T199" s="222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3" t="s">
        <v>141</v>
      </c>
      <c r="AT199" s="223" t="s">
        <v>136</v>
      </c>
      <c r="AU199" s="223" t="s">
        <v>85</v>
      </c>
      <c r="AY199" s="18" t="s">
        <v>133</v>
      </c>
      <c r="BE199" s="224">
        <f>IF(N199="základní",J199,0)</f>
        <v>0</v>
      </c>
      <c r="BF199" s="224">
        <f>IF(N199="snížená",J199,0)</f>
        <v>0</v>
      </c>
      <c r="BG199" s="224">
        <f>IF(N199="zákl. přenesená",J199,0)</f>
        <v>0</v>
      </c>
      <c r="BH199" s="224">
        <f>IF(N199="sníž. přenesená",J199,0)</f>
        <v>0</v>
      </c>
      <c r="BI199" s="224">
        <f>IF(N199="nulová",J199,0)</f>
        <v>0</v>
      </c>
      <c r="BJ199" s="18" t="s">
        <v>83</v>
      </c>
      <c r="BK199" s="224">
        <f>ROUND(I199*H199,2)</f>
        <v>0</v>
      </c>
      <c r="BL199" s="18" t="s">
        <v>141</v>
      </c>
      <c r="BM199" s="223" t="s">
        <v>212</v>
      </c>
    </row>
    <row r="200" s="13" customFormat="1">
      <c r="A200" s="13"/>
      <c r="B200" s="225"/>
      <c r="C200" s="226"/>
      <c r="D200" s="227" t="s">
        <v>142</v>
      </c>
      <c r="E200" s="228" t="s">
        <v>1</v>
      </c>
      <c r="F200" s="229" t="s">
        <v>213</v>
      </c>
      <c r="G200" s="226"/>
      <c r="H200" s="228" t="s">
        <v>1</v>
      </c>
      <c r="I200" s="230"/>
      <c r="J200" s="226"/>
      <c r="K200" s="226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142</v>
      </c>
      <c r="AU200" s="235" t="s">
        <v>85</v>
      </c>
      <c r="AV200" s="13" t="s">
        <v>83</v>
      </c>
      <c r="AW200" s="13" t="s">
        <v>34</v>
      </c>
      <c r="AX200" s="13" t="s">
        <v>78</v>
      </c>
      <c r="AY200" s="235" t="s">
        <v>133</v>
      </c>
    </row>
    <row r="201" s="14" customFormat="1">
      <c r="A201" s="14"/>
      <c r="B201" s="236"/>
      <c r="C201" s="237"/>
      <c r="D201" s="227" t="s">
        <v>142</v>
      </c>
      <c r="E201" s="238" t="s">
        <v>1</v>
      </c>
      <c r="F201" s="239" t="s">
        <v>214</v>
      </c>
      <c r="G201" s="237"/>
      <c r="H201" s="240">
        <v>2.5649999999999999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142</v>
      </c>
      <c r="AU201" s="246" t="s">
        <v>85</v>
      </c>
      <c r="AV201" s="14" t="s">
        <v>85</v>
      </c>
      <c r="AW201" s="14" t="s">
        <v>34</v>
      </c>
      <c r="AX201" s="14" t="s">
        <v>78</v>
      </c>
      <c r="AY201" s="246" t="s">
        <v>133</v>
      </c>
    </row>
    <row r="202" s="15" customFormat="1">
      <c r="A202" s="15"/>
      <c r="B202" s="247"/>
      <c r="C202" s="248"/>
      <c r="D202" s="227" t="s">
        <v>142</v>
      </c>
      <c r="E202" s="249" t="s">
        <v>1</v>
      </c>
      <c r="F202" s="250" t="s">
        <v>145</v>
      </c>
      <c r="G202" s="248"/>
      <c r="H202" s="251">
        <v>2.5649999999999999</v>
      </c>
      <c r="I202" s="252"/>
      <c r="J202" s="248"/>
      <c r="K202" s="248"/>
      <c r="L202" s="253"/>
      <c r="M202" s="254"/>
      <c r="N202" s="255"/>
      <c r="O202" s="255"/>
      <c r="P202" s="255"/>
      <c r="Q202" s="255"/>
      <c r="R202" s="255"/>
      <c r="S202" s="255"/>
      <c r="T202" s="25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57" t="s">
        <v>142</v>
      </c>
      <c r="AU202" s="257" t="s">
        <v>85</v>
      </c>
      <c r="AV202" s="15" t="s">
        <v>141</v>
      </c>
      <c r="AW202" s="15" t="s">
        <v>34</v>
      </c>
      <c r="AX202" s="15" t="s">
        <v>83</v>
      </c>
      <c r="AY202" s="257" t="s">
        <v>133</v>
      </c>
    </row>
    <row r="203" s="2" customFormat="1" ht="16.5" customHeight="1">
      <c r="A203" s="39"/>
      <c r="B203" s="40"/>
      <c r="C203" s="258" t="s">
        <v>166</v>
      </c>
      <c r="D203" s="258" t="s">
        <v>204</v>
      </c>
      <c r="E203" s="259" t="s">
        <v>215</v>
      </c>
      <c r="F203" s="260" t="s">
        <v>216</v>
      </c>
      <c r="G203" s="261" t="s">
        <v>154</v>
      </c>
      <c r="H203" s="262">
        <v>2.8220000000000001</v>
      </c>
      <c r="I203" s="263"/>
      <c r="J203" s="264">
        <f>ROUND(I203*H203,2)</f>
        <v>0</v>
      </c>
      <c r="K203" s="260" t="s">
        <v>140</v>
      </c>
      <c r="L203" s="265"/>
      <c r="M203" s="266" t="s">
        <v>1</v>
      </c>
      <c r="N203" s="267" t="s">
        <v>43</v>
      </c>
      <c r="O203" s="92"/>
      <c r="P203" s="221">
        <f>O203*H203</f>
        <v>0</v>
      </c>
      <c r="Q203" s="221">
        <v>0</v>
      </c>
      <c r="R203" s="221">
        <f>Q203*H203</f>
        <v>0</v>
      </c>
      <c r="S203" s="221">
        <v>0</v>
      </c>
      <c r="T203" s="222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3" t="s">
        <v>162</v>
      </c>
      <c r="AT203" s="223" t="s">
        <v>204</v>
      </c>
      <c r="AU203" s="223" t="s">
        <v>85</v>
      </c>
      <c r="AY203" s="18" t="s">
        <v>133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8" t="s">
        <v>83</v>
      </c>
      <c r="BK203" s="224">
        <f>ROUND(I203*H203,2)</f>
        <v>0</v>
      </c>
      <c r="BL203" s="18" t="s">
        <v>141</v>
      </c>
      <c r="BM203" s="223" t="s">
        <v>217</v>
      </c>
    </row>
    <row r="204" s="14" customFormat="1">
      <c r="A204" s="14"/>
      <c r="B204" s="236"/>
      <c r="C204" s="237"/>
      <c r="D204" s="227" t="s">
        <v>142</v>
      </c>
      <c r="E204" s="238" t="s">
        <v>1</v>
      </c>
      <c r="F204" s="239" t="s">
        <v>218</v>
      </c>
      <c r="G204" s="237"/>
      <c r="H204" s="240">
        <v>2.8220000000000001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6" t="s">
        <v>142</v>
      </c>
      <c r="AU204" s="246" t="s">
        <v>85</v>
      </c>
      <c r="AV204" s="14" t="s">
        <v>85</v>
      </c>
      <c r="AW204" s="14" t="s">
        <v>34</v>
      </c>
      <c r="AX204" s="14" t="s">
        <v>78</v>
      </c>
      <c r="AY204" s="246" t="s">
        <v>133</v>
      </c>
    </row>
    <row r="205" s="15" customFormat="1">
      <c r="A205" s="15"/>
      <c r="B205" s="247"/>
      <c r="C205" s="248"/>
      <c r="D205" s="227" t="s">
        <v>142</v>
      </c>
      <c r="E205" s="249" t="s">
        <v>1</v>
      </c>
      <c r="F205" s="250" t="s">
        <v>145</v>
      </c>
      <c r="G205" s="248"/>
      <c r="H205" s="251">
        <v>2.8220000000000001</v>
      </c>
      <c r="I205" s="252"/>
      <c r="J205" s="248"/>
      <c r="K205" s="248"/>
      <c r="L205" s="253"/>
      <c r="M205" s="254"/>
      <c r="N205" s="255"/>
      <c r="O205" s="255"/>
      <c r="P205" s="255"/>
      <c r="Q205" s="255"/>
      <c r="R205" s="255"/>
      <c r="S205" s="255"/>
      <c r="T205" s="25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57" t="s">
        <v>142</v>
      </c>
      <c r="AU205" s="257" t="s">
        <v>85</v>
      </c>
      <c r="AV205" s="15" t="s">
        <v>141</v>
      </c>
      <c r="AW205" s="15" t="s">
        <v>34</v>
      </c>
      <c r="AX205" s="15" t="s">
        <v>83</v>
      </c>
      <c r="AY205" s="257" t="s">
        <v>133</v>
      </c>
    </row>
    <row r="206" s="2" customFormat="1" ht="24.15" customHeight="1">
      <c r="A206" s="39"/>
      <c r="B206" s="40"/>
      <c r="C206" s="212" t="s">
        <v>219</v>
      </c>
      <c r="D206" s="212" t="s">
        <v>136</v>
      </c>
      <c r="E206" s="213" t="s">
        <v>220</v>
      </c>
      <c r="F206" s="214" t="s">
        <v>221</v>
      </c>
      <c r="G206" s="215" t="s">
        <v>222</v>
      </c>
      <c r="H206" s="216">
        <v>39.609999999999999</v>
      </c>
      <c r="I206" s="217"/>
      <c r="J206" s="218">
        <f>ROUND(I206*H206,2)</f>
        <v>0</v>
      </c>
      <c r="K206" s="214" t="s">
        <v>140</v>
      </c>
      <c r="L206" s="45"/>
      <c r="M206" s="219" t="s">
        <v>1</v>
      </c>
      <c r="N206" s="220" t="s">
        <v>43</v>
      </c>
      <c r="O206" s="92"/>
      <c r="P206" s="221">
        <f>O206*H206</f>
        <v>0</v>
      </c>
      <c r="Q206" s="221">
        <v>0</v>
      </c>
      <c r="R206" s="221">
        <f>Q206*H206</f>
        <v>0</v>
      </c>
      <c r="S206" s="221">
        <v>0</v>
      </c>
      <c r="T206" s="222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3" t="s">
        <v>141</v>
      </c>
      <c r="AT206" s="223" t="s">
        <v>136</v>
      </c>
      <c r="AU206" s="223" t="s">
        <v>85</v>
      </c>
      <c r="AY206" s="18" t="s">
        <v>133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8" t="s">
        <v>83</v>
      </c>
      <c r="BK206" s="224">
        <f>ROUND(I206*H206,2)</f>
        <v>0</v>
      </c>
      <c r="BL206" s="18" t="s">
        <v>141</v>
      </c>
      <c r="BM206" s="223" t="s">
        <v>223</v>
      </c>
    </row>
    <row r="207" s="13" customFormat="1">
      <c r="A207" s="13"/>
      <c r="B207" s="225"/>
      <c r="C207" s="226"/>
      <c r="D207" s="227" t="s">
        <v>142</v>
      </c>
      <c r="E207" s="228" t="s">
        <v>1</v>
      </c>
      <c r="F207" s="229" t="s">
        <v>224</v>
      </c>
      <c r="G207" s="226"/>
      <c r="H207" s="228" t="s">
        <v>1</v>
      </c>
      <c r="I207" s="230"/>
      <c r="J207" s="226"/>
      <c r="K207" s="226"/>
      <c r="L207" s="231"/>
      <c r="M207" s="232"/>
      <c r="N207" s="233"/>
      <c r="O207" s="233"/>
      <c r="P207" s="233"/>
      <c r="Q207" s="233"/>
      <c r="R207" s="233"/>
      <c r="S207" s="233"/>
      <c r="T207" s="23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5" t="s">
        <v>142</v>
      </c>
      <c r="AU207" s="235" t="s">
        <v>85</v>
      </c>
      <c r="AV207" s="13" t="s">
        <v>83</v>
      </c>
      <c r="AW207" s="13" t="s">
        <v>34</v>
      </c>
      <c r="AX207" s="13" t="s">
        <v>78</v>
      </c>
      <c r="AY207" s="235" t="s">
        <v>133</v>
      </c>
    </row>
    <row r="208" s="14" customFormat="1">
      <c r="A208" s="14"/>
      <c r="B208" s="236"/>
      <c r="C208" s="237"/>
      <c r="D208" s="227" t="s">
        <v>142</v>
      </c>
      <c r="E208" s="238" t="s">
        <v>1</v>
      </c>
      <c r="F208" s="239" t="s">
        <v>225</v>
      </c>
      <c r="G208" s="237"/>
      <c r="H208" s="240">
        <v>39.609999999999999</v>
      </c>
      <c r="I208" s="241"/>
      <c r="J208" s="237"/>
      <c r="K208" s="237"/>
      <c r="L208" s="242"/>
      <c r="M208" s="243"/>
      <c r="N208" s="244"/>
      <c r="O208" s="244"/>
      <c r="P208" s="244"/>
      <c r="Q208" s="244"/>
      <c r="R208" s="244"/>
      <c r="S208" s="244"/>
      <c r="T208" s="24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6" t="s">
        <v>142</v>
      </c>
      <c r="AU208" s="246" t="s">
        <v>85</v>
      </c>
      <c r="AV208" s="14" t="s">
        <v>85</v>
      </c>
      <c r="AW208" s="14" t="s">
        <v>34</v>
      </c>
      <c r="AX208" s="14" t="s">
        <v>78</v>
      </c>
      <c r="AY208" s="246" t="s">
        <v>133</v>
      </c>
    </row>
    <row r="209" s="15" customFormat="1">
      <c r="A209" s="15"/>
      <c r="B209" s="247"/>
      <c r="C209" s="248"/>
      <c r="D209" s="227" t="s">
        <v>142</v>
      </c>
      <c r="E209" s="249" t="s">
        <v>1</v>
      </c>
      <c r="F209" s="250" t="s">
        <v>145</v>
      </c>
      <c r="G209" s="248"/>
      <c r="H209" s="251">
        <v>39.609999999999999</v>
      </c>
      <c r="I209" s="252"/>
      <c r="J209" s="248"/>
      <c r="K209" s="248"/>
      <c r="L209" s="253"/>
      <c r="M209" s="254"/>
      <c r="N209" s="255"/>
      <c r="O209" s="255"/>
      <c r="P209" s="255"/>
      <c r="Q209" s="255"/>
      <c r="R209" s="255"/>
      <c r="S209" s="255"/>
      <c r="T209" s="256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57" t="s">
        <v>142</v>
      </c>
      <c r="AU209" s="257" t="s">
        <v>85</v>
      </c>
      <c r="AV209" s="15" t="s">
        <v>141</v>
      </c>
      <c r="AW209" s="15" t="s">
        <v>34</v>
      </c>
      <c r="AX209" s="15" t="s">
        <v>83</v>
      </c>
      <c r="AY209" s="257" t="s">
        <v>133</v>
      </c>
    </row>
    <row r="210" s="2" customFormat="1" ht="24.15" customHeight="1">
      <c r="A210" s="39"/>
      <c r="B210" s="40"/>
      <c r="C210" s="258" t="s">
        <v>8</v>
      </c>
      <c r="D210" s="258" t="s">
        <v>204</v>
      </c>
      <c r="E210" s="259" t="s">
        <v>226</v>
      </c>
      <c r="F210" s="260" t="s">
        <v>227</v>
      </c>
      <c r="G210" s="261" t="s">
        <v>222</v>
      </c>
      <c r="H210" s="262">
        <v>43.570999999999998</v>
      </c>
      <c r="I210" s="263"/>
      <c r="J210" s="264">
        <f>ROUND(I210*H210,2)</f>
        <v>0</v>
      </c>
      <c r="K210" s="260" t="s">
        <v>140</v>
      </c>
      <c r="L210" s="265"/>
      <c r="M210" s="266" t="s">
        <v>1</v>
      </c>
      <c r="N210" s="267" t="s">
        <v>43</v>
      </c>
      <c r="O210" s="92"/>
      <c r="P210" s="221">
        <f>O210*H210</f>
        <v>0</v>
      </c>
      <c r="Q210" s="221">
        <v>0</v>
      </c>
      <c r="R210" s="221">
        <f>Q210*H210</f>
        <v>0</v>
      </c>
      <c r="S210" s="221">
        <v>0</v>
      </c>
      <c r="T210" s="222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3" t="s">
        <v>162</v>
      </c>
      <c r="AT210" s="223" t="s">
        <v>204</v>
      </c>
      <c r="AU210" s="223" t="s">
        <v>85</v>
      </c>
      <c r="AY210" s="18" t="s">
        <v>133</v>
      </c>
      <c r="BE210" s="224">
        <f>IF(N210="základní",J210,0)</f>
        <v>0</v>
      </c>
      <c r="BF210" s="224">
        <f>IF(N210="snížená",J210,0)</f>
        <v>0</v>
      </c>
      <c r="BG210" s="224">
        <f>IF(N210="zákl. přenesená",J210,0)</f>
        <v>0</v>
      </c>
      <c r="BH210" s="224">
        <f>IF(N210="sníž. přenesená",J210,0)</f>
        <v>0</v>
      </c>
      <c r="BI210" s="224">
        <f>IF(N210="nulová",J210,0)</f>
        <v>0</v>
      </c>
      <c r="BJ210" s="18" t="s">
        <v>83</v>
      </c>
      <c r="BK210" s="224">
        <f>ROUND(I210*H210,2)</f>
        <v>0</v>
      </c>
      <c r="BL210" s="18" t="s">
        <v>141</v>
      </c>
      <c r="BM210" s="223" t="s">
        <v>228</v>
      </c>
    </row>
    <row r="211" s="14" customFormat="1">
      <c r="A211" s="14"/>
      <c r="B211" s="236"/>
      <c r="C211" s="237"/>
      <c r="D211" s="227" t="s">
        <v>142</v>
      </c>
      <c r="E211" s="238" t="s">
        <v>1</v>
      </c>
      <c r="F211" s="239" t="s">
        <v>229</v>
      </c>
      <c r="G211" s="237"/>
      <c r="H211" s="240">
        <v>43.570999999999998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142</v>
      </c>
      <c r="AU211" s="246" t="s">
        <v>85</v>
      </c>
      <c r="AV211" s="14" t="s">
        <v>85</v>
      </c>
      <c r="AW211" s="14" t="s">
        <v>34</v>
      </c>
      <c r="AX211" s="14" t="s">
        <v>78</v>
      </c>
      <c r="AY211" s="246" t="s">
        <v>133</v>
      </c>
    </row>
    <row r="212" s="15" customFormat="1">
      <c r="A212" s="15"/>
      <c r="B212" s="247"/>
      <c r="C212" s="248"/>
      <c r="D212" s="227" t="s">
        <v>142</v>
      </c>
      <c r="E212" s="249" t="s">
        <v>1</v>
      </c>
      <c r="F212" s="250" t="s">
        <v>145</v>
      </c>
      <c r="G212" s="248"/>
      <c r="H212" s="251">
        <v>43.570999999999998</v>
      </c>
      <c r="I212" s="252"/>
      <c r="J212" s="248"/>
      <c r="K212" s="248"/>
      <c r="L212" s="253"/>
      <c r="M212" s="254"/>
      <c r="N212" s="255"/>
      <c r="O212" s="255"/>
      <c r="P212" s="255"/>
      <c r="Q212" s="255"/>
      <c r="R212" s="255"/>
      <c r="S212" s="255"/>
      <c r="T212" s="25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7" t="s">
        <v>142</v>
      </c>
      <c r="AU212" s="257" t="s">
        <v>85</v>
      </c>
      <c r="AV212" s="15" t="s">
        <v>141</v>
      </c>
      <c r="AW212" s="15" t="s">
        <v>34</v>
      </c>
      <c r="AX212" s="15" t="s">
        <v>83</v>
      </c>
      <c r="AY212" s="257" t="s">
        <v>133</v>
      </c>
    </row>
    <row r="213" s="2" customFormat="1" ht="16.5" customHeight="1">
      <c r="A213" s="39"/>
      <c r="B213" s="40"/>
      <c r="C213" s="212" t="s">
        <v>230</v>
      </c>
      <c r="D213" s="212" t="s">
        <v>136</v>
      </c>
      <c r="E213" s="213" t="s">
        <v>231</v>
      </c>
      <c r="F213" s="214" t="s">
        <v>232</v>
      </c>
      <c r="G213" s="215" t="s">
        <v>222</v>
      </c>
      <c r="H213" s="216">
        <v>776.46000000000004</v>
      </c>
      <c r="I213" s="217"/>
      <c r="J213" s="218">
        <f>ROUND(I213*H213,2)</f>
        <v>0</v>
      </c>
      <c r="K213" s="214" t="s">
        <v>140</v>
      </c>
      <c r="L213" s="45"/>
      <c r="M213" s="219" t="s">
        <v>1</v>
      </c>
      <c r="N213" s="220" t="s">
        <v>43</v>
      </c>
      <c r="O213" s="92"/>
      <c r="P213" s="221">
        <f>O213*H213</f>
        <v>0</v>
      </c>
      <c r="Q213" s="221">
        <v>0</v>
      </c>
      <c r="R213" s="221">
        <f>Q213*H213</f>
        <v>0</v>
      </c>
      <c r="S213" s="221">
        <v>0</v>
      </c>
      <c r="T213" s="222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3" t="s">
        <v>141</v>
      </c>
      <c r="AT213" s="223" t="s">
        <v>136</v>
      </c>
      <c r="AU213" s="223" t="s">
        <v>85</v>
      </c>
      <c r="AY213" s="18" t="s">
        <v>133</v>
      </c>
      <c r="BE213" s="224">
        <f>IF(N213="základní",J213,0)</f>
        <v>0</v>
      </c>
      <c r="BF213" s="224">
        <f>IF(N213="snížená",J213,0)</f>
        <v>0</v>
      </c>
      <c r="BG213" s="224">
        <f>IF(N213="zákl. přenesená",J213,0)</f>
        <v>0</v>
      </c>
      <c r="BH213" s="224">
        <f>IF(N213="sníž. přenesená",J213,0)</f>
        <v>0</v>
      </c>
      <c r="BI213" s="224">
        <f>IF(N213="nulová",J213,0)</f>
        <v>0</v>
      </c>
      <c r="BJ213" s="18" t="s">
        <v>83</v>
      </c>
      <c r="BK213" s="224">
        <f>ROUND(I213*H213,2)</f>
        <v>0</v>
      </c>
      <c r="BL213" s="18" t="s">
        <v>141</v>
      </c>
      <c r="BM213" s="223" t="s">
        <v>233</v>
      </c>
    </row>
    <row r="214" s="13" customFormat="1">
      <c r="A214" s="13"/>
      <c r="B214" s="225"/>
      <c r="C214" s="226"/>
      <c r="D214" s="227" t="s">
        <v>142</v>
      </c>
      <c r="E214" s="228" t="s">
        <v>1</v>
      </c>
      <c r="F214" s="229" t="s">
        <v>178</v>
      </c>
      <c r="G214" s="226"/>
      <c r="H214" s="228" t="s">
        <v>1</v>
      </c>
      <c r="I214" s="230"/>
      <c r="J214" s="226"/>
      <c r="K214" s="226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142</v>
      </c>
      <c r="AU214" s="235" t="s">
        <v>85</v>
      </c>
      <c r="AV214" s="13" t="s">
        <v>83</v>
      </c>
      <c r="AW214" s="13" t="s">
        <v>34</v>
      </c>
      <c r="AX214" s="13" t="s">
        <v>78</v>
      </c>
      <c r="AY214" s="235" t="s">
        <v>133</v>
      </c>
    </row>
    <row r="215" s="13" customFormat="1">
      <c r="A215" s="13"/>
      <c r="B215" s="225"/>
      <c r="C215" s="226"/>
      <c r="D215" s="227" t="s">
        <v>142</v>
      </c>
      <c r="E215" s="228" t="s">
        <v>1</v>
      </c>
      <c r="F215" s="229" t="s">
        <v>234</v>
      </c>
      <c r="G215" s="226"/>
      <c r="H215" s="228" t="s">
        <v>1</v>
      </c>
      <c r="I215" s="230"/>
      <c r="J215" s="226"/>
      <c r="K215" s="226"/>
      <c r="L215" s="231"/>
      <c r="M215" s="232"/>
      <c r="N215" s="233"/>
      <c r="O215" s="233"/>
      <c r="P215" s="233"/>
      <c r="Q215" s="233"/>
      <c r="R215" s="233"/>
      <c r="S215" s="233"/>
      <c r="T215" s="23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5" t="s">
        <v>142</v>
      </c>
      <c r="AU215" s="235" t="s">
        <v>85</v>
      </c>
      <c r="AV215" s="13" t="s">
        <v>83</v>
      </c>
      <c r="AW215" s="13" t="s">
        <v>34</v>
      </c>
      <c r="AX215" s="13" t="s">
        <v>78</v>
      </c>
      <c r="AY215" s="235" t="s">
        <v>133</v>
      </c>
    </row>
    <row r="216" s="13" customFormat="1">
      <c r="A216" s="13"/>
      <c r="B216" s="225"/>
      <c r="C216" s="226"/>
      <c r="D216" s="227" t="s">
        <v>142</v>
      </c>
      <c r="E216" s="228" t="s">
        <v>1</v>
      </c>
      <c r="F216" s="229" t="s">
        <v>179</v>
      </c>
      <c r="G216" s="226"/>
      <c r="H216" s="228" t="s">
        <v>1</v>
      </c>
      <c r="I216" s="230"/>
      <c r="J216" s="226"/>
      <c r="K216" s="226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142</v>
      </c>
      <c r="AU216" s="235" t="s">
        <v>85</v>
      </c>
      <c r="AV216" s="13" t="s">
        <v>83</v>
      </c>
      <c r="AW216" s="13" t="s">
        <v>34</v>
      </c>
      <c r="AX216" s="13" t="s">
        <v>78</v>
      </c>
      <c r="AY216" s="235" t="s">
        <v>133</v>
      </c>
    </row>
    <row r="217" s="14" customFormat="1">
      <c r="A217" s="14"/>
      <c r="B217" s="236"/>
      <c r="C217" s="237"/>
      <c r="D217" s="227" t="s">
        <v>142</v>
      </c>
      <c r="E217" s="238" t="s">
        <v>1</v>
      </c>
      <c r="F217" s="239" t="s">
        <v>235</v>
      </c>
      <c r="G217" s="237"/>
      <c r="H217" s="240">
        <v>49.68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6" t="s">
        <v>142</v>
      </c>
      <c r="AU217" s="246" t="s">
        <v>85</v>
      </c>
      <c r="AV217" s="14" t="s">
        <v>85</v>
      </c>
      <c r="AW217" s="14" t="s">
        <v>34</v>
      </c>
      <c r="AX217" s="14" t="s">
        <v>78</v>
      </c>
      <c r="AY217" s="246" t="s">
        <v>133</v>
      </c>
    </row>
    <row r="218" s="13" customFormat="1">
      <c r="A218" s="13"/>
      <c r="B218" s="225"/>
      <c r="C218" s="226"/>
      <c r="D218" s="227" t="s">
        <v>142</v>
      </c>
      <c r="E218" s="228" t="s">
        <v>1</v>
      </c>
      <c r="F218" s="229" t="s">
        <v>183</v>
      </c>
      <c r="G218" s="226"/>
      <c r="H218" s="228" t="s">
        <v>1</v>
      </c>
      <c r="I218" s="230"/>
      <c r="J218" s="226"/>
      <c r="K218" s="226"/>
      <c r="L218" s="231"/>
      <c r="M218" s="232"/>
      <c r="N218" s="233"/>
      <c r="O218" s="233"/>
      <c r="P218" s="233"/>
      <c r="Q218" s="233"/>
      <c r="R218" s="233"/>
      <c r="S218" s="233"/>
      <c r="T218" s="23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5" t="s">
        <v>142</v>
      </c>
      <c r="AU218" s="235" t="s">
        <v>85</v>
      </c>
      <c r="AV218" s="13" t="s">
        <v>83</v>
      </c>
      <c r="AW218" s="13" t="s">
        <v>34</v>
      </c>
      <c r="AX218" s="13" t="s">
        <v>78</v>
      </c>
      <c r="AY218" s="235" t="s">
        <v>133</v>
      </c>
    </row>
    <row r="219" s="14" customFormat="1">
      <c r="A219" s="14"/>
      <c r="B219" s="236"/>
      <c r="C219" s="237"/>
      <c r="D219" s="227" t="s">
        <v>142</v>
      </c>
      <c r="E219" s="238" t="s">
        <v>1</v>
      </c>
      <c r="F219" s="239" t="s">
        <v>236</v>
      </c>
      <c r="G219" s="237"/>
      <c r="H219" s="240">
        <v>164.46000000000001</v>
      </c>
      <c r="I219" s="241"/>
      <c r="J219" s="237"/>
      <c r="K219" s="237"/>
      <c r="L219" s="242"/>
      <c r="M219" s="243"/>
      <c r="N219" s="244"/>
      <c r="O219" s="244"/>
      <c r="P219" s="244"/>
      <c r="Q219" s="244"/>
      <c r="R219" s="244"/>
      <c r="S219" s="244"/>
      <c r="T219" s="24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6" t="s">
        <v>142</v>
      </c>
      <c r="AU219" s="246" t="s">
        <v>85</v>
      </c>
      <c r="AV219" s="14" t="s">
        <v>85</v>
      </c>
      <c r="AW219" s="14" t="s">
        <v>34</v>
      </c>
      <c r="AX219" s="14" t="s">
        <v>78</v>
      </c>
      <c r="AY219" s="246" t="s">
        <v>133</v>
      </c>
    </row>
    <row r="220" s="13" customFormat="1">
      <c r="A220" s="13"/>
      <c r="B220" s="225"/>
      <c r="C220" s="226"/>
      <c r="D220" s="227" t="s">
        <v>142</v>
      </c>
      <c r="E220" s="228" t="s">
        <v>1</v>
      </c>
      <c r="F220" s="229" t="s">
        <v>237</v>
      </c>
      <c r="G220" s="226"/>
      <c r="H220" s="228" t="s">
        <v>1</v>
      </c>
      <c r="I220" s="230"/>
      <c r="J220" s="226"/>
      <c r="K220" s="226"/>
      <c r="L220" s="231"/>
      <c r="M220" s="232"/>
      <c r="N220" s="233"/>
      <c r="O220" s="233"/>
      <c r="P220" s="233"/>
      <c r="Q220" s="233"/>
      <c r="R220" s="233"/>
      <c r="S220" s="233"/>
      <c r="T220" s="23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5" t="s">
        <v>142</v>
      </c>
      <c r="AU220" s="235" t="s">
        <v>85</v>
      </c>
      <c r="AV220" s="13" t="s">
        <v>83</v>
      </c>
      <c r="AW220" s="13" t="s">
        <v>34</v>
      </c>
      <c r="AX220" s="13" t="s">
        <v>78</v>
      </c>
      <c r="AY220" s="235" t="s">
        <v>133</v>
      </c>
    </row>
    <row r="221" s="14" customFormat="1">
      <c r="A221" s="14"/>
      <c r="B221" s="236"/>
      <c r="C221" s="237"/>
      <c r="D221" s="227" t="s">
        <v>142</v>
      </c>
      <c r="E221" s="238" t="s">
        <v>1</v>
      </c>
      <c r="F221" s="239" t="s">
        <v>238</v>
      </c>
      <c r="G221" s="237"/>
      <c r="H221" s="240">
        <v>77.879999999999995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6" t="s">
        <v>142</v>
      </c>
      <c r="AU221" s="246" t="s">
        <v>85</v>
      </c>
      <c r="AV221" s="14" t="s">
        <v>85</v>
      </c>
      <c r="AW221" s="14" t="s">
        <v>34</v>
      </c>
      <c r="AX221" s="14" t="s">
        <v>78</v>
      </c>
      <c r="AY221" s="246" t="s">
        <v>133</v>
      </c>
    </row>
    <row r="222" s="13" customFormat="1">
      <c r="A222" s="13"/>
      <c r="B222" s="225"/>
      <c r="C222" s="226"/>
      <c r="D222" s="227" t="s">
        <v>142</v>
      </c>
      <c r="E222" s="228" t="s">
        <v>1</v>
      </c>
      <c r="F222" s="229" t="s">
        <v>239</v>
      </c>
      <c r="G222" s="226"/>
      <c r="H222" s="228" t="s">
        <v>1</v>
      </c>
      <c r="I222" s="230"/>
      <c r="J222" s="226"/>
      <c r="K222" s="226"/>
      <c r="L222" s="231"/>
      <c r="M222" s="232"/>
      <c r="N222" s="233"/>
      <c r="O222" s="233"/>
      <c r="P222" s="233"/>
      <c r="Q222" s="233"/>
      <c r="R222" s="233"/>
      <c r="S222" s="233"/>
      <c r="T222" s="23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5" t="s">
        <v>142</v>
      </c>
      <c r="AU222" s="235" t="s">
        <v>85</v>
      </c>
      <c r="AV222" s="13" t="s">
        <v>83</v>
      </c>
      <c r="AW222" s="13" t="s">
        <v>34</v>
      </c>
      <c r="AX222" s="13" t="s">
        <v>78</v>
      </c>
      <c r="AY222" s="235" t="s">
        <v>133</v>
      </c>
    </row>
    <row r="223" s="13" customFormat="1">
      <c r="A223" s="13"/>
      <c r="B223" s="225"/>
      <c r="C223" s="226"/>
      <c r="D223" s="227" t="s">
        <v>142</v>
      </c>
      <c r="E223" s="228" t="s">
        <v>1</v>
      </c>
      <c r="F223" s="229" t="s">
        <v>179</v>
      </c>
      <c r="G223" s="226"/>
      <c r="H223" s="228" t="s">
        <v>1</v>
      </c>
      <c r="I223" s="230"/>
      <c r="J223" s="226"/>
      <c r="K223" s="226"/>
      <c r="L223" s="231"/>
      <c r="M223" s="232"/>
      <c r="N223" s="233"/>
      <c r="O223" s="233"/>
      <c r="P223" s="233"/>
      <c r="Q223" s="233"/>
      <c r="R223" s="233"/>
      <c r="S223" s="233"/>
      <c r="T223" s="23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5" t="s">
        <v>142</v>
      </c>
      <c r="AU223" s="235" t="s">
        <v>85</v>
      </c>
      <c r="AV223" s="13" t="s">
        <v>83</v>
      </c>
      <c r="AW223" s="13" t="s">
        <v>34</v>
      </c>
      <c r="AX223" s="13" t="s">
        <v>78</v>
      </c>
      <c r="AY223" s="235" t="s">
        <v>133</v>
      </c>
    </row>
    <row r="224" s="14" customFormat="1">
      <c r="A224" s="14"/>
      <c r="B224" s="236"/>
      <c r="C224" s="237"/>
      <c r="D224" s="227" t="s">
        <v>142</v>
      </c>
      <c r="E224" s="238" t="s">
        <v>1</v>
      </c>
      <c r="F224" s="239" t="s">
        <v>240</v>
      </c>
      <c r="G224" s="237"/>
      <c r="H224" s="240">
        <v>72.180000000000007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6" t="s">
        <v>142</v>
      </c>
      <c r="AU224" s="246" t="s">
        <v>85</v>
      </c>
      <c r="AV224" s="14" t="s">
        <v>85</v>
      </c>
      <c r="AW224" s="14" t="s">
        <v>34</v>
      </c>
      <c r="AX224" s="14" t="s">
        <v>78</v>
      </c>
      <c r="AY224" s="246" t="s">
        <v>133</v>
      </c>
    </row>
    <row r="225" s="13" customFormat="1">
      <c r="A225" s="13"/>
      <c r="B225" s="225"/>
      <c r="C225" s="226"/>
      <c r="D225" s="227" t="s">
        <v>142</v>
      </c>
      <c r="E225" s="228" t="s">
        <v>1</v>
      </c>
      <c r="F225" s="229" t="s">
        <v>183</v>
      </c>
      <c r="G225" s="226"/>
      <c r="H225" s="228" t="s">
        <v>1</v>
      </c>
      <c r="I225" s="230"/>
      <c r="J225" s="226"/>
      <c r="K225" s="226"/>
      <c r="L225" s="231"/>
      <c r="M225" s="232"/>
      <c r="N225" s="233"/>
      <c r="O225" s="233"/>
      <c r="P225" s="233"/>
      <c r="Q225" s="233"/>
      <c r="R225" s="233"/>
      <c r="S225" s="233"/>
      <c r="T225" s="23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5" t="s">
        <v>142</v>
      </c>
      <c r="AU225" s="235" t="s">
        <v>85</v>
      </c>
      <c r="AV225" s="13" t="s">
        <v>83</v>
      </c>
      <c r="AW225" s="13" t="s">
        <v>34</v>
      </c>
      <c r="AX225" s="13" t="s">
        <v>78</v>
      </c>
      <c r="AY225" s="235" t="s">
        <v>133</v>
      </c>
    </row>
    <row r="226" s="14" customFormat="1">
      <c r="A226" s="14"/>
      <c r="B226" s="236"/>
      <c r="C226" s="237"/>
      <c r="D226" s="227" t="s">
        <v>142</v>
      </c>
      <c r="E226" s="238" t="s">
        <v>1</v>
      </c>
      <c r="F226" s="239" t="s">
        <v>241</v>
      </c>
      <c r="G226" s="237"/>
      <c r="H226" s="240">
        <v>222.61000000000001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6" t="s">
        <v>142</v>
      </c>
      <c r="AU226" s="246" t="s">
        <v>85</v>
      </c>
      <c r="AV226" s="14" t="s">
        <v>85</v>
      </c>
      <c r="AW226" s="14" t="s">
        <v>34</v>
      </c>
      <c r="AX226" s="14" t="s">
        <v>78</v>
      </c>
      <c r="AY226" s="246" t="s">
        <v>133</v>
      </c>
    </row>
    <row r="227" s="13" customFormat="1">
      <c r="A227" s="13"/>
      <c r="B227" s="225"/>
      <c r="C227" s="226"/>
      <c r="D227" s="227" t="s">
        <v>142</v>
      </c>
      <c r="E227" s="228" t="s">
        <v>1</v>
      </c>
      <c r="F227" s="229" t="s">
        <v>242</v>
      </c>
      <c r="G227" s="226"/>
      <c r="H227" s="228" t="s">
        <v>1</v>
      </c>
      <c r="I227" s="230"/>
      <c r="J227" s="226"/>
      <c r="K227" s="226"/>
      <c r="L227" s="231"/>
      <c r="M227" s="232"/>
      <c r="N227" s="233"/>
      <c r="O227" s="233"/>
      <c r="P227" s="233"/>
      <c r="Q227" s="233"/>
      <c r="R227" s="233"/>
      <c r="S227" s="233"/>
      <c r="T227" s="23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5" t="s">
        <v>142</v>
      </c>
      <c r="AU227" s="235" t="s">
        <v>85</v>
      </c>
      <c r="AV227" s="13" t="s">
        <v>83</v>
      </c>
      <c r="AW227" s="13" t="s">
        <v>34</v>
      </c>
      <c r="AX227" s="13" t="s">
        <v>78</v>
      </c>
      <c r="AY227" s="235" t="s">
        <v>133</v>
      </c>
    </row>
    <row r="228" s="13" customFormat="1">
      <c r="A228" s="13"/>
      <c r="B228" s="225"/>
      <c r="C228" s="226"/>
      <c r="D228" s="227" t="s">
        <v>142</v>
      </c>
      <c r="E228" s="228" t="s">
        <v>1</v>
      </c>
      <c r="F228" s="229" t="s">
        <v>179</v>
      </c>
      <c r="G228" s="226"/>
      <c r="H228" s="228" t="s">
        <v>1</v>
      </c>
      <c r="I228" s="230"/>
      <c r="J228" s="226"/>
      <c r="K228" s="226"/>
      <c r="L228" s="231"/>
      <c r="M228" s="232"/>
      <c r="N228" s="233"/>
      <c r="O228" s="233"/>
      <c r="P228" s="233"/>
      <c r="Q228" s="233"/>
      <c r="R228" s="233"/>
      <c r="S228" s="233"/>
      <c r="T228" s="23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5" t="s">
        <v>142</v>
      </c>
      <c r="AU228" s="235" t="s">
        <v>85</v>
      </c>
      <c r="AV228" s="13" t="s">
        <v>83</v>
      </c>
      <c r="AW228" s="13" t="s">
        <v>34</v>
      </c>
      <c r="AX228" s="13" t="s">
        <v>78</v>
      </c>
      <c r="AY228" s="235" t="s">
        <v>133</v>
      </c>
    </row>
    <row r="229" s="14" customFormat="1">
      <c r="A229" s="14"/>
      <c r="B229" s="236"/>
      <c r="C229" s="237"/>
      <c r="D229" s="227" t="s">
        <v>142</v>
      </c>
      <c r="E229" s="238" t="s">
        <v>1</v>
      </c>
      <c r="F229" s="239" t="s">
        <v>243</v>
      </c>
      <c r="G229" s="237"/>
      <c r="H229" s="240">
        <v>22.5</v>
      </c>
      <c r="I229" s="241"/>
      <c r="J229" s="237"/>
      <c r="K229" s="237"/>
      <c r="L229" s="242"/>
      <c r="M229" s="243"/>
      <c r="N229" s="244"/>
      <c r="O229" s="244"/>
      <c r="P229" s="244"/>
      <c r="Q229" s="244"/>
      <c r="R229" s="244"/>
      <c r="S229" s="244"/>
      <c r="T229" s="24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6" t="s">
        <v>142</v>
      </c>
      <c r="AU229" s="246" t="s">
        <v>85</v>
      </c>
      <c r="AV229" s="14" t="s">
        <v>85</v>
      </c>
      <c r="AW229" s="14" t="s">
        <v>34</v>
      </c>
      <c r="AX229" s="14" t="s">
        <v>78</v>
      </c>
      <c r="AY229" s="246" t="s">
        <v>133</v>
      </c>
    </row>
    <row r="230" s="13" customFormat="1">
      <c r="A230" s="13"/>
      <c r="B230" s="225"/>
      <c r="C230" s="226"/>
      <c r="D230" s="227" t="s">
        <v>142</v>
      </c>
      <c r="E230" s="228" t="s">
        <v>1</v>
      </c>
      <c r="F230" s="229" t="s">
        <v>183</v>
      </c>
      <c r="G230" s="226"/>
      <c r="H230" s="228" t="s">
        <v>1</v>
      </c>
      <c r="I230" s="230"/>
      <c r="J230" s="226"/>
      <c r="K230" s="226"/>
      <c r="L230" s="231"/>
      <c r="M230" s="232"/>
      <c r="N230" s="233"/>
      <c r="O230" s="233"/>
      <c r="P230" s="233"/>
      <c r="Q230" s="233"/>
      <c r="R230" s="233"/>
      <c r="S230" s="233"/>
      <c r="T230" s="23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5" t="s">
        <v>142</v>
      </c>
      <c r="AU230" s="235" t="s">
        <v>85</v>
      </c>
      <c r="AV230" s="13" t="s">
        <v>83</v>
      </c>
      <c r="AW230" s="13" t="s">
        <v>34</v>
      </c>
      <c r="AX230" s="13" t="s">
        <v>78</v>
      </c>
      <c r="AY230" s="235" t="s">
        <v>133</v>
      </c>
    </row>
    <row r="231" s="14" customFormat="1">
      <c r="A231" s="14"/>
      <c r="B231" s="236"/>
      <c r="C231" s="237"/>
      <c r="D231" s="227" t="s">
        <v>142</v>
      </c>
      <c r="E231" s="238" t="s">
        <v>1</v>
      </c>
      <c r="F231" s="239" t="s">
        <v>244</v>
      </c>
      <c r="G231" s="237"/>
      <c r="H231" s="240">
        <v>58.149999999999999</v>
      </c>
      <c r="I231" s="241"/>
      <c r="J231" s="237"/>
      <c r="K231" s="237"/>
      <c r="L231" s="242"/>
      <c r="M231" s="243"/>
      <c r="N231" s="244"/>
      <c r="O231" s="244"/>
      <c r="P231" s="244"/>
      <c r="Q231" s="244"/>
      <c r="R231" s="244"/>
      <c r="S231" s="244"/>
      <c r="T231" s="24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6" t="s">
        <v>142</v>
      </c>
      <c r="AU231" s="246" t="s">
        <v>85</v>
      </c>
      <c r="AV231" s="14" t="s">
        <v>85</v>
      </c>
      <c r="AW231" s="14" t="s">
        <v>34</v>
      </c>
      <c r="AX231" s="14" t="s">
        <v>78</v>
      </c>
      <c r="AY231" s="246" t="s">
        <v>133</v>
      </c>
    </row>
    <row r="232" s="13" customFormat="1">
      <c r="A232" s="13"/>
      <c r="B232" s="225"/>
      <c r="C232" s="226"/>
      <c r="D232" s="227" t="s">
        <v>142</v>
      </c>
      <c r="E232" s="228" t="s">
        <v>1</v>
      </c>
      <c r="F232" s="229" t="s">
        <v>245</v>
      </c>
      <c r="G232" s="226"/>
      <c r="H232" s="228" t="s">
        <v>1</v>
      </c>
      <c r="I232" s="230"/>
      <c r="J232" s="226"/>
      <c r="K232" s="226"/>
      <c r="L232" s="231"/>
      <c r="M232" s="232"/>
      <c r="N232" s="233"/>
      <c r="O232" s="233"/>
      <c r="P232" s="233"/>
      <c r="Q232" s="233"/>
      <c r="R232" s="233"/>
      <c r="S232" s="233"/>
      <c r="T232" s="23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5" t="s">
        <v>142</v>
      </c>
      <c r="AU232" s="235" t="s">
        <v>85</v>
      </c>
      <c r="AV232" s="13" t="s">
        <v>83</v>
      </c>
      <c r="AW232" s="13" t="s">
        <v>34</v>
      </c>
      <c r="AX232" s="13" t="s">
        <v>78</v>
      </c>
      <c r="AY232" s="235" t="s">
        <v>133</v>
      </c>
    </row>
    <row r="233" s="13" customFormat="1">
      <c r="A233" s="13"/>
      <c r="B233" s="225"/>
      <c r="C233" s="226"/>
      <c r="D233" s="227" t="s">
        <v>142</v>
      </c>
      <c r="E233" s="228" t="s">
        <v>1</v>
      </c>
      <c r="F233" s="229" t="s">
        <v>179</v>
      </c>
      <c r="G233" s="226"/>
      <c r="H233" s="228" t="s">
        <v>1</v>
      </c>
      <c r="I233" s="230"/>
      <c r="J233" s="226"/>
      <c r="K233" s="226"/>
      <c r="L233" s="231"/>
      <c r="M233" s="232"/>
      <c r="N233" s="233"/>
      <c r="O233" s="233"/>
      <c r="P233" s="233"/>
      <c r="Q233" s="233"/>
      <c r="R233" s="233"/>
      <c r="S233" s="233"/>
      <c r="T233" s="23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5" t="s">
        <v>142</v>
      </c>
      <c r="AU233" s="235" t="s">
        <v>85</v>
      </c>
      <c r="AV233" s="13" t="s">
        <v>83</v>
      </c>
      <c r="AW233" s="13" t="s">
        <v>34</v>
      </c>
      <c r="AX233" s="13" t="s">
        <v>78</v>
      </c>
      <c r="AY233" s="235" t="s">
        <v>133</v>
      </c>
    </row>
    <row r="234" s="14" customFormat="1">
      <c r="A234" s="14"/>
      <c r="B234" s="236"/>
      <c r="C234" s="237"/>
      <c r="D234" s="227" t="s">
        <v>142</v>
      </c>
      <c r="E234" s="238" t="s">
        <v>1</v>
      </c>
      <c r="F234" s="239" t="s">
        <v>243</v>
      </c>
      <c r="G234" s="237"/>
      <c r="H234" s="240">
        <v>22.5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142</v>
      </c>
      <c r="AU234" s="246" t="s">
        <v>85</v>
      </c>
      <c r="AV234" s="14" t="s">
        <v>85</v>
      </c>
      <c r="AW234" s="14" t="s">
        <v>34</v>
      </c>
      <c r="AX234" s="14" t="s">
        <v>78</v>
      </c>
      <c r="AY234" s="246" t="s">
        <v>133</v>
      </c>
    </row>
    <row r="235" s="13" customFormat="1">
      <c r="A235" s="13"/>
      <c r="B235" s="225"/>
      <c r="C235" s="226"/>
      <c r="D235" s="227" t="s">
        <v>142</v>
      </c>
      <c r="E235" s="228" t="s">
        <v>1</v>
      </c>
      <c r="F235" s="229" t="s">
        <v>183</v>
      </c>
      <c r="G235" s="226"/>
      <c r="H235" s="228" t="s">
        <v>1</v>
      </c>
      <c r="I235" s="230"/>
      <c r="J235" s="226"/>
      <c r="K235" s="226"/>
      <c r="L235" s="231"/>
      <c r="M235" s="232"/>
      <c r="N235" s="233"/>
      <c r="O235" s="233"/>
      <c r="P235" s="233"/>
      <c r="Q235" s="233"/>
      <c r="R235" s="233"/>
      <c r="S235" s="233"/>
      <c r="T235" s="23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5" t="s">
        <v>142</v>
      </c>
      <c r="AU235" s="235" t="s">
        <v>85</v>
      </c>
      <c r="AV235" s="13" t="s">
        <v>83</v>
      </c>
      <c r="AW235" s="13" t="s">
        <v>34</v>
      </c>
      <c r="AX235" s="13" t="s">
        <v>78</v>
      </c>
      <c r="AY235" s="235" t="s">
        <v>133</v>
      </c>
    </row>
    <row r="236" s="14" customFormat="1">
      <c r="A236" s="14"/>
      <c r="B236" s="236"/>
      <c r="C236" s="237"/>
      <c r="D236" s="227" t="s">
        <v>142</v>
      </c>
      <c r="E236" s="238" t="s">
        <v>1</v>
      </c>
      <c r="F236" s="239" t="s">
        <v>244</v>
      </c>
      <c r="G236" s="237"/>
      <c r="H236" s="240">
        <v>58.149999999999999</v>
      </c>
      <c r="I236" s="241"/>
      <c r="J236" s="237"/>
      <c r="K236" s="237"/>
      <c r="L236" s="242"/>
      <c r="M236" s="243"/>
      <c r="N236" s="244"/>
      <c r="O236" s="244"/>
      <c r="P236" s="244"/>
      <c r="Q236" s="244"/>
      <c r="R236" s="244"/>
      <c r="S236" s="244"/>
      <c r="T236" s="24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6" t="s">
        <v>142</v>
      </c>
      <c r="AU236" s="246" t="s">
        <v>85</v>
      </c>
      <c r="AV236" s="14" t="s">
        <v>85</v>
      </c>
      <c r="AW236" s="14" t="s">
        <v>34</v>
      </c>
      <c r="AX236" s="14" t="s">
        <v>78</v>
      </c>
      <c r="AY236" s="246" t="s">
        <v>133</v>
      </c>
    </row>
    <row r="237" s="13" customFormat="1">
      <c r="A237" s="13"/>
      <c r="B237" s="225"/>
      <c r="C237" s="226"/>
      <c r="D237" s="227" t="s">
        <v>142</v>
      </c>
      <c r="E237" s="228" t="s">
        <v>1</v>
      </c>
      <c r="F237" s="229" t="s">
        <v>246</v>
      </c>
      <c r="G237" s="226"/>
      <c r="H237" s="228" t="s">
        <v>1</v>
      </c>
      <c r="I237" s="230"/>
      <c r="J237" s="226"/>
      <c r="K237" s="226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142</v>
      </c>
      <c r="AU237" s="235" t="s">
        <v>85</v>
      </c>
      <c r="AV237" s="13" t="s">
        <v>83</v>
      </c>
      <c r="AW237" s="13" t="s">
        <v>34</v>
      </c>
      <c r="AX237" s="13" t="s">
        <v>78</v>
      </c>
      <c r="AY237" s="235" t="s">
        <v>133</v>
      </c>
    </row>
    <row r="238" s="14" customFormat="1">
      <c r="A238" s="14"/>
      <c r="B238" s="236"/>
      <c r="C238" s="237"/>
      <c r="D238" s="227" t="s">
        <v>142</v>
      </c>
      <c r="E238" s="238" t="s">
        <v>1</v>
      </c>
      <c r="F238" s="239" t="s">
        <v>247</v>
      </c>
      <c r="G238" s="237"/>
      <c r="H238" s="240">
        <v>28.350000000000001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142</v>
      </c>
      <c r="AU238" s="246" t="s">
        <v>85</v>
      </c>
      <c r="AV238" s="14" t="s">
        <v>85</v>
      </c>
      <c r="AW238" s="14" t="s">
        <v>34</v>
      </c>
      <c r="AX238" s="14" t="s">
        <v>78</v>
      </c>
      <c r="AY238" s="246" t="s">
        <v>133</v>
      </c>
    </row>
    <row r="239" s="15" customFormat="1">
      <c r="A239" s="15"/>
      <c r="B239" s="247"/>
      <c r="C239" s="248"/>
      <c r="D239" s="227" t="s">
        <v>142</v>
      </c>
      <c r="E239" s="249" t="s">
        <v>1</v>
      </c>
      <c r="F239" s="250" t="s">
        <v>145</v>
      </c>
      <c r="G239" s="248"/>
      <c r="H239" s="251">
        <v>776.46000000000004</v>
      </c>
      <c r="I239" s="252"/>
      <c r="J239" s="248"/>
      <c r="K239" s="248"/>
      <c r="L239" s="253"/>
      <c r="M239" s="254"/>
      <c r="N239" s="255"/>
      <c r="O239" s="255"/>
      <c r="P239" s="255"/>
      <c r="Q239" s="255"/>
      <c r="R239" s="255"/>
      <c r="S239" s="255"/>
      <c r="T239" s="256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57" t="s">
        <v>142</v>
      </c>
      <c r="AU239" s="257" t="s">
        <v>85</v>
      </c>
      <c r="AV239" s="15" t="s">
        <v>141</v>
      </c>
      <c r="AW239" s="15" t="s">
        <v>34</v>
      </c>
      <c r="AX239" s="15" t="s">
        <v>83</v>
      </c>
      <c r="AY239" s="257" t="s">
        <v>133</v>
      </c>
    </row>
    <row r="240" s="2" customFormat="1" ht="24.15" customHeight="1">
      <c r="A240" s="39"/>
      <c r="B240" s="40"/>
      <c r="C240" s="258" t="s">
        <v>176</v>
      </c>
      <c r="D240" s="258" t="s">
        <v>204</v>
      </c>
      <c r="E240" s="259" t="s">
        <v>248</v>
      </c>
      <c r="F240" s="260" t="s">
        <v>249</v>
      </c>
      <c r="G240" s="261" t="s">
        <v>222</v>
      </c>
      <c r="H240" s="262">
        <v>321.22199999999998</v>
      </c>
      <c r="I240" s="263"/>
      <c r="J240" s="264">
        <f>ROUND(I240*H240,2)</f>
        <v>0</v>
      </c>
      <c r="K240" s="260" t="s">
        <v>140</v>
      </c>
      <c r="L240" s="265"/>
      <c r="M240" s="266" t="s">
        <v>1</v>
      </c>
      <c r="N240" s="267" t="s">
        <v>43</v>
      </c>
      <c r="O240" s="92"/>
      <c r="P240" s="221">
        <f>O240*H240</f>
        <v>0</v>
      </c>
      <c r="Q240" s="221">
        <v>0</v>
      </c>
      <c r="R240" s="221">
        <f>Q240*H240</f>
        <v>0</v>
      </c>
      <c r="S240" s="221">
        <v>0</v>
      </c>
      <c r="T240" s="222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3" t="s">
        <v>162</v>
      </c>
      <c r="AT240" s="223" t="s">
        <v>204</v>
      </c>
      <c r="AU240" s="223" t="s">
        <v>85</v>
      </c>
      <c r="AY240" s="18" t="s">
        <v>133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8" t="s">
        <v>83</v>
      </c>
      <c r="BK240" s="224">
        <f>ROUND(I240*H240,2)</f>
        <v>0</v>
      </c>
      <c r="BL240" s="18" t="s">
        <v>141</v>
      </c>
      <c r="BM240" s="223" t="s">
        <v>250</v>
      </c>
    </row>
    <row r="241" s="13" customFormat="1">
      <c r="A241" s="13"/>
      <c r="B241" s="225"/>
      <c r="C241" s="226"/>
      <c r="D241" s="227" t="s">
        <v>142</v>
      </c>
      <c r="E241" s="228" t="s">
        <v>1</v>
      </c>
      <c r="F241" s="229" t="s">
        <v>178</v>
      </c>
      <c r="G241" s="226"/>
      <c r="H241" s="228" t="s">
        <v>1</v>
      </c>
      <c r="I241" s="230"/>
      <c r="J241" s="226"/>
      <c r="K241" s="226"/>
      <c r="L241" s="231"/>
      <c r="M241" s="232"/>
      <c r="N241" s="233"/>
      <c r="O241" s="233"/>
      <c r="P241" s="233"/>
      <c r="Q241" s="233"/>
      <c r="R241" s="233"/>
      <c r="S241" s="233"/>
      <c r="T241" s="23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5" t="s">
        <v>142</v>
      </c>
      <c r="AU241" s="235" t="s">
        <v>85</v>
      </c>
      <c r="AV241" s="13" t="s">
        <v>83</v>
      </c>
      <c r="AW241" s="13" t="s">
        <v>34</v>
      </c>
      <c r="AX241" s="13" t="s">
        <v>78</v>
      </c>
      <c r="AY241" s="235" t="s">
        <v>133</v>
      </c>
    </row>
    <row r="242" s="13" customFormat="1">
      <c r="A242" s="13"/>
      <c r="B242" s="225"/>
      <c r="C242" s="226"/>
      <c r="D242" s="227" t="s">
        <v>142</v>
      </c>
      <c r="E242" s="228" t="s">
        <v>1</v>
      </c>
      <c r="F242" s="229" t="s">
        <v>234</v>
      </c>
      <c r="G242" s="226"/>
      <c r="H242" s="228" t="s">
        <v>1</v>
      </c>
      <c r="I242" s="230"/>
      <c r="J242" s="226"/>
      <c r="K242" s="226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142</v>
      </c>
      <c r="AU242" s="235" t="s">
        <v>85</v>
      </c>
      <c r="AV242" s="13" t="s">
        <v>83</v>
      </c>
      <c r="AW242" s="13" t="s">
        <v>34</v>
      </c>
      <c r="AX242" s="13" t="s">
        <v>78</v>
      </c>
      <c r="AY242" s="235" t="s">
        <v>133</v>
      </c>
    </row>
    <row r="243" s="13" customFormat="1">
      <c r="A243" s="13"/>
      <c r="B243" s="225"/>
      <c r="C243" s="226"/>
      <c r="D243" s="227" t="s">
        <v>142</v>
      </c>
      <c r="E243" s="228" t="s">
        <v>1</v>
      </c>
      <c r="F243" s="229" t="s">
        <v>179</v>
      </c>
      <c r="G243" s="226"/>
      <c r="H243" s="228" t="s">
        <v>1</v>
      </c>
      <c r="I243" s="230"/>
      <c r="J243" s="226"/>
      <c r="K243" s="226"/>
      <c r="L243" s="231"/>
      <c r="M243" s="232"/>
      <c r="N243" s="233"/>
      <c r="O243" s="233"/>
      <c r="P243" s="233"/>
      <c r="Q243" s="233"/>
      <c r="R243" s="233"/>
      <c r="S243" s="233"/>
      <c r="T243" s="23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5" t="s">
        <v>142</v>
      </c>
      <c r="AU243" s="235" t="s">
        <v>85</v>
      </c>
      <c r="AV243" s="13" t="s">
        <v>83</v>
      </c>
      <c r="AW243" s="13" t="s">
        <v>34</v>
      </c>
      <c r="AX243" s="13" t="s">
        <v>78</v>
      </c>
      <c r="AY243" s="235" t="s">
        <v>133</v>
      </c>
    </row>
    <row r="244" s="14" customFormat="1">
      <c r="A244" s="14"/>
      <c r="B244" s="236"/>
      <c r="C244" s="237"/>
      <c r="D244" s="227" t="s">
        <v>142</v>
      </c>
      <c r="E244" s="238" t="s">
        <v>1</v>
      </c>
      <c r="F244" s="239" t="s">
        <v>235</v>
      </c>
      <c r="G244" s="237"/>
      <c r="H244" s="240">
        <v>49.68</v>
      </c>
      <c r="I244" s="241"/>
      <c r="J244" s="237"/>
      <c r="K244" s="237"/>
      <c r="L244" s="242"/>
      <c r="M244" s="243"/>
      <c r="N244" s="244"/>
      <c r="O244" s="244"/>
      <c r="P244" s="244"/>
      <c r="Q244" s="244"/>
      <c r="R244" s="244"/>
      <c r="S244" s="244"/>
      <c r="T244" s="24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6" t="s">
        <v>142</v>
      </c>
      <c r="AU244" s="246" t="s">
        <v>85</v>
      </c>
      <c r="AV244" s="14" t="s">
        <v>85</v>
      </c>
      <c r="AW244" s="14" t="s">
        <v>34</v>
      </c>
      <c r="AX244" s="14" t="s">
        <v>78</v>
      </c>
      <c r="AY244" s="246" t="s">
        <v>133</v>
      </c>
    </row>
    <row r="245" s="13" customFormat="1">
      <c r="A245" s="13"/>
      <c r="B245" s="225"/>
      <c r="C245" s="226"/>
      <c r="D245" s="227" t="s">
        <v>142</v>
      </c>
      <c r="E245" s="228" t="s">
        <v>1</v>
      </c>
      <c r="F245" s="229" t="s">
        <v>183</v>
      </c>
      <c r="G245" s="226"/>
      <c r="H245" s="228" t="s">
        <v>1</v>
      </c>
      <c r="I245" s="230"/>
      <c r="J245" s="226"/>
      <c r="K245" s="226"/>
      <c r="L245" s="231"/>
      <c r="M245" s="232"/>
      <c r="N245" s="233"/>
      <c r="O245" s="233"/>
      <c r="P245" s="233"/>
      <c r="Q245" s="233"/>
      <c r="R245" s="233"/>
      <c r="S245" s="233"/>
      <c r="T245" s="23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5" t="s">
        <v>142</v>
      </c>
      <c r="AU245" s="235" t="s">
        <v>85</v>
      </c>
      <c r="AV245" s="13" t="s">
        <v>83</v>
      </c>
      <c r="AW245" s="13" t="s">
        <v>34</v>
      </c>
      <c r="AX245" s="13" t="s">
        <v>78</v>
      </c>
      <c r="AY245" s="235" t="s">
        <v>133</v>
      </c>
    </row>
    <row r="246" s="14" customFormat="1">
      <c r="A246" s="14"/>
      <c r="B246" s="236"/>
      <c r="C246" s="237"/>
      <c r="D246" s="227" t="s">
        <v>142</v>
      </c>
      <c r="E246" s="238" t="s">
        <v>1</v>
      </c>
      <c r="F246" s="239" t="s">
        <v>236</v>
      </c>
      <c r="G246" s="237"/>
      <c r="H246" s="240">
        <v>164.46000000000001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6" t="s">
        <v>142</v>
      </c>
      <c r="AU246" s="246" t="s">
        <v>85</v>
      </c>
      <c r="AV246" s="14" t="s">
        <v>85</v>
      </c>
      <c r="AW246" s="14" t="s">
        <v>34</v>
      </c>
      <c r="AX246" s="14" t="s">
        <v>78</v>
      </c>
      <c r="AY246" s="246" t="s">
        <v>133</v>
      </c>
    </row>
    <row r="247" s="13" customFormat="1">
      <c r="A247" s="13"/>
      <c r="B247" s="225"/>
      <c r="C247" s="226"/>
      <c r="D247" s="227" t="s">
        <v>142</v>
      </c>
      <c r="E247" s="228" t="s">
        <v>1</v>
      </c>
      <c r="F247" s="229" t="s">
        <v>237</v>
      </c>
      <c r="G247" s="226"/>
      <c r="H247" s="228" t="s">
        <v>1</v>
      </c>
      <c r="I247" s="230"/>
      <c r="J247" s="226"/>
      <c r="K247" s="226"/>
      <c r="L247" s="231"/>
      <c r="M247" s="232"/>
      <c r="N247" s="233"/>
      <c r="O247" s="233"/>
      <c r="P247" s="233"/>
      <c r="Q247" s="233"/>
      <c r="R247" s="233"/>
      <c r="S247" s="233"/>
      <c r="T247" s="23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5" t="s">
        <v>142</v>
      </c>
      <c r="AU247" s="235" t="s">
        <v>85</v>
      </c>
      <c r="AV247" s="13" t="s">
        <v>83</v>
      </c>
      <c r="AW247" s="13" t="s">
        <v>34</v>
      </c>
      <c r="AX247" s="13" t="s">
        <v>78</v>
      </c>
      <c r="AY247" s="235" t="s">
        <v>133</v>
      </c>
    </row>
    <row r="248" s="14" customFormat="1">
      <c r="A248" s="14"/>
      <c r="B248" s="236"/>
      <c r="C248" s="237"/>
      <c r="D248" s="227" t="s">
        <v>142</v>
      </c>
      <c r="E248" s="238" t="s">
        <v>1</v>
      </c>
      <c r="F248" s="239" t="s">
        <v>238</v>
      </c>
      <c r="G248" s="237"/>
      <c r="H248" s="240">
        <v>77.879999999999995</v>
      </c>
      <c r="I248" s="241"/>
      <c r="J248" s="237"/>
      <c r="K248" s="237"/>
      <c r="L248" s="242"/>
      <c r="M248" s="243"/>
      <c r="N248" s="244"/>
      <c r="O248" s="244"/>
      <c r="P248" s="244"/>
      <c r="Q248" s="244"/>
      <c r="R248" s="244"/>
      <c r="S248" s="244"/>
      <c r="T248" s="24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6" t="s">
        <v>142</v>
      </c>
      <c r="AU248" s="246" t="s">
        <v>85</v>
      </c>
      <c r="AV248" s="14" t="s">
        <v>85</v>
      </c>
      <c r="AW248" s="14" t="s">
        <v>34</v>
      </c>
      <c r="AX248" s="14" t="s">
        <v>78</v>
      </c>
      <c r="AY248" s="246" t="s">
        <v>133</v>
      </c>
    </row>
    <row r="249" s="15" customFormat="1">
      <c r="A249" s="15"/>
      <c r="B249" s="247"/>
      <c r="C249" s="248"/>
      <c r="D249" s="227" t="s">
        <v>142</v>
      </c>
      <c r="E249" s="249" t="s">
        <v>1</v>
      </c>
      <c r="F249" s="250" t="s">
        <v>145</v>
      </c>
      <c r="G249" s="248"/>
      <c r="H249" s="251">
        <v>292.01999999999998</v>
      </c>
      <c r="I249" s="252"/>
      <c r="J249" s="248"/>
      <c r="K249" s="248"/>
      <c r="L249" s="253"/>
      <c r="M249" s="254"/>
      <c r="N249" s="255"/>
      <c r="O249" s="255"/>
      <c r="P249" s="255"/>
      <c r="Q249" s="255"/>
      <c r="R249" s="255"/>
      <c r="S249" s="255"/>
      <c r="T249" s="25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57" t="s">
        <v>142</v>
      </c>
      <c r="AU249" s="257" t="s">
        <v>85</v>
      </c>
      <c r="AV249" s="15" t="s">
        <v>141</v>
      </c>
      <c r="AW249" s="15" t="s">
        <v>34</v>
      </c>
      <c r="AX249" s="15" t="s">
        <v>78</v>
      </c>
      <c r="AY249" s="257" t="s">
        <v>133</v>
      </c>
    </row>
    <row r="250" s="14" customFormat="1">
      <c r="A250" s="14"/>
      <c r="B250" s="236"/>
      <c r="C250" s="237"/>
      <c r="D250" s="227" t="s">
        <v>142</v>
      </c>
      <c r="E250" s="238" t="s">
        <v>1</v>
      </c>
      <c r="F250" s="239" t="s">
        <v>251</v>
      </c>
      <c r="G250" s="237"/>
      <c r="H250" s="240">
        <v>321.22199999999998</v>
      </c>
      <c r="I250" s="241"/>
      <c r="J250" s="237"/>
      <c r="K250" s="237"/>
      <c r="L250" s="242"/>
      <c r="M250" s="243"/>
      <c r="N250" s="244"/>
      <c r="O250" s="244"/>
      <c r="P250" s="244"/>
      <c r="Q250" s="244"/>
      <c r="R250" s="244"/>
      <c r="S250" s="244"/>
      <c r="T250" s="24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6" t="s">
        <v>142</v>
      </c>
      <c r="AU250" s="246" t="s">
        <v>85</v>
      </c>
      <c r="AV250" s="14" t="s">
        <v>85</v>
      </c>
      <c r="AW250" s="14" t="s">
        <v>34</v>
      </c>
      <c r="AX250" s="14" t="s">
        <v>78</v>
      </c>
      <c r="AY250" s="246" t="s">
        <v>133</v>
      </c>
    </row>
    <row r="251" s="15" customFormat="1">
      <c r="A251" s="15"/>
      <c r="B251" s="247"/>
      <c r="C251" s="248"/>
      <c r="D251" s="227" t="s">
        <v>142</v>
      </c>
      <c r="E251" s="249" t="s">
        <v>1</v>
      </c>
      <c r="F251" s="250" t="s">
        <v>145</v>
      </c>
      <c r="G251" s="248"/>
      <c r="H251" s="251">
        <v>321.22199999999998</v>
      </c>
      <c r="I251" s="252"/>
      <c r="J251" s="248"/>
      <c r="K251" s="248"/>
      <c r="L251" s="253"/>
      <c r="M251" s="254"/>
      <c r="N251" s="255"/>
      <c r="O251" s="255"/>
      <c r="P251" s="255"/>
      <c r="Q251" s="255"/>
      <c r="R251" s="255"/>
      <c r="S251" s="255"/>
      <c r="T251" s="25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57" t="s">
        <v>142</v>
      </c>
      <c r="AU251" s="257" t="s">
        <v>85</v>
      </c>
      <c r="AV251" s="15" t="s">
        <v>141</v>
      </c>
      <c r="AW251" s="15" t="s">
        <v>34</v>
      </c>
      <c r="AX251" s="15" t="s">
        <v>83</v>
      </c>
      <c r="AY251" s="257" t="s">
        <v>133</v>
      </c>
    </row>
    <row r="252" s="2" customFormat="1" ht="24.15" customHeight="1">
      <c r="A252" s="39"/>
      <c r="B252" s="40"/>
      <c r="C252" s="258" t="s">
        <v>252</v>
      </c>
      <c r="D252" s="258" t="s">
        <v>204</v>
      </c>
      <c r="E252" s="259" t="s">
        <v>253</v>
      </c>
      <c r="F252" s="260" t="s">
        <v>254</v>
      </c>
      <c r="G252" s="261" t="s">
        <v>222</v>
      </c>
      <c r="H252" s="262">
        <v>324.26900000000001</v>
      </c>
      <c r="I252" s="263"/>
      <c r="J252" s="264">
        <f>ROUND(I252*H252,2)</f>
        <v>0</v>
      </c>
      <c r="K252" s="260" t="s">
        <v>140</v>
      </c>
      <c r="L252" s="265"/>
      <c r="M252" s="266" t="s">
        <v>1</v>
      </c>
      <c r="N252" s="267" t="s">
        <v>43</v>
      </c>
      <c r="O252" s="92"/>
      <c r="P252" s="221">
        <f>O252*H252</f>
        <v>0</v>
      </c>
      <c r="Q252" s="221">
        <v>0</v>
      </c>
      <c r="R252" s="221">
        <f>Q252*H252</f>
        <v>0</v>
      </c>
      <c r="S252" s="221">
        <v>0</v>
      </c>
      <c r="T252" s="222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3" t="s">
        <v>162</v>
      </c>
      <c r="AT252" s="223" t="s">
        <v>204</v>
      </c>
      <c r="AU252" s="223" t="s">
        <v>85</v>
      </c>
      <c r="AY252" s="18" t="s">
        <v>133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8" t="s">
        <v>83</v>
      </c>
      <c r="BK252" s="224">
        <f>ROUND(I252*H252,2)</f>
        <v>0</v>
      </c>
      <c r="BL252" s="18" t="s">
        <v>141</v>
      </c>
      <c r="BM252" s="223" t="s">
        <v>255</v>
      </c>
    </row>
    <row r="253" s="13" customFormat="1">
      <c r="A253" s="13"/>
      <c r="B253" s="225"/>
      <c r="C253" s="226"/>
      <c r="D253" s="227" t="s">
        <v>142</v>
      </c>
      <c r="E253" s="228" t="s">
        <v>1</v>
      </c>
      <c r="F253" s="229" t="s">
        <v>178</v>
      </c>
      <c r="G253" s="226"/>
      <c r="H253" s="228" t="s">
        <v>1</v>
      </c>
      <c r="I253" s="230"/>
      <c r="J253" s="226"/>
      <c r="K253" s="226"/>
      <c r="L253" s="231"/>
      <c r="M253" s="232"/>
      <c r="N253" s="233"/>
      <c r="O253" s="233"/>
      <c r="P253" s="233"/>
      <c r="Q253" s="233"/>
      <c r="R253" s="233"/>
      <c r="S253" s="233"/>
      <c r="T253" s="23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5" t="s">
        <v>142</v>
      </c>
      <c r="AU253" s="235" t="s">
        <v>85</v>
      </c>
      <c r="AV253" s="13" t="s">
        <v>83</v>
      </c>
      <c r="AW253" s="13" t="s">
        <v>34</v>
      </c>
      <c r="AX253" s="13" t="s">
        <v>78</v>
      </c>
      <c r="AY253" s="235" t="s">
        <v>133</v>
      </c>
    </row>
    <row r="254" s="13" customFormat="1">
      <c r="A254" s="13"/>
      <c r="B254" s="225"/>
      <c r="C254" s="226"/>
      <c r="D254" s="227" t="s">
        <v>142</v>
      </c>
      <c r="E254" s="228" t="s">
        <v>1</v>
      </c>
      <c r="F254" s="229" t="s">
        <v>239</v>
      </c>
      <c r="G254" s="226"/>
      <c r="H254" s="228" t="s">
        <v>1</v>
      </c>
      <c r="I254" s="230"/>
      <c r="J254" s="226"/>
      <c r="K254" s="226"/>
      <c r="L254" s="231"/>
      <c r="M254" s="232"/>
      <c r="N254" s="233"/>
      <c r="O254" s="233"/>
      <c r="P254" s="233"/>
      <c r="Q254" s="233"/>
      <c r="R254" s="233"/>
      <c r="S254" s="233"/>
      <c r="T254" s="23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5" t="s">
        <v>142</v>
      </c>
      <c r="AU254" s="235" t="s">
        <v>85</v>
      </c>
      <c r="AV254" s="13" t="s">
        <v>83</v>
      </c>
      <c r="AW254" s="13" t="s">
        <v>34</v>
      </c>
      <c r="AX254" s="13" t="s">
        <v>78</v>
      </c>
      <c r="AY254" s="235" t="s">
        <v>133</v>
      </c>
    </row>
    <row r="255" s="13" customFormat="1">
      <c r="A255" s="13"/>
      <c r="B255" s="225"/>
      <c r="C255" s="226"/>
      <c r="D255" s="227" t="s">
        <v>142</v>
      </c>
      <c r="E255" s="228" t="s">
        <v>1</v>
      </c>
      <c r="F255" s="229" t="s">
        <v>179</v>
      </c>
      <c r="G255" s="226"/>
      <c r="H255" s="228" t="s">
        <v>1</v>
      </c>
      <c r="I255" s="230"/>
      <c r="J255" s="226"/>
      <c r="K255" s="226"/>
      <c r="L255" s="231"/>
      <c r="M255" s="232"/>
      <c r="N255" s="233"/>
      <c r="O255" s="233"/>
      <c r="P255" s="233"/>
      <c r="Q255" s="233"/>
      <c r="R255" s="233"/>
      <c r="S255" s="233"/>
      <c r="T255" s="23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5" t="s">
        <v>142</v>
      </c>
      <c r="AU255" s="235" t="s">
        <v>85</v>
      </c>
      <c r="AV255" s="13" t="s">
        <v>83</v>
      </c>
      <c r="AW255" s="13" t="s">
        <v>34</v>
      </c>
      <c r="AX255" s="13" t="s">
        <v>78</v>
      </c>
      <c r="AY255" s="235" t="s">
        <v>133</v>
      </c>
    </row>
    <row r="256" s="14" customFormat="1">
      <c r="A256" s="14"/>
      <c r="B256" s="236"/>
      <c r="C256" s="237"/>
      <c r="D256" s="227" t="s">
        <v>142</v>
      </c>
      <c r="E256" s="238" t="s">
        <v>1</v>
      </c>
      <c r="F256" s="239" t="s">
        <v>240</v>
      </c>
      <c r="G256" s="237"/>
      <c r="H256" s="240">
        <v>72.180000000000007</v>
      </c>
      <c r="I256" s="241"/>
      <c r="J256" s="237"/>
      <c r="K256" s="237"/>
      <c r="L256" s="242"/>
      <c r="M256" s="243"/>
      <c r="N256" s="244"/>
      <c r="O256" s="244"/>
      <c r="P256" s="244"/>
      <c r="Q256" s="244"/>
      <c r="R256" s="244"/>
      <c r="S256" s="244"/>
      <c r="T256" s="24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6" t="s">
        <v>142</v>
      </c>
      <c r="AU256" s="246" t="s">
        <v>85</v>
      </c>
      <c r="AV256" s="14" t="s">
        <v>85</v>
      </c>
      <c r="AW256" s="14" t="s">
        <v>34</v>
      </c>
      <c r="AX256" s="14" t="s">
        <v>78</v>
      </c>
      <c r="AY256" s="246" t="s">
        <v>133</v>
      </c>
    </row>
    <row r="257" s="13" customFormat="1">
      <c r="A257" s="13"/>
      <c r="B257" s="225"/>
      <c r="C257" s="226"/>
      <c r="D257" s="227" t="s">
        <v>142</v>
      </c>
      <c r="E257" s="228" t="s">
        <v>1</v>
      </c>
      <c r="F257" s="229" t="s">
        <v>183</v>
      </c>
      <c r="G257" s="226"/>
      <c r="H257" s="228" t="s">
        <v>1</v>
      </c>
      <c r="I257" s="230"/>
      <c r="J257" s="226"/>
      <c r="K257" s="226"/>
      <c r="L257" s="231"/>
      <c r="M257" s="232"/>
      <c r="N257" s="233"/>
      <c r="O257" s="233"/>
      <c r="P257" s="233"/>
      <c r="Q257" s="233"/>
      <c r="R257" s="233"/>
      <c r="S257" s="233"/>
      <c r="T257" s="23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5" t="s">
        <v>142</v>
      </c>
      <c r="AU257" s="235" t="s">
        <v>85</v>
      </c>
      <c r="AV257" s="13" t="s">
        <v>83</v>
      </c>
      <c r="AW257" s="13" t="s">
        <v>34</v>
      </c>
      <c r="AX257" s="13" t="s">
        <v>78</v>
      </c>
      <c r="AY257" s="235" t="s">
        <v>133</v>
      </c>
    </row>
    <row r="258" s="14" customFormat="1">
      <c r="A258" s="14"/>
      <c r="B258" s="236"/>
      <c r="C258" s="237"/>
      <c r="D258" s="227" t="s">
        <v>142</v>
      </c>
      <c r="E258" s="238" t="s">
        <v>1</v>
      </c>
      <c r="F258" s="239" t="s">
        <v>241</v>
      </c>
      <c r="G258" s="237"/>
      <c r="H258" s="240">
        <v>222.61000000000001</v>
      </c>
      <c r="I258" s="241"/>
      <c r="J258" s="237"/>
      <c r="K258" s="237"/>
      <c r="L258" s="242"/>
      <c r="M258" s="243"/>
      <c r="N258" s="244"/>
      <c r="O258" s="244"/>
      <c r="P258" s="244"/>
      <c r="Q258" s="244"/>
      <c r="R258" s="244"/>
      <c r="S258" s="244"/>
      <c r="T258" s="24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6" t="s">
        <v>142</v>
      </c>
      <c r="AU258" s="246" t="s">
        <v>85</v>
      </c>
      <c r="AV258" s="14" t="s">
        <v>85</v>
      </c>
      <c r="AW258" s="14" t="s">
        <v>34</v>
      </c>
      <c r="AX258" s="14" t="s">
        <v>78</v>
      </c>
      <c r="AY258" s="246" t="s">
        <v>133</v>
      </c>
    </row>
    <row r="259" s="15" customFormat="1">
      <c r="A259" s="15"/>
      <c r="B259" s="247"/>
      <c r="C259" s="248"/>
      <c r="D259" s="227" t="s">
        <v>142</v>
      </c>
      <c r="E259" s="249" t="s">
        <v>1</v>
      </c>
      <c r="F259" s="250" t="s">
        <v>145</v>
      </c>
      <c r="G259" s="248"/>
      <c r="H259" s="251">
        <v>294.79000000000002</v>
      </c>
      <c r="I259" s="252"/>
      <c r="J259" s="248"/>
      <c r="K259" s="248"/>
      <c r="L259" s="253"/>
      <c r="M259" s="254"/>
      <c r="N259" s="255"/>
      <c r="O259" s="255"/>
      <c r="P259" s="255"/>
      <c r="Q259" s="255"/>
      <c r="R259" s="255"/>
      <c r="S259" s="255"/>
      <c r="T259" s="25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57" t="s">
        <v>142</v>
      </c>
      <c r="AU259" s="257" t="s">
        <v>85</v>
      </c>
      <c r="AV259" s="15" t="s">
        <v>141</v>
      </c>
      <c r="AW259" s="15" t="s">
        <v>34</v>
      </c>
      <c r="AX259" s="15" t="s">
        <v>78</v>
      </c>
      <c r="AY259" s="257" t="s">
        <v>133</v>
      </c>
    </row>
    <row r="260" s="14" customFormat="1">
      <c r="A260" s="14"/>
      <c r="B260" s="236"/>
      <c r="C260" s="237"/>
      <c r="D260" s="227" t="s">
        <v>142</v>
      </c>
      <c r="E260" s="238" t="s">
        <v>1</v>
      </c>
      <c r="F260" s="239" t="s">
        <v>256</v>
      </c>
      <c r="G260" s="237"/>
      <c r="H260" s="240">
        <v>324.26900000000001</v>
      </c>
      <c r="I260" s="241"/>
      <c r="J260" s="237"/>
      <c r="K260" s="237"/>
      <c r="L260" s="242"/>
      <c r="M260" s="243"/>
      <c r="N260" s="244"/>
      <c r="O260" s="244"/>
      <c r="P260" s="244"/>
      <c r="Q260" s="244"/>
      <c r="R260" s="244"/>
      <c r="S260" s="244"/>
      <c r="T260" s="24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6" t="s">
        <v>142</v>
      </c>
      <c r="AU260" s="246" t="s">
        <v>85</v>
      </c>
      <c r="AV260" s="14" t="s">
        <v>85</v>
      </c>
      <c r="AW260" s="14" t="s">
        <v>34</v>
      </c>
      <c r="AX260" s="14" t="s">
        <v>78</v>
      </c>
      <c r="AY260" s="246" t="s">
        <v>133</v>
      </c>
    </row>
    <row r="261" s="15" customFormat="1">
      <c r="A261" s="15"/>
      <c r="B261" s="247"/>
      <c r="C261" s="248"/>
      <c r="D261" s="227" t="s">
        <v>142</v>
      </c>
      <c r="E261" s="249" t="s">
        <v>1</v>
      </c>
      <c r="F261" s="250" t="s">
        <v>145</v>
      </c>
      <c r="G261" s="248"/>
      <c r="H261" s="251">
        <v>324.26900000000001</v>
      </c>
      <c r="I261" s="252"/>
      <c r="J261" s="248"/>
      <c r="K261" s="248"/>
      <c r="L261" s="253"/>
      <c r="M261" s="254"/>
      <c r="N261" s="255"/>
      <c r="O261" s="255"/>
      <c r="P261" s="255"/>
      <c r="Q261" s="255"/>
      <c r="R261" s="255"/>
      <c r="S261" s="255"/>
      <c r="T261" s="25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57" t="s">
        <v>142</v>
      </c>
      <c r="AU261" s="257" t="s">
        <v>85</v>
      </c>
      <c r="AV261" s="15" t="s">
        <v>141</v>
      </c>
      <c r="AW261" s="15" t="s">
        <v>34</v>
      </c>
      <c r="AX261" s="15" t="s">
        <v>83</v>
      </c>
      <c r="AY261" s="257" t="s">
        <v>133</v>
      </c>
    </row>
    <row r="262" s="2" customFormat="1" ht="33" customHeight="1">
      <c r="A262" s="39"/>
      <c r="B262" s="40"/>
      <c r="C262" s="258" t="s">
        <v>207</v>
      </c>
      <c r="D262" s="258" t="s">
        <v>204</v>
      </c>
      <c r="E262" s="259" t="s">
        <v>257</v>
      </c>
      <c r="F262" s="260" t="s">
        <v>258</v>
      </c>
      <c r="G262" s="261" t="s">
        <v>222</v>
      </c>
      <c r="H262" s="262">
        <v>108.295</v>
      </c>
      <c r="I262" s="263"/>
      <c r="J262" s="264">
        <f>ROUND(I262*H262,2)</f>
        <v>0</v>
      </c>
      <c r="K262" s="260" t="s">
        <v>140</v>
      </c>
      <c r="L262" s="265"/>
      <c r="M262" s="266" t="s">
        <v>1</v>
      </c>
      <c r="N262" s="267" t="s">
        <v>43</v>
      </c>
      <c r="O262" s="92"/>
      <c r="P262" s="221">
        <f>O262*H262</f>
        <v>0</v>
      </c>
      <c r="Q262" s="221">
        <v>0</v>
      </c>
      <c r="R262" s="221">
        <f>Q262*H262</f>
        <v>0</v>
      </c>
      <c r="S262" s="221">
        <v>0</v>
      </c>
      <c r="T262" s="222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3" t="s">
        <v>162</v>
      </c>
      <c r="AT262" s="223" t="s">
        <v>204</v>
      </c>
      <c r="AU262" s="223" t="s">
        <v>85</v>
      </c>
      <c r="AY262" s="18" t="s">
        <v>133</v>
      </c>
      <c r="BE262" s="224">
        <f>IF(N262="základní",J262,0)</f>
        <v>0</v>
      </c>
      <c r="BF262" s="224">
        <f>IF(N262="snížená",J262,0)</f>
        <v>0</v>
      </c>
      <c r="BG262" s="224">
        <f>IF(N262="zákl. přenesená",J262,0)</f>
        <v>0</v>
      </c>
      <c r="BH262" s="224">
        <f>IF(N262="sníž. přenesená",J262,0)</f>
        <v>0</v>
      </c>
      <c r="BI262" s="224">
        <f>IF(N262="nulová",J262,0)</f>
        <v>0</v>
      </c>
      <c r="BJ262" s="18" t="s">
        <v>83</v>
      </c>
      <c r="BK262" s="224">
        <f>ROUND(I262*H262,2)</f>
        <v>0</v>
      </c>
      <c r="BL262" s="18" t="s">
        <v>141</v>
      </c>
      <c r="BM262" s="223" t="s">
        <v>259</v>
      </c>
    </row>
    <row r="263" s="13" customFormat="1">
      <c r="A263" s="13"/>
      <c r="B263" s="225"/>
      <c r="C263" s="226"/>
      <c r="D263" s="227" t="s">
        <v>142</v>
      </c>
      <c r="E263" s="228" t="s">
        <v>1</v>
      </c>
      <c r="F263" s="229" t="s">
        <v>178</v>
      </c>
      <c r="G263" s="226"/>
      <c r="H263" s="228" t="s">
        <v>1</v>
      </c>
      <c r="I263" s="230"/>
      <c r="J263" s="226"/>
      <c r="K263" s="226"/>
      <c r="L263" s="231"/>
      <c r="M263" s="232"/>
      <c r="N263" s="233"/>
      <c r="O263" s="233"/>
      <c r="P263" s="233"/>
      <c r="Q263" s="233"/>
      <c r="R263" s="233"/>
      <c r="S263" s="233"/>
      <c r="T263" s="23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5" t="s">
        <v>142</v>
      </c>
      <c r="AU263" s="235" t="s">
        <v>85</v>
      </c>
      <c r="AV263" s="13" t="s">
        <v>83</v>
      </c>
      <c r="AW263" s="13" t="s">
        <v>34</v>
      </c>
      <c r="AX263" s="13" t="s">
        <v>78</v>
      </c>
      <c r="AY263" s="235" t="s">
        <v>133</v>
      </c>
    </row>
    <row r="264" s="13" customFormat="1">
      <c r="A264" s="13"/>
      <c r="B264" s="225"/>
      <c r="C264" s="226"/>
      <c r="D264" s="227" t="s">
        <v>142</v>
      </c>
      <c r="E264" s="228" t="s">
        <v>1</v>
      </c>
      <c r="F264" s="229" t="s">
        <v>239</v>
      </c>
      <c r="G264" s="226"/>
      <c r="H264" s="228" t="s">
        <v>1</v>
      </c>
      <c r="I264" s="230"/>
      <c r="J264" s="226"/>
      <c r="K264" s="226"/>
      <c r="L264" s="231"/>
      <c r="M264" s="232"/>
      <c r="N264" s="233"/>
      <c r="O264" s="233"/>
      <c r="P264" s="233"/>
      <c r="Q264" s="233"/>
      <c r="R264" s="233"/>
      <c r="S264" s="233"/>
      <c r="T264" s="23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5" t="s">
        <v>142</v>
      </c>
      <c r="AU264" s="235" t="s">
        <v>85</v>
      </c>
      <c r="AV264" s="13" t="s">
        <v>83</v>
      </c>
      <c r="AW264" s="13" t="s">
        <v>34</v>
      </c>
      <c r="AX264" s="13" t="s">
        <v>78</v>
      </c>
      <c r="AY264" s="235" t="s">
        <v>133</v>
      </c>
    </row>
    <row r="265" s="13" customFormat="1">
      <c r="A265" s="13"/>
      <c r="B265" s="225"/>
      <c r="C265" s="226"/>
      <c r="D265" s="227" t="s">
        <v>142</v>
      </c>
      <c r="E265" s="228" t="s">
        <v>1</v>
      </c>
      <c r="F265" s="229" t="s">
        <v>179</v>
      </c>
      <c r="G265" s="226"/>
      <c r="H265" s="228" t="s">
        <v>1</v>
      </c>
      <c r="I265" s="230"/>
      <c r="J265" s="226"/>
      <c r="K265" s="226"/>
      <c r="L265" s="231"/>
      <c r="M265" s="232"/>
      <c r="N265" s="233"/>
      <c r="O265" s="233"/>
      <c r="P265" s="233"/>
      <c r="Q265" s="233"/>
      <c r="R265" s="233"/>
      <c r="S265" s="233"/>
      <c r="T265" s="23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5" t="s">
        <v>142</v>
      </c>
      <c r="AU265" s="235" t="s">
        <v>85</v>
      </c>
      <c r="AV265" s="13" t="s">
        <v>83</v>
      </c>
      <c r="AW265" s="13" t="s">
        <v>34</v>
      </c>
      <c r="AX265" s="13" t="s">
        <v>78</v>
      </c>
      <c r="AY265" s="235" t="s">
        <v>133</v>
      </c>
    </row>
    <row r="266" s="14" customFormat="1">
      <c r="A266" s="14"/>
      <c r="B266" s="236"/>
      <c r="C266" s="237"/>
      <c r="D266" s="227" t="s">
        <v>142</v>
      </c>
      <c r="E266" s="238" t="s">
        <v>1</v>
      </c>
      <c r="F266" s="239" t="s">
        <v>240</v>
      </c>
      <c r="G266" s="237"/>
      <c r="H266" s="240">
        <v>72.180000000000007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6" t="s">
        <v>142</v>
      </c>
      <c r="AU266" s="246" t="s">
        <v>85</v>
      </c>
      <c r="AV266" s="14" t="s">
        <v>85</v>
      </c>
      <c r="AW266" s="14" t="s">
        <v>34</v>
      </c>
      <c r="AX266" s="14" t="s">
        <v>78</v>
      </c>
      <c r="AY266" s="246" t="s">
        <v>133</v>
      </c>
    </row>
    <row r="267" s="13" customFormat="1">
      <c r="A267" s="13"/>
      <c r="B267" s="225"/>
      <c r="C267" s="226"/>
      <c r="D267" s="227" t="s">
        <v>142</v>
      </c>
      <c r="E267" s="228" t="s">
        <v>1</v>
      </c>
      <c r="F267" s="229" t="s">
        <v>183</v>
      </c>
      <c r="G267" s="226"/>
      <c r="H267" s="228" t="s">
        <v>1</v>
      </c>
      <c r="I267" s="230"/>
      <c r="J267" s="226"/>
      <c r="K267" s="226"/>
      <c r="L267" s="231"/>
      <c r="M267" s="232"/>
      <c r="N267" s="233"/>
      <c r="O267" s="233"/>
      <c r="P267" s="233"/>
      <c r="Q267" s="233"/>
      <c r="R267" s="233"/>
      <c r="S267" s="233"/>
      <c r="T267" s="23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5" t="s">
        <v>142</v>
      </c>
      <c r="AU267" s="235" t="s">
        <v>85</v>
      </c>
      <c r="AV267" s="13" t="s">
        <v>83</v>
      </c>
      <c r="AW267" s="13" t="s">
        <v>34</v>
      </c>
      <c r="AX267" s="13" t="s">
        <v>78</v>
      </c>
      <c r="AY267" s="235" t="s">
        <v>133</v>
      </c>
    </row>
    <row r="268" s="14" customFormat="1">
      <c r="A268" s="14"/>
      <c r="B268" s="236"/>
      <c r="C268" s="237"/>
      <c r="D268" s="227" t="s">
        <v>142</v>
      </c>
      <c r="E268" s="238" t="s">
        <v>1</v>
      </c>
      <c r="F268" s="239" t="s">
        <v>260</v>
      </c>
      <c r="G268" s="237"/>
      <c r="H268" s="240">
        <v>26.27</v>
      </c>
      <c r="I268" s="241"/>
      <c r="J268" s="237"/>
      <c r="K268" s="237"/>
      <c r="L268" s="242"/>
      <c r="M268" s="243"/>
      <c r="N268" s="244"/>
      <c r="O268" s="244"/>
      <c r="P268" s="244"/>
      <c r="Q268" s="244"/>
      <c r="R268" s="244"/>
      <c r="S268" s="244"/>
      <c r="T268" s="24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6" t="s">
        <v>142</v>
      </c>
      <c r="AU268" s="246" t="s">
        <v>85</v>
      </c>
      <c r="AV268" s="14" t="s">
        <v>85</v>
      </c>
      <c r="AW268" s="14" t="s">
        <v>34</v>
      </c>
      <c r="AX268" s="14" t="s">
        <v>78</v>
      </c>
      <c r="AY268" s="246" t="s">
        <v>133</v>
      </c>
    </row>
    <row r="269" s="15" customFormat="1">
      <c r="A269" s="15"/>
      <c r="B269" s="247"/>
      <c r="C269" s="248"/>
      <c r="D269" s="227" t="s">
        <v>142</v>
      </c>
      <c r="E269" s="249" t="s">
        <v>1</v>
      </c>
      <c r="F269" s="250" t="s">
        <v>145</v>
      </c>
      <c r="G269" s="248"/>
      <c r="H269" s="251">
        <v>98.450000000000003</v>
      </c>
      <c r="I269" s="252"/>
      <c r="J269" s="248"/>
      <c r="K269" s="248"/>
      <c r="L269" s="253"/>
      <c r="M269" s="254"/>
      <c r="N269" s="255"/>
      <c r="O269" s="255"/>
      <c r="P269" s="255"/>
      <c r="Q269" s="255"/>
      <c r="R269" s="255"/>
      <c r="S269" s="255"/>
      <c r="T269" s="256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57" t="s">
        <v>142</v>
      </c>
      <c r="AU269" s="257" t="s">
        <v>85</v>
      </c>
      <c r="AV269" s="15" t="s">
        <v>141</v>
      </c>
      <c r="AW269" s="15" t="s">
        <v>34</v>
      </c>
      <c r="AX269" s="15" t="s">
        <v>78</v>
      </c>
      <c r="AY269" s="257" t="s">
        <v>133</v>
      </c>
    </row>
    <row r="270" s="14" customFormat="1">
      <c r="A270" s="14"/>
      <c r="B270" s="236"/>
      <c r="C270" s="237"/>
      <c r="D270" s="227" t="s">
        <v>142</v>
      </c>
      <c r="E270" s="238" t="s">
        <v>1</v>
      </c>
      <c r="F270" s="239" t="s">
        <v>261</v>
      </c>
      <c r="G270" s="237"/>
      <c r="H270" s="240">
        <v>108.295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6" t="s">
        <v>142</v>
      </c>
      <c r="AU270" s="246" t="s">
        <v>85</v>
      </c>
      <c r="AV270" s="14" t="s">
        <v>85</v>
      </c>
      <c r="AW270" s="14" t="s">
        <v>34</v>
      </c>
      <c r="AX270" s="14" t="s">
        <v>78</v>
      </c>
      <c r="AY270" s="246" t="s">
        <v>133</v>
      </c>
    </row>
    <row r="271" s="15" customFormat="1">
      <c r="A271" s="15"/>
      <c r="B271" s="247"/>
      <c r="C271" s="248"/>
      <c r="D271" s="227" t="s">
        <v>142</v>
      </c>
      <c r="E271" s="249" t="s">
        <v>1</v>
      </c>
      <c r="F271" s="250" t="s">
        <v>145</v>
      </c>
      <c r="G271" s="248"/>
      <c r="H271" s="251">
        <v>108.295</v>
      </c>
      <c r="I271" s="252"/>
      <c r="J271" s="248"/>
      <c r="K271" s="248"/>
      <c r="L271" s="253"/>
      <c r="M271" s="254"/>
      <c r="N271" s="255"/>
      <c r="O271" s="255"/>
      <c r="P271" s="255"/>
      <c r="Q271" s="255"/>
      <c r="R271" s="255"/>
      <c r="S271" s="255"/>
      <c r="T271" s="256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57" t="s">
        <v>142</v>
      </c>
      <c r="AU271" s="257" t="s">
        <v>85</v>
      </c>
      <c r="AV271" s="15" t="s">
        <v>141</v>
      </c>
      <c r="AW271" s="15" t="s">
        <v>34</v>
      </c>
      <c r="AX271" s="15" t="s">
        <v>83</v>
      </c>
      <c r="AY271" s="257" t="s">
        <v>133</v>
      </c>
    </row>
    <row r="272" s="2" customFormat="1" ht="33" customHeight="1">
      <c r="A272" s="39"/>
      <c r="B272" s="40"/>
      <c r="C272" s="258" t="s">
        <v>262</v>
      </c>
      <c r="D272" s="258" t="s">
        <v>204</v>
      </c>
      <c r="E272" s="259" t="s">
        <v>263</v>
      </c>
      <c r="F272" s="260" t="s">
        <v>264</v>
      </c>
      <c r="G272" s="261" t="s">
        <v>222</v>
      </c>
      <c r="H272" s="262">
        <v>198.11000000000001</v>
      </c>
      <c r="I272" s="263"/>
      <c r="J272" s="264">
        <f>ROUND(I272*H272,2)</f>
        <v>0</v>
      </c>
      <c r="K272" s="260" t="s">
        <v>140</v>
      </c>
      <c r="L272" s="265"/>
      <c r="M272" s="266" t="s">
        <v>1</v>
      </c>
      <c r="N272" s="267" t="s">
        <v>43</v>
      </c>
      <c r="O272" s="92"/>
      <c r="P272" s="221">
        <f>O272*H272</f>
        <v>0</v>
      </c>
      <c r="Q272" s="221">
        <v>0</v>
      </c>
      <c r="R272" s="221">
        <f>Q272*H272</f>
        <v>0</v>
      </c>
      <c r="S272" s="221">
        <v>0</v>
      </c>
      <c r="T272" s="222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3" t="s">
        <v>162</v>
      </c>
      <c r="AT272" s="223" t="s">
        <v>204</v>
      </c>
      <c r="AU272" s="223" t="s">
        <v>85</v>
      </c>
      <c r="AY272" s="18" t="s">
        <v>133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8" t="s">
        <v>83</v>
      </c>
      <c r="BK272" s="224">
        <f>ROUND(I272*H272,2)</f>
        <v>0</v>
      </c>
      <c r="BL272" s="18" t="s">
        <v>141</v>
      </c>
      <c r="BM272" s="223" t="s">
        <v>265</v>
      </c>
    </row>
    <row r="273" s="13" customFormat="1">
      <c r="A273" s="13"/>
      <c r="B273" s="225"/>
      <c r="C273" s="226"/>
      <c r="D273" s="227" t="s">
        <v>142</v>
      </c>
      <c r="E273" s="228" t="s">
        <v>1</v>
      </c>
      <c r="F273" s="229" t="s">
        <v>178</v>
      </c>
      <c r="G273" s="226"/>
      <c r="H273" s="228" t="s">
        <v>1</v>
      </c>
      <c r="I273" s="230"/>
      <c r="J273" s="226"/>
      <c r="K273" s="226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142</v>
      </c>
      <c r="AU273" s="235" t="s">
        <v>85</v>
      </c>
      <c r="AV273" s="13" t="s">
        <v>83</v>
      </c>
      <c r="AW273" s="13" t="s">
        <v>34</v>
      </c>
      <c r="AX273" s="13" t="s">
        <v>78</v>
      </c>
      <c r="AY273" s="235" t="s">
        <v>133</v>
      </c>
    </row>
    <row r="274" s="13" customFormat="1">
      <c r="A274" s="13"/>
      <c r="B274" s="225"/>
      <c r="C274" s="226"/>
      <c r="D274" s="227" t="s">
        <v>142</v>
      </c>
      <c r="E274" s="228" t="s">
        <v>1</v>
      </c>
      <c r="F274" s="229" t="s">
        <v>239</v>
      </c>
      <c r="G274" s="226"/>
      <c r="H274" s="228" t="s">
        <v>1</v>
      </c>
      <c r="I274" s="230"/>
      <c r="J274" s="226"/>
      <c r="K274" s="226"/>
      <c r="L274" s="231"/>
      <c r="M274" s="232"/>
      <c r="N274" s="233"/>
      <c r="O274" s="233"/>
      <c r="P274" s="233"/>
      <c r="Q274" s="233"/>
      <c r="R274" s="233"/>
      <c r="S274" s="233"/>
      <c r="T274" s="23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5" t="s">
        <v>142</v>
      </c>
      <c r="AU274" s="235" t="s">
        <v>85</v>
      </c>
      <c r="AV274" s="13" t="s">
        <v>83</v>
      </c>
      <c r="AW274" s="13" t="s">
        <v>34</v>
      </c>
      <c r="AX274" s="13" t="s">
        <v>78</v>
      </c>
      <c r="AY274" s="235" t="s">
        <v>133</v>
      </c>
    </row>
    <row r="275" s="13" customFormat="1">
      <c r="A275" s="13"/>
      <c r="B275" s="225"/>
      <c r="C275" s="226"/>
      <c r="D275" s="227" t="s">
        <v>142</v>
      </c>
      <c r="E275" s="228" t="s">
        <v>1</v>
      </c>
      <c r="F275" s="229" t="s">
        <v>183</v>
      </c>
      <c r="G275" s="226"/>
      <c r="H275" s="228" t="s">
        <v>1</v>
      </c>
      <c r="I275" s="230"/>
      <c r="J275" s="226"/>
      <c r="K275" s="226"/>
      <c r="L275" s="231"/>
      <c r="M275" s="232"/>
      <c r="N275" s="233"/>
      <c r="O275" s="233"/>
      <c r="P275" s="233"/>
      <c r="Q275" s="233"/>
      <c r="R275" s="233"/>
      <c r="S275" s="233"/>
      <c r="T275" s="23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5" t="s">
        <v>142</v>
      </c>
      <c r="AU275" s="235" t="s">
        <v>85</v>
      </c>
      <c r="AV275" s="13" t="s">
        <v>83</v>
      </c>
      <c r="AW275" s="13" t="s">
        <v>34</v>
      </c>
      <c r="AX275" s="13" t="s">
        <v>78</v>
      </c>
      <c r="AY275" s="235" t="s">
        <v>133</v>
      </c>
    </row>
    <row r="276" s="14" customFormat="1">
      <c r="A276" s="14"/>
      <c r="B276" s="236"/>
      <c r="C276" s="237"/>
      <c r="D276" s="227" t="s">
        <v>142</v>
      </c>
      <c r="E276" s="238" t="s">
        <v>1</v>
      </c>
      <c r="F276" s="239" t="s">
        <v>266</v>
      </c>
      <c r="G276" s="237"/>
      <c r="H276" s="240">
        <v>180.09999999999999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6" t="s">
        <v>142</v>
      </c>
      <c r="AU276" s="246" t="s">
        <v>85</v>
      </c>
      <c r="AV276" s="14" t="s">
        <v>85</v>
      </c>
      <c r="AW276" s="14" t="s">
        <v>34</v>
      </c>
      <c r="AX276" s="14" t="s">
        <v>78</v>
      </c>
      <c r="AY276" s="246" t="s">
        <v>133</v>
      </c>
    </row>
    <row r="277" s="15" customFormat="1">
      <c r="A277" s="15"/>
      <c r="B277" s="247"/>
      <c r="C277" s="248"/>
      <c r="D277" s="227" t="s">
        <v>142</v>
      </c>
      <c r="E277" s="249" t="s">
        <v>1</v>
      </c>
      <c r="F277" s="250" t="s">
        <v>145</v>
      </c>
      <c r="G277" s="248"/>
      <c r="H277" s="251">
        <v>180.09999999999999</v>
      </c>
      <c r="I277" s="252"/>
      <c r="J277" s="248"/>
      <c r="K277" s="248"/>
      <c r="L277" s="253"/>
      <c r="M277" s="254"/>
      <c r="N277" s="255"/>
      <c r="O277" s="255"/>
      <c r="P277" s="255"/>
      <c r="Q277" s="255"/>
      <c r="R277" s="255"/>
      <c r="S277" s="255"/>
      <c r="T277" s="256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57" t="s">
        <v>142</v>
      </c>
      <c r="AU277" s="257" t="s">
        <v>85</v>
      </c>
      <c r="AV277" s="15" t="s">
        <v>141</v>
      </c>
      <c r="AW277" s="15" t="s">
        <v>34</v>
      </c>
      <c r="AX277" s="15" t="s">
        <v>78</v>
      </c>
      <c r="AY277" s="257" t="s">
        <v>133</v>
      </c>
    </row>
    <row r="278" s="14" customFormat="1">
      <c r="A278" s="14"/>
      <c r="B278" s="236"/>
      <c r="C278" s="237"/>
      <c r="D278" s="227" t="s">
        <v>142</v>
      </c>
      <c r="E278" s="238" t="s">
        <v>1</v>
      </c>
      <c r="F278" s="239" t="s">
        <v>267</v>
      </c>
      <c r="G278" s="237"/>
      <c r="H278" s="240">
        <v>198.11000000000001</v>
      </c>
      <c r="I278" s="241"/>
      <c r="J278" s="237"/>
      <c r="K278" s="237"/>
      <c r="L278" s="242"/>
      <c r="M278" s="243"/>
      <c r="N278" s="244"/>
      <c r="O278" s="244"/>
      <c r="P278" s="244"/>
      <c r="Q278" s="244"/>
      <c r="R278" s="244"/>
      <c r="S278" s="244"/>
      <c r="T278" s="24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6" t="s">
        <v>142</v>
      </c>
      <c r="AU278" s="246" t="s">
        <v>85</v>
      </c>
      <c r="AV278" s="14" t="s">
        <v>85</v>
      </c>
      <c r="AW278" s="14" t="s">
        <v>34</v>
      </c>
      <c r="AX278" s="14" t="s">
        <v>78</v>
      </c>
      <c r="AY278" s="246" t="s">
        <v>133</v>
      </c>
    </row>
    <row r="279" s="15" customFormat="1">
      <c r="A279" s="15"/>
      <c r="B279" s="247"/>
      <c r="C279" s="248"/>
      <c r="D279" s="227" t="s">
        <v>142</v>
      </c>
      <c r="E279" s="249" t="s">
        <v>1</v>
      </c>
      <c r="F279" s="250" t="s">
        <v>145</v>
      </c>
      <c r="G279" s="248"/>
      <c r="H279" s="251">
        <v>198.11000000000001</v>
      </c>
      <c r="I279" s="252"/>
      <c r="J279" s="248"/>
      <c r="K279" s="248"/>
      <c r="L279" s="253"/>
      <c r="M279" s="254"/>
      <c r="N279" s="255"/>
      <c r="O279" s="255"/>
      <c r="P279" s="255"/>
      <c r="Q279" s="255"/>
      <c r="R279" s="255"/>
      <c r="S279" s="255"/>
      <c r="T279" s="256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57" t="s">
        <v>142</v>
      </c>
      <c r="AU279" s="257" t="s">
        <v>85</v>
      </c>
      <c r="AV279" s="15" t="s">
        <v>141</v>
      </c>
      <c r="AW279" s="15" t="s">
        <v>34</v>
      </c>
      <c r="AX279" s="15" t="s">
        <v>83</v>
      </c>
      <c r="AY279" s="257" t="s">
        <v>133</v>
      </c>
    </row>
    <row r="280" s="2" customFormat="1" ht="24.15" customHeight="1">
      <c r="A280" s="39"/>
      <c r="B280" s="40"/>
      <c r="C280" s="258" t="s">
        <v>212</v>
      </c>
      <c r="D280" s="258" t="s">
        <v>204</v>
      </c>
      <c r="E280" s="259" t="s">
        <v>268</v>
      </c>
      <c r="F280" s="260" t="s">
        <v>269</v>
      </c>
      <c r="G280" s="261" t="s">
        <v>222</v>
      </c>
      <c r="H280" s="262">
        <v>88.715000000000003</v>
      </c>
      <c r="I280" s="263"/>
      <c r="J280" s="264">
        <f>ROUND(I280*H280,2)</f>
        <v>0</v>
      </c>
      <c r="K280" s="260" t="s">
        <v>140</v>
      </c>
      <c r="L280" s="265"/>
      <c r="M280" s="266" t="s">
        <v>1</v>
      </c>
      <c r="N280" s="267" t="s">
        <v>43</v>
      </c>
      <c r="O280" s="92"/>
      <c r="P280" s="221">
        <f>O280*H280</f>
        <v>0</v>
      </c>
      <c r="Q280" s="221">
        <v>0</v>
      </c>
      <c r="R280" s="221">
        <f>Q280*H280</f>
        <v>0</v>
      </c>
      <c r="S280" s="221">
        <v>0</v>
      </c>
      <c r="T280" s="222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3" t="s">
        <v>162</v>
      </c>
      <c r="AT280" s="223" t="s">
        <v>204</v>
      </c>
      <c r="AU280" s="223" t="s">
        <v>85</v>
      </c>
      <c r="AY280" s="18" t="s">
        <v>133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8" t="s">
        <v>83</v>
      </c>
      <c r="BK280" s="224">
        <f>ROUND(I280*H280,2)</f>
        <v>0</v>
      </c>
      <c r="BL280" s="18" t="s">
        <v>141</v>
      </c>
      <c r="BM280" s="223" t="s">
        <v>270</v>
      </c>
    </row>
    <row r="281" s="13" customFormat="1">
      <c r="A281" s="13"/>
      <c r="B281" s="225"/>
      <c r="C281" s="226"/>
      <c r="D281" s="227" t="s">
        <v>142</v>
      </c>
      <c r="E281" s="228" t="s">
        <v>1</v>
      </c>
      <c r="F281" s="229" t="s">
        <v>178</v>
      </c>
      <c r="G281" s="226"/>
      <c r="H281" s="228" t="s">
        <v>1</v>
      </c>
      <c r="I281" s="230"/>
      <c r="J281" s="226"/>
      <c r="K281" s="226"/>
      <c r="L281" s="231"/>
      <c r="M281" s="232"/>
      <c r="N281" s="233"/>
      <c r="O281" s="233"/>
      <c r="P281" s="233"/>
      <c r="Q281" s="233"/>
      <c r="R281" s="233"/>
      <c r="S281" s="233"/>
      <c r="T281" s="23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5" t="s">
        <v>142</v>
      </c>
      <c r="AU281" s="235" t="s">
        <v>85</v>
      </c>
      <c r="AV281" s="13" t="s">
        <v>83</v>
      </c>
      <c r="AW281" s="13" t="s">
        <v>34</v>
      </c>
      <c r="AX281" s="13" t="s">
        <v>78</v>
      </c>
      <c r="AY281" s="235" t="s">
        <v>133</v>
      </c>
    </row>
    <row r="282" s="13" customFormat="1">
      <c r="A282" s="13"/>
      <c r="B282" s="225"/>
      <c r="C282" s="226"/>
      <c r="D282" s="227" t="s">
        <v>142</v>
      </c>
      <c r="E282" s="228" t="s">
        <v>1</v>
      </c>
      <c r="F282" s="229" t="s">
        <v>242</v>
      </c>
      <c r="G282" s="226"/>
      <c r="H282" s="228" t="s">
        <v>1</v>
      </c>
      <c r="I282" s="230"/>
      <c r="J282" s="226"/>
      <c r="K282" s="226"/>
      <c r="L282" s="231"/>
      <c r="M282" s="232"/>
      <c r="N282" s="233"/>
      <c r="O282" s="233"/>
      <c r="P282" s="233"/>
      <c r="Q282" s="233"/>
      <c r="R282" s="233"/>
      <c r="S282" s="233"/>
      <c r="T282" s="23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5" t="s">
        <v>142</v>
      </c>
      <c r="AU282" s="235" t="s">
        <v>85</v>
      </c>
      <c r="AV282" s="13" t="s">
        <v>83</v>
      </c>
      <c r="AW282" s="13" t="s">
        <v>34</v>
      </c>
      <c r="AX282" s="13" t="s">
        <v>78</v>
      </c>
      <c r="AY282" s="235" t="s">
        <v>133</v>
      </c>
    </row>
    <row r="283" s="13" customFormat="1">
      <c r="A283" s="13"/>
      <c r="B283" s="225"/>
      <c r="C283" s="226"/>
      <c r="D283" s="227" t="s">
        <v>142</v>
      </c>
      <c r="E283" s="228" t="s">
        <v>1</v>
      </c>
      <c r="F283" s="229" t="s">
        <v>179</v>
      </c>
      <c r="G283" s="226"/>
      <c r="H283" s="228" t="s">
        <v>1</v>
      </c>
      <c r="I283" s="230"/>
      <c r="J283" s="226"/>
      <c r="K283" s="226"/>
      <c r="L283" s="231"/>
      <c r="M283" s="232"/>
      <c r="N283" s="233"/>
      <c r="O283" s="233"/>
      <c r="P283" s="233"/>
      <c r="Q283" s="233"/>
      <c r="R283" s="233"/>
      <c r="S283" s="233"/>
      <c r="T283" s="23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5" t="s">
        <v>142</v>
      </c>
      <c r="AU283" s="235" t="s">
        <v>85</v>
      </c>
      <c r="AV283" s="13" t="s">
        <v>83</v>
      </c>
      <c r="AW283" s="13" t="s">
        <v>34</v>
      </c>
      <c r="AX283" s="13" t="s">
        <v>78</v>
      </c>
      <c r="AY283" s="235" t="s">
        <v>133</v>
      </c>
    </row>
    <row r="284" s="14" customFormat="1">
      <c r="A284" s="14"/>
      <c r="B284" s="236"/>
      <c r="C284" s="237"/>
      <c r="D284" s="227" t="s">
        <v>142</v>
      </c>
      <c r="E284" s="238" t="s">
        <v>1</v>
      </c>
      <c r="F284" s="239" t="s">
        <v>243</v>
      </c>
      <c r="G284" s="237"/>
      <c r="H284" s="240">
        <v>22.5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6" t="s">
        <v>142</v>
      </c>
      <c r="AU284" s="246" t="s">
        <v>85</v>
      </c>
      <c r="AV284" s="14" t="s">
        <v>85</v>
      </c>
      <c r="AW284" s="14" t="s">
        <v>34</v>
      </c>
      <c r="AX284" s="14" t="s">
        <v>78</v>
      </c>
      <c r="AY284" s="246" t="s">
        <v>133</v>
      </c>
    </row>
    <row r="285" s="13" customFormat="1">
      <c r="A285" s="13"/>
      <c r="B285" s="225"/>
      <c r="C285" s="226"/>
      <c r="D285" s="227" t="s">
        <v>142</v>
      </c>
      <c r="E285" s="228" t="s">
        <v>1</v>
      </c>
      <c r="F285" s="229" t="s">
        <v>183</v>
      </c>
      <c r="G285" s="226"/>
      <c r="H285" s="228" t="s">
        <v>1</v>
      </c>
      <c r="I285" s="230"/>
      <c r="J285" s="226"/>
      <c r="K285" s="226"/>
      <c r="L285" s="231"/>
      <c r="M285" s="232"/>
      <c r="N285" s="233"/>
      <c r="O285" s="233"/>
      <c r="P285" s="233"/>
      <c r="Q285" s="233"/>
      <c r="R285" s="233"/>
      <c r="S285" s="233"/>
      <c r="T285" s="23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5" t="s">
        <v>142</v>
      </c>
      <c r="AU285" s="235" t="s">
        <v>85</v>
      </c>
      <c r="AV285" s="13" t="s">
        <v>83</v>
      </c>
      <c r="AW285" s="13" t="s">
        <v>34</v>
      </c>
      <c r="AX285" s="13" t="s">
        <v>78</v>
      </c>
      <c r="AY285" s="235" t="s">
        <v>133</v>
      </c>
    </row>
    <row r="286" s="14" customFormat="1">
      <c r="A286" s="14"/>
      <c r="B286" s="236"/>
      <c r="C286" s="237"/>
      <c r="D286" s="227" t="s">
        <v>142</v>
      </c>
      <c r="E286" s="238" t="s">
        <v>1</v>
      </c>
      <c r="F286" s="239" t="s">
        <v>244</v>
      </c>
      <c r="G286" s="237"/>
      <c r="H286" s="240">
        <v>58.149999999999999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6" t="s">
        <v>142</v>
      </c>
      <c r="AU286" s="246" t="s">
        <v>85</v>
      </c>
      <c r="AV286" s="14" t="s">
        <v>85</v>
      </c>
      <c r="AW286" s="14" t="s">
        <v>34</v>
      </c>
      <c r="AX286" s="14" t="s">
        <v>78</v>
      </c>
      <c r="AY286" s="246" t="s">
        <v>133</v>
      </c>
    </row>
    <row r="287" s="15" customFormat="1">
      <c r="A287" s="15"/>
      <c r="B287" s="247"/>
      <c r="C287" s="248"/>
      <c r="D287" s="227" t="s">
        <v>142</v>
      </c>
      <c r="E287" s="249" t="s">
        <v>1</v>
      </c>
      <c r="F287" s="250" t="s">
        <v>145</v>
      </c>
      <c r="G287" s="248"/>
      <c r="H287" s="251">
        <v>80.650000000000006</v>
      </c>
      <c r="I287" s="252"/>
      <c r="J287" s="248"/>
      <c r="K287" s="248"/>
      <c r="L287" s="253"/>
      <c r="M287" s="254"/>
      <c r="N287" s="255"/>
      <c r="O287" s="255"/>
      <c r="P287" s="255"/>
      <c r="Q287" s="255"/>
      <c r="R287" s="255"/>
      <c r="S287" s="255"/>
      <c r="T287" s="25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57" t="s">
        <v>142</v>
      </c>
      <c r="AU287" s="257" t="s">
        <v>85</v>
      </c>
      <c r="AV287" s="15" t="s">
        <v>141</v>
      </c>
      <c r="AW287" s="15" t="s">
        <v>34</v>
      </c>
      <c r="AX287" s="15" t="s">
        <v>78</v>
      </c>
      <c r="AY287" s="257" t="s">
        <v>133</v>
      </c>
    </row>
    <row r="288" s="14" customFormat="1">
      <c r="A288" s="14"/>
      <c r="B288" s="236"/>
      <c r="C288" s="237"/>
      <c r="D288" s="227" t="s">
        <v>142</v>
      </c>
      <c r="E288" s="238" t="s">
        <v>1</v>
      </c>
      <c r="F288" s="239" t="s">
        <v>271</v>
      </c>
      <c r="G288" s="237"/>
      <c r="H288" s="240">
        <v>88.715000000000003</v>
      </c>
      <c r="I288" s="241"/>
      <c r="J288" s="237"/>
      <c r="K288" s="237"/>
      <c r="L288" s="242"/>
      <c r="M288" s="243"/>
      <c r="N288" s="244"/>
      <c r="O288" s="244"/>
      <c r="P288" s="244"/>
      <c r="Q288" s="244"/>
      <c r="R288" s="244"/>
      <c r="S288" s="244"/>
      <c r="T288" s="24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6" t="s">
        <v>142</v>
      </c>
      <c r="AU288" s="246" t="s">
        <v>85</v>
      </c>
      <c r="AV288" s="14" t="s">
        <v>85</v>
      </c>
      <c r="AW288" s="14" t="s">
        <v>34</v>
      </c>
      <c r="AX288" s="14" t="s">
        <v>78</v>
      </c>
      <c r="AY288" s="246" t="s">
        <v>133</v>
      </c>
    </row>
    <row r="289" s="15" customFormat="1">
      <c r="A289" s="15"/>
      <c r="B289" s="247"/>
      <c r="C289" s="248"/>
      <c r="D289" s="227" t="s">
        <v>142</v>
      </c>
      <c r="E289" s="249" t="s">
        <v>1</v>
      </c>
      <c r="F289" s="250" t="s">
        <v>145</v>
      </c>
      <c r="G289" s="248"/>
      <c r="H289" s="251">
        <v>88.715000000000003</v>
      </c>
      <c r="I289" s="252"/>
      <c r="J289" s="248"/>
      <c r="K289" s="248"/>
      <c r="L289" s="253"/>
      <c r="M289" s="254"/>
      <c r="N289" s="255"/>
      <c r="O289" s="255"/>
      <c r="P289" s="255"/>
      <c r="Q289" s="255"/>
      <c r="R289" s="255"/>
      <c r="S289" s="255"/>
      <c r="T289" s="25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57" t="s">
        <v>142</v>
      </c>
      <c r="AU289" s="257" t="s">
        <v>85</v>
      </c>
      <c r="AV289" s="15" t="s">
        <v>141</v>
      </c>
      <c r="AW289" s="15" t="s">
        <v>34</v>
      </c>
      <c r="AX289" s="15" t="s">
        <v>83</v>
      </c>
      <c r="AY289" s="257" t="s">
        <v>133</v>
      </c>
    </row>
    <row r="290" s="2" customFormat="1" ht="24.15" customHeight="1">
      <c r="A290" s="39"/>
      <c r="B290" s="40"/>
      <c r="C290" s="258" t="s">
        <v>272</v>
      </c>
      <c r="D290" s="258" t="s">
        <v>204</v>
      </c>
      <c r="E290" s="259" t="s">
        <v>273</v>
      </c>
      <c r="F290" s="260" t="s">
        <v>274</v>
      </c>
      <c r="G290" s="261" t="s">
        <v>222</v>
      </c>
      <c r="H290" s="262">
        <v>88.715000000000003</v>
      </c>
      <c r="I290" s="263"/>
      <c r="J290" s="264">
        <f>ROUND(I290*H290,2)</f>
        <v>0</v>
      </c>
      <c r="K290" s="260" t="s">
        <v>140</v>
      </c>
      <c r="L290" s="265"/>
      <c r="M290" s="266" t="s">
        <v>1</v>
      </c>
      <c r="N290" s="267" t="s">
        <v>43</v>
      </c>
      <c r="O290" s="92"/>
      <c r="P290" s="221">
        <f>O290*H290</f>
        <v>0</v>
      </c>
      <c r="Q290" s="221">
        <v>0</v>
      </c>
      <c r="R290" s="221">
        <f>Q290*H290</f>
        <v>0</v>
      </c>
      <c r="S290" s="221">
        <v>0</v>
      </c>
      <c r="T290" s="222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3" t="s">
        <v>162</v>
      </c>
      <c r="AT290" s="223" t="s">
        <v>204</v>
      </c>
      <c r="AU290" s="223" t="s">
        <v>85</v>
      </c>
      <c r="AY290" s="18" t="s">
        <v>133</v>
      </c>
      <c r="BE290" s="224">
        <f>IF(N290="základní",J290,0)</f>
        <v>0</v>
      </c>
      <c r="BF290" s="224">
        <f>IF(N290="snížená",J290,0)</f>
        <v>0</v>
      </c>
      <c r="BG290" s="224">
        <f>IF(N290="zákl. přenesená",J290,0)</f>
        <v>0</v>
      </c>
      <c r="BH290" s="224">
        <f>IF(N290="sníž. přenesená",J290,0)</f>
        <v>0</v>
      </c>
      <c r="BI290" s="224">
        <f>IF(N290="nulová",J290,0)</f>
        <v>0</v>
      </c>
      <c r="BJ290" s="18" t="s">
        <v>83</v>
      </c>
      <c r="BK290" s="224">
        <f>ROUND(I290*H290,2)</f>
        <v>0</v>
      </c>
      <c r="BL290" s="18" t="s">
        <v>141</v>
      </c>
      <c r="BM290" s="223" t="s">
        <v>275</v>
      </c>
    </row>
    <row r="291" s="13" customFormat="1">
      <c r="A291" s="13"/>
      <c r="B291" s="225"/>
      <c r="C291" s="226"/>
      <c r="D291" s="227" t="s">
        <v>142</v>
      </c>
      <c r="E291" s="228" t="s">
        <v>1</v>
      </c>
      <c r="F291" s="229" t="s">
        <v>178</v>
      </c>
      <c r="G291" s="226"/>
      <c r="H291" s="228" t="s">
        <v>1</v>
      </c>
      <c r="I291" s="230"/>
      <c r="J291" s="226"/>
      <c r="K291" s="226"/>
      <c r="L291" s="231"/>
      <c r="M291" s="232"/>
      <c r="N291" s="233"/>
      <c r="O291" s="233"/>
      <c r="P291" s="233"/>
      <c r="Q291" s="233"/>
      <c r="R291" s="233"/>
      <c r="S291" s="233"/>
      <c r="T291" s="23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5" t="s">
        <v>142</v>
      </c>
      <c r="AU291" s="235" t="s">
        <v>85</v>
      </c>
      <c r="AV291" s="13" t="s">
        <v>83</v>
      </c>
      <c r="AW291" s="13" t="s">
        <v>34</v>
      </c>
      <c r="AX291" s="13" t="s">
        <v>78</v>
      </c>
      <c r="AY291" s="235" t="s">
        <v>133</v>
      </c>
    </row>
    <row r="292" s="13" customFormat="1">
      <c r="A292" s="13"/>
      <c r="B292" s="225"/>
      <c r="C292" s="226"/>
      <c r="D292" s="227" t="s">
        <v>142</v>
      </c>
      <c r="E292" s="228" t="s">
        <v>1</v>
      </c>
      <c r="F292" s="229" t="s">
        <v>245</v>
      </c>
      <c r="G292" s="226"/>
      <c r="H292" s="228" t="s">
        <v>1</v>
      </c>
      <c r="I292" s="230"/>
      <c r="J292" s="226"/>
      <c r="K292" s="226"/>
      <c r="L292" s="231"/>
      <c r="M292" s="232"/>
      <c r="N292" s="233"/>
      <c r="O292" s="233"/>
      <c r="P292" s="233"/>
      <c r="Q292" s="233"/>
      <c r="R292" s="233"/>
      <c r="S292" s="233"/>
      <c r="T292" s="23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5" t="s">
        <v>142</v>
      </c>
      <c r="AU292" s="235" t="s">
        <v>85</v>
      </c>
      <c r="AV292" s="13" t="s">
        <v>83</v>
      </c>
      <c r="AW292" s="13" t="s">
        <v>34</v>
      </c>
      <c r="AX292" s="13" t="s">
        <v>78</v>
      </c>
      <c r="AY292" s="235" t="s">
        <v>133</v>
      </c>
    </row>
    <row r="293" s="13" customFormat="1">
      <c r="A293" s="13"/>
      <c r="B293" s="225"/>
      <c r="C293" s="226"/>
      <c r="D293" s="227" t="s">
        <v>142</v>
      </c>
      <c r="E293" s="228" t="s">
        <v>1</v>
      </c>
      <c r="F293" s="229" t="s">
        <v>179</v>
      </c>
      <c r="G293" s="226"/>
      <c r="H293" s="228" t="s">
        <v>1</v>
      </c>
      <c r="I293" s="230"/>
      <c r="J293" s="226"/>
      <c r="K293" s="226"/>
      <c r="L293" s="231"/>
      <c r="M293" s="232"/>
      <c r="N293" s="233"/>
      <c r="O293" s="233"/>
      <c r="P293" s="233"/>
      <c r="Q293" s="233"/>
      <c r="R293" s="233"/>
      <c r="S293" s="233"/>
      <c r="T293" s="23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5" t="s">
        <v>142</v>
      </c>
      <c r="AU293" s="235" t="s">
        <v>85</v>
      </c>
      <c r="AV293" s="13" t="s">
        <v>83</v>
      </c>
      <c r="AW293" s="13" t="s">
        <v>34</v>
      </c>
      <c r="AX293" s="13" t="s">
        <v>78</v>
      </c>
      <c r="AY293" s="235" t="s">
        <v>133</v>
      </c>
    </row>
    <row r="294" s="14" customFormat="1">
      <c r="A294" s="14"/>
      <c r="B294" s="236"/>
      <c r="C294" s="237"/>
      <c r="D294" s="227" t="s">
        <v>142</v>
      </c>
      <c r="E294" s="238" t="s">
        <v>1</v>
      </c>
      <c r="F294" s="239" t="s">
        <v>243</v>
      </c>
      <c r="G294" s="237"/>
      <c r="H294" s="240">
        <v>22.5</v>
      </c>
      <c r="I294" s="241"/>
      <c r="J294" s="237"/>
      <c r="K294" s="237"/>
      <c r="L294" s="242"/>
      <c r="M294" s="243"/>
      <c r="N294" s="244"/>
      <c r="O294" s="244"/>
      <c r="P294" s="244"/>
      <c r="Q294" s="244"/>
      <c r="R294" s="244"/>
      <c r="S294" s="244"/>
      <c r="T294" s="24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6" t="s">
        <v>142</v>
      </c>
      <c r="AU294" s="246" t="s">
        <v>85</v>
      </c>
      <c r="AV294" s="14" t="s">
        <v>85</v>
      </c>
      <c r="AW294" s="14" t="s">
        <v>34</v>
      </c>
      <c r="AX294" s="14" t="s">
        <v>78</v>
      </c>
      <c r="AY294" s="246" t="s">
        <v>133</v>
      </c>
    </row>
    <row r="295" s="13" customFormat="1">
      <c r="A295" s="13"/>
      <c r="B295" s="225"/>
      <c r="C295" s="226"/>
      <c r="D295" s="227" t="s">
        <v>142</v>
      </c>
      <c r="E295" s="228" t="s">
        <v>1</v>
      </c>
      <c r="F295" s="229" t="s">
        <v>183</v>
      </c>
      <c r="G295" s="226"/>
      <c r="H295" s="228" t="s">
        <v>1</v>
      </c>
      <c r="I295" s="230"/>
      <c r="J295" s="226"/>
      <c r="K295" s="226"/>
      <c r="L295" s="231"/>
      <c r="M295" s="232"/>
      <c r="N295" s="233"/>
      <c r="O295" s="233"/>
      <c r="P295" s="233"/>
      <c r="Q295" s="233"/>
      <c r="R295" s="233"/>
      <c r="S295" s="233"/>
      <c r="T295" s="23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5" t="s">
        <v>142</v>
      </c>
      <c r="AU295" s="235" t="s">
        <v>85</v>
      </c>
      <c r="AV295" s="13" t="s">
        <v>83</v>
      </c>
      <c r="AW295" s="13" t="s">
        <v>34</v>
      </c>
      <c r="AX295" s="13" t="s">
        <v>78</v>
      </c>
      <c r="AY295" s="235" t="s">
        <v>133</v>
      </c>
    </row>
    <row r="296" s="14" customFormat="1">
      <c r="A296" s="14"/>
      <c r="B296" s="236"/>
      <c r="C296" s="237"/>
      <c r="D296" s="227" t="s">
        <v>142</v>
      </c>
      <c r="E296" s="238" t="s">
        <v>1</v>
      </c>
      <c r="F296" s="239" t="s">
        <v>244</v>
      </c>
      <c r="G296" s="237"/>
      <c r="H296" s="240">
        <v>58.149999999999999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6" t="s">
        <v>142</v>
      </c>
      <c r="AU296" s="246" t="s">
        <v>85</v>
      </c>
      <c r="AV296" s="14" t="s">
        <v>85</v>
      </c>
      <c r="AW296" s="14" t="s">
        <v>34</v>
      </c>
      <c r="AX296" s="14" t="s">
        <v>78</v>
      </c>
      <c r="AY296" s="246" t="s">
        <v>133</v>
      </c>
    </row>
    <row r="297" s="15" customFormat="1">
      <c r="A297" s="15"/>
      <c r="B297" s="247"/>
      <c r="C297" s="248"/>
      <c r="D297" s="227" t="s">
        <v>142</v>
      </c>
      <c r="E297" s="249" t="s">
        <v>1</v>
      </c>
      <c r="F297" s="250" t="s">
        <v>145</v>
      </c>
      <c r="G297" s="248"/>
      <c r="H297" s="251">
        <v>80.650000000000006</v>
      </c>
      <c r="I297" s="252"/>
      <c r="J297" s="248"/>
      <c r="K297" s="248"/>
      <c r="L297" s="253"/>
      <c r="M297" s="254"/>
      <c r="N297" s="255"/>
      <c r="O297" s="255"/>
      <c r="P297" s="255"/>
      <c r="Q297" s="255"/>
      <c r="R297" s="255"/>
      <c r="S297" s="255"/>
      <c r="T297" s="25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57" t="s">
        <v>142</v>
      </c>
      <c r="AU297" s="257" t="s">
        <v>85</v>
      </c>
      <c r="AV297" s="15" t="s">
        <v>141</v>
      </c>
      <c r="AW297" s="15" t="s">
        <v>34</v>
      </c>
      <c r="AX297" s="15" t="s">
        <v>78</v>
      </c>
      <c r="AY297" s="257" t="s">
        <v>133</v>
      </c>
    </row>
    <row r="298" s="14" customFormat="1">
      <c r="A298" s="14"/>
      <c r="B298" s="236"/>
      <c r="C298" s="237"/>
      <c r="D298" s="227" t="s">
        <v>142</v>
      </c>
      <c r="E298" s="238" t="s">
        <v>1</v>
      </c>
      <c r="F298" s="239" t="s">
        <v>271</v>
      </c>
      <c r="G298" s="237"/>
      <c r="H298" s="240">
        <v>88.715000000000003</v>
      </c>
      <c r="I298" s="241"/>
      <c r="J298" s="237"/>
      <c r="K298" s="237"/>
      <c r="L298" s="242"/>
      <c r="M298" s="243"/>
      <c r="N298" s="244"/>
      <c r="O298" s="244"/>
      <c r="P298" s="244"/>
      <c r="Q298" s="244"/>
      <c r="R298" s="244"/>
      <c r="S298" s="244"/>
      <c r="T298" s="24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6" t="s">
        <v>142</v>
      </c>
      <c r="AU298" s="246" t="s">
        <v>85</v>
      </c>
      <c r="AV298" s="14" t="s">
        <v>85</v>
      </c>
      <c r="AW298" s="14" t="s">
        <v>34</v>
      </c>
      <c r="AX298" s="14" t="s">
        <v>78</v>
      </c>
      <c r="AY298" s="246" t="s">
        <v>133</v>
      </c>
    </row>
    <row r="299" s="15" customFormat="1">
      <c r="A299" s="15"/>
      <c r="B299" s="247"/>
      <c r="C299" s="248"/>
      <c r="D299" s="227" t="s">
        <v>142</v>
      </c>
      <c r="E299" s="249" t="s">
        <v>1</v>
      </c>
      <c r="F299" s="250" t="s">
        <v>145</v>
      </c>
      <c r="G299" s="248"/>
      <c r="H299" s="251">
        <v>88.715000000000003</v>
      </c>
      <c r="I299" s="252"/>
      <c r="J299" s="248"/>
      <c r="K299" s="248"/>
      <c r="L299" s="253"/>
      <c r="M299" s="254"/>
      <c r="N299" s="255"/>
      <c r="O299" s="255"/>
      <c r="P299" s="255"/>
      <c r="Q299" s="255"/>
      <c r="R299" s="255"/>
      <c r="S299" s="255"/>
      <c r="T299" s="256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57" t="s">
        <v>142</v>
      </c>
      <c r="AU299" s="257" t="s">
        <v>85</v>
      </c>
      <c r="AV299" s="15" t="s">
        <v>141</v>
      </c>
      <c r="AW299" s="15" t="s">
        <v>34</v>
      </c>
      <c r="AX299" s="15" t="s">
        <v>83</v>
      </c>
      <c r="AY299" s="257" t="s">
        <v>133</v>
      </c>
    </row>
    <row r="300" s="2" customFormat="1" ht="24.15" customHeight="1">
      <c r="A300" s="39"/>
      <c r="B300" s="40"/>
      <c r="C300" s="258" t="s">
        <v>217</v>
      </c>
      <c r="D300" s="258" t="s">
        <v>204</v>
      </c>
      <c r="E300" s="259" t="s">
        <v>276</v>
      </c>
      <c r="F300" s="260" t="s">
        <v>277</v>
      </c>
      <c r="G300" s="261" t="s">
        <v>222</v>
      </c>
      <c r="H300" s="262">
        <v>31.184999999999999</v>
      </c>
      <c r="I300" s="263"/>
      <c r="J300" s="264">
        <f>ROUND(I300*H300,2)</f>
        <v>0</v>
      </c>
      <c r="K300" s="260" t="s">
        <v>140</v>
      </c>
      <c r="L300" s="265"/>
      <c r="M300" s="266" t="s">
        <v>1</v>
      </c>
      <c r="N300" s="267" t="s">
        <v>43</v>
      </c>
      <c r="O300" s="92"/>
      <c r="P300" s="221">
        <f>O300*H300</f>
        <v>0</v>
      </c>
      <c r="Q300" s="221">
        <v>0</v>
      </c>
      <c r="R300" s="221">
        <f>Q300*H300</f>
        <v>0</v>
      </c>
      <c r="S300" s="221">
        <v>0</v>
      </c>
      <c r="T300" s="222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3" t="s">
        <v>162</v>
      </c>
      <c r="AT300" s="223" t="s">
        <v>204</v>
      </c>
      <c r="AU300" s="223" t="s">
        <v>85</v>
      </c>
      <c r="AY300" s="18" t="s">
        <v>133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8" t="s">
        <v>83</v>
      </c>
      <c r="BK300" s="224">
        <f>ROUND(I300*H300,2)</f>
        <v>0</v>
      </c>
      <c r="BL300" s="18" t="s">
        <v>141</v>
      </c>
      <c r="BM300" s="223" t="s">
        <v>278</v>
      </c>
    </row>
    <row r="301" s="13" customFormat="1">
      <c r="A301" s="13"/>
      <c r="B301" s="225"/>
      <c r="C301" s="226"/>
      <c r="D301" s="227" t="s">
        <v>142</v>
      </c>
      <c r="E301" s="228" t="s">
        <v>1</v>
      </c>
      <c r="F301" s="229" t="s">
        <v>178</v>
      </c>
      <c r="G301" s="226"/>
      <c r="H301" s="228" t="s">
        <v>1</v>
      </c>
      <c r="I301" s="230"/>
      <c r="J301" s="226"/>
      <c r="K301" s="226"/>
      <c r="L301" s="231"/>
      <c r="M301" s="232"/>
      <c r="N301" s="233"/>
      <c r="O301" s="233"/>
      <c r="P301" s="233"/>
      <c r="Q301" s="233"/>
      <c r="R301" s="233"/>
      <c r="S301" s="233"/>
      <c r="T301" s="23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5" t="s">
        <v>142</v>
      </c>
      <c r="AU301" s="235" t="s">
        <v>85</v>
      </c>
      <c r="AV301" s="13" t="s">
        <v>83</v>
      </c>
      <c r="AW301" s="13" t="s">
        <v>34</v>
      </c>
      <c r="AX301" s="13" t="s">
        <v>78</v>
      </c>
      <c r="AY301" s="235" t="s">
        <v>133</v>
      </c>
    </row>
    <row r="302" s="13" customFormat="1">
      <c r="A302" s="13"/>
      <c r="B302" s="225"/>
      <c r="C302" s="226"/>
      <c r="D302" s="227" t="s">
        <v>142</v>
      </c>
      <c r="E302" s="228" t="s">
        <v>1</v>
      </c>
      <c r="F302" s="229" t="s">
        <v>246</v>
      </c>
      <c r="G302" s="226"/>
      <c r="H302" s="228" t="s">
        <v>1</v>
      </c>
      <c r="I302" s="230"/>
      <c r="J302" s="226"/>
      <c r="K302" s="226"/>
      <c r="L302" s="231"/>
      <c r="M302" s="232"/>
      <c r="N302" s="233"/>
      <c r="O302" s="233"/>
      <c r="P302" s="233"/>
      <c r="Q302" s="233"/>
      <c r="R302" s="233"/>
      <c r="S302" s="233"/>
      <c r="T302" s="234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5" t="s">
        <v>142</v>
      </c>
      <c r="AU302" s="235" t="s">
        <v>85</v>
      </c>
      <c r="AV302" s="13" t="s">
        <v>83</v>
      </c>
      <c r="AW302" s="13" t="s">
        <v>34</v>
      </c>
      <c r="AX302" s="13" t="s">
        <v>78</v>
      </c>
      <c r="AY302" s="235" t="s">
        <v>133</v>
      </c>
    </row>
    <row r="303" s="14" customFormat="1">
      <c r="A303" s="14"/>
      <c r="B303" s="236"/>
      <c r="C303" s="237"/>
      <c r="D303" s="227" t="s">
        <v>142</v>
      </c>
      <c r="E303" s="238" t="s">
        <v>1</v>
      </c>
      <c r="F303" s="239" t="s">
        <v>247</v>
      </c>
      <c r="G303" s="237"/>
      <c r="H303" s="240">
        <v>28.350000000000001</v>
      </c>
      <c r="I303" s="241"/>
      <c r="J303" s="237"/>
      <c r="K303" s="237"/>
      <c r="L303" s="242"/>
      <c r="M303" s="243"/>
      <c r="N303" s="244"/>
      <c r="O303" s="244"/>
      <c r="P303" s="244"/>
      <c r="Q303" s="244"/>
      <c r="R303" s="244"/>
      <c r="S303" s="244"/>
      <c r="T303" s="24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6" t="s">
        <v>142</v>
      </c>
      <c r="AU303" s="246" t="s">
        <v>85</v>
      </c>
      <c r="AV303" s="14" t="s">
        <v>85</v>
      </c>
      <c r="AW303" s="14" t="s">
        <v>34</v>
      </c>
      <c r="AX303" s="14" t="s">
        <v>78</v>
      </c>
      <c r="AY303" s="246" t="s">
        <v>133</v>
      </c>
    </row>
    <row r="304" s="15" customFormat="1">
      <c r="A304" s="15"/>
      <c r="B304" s="247"/>
      <c r="C304" s="248"/>
      <c r="D304" s="227" t="s">
        <v>142</v>
      </c>
      <c r="E304" s="249" t="s">
        <v>1</v>
      </c>
      <c r="F304" s="250" t="s">
        <v>145</v>
      </c>
      <c r="G304" s="248"/>
      <c r="H304" s="251">
        <v>28.350000000000001</v>
      </c>
      <c r="I304" s="252"/>
      <c r="J304" s="248"/>
      <c r="K304" s="248"/>
      <c r="L304" s="253"/>
      <c r="M304" s="254"/>
      <c r="N304" s="255"/>
      <c r="O304" s="255"/>
      <c r="P304" s="255"/>
      <c r="Q304" s="255"/>
      <c r="R304" s="255"/>
      <c r="S304" s="255"/>
      <c r="T304" s="25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57" t="s">
        <v>142</v>
      </c>
      <c r="AU304" s="257" t="s">
        <v>85</v>
      </c>
      <c r="AV304" s="15" t="s">
        <v>141</v>
      </c>
      <c r="AW304" s="15" t="s">
        <v>34</v>
      </c>
      <c r="AX304" s="15" t="s">
        <v>78</v>
      </c>
      <c r="AY304" s="257" t="s">
        <v>133</v>
      </c>
    </row>
    <row r="305" s="14" customFormat="1">
      <c r="A305" s="14"/>
      <c r="B305" s="236"/>
      <c r="C305" s="237"/>
      <c r="D305" s="227" t="s">
        <v>142</v>
      </c>
      <c r="E305" s="238" t="s">
        <v>1</v>
      </c>
      <c r="F305" s="239" t="s">
        <v>279</v>
      </c>
      <c r="G305" s="237"/>
      <c r="H305" s="240">
        <v>31.184999999999999</v>
      </c>
      <c r="I305" s="241"/>
      <c r="J305" s="237"/>
      <c r="K305" s="237"/>
      <c r="L305" s="242"/>
      <c r="M305" s="243"/>
      <c r="N305" s="244"/>
      <c r="O305" s="244"/>
      <c r="P305" s="244"/>
      <c r="Q305" s="244"/>
      <c r="R305" s="244"/>
      <c r="S305" s="244"/>
      <c r="T305" s="24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46" t="s">
        <v>142</v>
      </c>
      <c r="AU305" s="246" t="s">
        <v>85</v>
      </c>
      <c r="AV305" s="14" t="s">
        <v>85</v>
      </c>
      <c r="AW305" s="14" t="s">
        <v>34</v>
      </c>
      <c r="AX305" s="14" t="s">
        <v>78</v>
      </c>
      <c r="AY305" s="246" t="s">
        <v>133</v>
      </c>
    </row>
    <row r="306" s="15" customFormat="1">
      <c r="A306" s="15"/>
      <c r="B306" s="247"/>
      <c r="C306" s="248"/>
      <c r="D306" s="227" t="s">
        <v>142</v>
      </c>
      <c r="E306" s="249" t="s">
        <v>1</v>
      </c>
      <c r="F306" s="250" t="s">
        <v>145</v>
      </c>
      <c r="G306" s="248"/>
      <c r="H306" s="251">
        <v>31.184999999999999</v>
      </c>
      <c r="I306" s="252"/>
      <c r="J306" s="248"/>
      <c r="K306" s="248"/>
      <c r="L306" s="253"/>
      <c r="M306" s="254"/>
      <c r="N306" s="255"/>
      <c r="O306" s="255"/>
      <c r="P306" s="255"/>
      <c r="Q306" s="255"/>
      <c r="R306" s="255"/>
      <c r="S306" s="255"/>
      <c r="T306" s="256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57" t="s">
        <v>142</v>
      </c>
      <c r="AU306" s="257" t="s">
        <v>85</v>
      </c>
      <c r="AV306" s="15" t="s">
        <v>141</v>
      </c>
      <c r="AW306" s="15" t="s">
        <v>34</v>
      </c>
      <c r="AX306" s="15" t="s">
        <v>83</v>
      </c>
      <c r="AY306" s="257" t="s">
        <v>133</v>
      </c>
    </row>
    <row r="307" s="2" customFormat="1" ht="24.15" customHeight="1">
      <c r="A307" s="39"/>
      <c r="B307" s="40"/>
      <c r="C307" s="212" t="s">
        <v>7</v>
      </c>
      <c r="D307" s="212" t="s">
        <v>136</v>
      </c>
      <c r="E307" s="213" t="s">
        <v>280</v>
      </c>
      <c r="F307" s="214" t="s">
        <v>281</v>
      </c>
      <c r="G307" s="215" t="s">
        <v>154</v>
      </c>
      <c r="H307" s="216">
        <v>246.80500000000001</v>
      </c>
      <c r="I307" s="217"/>
      <c r="J307" s="218">
        <f>ROUND(I307*H307,2)</f>
        <v>0</v>
      </c>
      <c r="K307" s="214" t="s">
        <v>140</v>
      </c>
      <c r="L307" s="45"/>
      <c r="M307" s="219" t="s">
        <v>1</v>
      </c>
      <c r="N307" s="220" t="s">
        <v>43</v>
      </c>
      <c r="O307" s="92"/>
      <c r="P307" s="221">
        <f>O307*H307</f>
        <v>0</v>
      </c>
      <c r="Q307" s="221">
        <v>0</v>
      </c>
      <c r="R307" s="221">
        <f>Q307*H307</f>
        <v>0</v>
      </c>
      <c r="S307" s="221">
        <v>0</v>
      </c>
      <c r="T307" s="222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3" t="s">
        <v>141</v>
      </c>
      <c r="AT307" s="223" t="s">
        <v>136</v>
      </c>
      <c r="AU307" s="223" t="s">
        <v>85</v>
      </c>
      <c r="AY307" s="18" t="s">
        <v>133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8" t="s">
        <v>83</v>
      </c>
      <c r="BK307" s="224">
        <f>ROUND(I307*H307,2)</f>
        <v>0</v>
      </c>
      <c r="BL307" s="18" t="s">
        <v>141</v>
      </c>
      <c r="BM307" s="223" t="s">
        <v>282</v>
      </c>
    </row>
    <row r="308" s="13" customFormat="1">
      <c r="A308" s="13"/>
      <c r="B308" s="225"/>
      <c r="C308" s="226"/>
      <c r="D308" s="227" t="s">
        <v>142</v>
      </c>
      <c r="E308" s="228" t="s">
        <v>1</v>
      </c>
      <c r="F308" s="229" t="s">
        <v>283</v>
      </c>
      <c r="G308" s="226"/>
      <c r="H308" s="228" t="s">
        <v>1</v>
      </c>
      <c r="I308" s="230"/>
      <c r="J308" s="226"/>
      <c r="K308" s="226"/>
      <c r="L308" s="231"/>
      <c r="M308" s="232"/>
      <c r="N308" s="233"/>
      <c r="O308" s="233"/>
      <c r="P308" s="233"/>
      <c r="Q308" s="233"/>
      <c r="R308" s="233"/>
      <c r="S308" s="233"/>
      <c r="T308" s="23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5" t="s">
        <v>142</v>
      </c>
      <c r="AU308" s="235" t="s">
        <v>85</v>
      </c>
      <c r="AV308" s="13" t="s">
        <v>83</v>
      </c>
      <c r="AW308" s="13" t="s">
        <v>34</v>
      </c>
      <c r="AX308" s="13" t="s">
        <v>78</v>
      </c>
      <c r="AY308" s="235" t="s">
        <v>133</v>
      </c>
    </row>
    <row r="309" s="13" customFormat="1">
      <c r="A309" s="13"/>
      <c r="B309" s="225"/>
      <c r="C309" s="226"/>
      <c r="D309" s="227" t="s">
        <v>142</v>
      </c>
      <c r="E309" s="228" t="s">
        <v>1</v>
      </c>
      <c r="F309" s="229" t="s">
        <v>284</v>
      </c>
      <c r="G309" s="226"/>
      <c r="H309" s="228" t="s">
        <v>1</v>
      </c>
      <c r="I309" s="230"/>
      <c r="J309" s="226"/>
      <c r="K309" s="226"/>
      <c r="L309" s="231"/>
      <c r="M309" s="232"/>
      <c r="N309" s="233"/>
      <c r="O309" s="233"/>
      <c r="P309" s="233"/>
      <c r="Q309" s="233"/>
      <c r="R309" s="233"/>
      <c r="S309" s="233"/>
      <c r="T309" s="23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5" t="s">
        <v>142</v>
      </c>
      <c r="AU309" s="235" t="s">
        <v>85</v>
      </c>
      <c r="AV309" s="13" t="s">
        <v>83</v>
      </c>
      <c r="AW309" s="13" t="s">
        <v>34</v>
      </c>
      <c r="AX309" s="13" t="s">
        <v>78</v>
      </c>
      <c r="AY309" s="235" t="s">
        <v>133</v>
      </c>
    </row>
    <row r="310" s="13" customFormat="1">
      <c r="A310" s="13"/>
      <c r="B310" s="225"/>
      <c r="C310" s="226"/>
      <c r="D310" s="227" t="s">
        <v>142</v>
      </c>
      <c r="E310" s="228" t="s">
        <v>1</v>
      </c>
      <c r="F310" s="229" t="s">
        <v>285</v>
      </c>
      <c r="G310" s="226"/>
      <c r="H310" s="228" t="s">
        <v>1</v>
      </c>
      <c r="I310" s="230"/>
      <c r="J310" s="226"/>
      <c r="K310" s="226"/>
      <c r="L310" s="231"/>
      <c r="M310" s="232"/>
      <c r="N310" s="233"/>
      <c r="O310" s="233"/>
      <c r="P310" s="233"/>
      <c r="Q310" s="233"/>
      <c r="R310" s="233"/>
      <c r="S310" s="233"/>
      <c r="T310" s="23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5" t="s">
        <v>142</v>
      </c>
      <c r="AU310" s="235" t="s">
        <v>85</v>
      </c>
      <c r="AV310" s="13" t="s">
        <v>83</v>
      </c>
      <c r="AW310" s="13" t="s">
        <v>34</v>
      </c>
      <c r="AX310" s="13" t="s">
        <v>78</v>
      </c>
      <c r="AY310" s="235" t="s">
        <v>133</v>
      </c>
    </row>
    <row r="311" s="14" customFormat="1">
      <c r="A311" s="14"/>
      <c r="B311" s="236"/>
      <c r="C311" s="237"/>
      <c r="D311" s="227" t="s">
        <v>142</v>
      </c>
      <c r="E311" s="238" t="s">
        <v>1</v>
      </c>
      <c r="F311" s="239" t="s">
        <v>286</v>
      </c>
      <c r="G311" s="237"/>
      <c r="H311" s="240">
        <v>272.48000000000002</v>
      </c>
      <c r="I311" s="241"/>
      <c r="J311" s="237"/>
      <c r="K311" s="237"/>
      <c r="L311" s="242"/>
      <c r="M311" s="243"/>
      <c r="N311" s="244"/>
      <c r="O311" s="244"/>
      <c r="P311" s="244"/>
      <c r="Q311" s="244"/>
      <c r="R311" s="244"/>
      <c r="S311" s="244"/>
      <c r="T311" s="245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6" t="s">
        <v>142</v>
      </c>
      <c r="AU311" s="246" t="s">
        <v>85</v>
      </c>
      <c r="AV311" s="14" t="s">
        <v>85</v>
      </c>
      <c r="AW311" s="14" t="s">
        <v>34</v>
      </c>
      <c r="AX311" s="14" t="s">
        <v>78</v>
      </c>
      <c r="AY311" s="246" t="s">
        <v>133</v>
      </c>
    </row>
    <row r="312" s="13" customFormat="1">
      <c r="A312" s="13"/>
      <c r="B312" s="225"/>
      <c r="C312" s="226"/>
      <c r="D312" s="227" t="s">
        <v>142</v>
      </c>
      <c r="E312" s="228" t="s">
        <v>1</v>
      </c>
      <c r="F312" s="229" t="s">
        <v>287</v>
      </c>
      <c r="G312" s="226"/>
      <c r="H312" s="228" t="s">
        <v>1</v>
      </c>
      <c r="I312" s="230"/>
      <c r="J312" s="226"/>
      <c r="K312" s="226"/>
      <c r="L312" s="231"/>
      <c r="M312" s="232"/>
      <c r="N312" s="233"/>
      <c r="O312" s="233"/>
      <c r="P312" s="233"/>
      <c r="Q312" s="233"/>
      <c r="R312" s="233"/>
      <c r="S312" s="233"/>
      <c r="T312" s="23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5" t="s">
        <v>142</v>
      </c>
      <c r="AU312" s="235" t="s">
        <v>85</v>
      </c>
      <c r="AV312" s="13" t="s">
        <v>83</v>
      </c>
      <c r="AW312" s="13" t="s">
        <v>34</v>
      </c>
      <c r="AX312" s="13" t="s">
        <v>78</v>
      </c>
      <c r="AY312" s="235" t="s">
        <v>133</v>
      </c>
    </row>
    <row r="313" s="14" customFormat="1">
      <c r="A313" s="14"/>
      <c r="B313" s="236"/>
      <c r="C313" s="237"/>
      <c r="D313" s="227" t="s">
        <v>142</v>
      </c>
      <c r="E313" s="238" t="s">
        <v>1</v>
      </c>
      <c r="F313" s="239" t="s">
        <v>288</v>
      </c>
      <c r="G313" s="237"/>
      <c r="H313" s="240">
        <v>8.3979999999999997</v>
      </c>
      <c r="I313" s="241"/>
      <c r="J313" s="237"/>
      <c r="K313" s="237"/>
      <c r="L313" s="242"/>
      <c r="M313" s="243"/>
      <c r="N313" s="244"/>
      <c r="O313" s="244"/>
      <c r="P313" s="244"/>
      <c r="Q313" s="244"/>
      <c r="R313" s="244"/>
      <c r="S313" s="244"/>
      <c r="T313" s="24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6" t="s">
        <v>142</v>
      </c>
      <c r="AU313" s="246" t="s">
        <v>85</v>
      </c>
      <c r="AV313" s="14" t="s">
        <v>85</v>
      </c>
      <c r="AW313" s="14" t="s">
        <v>34</v>
      </c>
      <c r="AX313" s="14" t="s">
        <v>78</v>
      </c>
      <c r="AY313" s="246" t="s">
        <v>133</v>
      </c>
    </row>
    <row r="314" s="13" customFormat="1">
      <c r="A314" s="13"/>
      <c r="B314" s="225"/>
      <c r="C314" s="226"/>
      <c r="D314" s="227" t="s">
        <v>142</v>
      </c>
      <c r="E314" s="228" t="s">
        <v>1</v>
      </c>
      <c r="F314" s="229" t="s">
        <v>181</v>
      </c>
      <c r="G314" s="226"/>
      <c r="H314" s="228" t="s">
        <v>1</v>
      </c>
      <c r="I314" s="230"/>
      <c r="J314" s="226"/>
      <c r="K314" s="226"/>
      <c r="L314" s="231"/>
      <c r="M314" s="232"/>
      <c r="N314" s="233"/>
      <c r="O314" s="233"/>
      <c r="P314" s="233"/>
      <c r="Q314" s="233"/>
      <c r="R314" s="233"/>
      <c r="S314" s="233"/>
      <c r="T314" s="234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5" t="s">
        <v>142</v>
      </c>
      <c r="AU314" s="235" t="s">
        <v>85</v>
      </c>
      <c r="AV314" s="13" t="s">
        <v>83</v>
      </c>
      <c r="AW314" s="13" t="s">
        <v>34</v>
      </c>
      <c r="AX314" s="13" t="s">
        <v>78</v>
      </c>
      <c r="AY314" s="235" t="s">
        <v>133</v>
      </c>
    </row>
    <row r="315" s="14" customFormat="1">
      <c r="A315" s="14"/>
      <c r="B315" s="236"/>
      <c r="C315" s="237"/>
      <c r="D315" s="227" t="s">
        <v>142</v>
      </c>
      <c r="E315" s="238" t="s">
        <v>1</v>
      </c>
      <c r="F315" s="239" t="s">
        <v>289</v>
      </c>
      <c r="G315" s="237"/>
      <c r="H315" s="240">
        <v>-63.883000000000003</v>
      </c>
      <c r="I315" s="241"/>
      <c r="J315" s="237"/>
      <c r="K315" s="237"/>
      <c r="L315" s="242"/>
      <c r="M315" s="243"/>
      <c r="N315" s="244"/>
      <c r="O315" s="244"/>
      <c r="P315" s="244"/>
      <c r="Q315" s="244"/>
      <c r="R315" s="244"/>
      <c r="S315" s="244"/>
      <c r="T315" s="245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6" t="s">
        <v>142</v>
      </c>
      <c r="AU315" s="246" t="s">
        <v>85</v>
      </c>
      <c r="AV315" s="14" t="s">
        <v>85</v>
      </c>
      <c r="AW315" s="14" t="s">
        <v>34</v>
      </c>
      <c r="AX315" s="14" t="s">
        <v>78</v>
      </c>
      <c r="AY315" s="246" t="s">
        <v>133</v>
      </c>
    </row>
    <row r="316" s="13" customFormat="1">
      <c r="A316" s="13"/>
      <c r="B316" s="225"/>
      <c r="C316" s="226"/>
      <c r="D316" s="227" t="s">
        <v>142</v>
      </c>
      <c r="E316" s="228" t="s">
        <v>1</v>
      </c>
      <c r="F316" s="229" t="s">
        <v>290</v>
      </c>
      <c r="G316" s="226"/>
      <c r="H316" s="228" t="s">
        <v>1</v>
      </c>
      <c r="I316" s="230"/>
      <c r="J316" s="226"/>
      <c r="K316" s="226"/>
      <c r="L316" s="231"/>
      <c r="M316" s="232"/>
      <c r="N316" s="233"/>
      <c r="O316" s="233"/>
      <c r="P316" s="233"/>
      <c r="Q316" s="233"/>
      <c r="R316" s="233"/>
      <c r="S316" s="233"/>
      <c r="T316" s="234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5" t="s">
        <v>142</v>
      </c>
      <c r="AU316" s="235" t="s">
        <v>85</v>
      </c>
      <c r="AV316" s="13" t="s">
        <v>83</v>
      </c>
      <c r="AW316" s="13" t="s">
        <v>34</v>
      </c>
      <c r="AX316" s="13" t="s">
        <v>78</v>
      </c>
      <c r="AY316" s="235" t="s">
        <v>133</v>
      </c>
    </row>
    <row r="317" s="14" customFormat="1">
      <c r="A317" s="14"/>
      <c r="B317" s="236"/>
      <c r="C317" s="237"/>
      <c r="D317" s="227" t="s">
        <v>142</v>
      </c>
      <c r="E317" s="238" t="s">
        <v>1</v>
      </c>
      <c r="F317" s="239" t="s">
        <v>291</v>
      </c>
      <c r="G317" s="237"/>
      <c r="H317" s="240">
        <v>29.809999999999999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6" t="s">
        <v>142</v>
      </c>
      <c r="AU317" s="246" t="s">
        <v>85</v>
      </c>
      <c r="AV317" s="14" t="s">
        <v>85</v>
      </c>
      <c r="AW317" s="14" t="s">
        <v>34</v>
      </c>
      <c r="AX317" s="14" t="s">
        <v>78</v>
      </c>
      <c r="AY317" s="246" t="s">
        <v>133</v>
      </c>
    </row>
    <row r="318" s="15" customFormat="1">
      <c r="A318" s="15"/>
      <c r="B318" s="247"/>
      <c r="C318" s="248"/>
      <c r="D318" s="227" t="s">
        <v>142</v>
      </c>
      <c r="E318" s="249" t="s">
        <v>1</v>
      </c>
      <c r="F318" s="250" t="s">
        <v>145</v>
      </c>
      <c r="G318" s="248"/>
      <c r="H318" s="251">
        <v>246.80500000000001</v>
      </c>
      <c r="I318" s="252"/>
      <c r="J318" s="248"/>
      <c r="K318" s="248"/>
      <c r="L318" s="253"/>
      <c r="M318" s="254"/>
      <c r="N318" s="255"/>
      <c r="O318" s="255"/>
      <c r="P318" s="255"/>
      <c r="Q318" s="255"/>
      <c r="R318" s="255"/>
      <c r="S318" s="255"/>
      <c r="T318" s="256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57" t="s">
        <v>142</v>
      </c>
      <c r="AU318" s="257" t="s">
        <v>85</v>
      </c>
      <c r="AV318" s="15" t="s">
        <v>141</v>
      </c>
      <c r="AW318" s="15" t="s">
        <v>34</v>
      </c>
      <c r="AX318" s="15" t="s">
        <v>83</v>
      </c>
      <c r="AY318" s="257" t="s">
        <v>133</v>
      </c>
    </row>
    <row r="319" s="2" customFormat="1" ht="33" customHeight="1">
      <c r="A319" s="39"/>
      <c r="B319" s="40"/>
      <c r="C319" s="212" t="s">
        <v>223</v>
      </c>
      <c r="D319" s="212" t="s">
        <v>136</v>
      </c>
      <c r="E319" s="213" t="s">
        <v>292</v>
      </c>
      <c r="F319" s="214" t="s">
        <v>293</v>
      </c>
      <c r="G319" s="215" t="s">
        <v>154</v>
      </c>
      <c r="H319" s="216">
        <v>740.41499999999996</v>
      </c>
      <c r="I319" s="217"/>
      <c r="J319" s="218">
        <f>ROUND(I319*H319,2)</f>
        <v>0</v>
      </c>
      <c r="K319" s="214" t="s">
        <v>140</v>
      </c>
      <c r="L319" s="45"/>
      <c r="M319" s="219" t="s">
        <v>1</v>
      </c>
      <c r="N319" s="220" t="s">
        <v>43</v>
      </c>
      <c r="O319" s="92"/>
      <c r="P319" s="221">
        <f>O319*H319</f>
        <v>0</v>
      </c>
      <c r="Q319" s="221">
        <v>0</v>
      </c>
      <c r="R319" s="221">
        <f>Q319*H319</f>
        <v>0</v>
      </c>
      <c r="S319" s="221">
        <v>0</v>
      </c>
      <c r="T319" s="222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23" t="s">
        <v>141</v>
      </c>
      <c r="AT319" s="223" t="s">
        <v>136</v>
      </c>
      <c r="AU319" s="223" t="s">
        <v>85</v>
      </c>
      <c r="AY319" s="18" t="s">
        <v>133</v>
      </c>
      <c r="BE319" s="224">
        <f>IF(N319="základní",J319,0)</f>
        <v>0</v>
      </c>
      <c r="BF319" s="224">
        <f>IF(N319="snížená",J319,0)</f>
        <v>0</v>
      </c>
      <c r="BG319" s="224">
        <f>IF(N319="zákl. přenesená",J319,0)</f>
        <v>0</v>
      </c>
      <c r="BH319" s="224">
        <f>IF(N319="sníž. přenesená",J319,0)</f>
        <v>0</v>
      </c>
      <c r="BI319" s="224">
        <f>IF(N319="nulová",J319,0)</f>
        <v>0</v>
      </c>
      <c r="BJ319" s="18" t="s">
        <v>83</v>
      </c>
      <c r="BK319" s="224">
        <f>ROUND(I319*H319,2)</f>
        <v>0</v>
      </c>
      <c r="BL319" s="18" t="s">
        <v>141</v>
      </c>
      <c r="BM319" s="223" t="s">
        <v>294</v>
      </c>
    </row>
    <row r="320" s="14" customFormat="1">
      <c r="A320" s="14"/>
      <c r="B320" s="236"/>
      <c r="C320" s="237"/>
      <c r="D320" s="227" t="s">
        <v>142</v>
      </c>
      <c r="E320" s="238" t="s">
        <v>1</v>
      </c>
      <c r="F320" s="239" t="s">
        <v>295</v>
      </c>
      <c r="G320" s="237"/>
      <c r="H320" s="240">
        <v>740.41499999999996</v>
      </c>
      <c r="I320" s="241"/>
      <c r="J320" s="237"/>
      <c r="K320" s="237"/>
      <c r="L320" s="242"/>
      <c r="M320" s="243"/>
      <c r="N320" s="244"/>
      <c r="O320" s="244"/>
      <c r="P320" s="244"/>
      <c r="Q320" s="244"/>
      <c r="R320" s="244"/>
      <c r="S320" s="244"/>
      <c r="T320" s="24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6" t="s">
        <v>142</v>
      </c>
      <c r="AU320" s="246" t="s">
        <v>85</v>
      </c>
      <c r="AV320" s="14" t="s">
        <v>85</v>
      </c>
      <c r="AW320" s="14" t="s">
        <v>34</v>
      </c>
      <c r="AX320" s="14" t="s">
        <v>78</v>
      </c>
      <c r="AY320" s="246" t="s">
        <v>133</v>
      </c>
    </row>
    <row r="321" s="15" customFormat="1">
      <c r="A321" s="15"/>
      <c r="B321" s="247"/>
      <c r="C321" s="248"/>
      <c r="D321" s="227" t="s">
        <v>142</v>
      </c>
      <c r="E321" s="249" t="s">
        <v>1</v>
      </c>
      <c r="F321" s="250" t="s">
        <v>145</v>
      </c>
      <c r="G321" s="248"/>
      <c r="H321" s="251">
        <v>740.41499999999996</v>
      </c>
      <c r="I321" s="252"/>
      <c r="J321" s="248"/>
      <c r="K321" s="248"/>
      <c r="L321" s="253"/>
      <c r="M321" s="254"/>
      <c r="N321" s="255"/>
      <c r="O321" s="255"/>
      <c r="P321" s="255"/>
      <c r="Q321" s="255"/>
      <c r="R321" s="255"/>
      <c r="S321" s="255"/>
      <c r="T321" s="25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57" t="s">
        <v>142</v>
      </c>
      <c r="AU321" s="257" t="s">
        <v>85</v>
      </c>
      <c r="AV321" s="15" t="s">
        <v>141</v>
      </c>
      <c r="AW321" s="15" t="s">
        <v>34</v>
      </c>
      <c r="AX321" s="15" t="s">
        <v>83</v>
      </c>
      <c r="AY321" s="257" t="s">
        <v>133</v>
      </c>
    </row>
    <row r="322" s="2" customFormat="1" ht="24.15" customHeight="1">
      <c r="A322" s="39"/>
      <c r="B322" s="40"/>
      <c r="C322" s="212" t="s">
        <v>296</v>
      </c>
      <c r="D322" s="212" t="s">
        <v>136</v>
      </c>
      <c r="E322" s="213" t="s">
        <v>297</v>
      </c>
      <c r="F322" s="214" t="s">
        <v>298</v>
      </c>
      <c r="G322" s="215" t="s">
        <v>154</v>
      </c>
      <c r="H322" s="216">
        <v>26.265999999999998</v>
      </c>
      <c r="I322" s="217"/>
      <c r="J322" s="218">
        <f>ROUND(I322*H322,2)</f>
        <v>0</v>
      </c>
      <c r="K322" s="214" t="s">
        <v>140</v>
      </c>
      <c r="L322" s="45"/>
      <c r="M322" s="219" t="s">
        <v>1</v>
      </c>
      <c r="N322" s="220" t="s">
        <v>43</v>
      </c>
      <c r="O322" s="92"/>
      <c r="P322" s="221">
        <f>O322*H322</f>
        <v>0</v>
      </c>
      <c r="Q322" s="221">
        <v>0</v>
      </c>
      <c r="R322" s="221">
        <f>Q322*H322</f>
        <v>0</v>
      </c>
      <c r="S322" s="221">
        <v>0</v>
      </c>
      <c r="T322" s="222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3" t="s">
        <v>141</v>
      </c>
      <c r="AT322" s="223" t="s">
        <v>136</v>
      </c>
      <c r="AU322" s="223" t="s">
        <v>85</v>
      </c>
      <c r="AY322" s="18" t="s">
        <v>133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8" t="s">
        <v>83</v>
      </c>
      <c r="BK322" s="224">
        <f>ROUND(I322*H322,2)</f>
        <v>0</v>
      </c>
      <c r="BL322" s="18" t="s">
        <v>141</v>
      </c>
      <c r="BM322" s="223" t="s">
        <v>299</v>
      </c>
    </row>
    <row r="323" s="13" customFormat="1">
      <c r="A323" s="13"/>
      <c r="B323" s="225"/>
      <c r="C323" s="226"/>
      <c r="D323" s="227" t="s">
        <v>142</v>
      </c>
      <c r="E323" s="228" t="s">
        <v>1</v>
      </c>
      <c r="F323" s="229" t="s">
        <v>300</v>
      </c>
      <c r="G323" s="226"/>
      <c r="H323" s="228" t="s">
        <v>1</v>
      </c>
      <c r="I323" s="230"/>
      <c r="J323" s="226"/>
      <c r="K323" s="226"/>
      <c r="L323" s="231"/>
      <c r="M323" s="232"/>
      <c r="N323" s="233"/>
      <c r="O323" s="233"/>
      <c r="P323" s="233"/>
      <c r="Q323" s="233"/>
      <c r="R323" s="233"/>
      <c r="S323" s="233"/>
      <c r="T323" s="234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5" t="s">
        <v>142</v>
      </c>
      <c r="AU323" s="235" t="s">
        <v>85</v>
      </c>
      <c r="AV323" s="13" t="s">
        <v>83</v>
      </c>
      <c r="AW323" s="13" t="s">
        <v>34</v>
      </c>
      <c r="AX323" s="13" t="s">
        <v>78</v>
      </c>
      <c r="AY323" s="235" t="s">
        <v>133</v>
      </c>
    </row>
    <row r="324" s="13" customFormat="1">
      <c r="A324" s="13"/>
      <c r="B324" s="225"/>
      <c r="C324" s="226"/>
      <c r="D324" s="227" t="s">
        <v>142</v>
      </c>
      <c r="E324" s="228" t="s">
        <v>1</v>
      </c>
      <c r="F324" s="229" t="s">
        <v>301</v>
      </c>
      <c r="G324" s="226"/>
      <c r="H324" s="228" t="s">
        <v>1</v>
      </c>
      <c r="I324" s="230"/>
      <c r="J324" s="226"/>
      <c r="K324" s="226"/>
      <c r="L324" s="231"/>
      <c r="M324" s="232"/>
      <c r="N324" s="233"/>
      <c r="O324" s="233"/>
      <c r="P324" s="233"/>
      <c r="Q324" s="233"/>
      <c r="R324" s="233"/>
      <c r="S324" s="233"/>
      <c r="T324" s="234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5" t="s">
        <v>142</v>
      </c>
      <c r="AU324" s="235" t="s">
        <v>85</v>
      </c>
      <c r="AV324" s="13" t="s">
        <v>83</v>
      </c>
      <c r="AW324" s="13" t="s">
        <v>34</v>
      </c>
      <c r="AX324" s="13" t="s">
        <v>78</v>
      </c>
      <c r="AY324" s="235" t="s">
        <v>133</v>
      </c>
    </row>
    <row r="325" s="13" customFormat="1">
      <c r="A325" s="13"/>
      <c r="B325" s="225"/>
      <c r="C325" s="226"/>
      <c r="D325" s="227" t="s">
        <v>142</v>
      </c>
      <c r="E325" s="228" t="s">
        <v>1</v>
      </c>
      <c r="F325" s="229" t="s">
        <v>302</v>
      </c>
      <c r="G325" s="226"/>
      <c r="H325" s="228" t="s">
        <v>1</v>
      </c>
      <c r="I325" s="230"/>
      <c r="J325" s="226"/>
      <c r="K325" s="226"/>
      <c r="L325" s="231"/>
      <c r="M325" s="232"/>
      <c r="N325" s="233"/>
      <c r="O325" s="233"/>
      <c r="P325" s="233"/>
      <c r="Q325" s="233"/>
      <c r="R325" s="233"/>
      <c r="S325" s="233"/>
      <c r="T325" s="234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5" t="s">
        <v>142</v>
      </c>
      <c r="AU325" s="235" t="s">
        <v>85</v>
      </c>
      <c r="AV325" s="13" t="s">
        <v>83</v>
      </c>
      <c r="AW325" s="13" t="s">
        <v>34</v>
      </c>
      <c r="AX325" s="13" t="s">
        <v>78</v>
      </c>
      <c r="AY325" s="235" t="s">
        <v>133</v>
      </c>
    </row>
    <row r="326" s="14" customFormat="1">
      <c r="A326" s="14"/>
      <c r="B326" s="236"/>
      <c r="C326" s="237"/>
      <c r="D326" s="227" t="s">
        <v>142</v>
      </c>
      <c r="E326" s="238" t="s">
        <v>1</v>
      </c>
      <c r="F326" s="239" t="s">
        <v>303</v>
      </c>
      <c r="G326" s="237"/>
      <c r="H326" s="240">
        <v>5.2800000000000002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6" t="s">
        <v>142</v>
      </c>
      <c r="AU326" s="246" t="s">
        <v>85</v>
      </c>
      <c r="AV326" s="14" t="s">
        <v>85</v>
      </c>
      <c r="AW326" s="14" t="s">
        <v>34</v>
      </c>
      <c r="AX326" s="14" t="s">
        <v>78</v>
      </c>
      <c r="AY326" s="246" t="s">
        <v>133</v>
      </c>
    </row>
    <row r="327" s="13" customFormat="1">
      <c r="A327" s="13"/>
      <c r="B327" s="225"/>
      <c r="C327" s="226"/>
      <c r="D327" s="227" t="s">
        <v>142</v>
      </c>
      <c r="E327" s="228" t="s">
        <v>1</v>
      </c>
      <c r="F327" s="229" t="s">
        <v>304</v>
      </c>
      <c r="G327" s="226"/>
      <c r="H327" s="228" t="s">
        <v>1</v>
      </c>
      <c r="I327" s="230"/>
      <c r="J327" s="226"/>
      <c r="K327" s="226"/>
      <c r="L327" s="231"/>
      <c r="M327" s="232"/>
      <c r="N327" s="233"/>
      <c r="O327" s="233"/>
      <c r="P327" s="233"/>
      <c r="Q327" s="233"/>
      <c r="R327" s="233"/>
      <c r="S327" s="233"/>
      <c r="T327" s="234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5" t="s">
        <v>142</v>
      </c>
      <c r="AU327" s="235" t="s">
        <v>85</v>
      </c>
      <c r="AV327" s="13" t="s">
        <v>83</v>
      </c>
      <c r="AW327" s="13" t="s">
        <v>34</v>
      </c>
      <c r="AX327" s="13" t="s">
        <v>78</v>
      </c>
      <c r="AY327" s="235" t="s">
        <v>133</v>
      </c>
    </row>
    <row r="328" s="14" customFormat="1">
      <c r="A328" s="14"/>
      <c r="B328" s="236"/>
      <c r="C328" s="237"/>
      <c r="D328" s="227" t="s">
        <v>142</v>
      </c>
      <c r="E328" s="238" t="s">
        <v>1</v>
      </c>
      <c r="F328" s="239" t="s">
        <v>305</v>
      </c>
      <c r="G328" s="237"/>
      <c r="H328" s="240">
        <v>7.9199999999999999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6" t="s">
        <v>142</v>
      </c>
      <c r="AU328" s="246" t="s">
        <v>85</v>
      </c>
      <c r="AV328" s="14" t="s">
        <v>85</v>
      </c>
      <c r="AW328" s="14" t="s">
        <v>34</v>
      </c>
      <c r="AX328" s="14" t="s">
        <v>78</v>
      </c>
      <c r="AY328" s="246" t="s">
        <v>133</v>
      </c>
    </row>
    <row r="329" s="13" customFormat="1">
      <c r="A329" s="13"/>
      <c r="B329" s="225"/>
      <c r="C329" s="226"/>
      <c r="D329" s="227" t="s">
        <v>142</v>
      </c>
      <c r="E329" s="228" t="s">
        <v>1</v>
      </c>
      <c r="F329" s="229" t="s">
        <v>306</v>
      </c>
      <c r="G329" s="226"/>
      <c r="H329" s="228" t="s">
        <v>1</v>
      </c>
      <c r="I329" s="230"/>
      <c r="J329" s="226"/>
      <c r="K329" s="226"/>
      <c r="L329" s="231"/>
      <c r="M329" s="232"/>
      <c r="N329" s="233"/>
      <c r="O329" s="233"/>
      <c r="P329" s="233"/>
      <c r="Q329" s="233"/>
      <c r="R329" s="233"/>
      <c r="S329" s="233"/>
      <c r="T329" s="234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5" t="s">
        <v>142</v>
      </c>
      <c r="AU329" s="235" t="s">
        <v>85</v>
      </c>
      <c r="AV329" s="13" t="s">
        <v>83</v>
      </c>
      <c r="AW329" s="13" t="s">
        <v>34</v>
      </c>
      <c r="AX329" s="13" t="s">
        <v>78</v>
      </c>
      <c r="AY329" s="235" t="s">
        <v>133</v>
      </c>
    </row>
    <row r="330" s="14" customFormat="1">
      <c r="A330" s="14"/>
      <c r="B330" s="236"/>
      <c r="C330" s="237"/>
      <c r="D330" s="227" t="s">
        <v>142</v>
      </c>
      <c r="E330" s="238" t="s">
        <v>1</v>
      </c>
      <c r="F330" s="239" t="s">
        <v>307</v>
      </c>
      <c r="G330" s="237"/>
      <c r="H330" s="240">
        <v>2.8599999999999999</v>
      </c>
      <c r="I330" s="241"/>
      <c r="J330" s="237"/>
      <c r="K330" s="237"/>
      <c r="L330" s="242"/>
      <c r="M330" s="243"/>
      <c r="N330" s="244"/>
      <c r="O330" s="244"/>
      <c r="P330" s="244"/>
      <c r="Q330" s="244"/>
      <c r="R330" s="244"/>
      <c r="S330" s="244"/>
      <c r="T330" s="24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6" t="s">
        <v>142</v>
      </c>
      <c r="AU330" s="246" t="s">
        <v>85</v>
      </c>
      <c r="AV330" s="14" t="s">
        <v>85</v>
      </c>
      <c r="AW330" s="14" t="s">
        <v>34</v>
      </c>
      <c r="AX330" s="14" t="s">
        <v>78</v>
      </c>
      <c r="AY330" s="246" t="s">
        <v>133</v>
      </c>
    </row>
    <row r="331" s="13" customFormat="1">
      <c r="A331" s="13"/>
      <c r="B331" s="225"/>
      <c r="C331" s="226"/>
      <c r="D331" s="227" t="s">
        <v>142</v>
      </c>
      <c r="E331" s="228" t="s">
        <v>1</v>
      </c>
      <c r="F331" s="229" t="s">
        <v>308</v>
      </c>
      <c r="G331" s="226"/>
      <c r="H331" s="228" t="s">
        <v>1</v>
      </c>
      <c r="I331" s="230"/>
      <c r="J331" s="226"/>
      <c r="K331" s="226"/>
      <c r="L331" s="231"/>
      <c r="M331" s="232"/>
      <c r="N331" s="233"/>
      <c r="O331" s="233"/>
      <c r="P331" s="233"/>
      <c r="Q331" s="233"/>
      <c r="R331" s="233"/>
      <c r="S331" s="233"/>
      <c r="T331" s="23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5" t="s">
        <v>142</v>
      </c>
      <c r="AU331" s="235" t="s">
        <v>85</v>
      </c>
      <c r="AV331" s="13" t="s">
        <v>83</v>
      </c>
      <c r="AW331" s="13" t="s">
        <v>34</v>
      </c>
      <c r="AX331" s="13" t="s">
        <v>78</v>
      </c>
      <c r="AY331" s="235" t="s">
        <v>133</v>
      </c>
    </row>
    <row r="332" s="14" customFormat="1">
      <c r="A332" s="14"/>
      <c r="B332" s="236"/>
      <c r="C332" s="237"/>
      <c r="D332" s="227" t="s">
        <v>142</v>
      </c>
      <c r="E332" s="238" t="s">
        <v>1</v>
      </c>
      <c r="F332" s="239" t="s">
        <v>309</v>
      </c>
      <c r="G332" s="237"/>
      <c r="H332" s="240">
        <v>1.1000000000000001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6" t="s">
        <v>142</v>
      </c>
      <c r="AU332" s="246" t="s">
        <v>85</v>
      </c>
      <c r="AV332" s="14" t="s">
        <v>85</v>
      </c>
      <c r="AW332" s="14" t="s">
        <v>34</v>
      </c>
      <c r="AX332" s="14" t="s">
        <v>78</v>
      </c>
      <c r="AY332" s="246" t="s">
        <v>133</v>
      </c>
    </row>
    <row r="333" s="13" customFormat="1">
      <c r="A333" s="13"/>
      <c r="B333" s="225"/>
      <c r="C333" s="226"/>
      <c r="D333" s="227" t="s">
        <v>142</v>
      </c>
      <c r="E333" s="228" t="s">
        <v>1</v>
      </c>
      <c r="F333" s="229" t="s">
        <v>310</v>
      </c>
      <c r="G333" s="226"/>
      <c r="H333" s="228" t="s">
        <v>1</v>
      </c>
      <c r="I333" s="230"/>
      <c r="J333" s="226"/>
      <c r="K333" s="226"/>
      <c r="L333" s="231"/>
      <c r="M333" s="232"/>
      <c r="N333" s="233"/>
      <c r="O333" s="233"/>
      <c r="P333" s="233"/>
      <c r="Q333" s="233"/>
      <c r="R333" s="233"/>
      <c r="S333" s="233"/>
      <c r="T333" s="234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5" t="s">
        <v>142</v>
      </c>
      <c r="AU333" s="235" t="s">
        <v>85</v>
      </c>
      <c r="AV333" s="13" t="s">
        <v>83</v>
      </c>
      <c r="AW333" s="13" t="s">
        <v>34</v>
      </c>
      <c r="AX333" s="13" t="s">
        <v>78</v>
      </c>
      <c r="AY333" s="235" t="s">
        <v>133</v>
      </c>
    </row>
    <row r="334" s="14" customFormat="1">
      <c r="A334" s="14"/>
      <c r="B334" s="236"/>
      <c r="C334" s="237"/>
      <c r="D334" s="227" t="s">
        <v>142</v>
      </c>
      <c r="E334" s="238" t="s">
        <v>1</v>
      </c>
      <c r="F334" s="239" t="s">
        <v>311</v>
      </c>
      <c r="G334" s="237"/>
      <c r="H334" s="240">
        <v>9.1059999999999999</v>
      </c>
      <c r="I334" s="241"/>
      <c r="J334" s="237"/>
      <c r="K334" s="237"/>
      <c r="L334" s="242"/>
      <c r="M334" s="243"/>
      <c r="N334" s="244"/>
      <c r="O334" s="244"/>
      <c r="P334" s="244"/>
      <c r="Q334" s="244"/>
      <c r="R334" s="244"/>
      <c r="S334" s="244"/>
      <c r="T334" s="24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6" t="s">
        <v>142</v>
      </c>
      <c r="AU334" s="246" t="s">
        <v>85</v>
      </c>
      <c r="AV334" s="14" t="s">
        <v>85</v>
      </c>
      <c r="AW334" s="14" t="s">
        <v>34</v>
      </c>
      <c r="AX334" s="14" t="s">
        <v>78</v>
      </c>
      <c r="AY334" s="246" t="s">
        <v>133</v>
      </c>
    </row>
    <row r="335" s="15" customFormat="1">
      <c r="A335" s="15"/>
      <c r="B335" s="247"/>
      <c r="C335" s="248"/>
      <c r="D335" s="227" t="s">
        <v>142</v>
      </c>
      <c r="E335" s="249" t="s">
        <v>1</v>
      </c>
      <c r="F335" s="250" t="s">
        <v>145</v>
      </c>
      <c r="G335" s="248"/>
      <c r="H335" s="251">
        <v>26.265999999999998</v>
      </c>
      <c r="I335" s="252"/>
      <c r="J335" s="248"/>
      <c r="K335" s="248"/>
      <c r="L335" s="253"/>
      <c r="M335" s="254"/>
      <c r="N335" s="255"/>
      <c r="O335" s="255"/>
      <c r="P335" s="255"/>
      <c r="Q335" s="255"/>
      <c r="R335" s="255"/>
      <c r="S335" s="255"/>
      <c r="T335" s="25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57" t="s">
        <v>142</v>
      </c>
      <c r="AU335" s="257" t="s">
        <v>85</v>
      </c>
      <c r="AV335" s="15" t="s">
        <v>141</v>
      </c>
      <c r="AW335" s="15" t="s">
        <v>34</v>
      </c>
      <c r="AX335" s="15" t="s">
        <v>83</v>
      </c>
      <c r="AY335" s="257" t="s">
        <v>133</v>
      </c>
    </row>
    <row r="336" s="2" customFormat="1" ht="24.15" customHeight="1">
      <c r="A336" s="39"/>
      <c r="B336" s="40"/>
      <c r="C336" s="212" t="s">
        <v>228</v>
      </c>
      <c r="D336" s="212" t="s">
        <v>136</v>
      </c>
      <c r="E336" s="213" t="s">
        <v>312</v>
      </c>
      <c r="F336" s="214" t="s">
        <v>313</v>
      </c>
      <c r="G336" s="215" t="s">
        <v>154</v>
      </c>
      <c r="H336" s="216">
        <v>246.80500000000001</v>
      </c>
      <c r="I336" s="217"/>
      <c r="J336" s="218">
        <f>ROUND(I336*H336,2)</f>
        <v>0</v>
      </c>
      <c r="K336" s="214" t="s">
        <v>140</v>
      </c>
      <c r="L336" s="45"/>
      <c r="M336" s="219" t="s">
        <v>1</v>
      </c>
      <c r="N336" s="220" t="s">
        <v>43</v>
      </c>
      <c r="O336" s="92"/>
      <c r="P336" s="221">
        <f>O336*H336</f>
        <v>0</v>
      </c>
      <c r="Q336" s="221">
        <v>0</v>
      </c>
      <c r="R336" s="221">
        <f>Q336*H336</f>
        <v>0</v>
      </c>
      <c r="S336" s="221">
        <v>0</v>
      </c>
      <c r="T336" s="222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3" t="s">
        <v>141</v>
      </c>
      <c r="AT336" s="223" t="s">
        <v>136</v>
      </c>
      <c r="AU336" s="223" t="s">
        <v>85</v>
      </c>
      <c r="AY336" s="18" t="s">
        <v>133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8" t="s">
        <v>83</v>
      </c>
      <c r="BK336" s="224">
        <f>ROUND(I336*H336,2)</f>
        <v>0</v>
      </c>
      <c r="BL336" s="18" t="s">
        <v>141</v>
      </c>
      <c r="BM336" s="223" t="s">
        <v>314</v>
      </c>
    </row>
    <row r="337" s="2" customFormat="1" ht="24.15" customHeight="1">
      <c r="A337" s="39"/>
      <c r="B337" s="40"/>
      <c r="C337" s="212" t="s">
        <v>315</v>
      </c>
      <c r="D337" s="212" t="s">
        <v>136</v>
      </c>
      <c r="E337" s="213" t="s">
        <v>316</v>
      </c>
      <c r="F337" s="214" t="s">
        <v>317</v>
      </c>
      <c r="G337" s="215" t="s">
        <v>154</v>
      </c>
      <c r="H337" s="216">
        <v>1060.1089999999999</v>
      </c>
      <c r="I337" s="217"/>
      <c r="J337" s="218">
        <f>ROUND(I337*H337,2)</f>
        <v>0</v>
      </c>
      <c r="K337" s="214" t="s">
        <v>140</v>
      </c>
      <c r="L337" s="45"/>
      <c r="M337" s="219" t="s">
        <v>1</v>
      </c>
      <c r="N337" s="220" t="s">
        <v>43</v>
      </c>
      <c r="O337" s="92"/>
      <c r="P337" s="221">
        <f>O337*H337</f>
        <v>0</v>
      </c>
      <c r="Q337" s="221">
        <v>0</v>
      </c>
      <c r="R337" s="221">
        <f>Q337*H337</f>
        <v>0</v>
      </c>
      <c r="S337" s="221">
        <v>0</v>
      </c>
      <c r="T337" s="222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3" t="s">
        <v>141</v>
      </c>
      <c r="AT337" s="223" t="s">
        <v>136</v>
      </c>
      <c r="AU337" s="223" t="s">
        <v>85</v>
      </c>
      <c r="AY337" s="18" t="s">
        <v>133</v>
      </c>
      <c r="BE337" s="224">
        <f>IF(N337="základní",J337,0)</f>
        <v>0</v>
      </c>
      <c r="BF337" s="224">
        <f>IF(N337="snížená",J337,0)</f>
        <v>0</v>
      </c>
      <c r="BG337" s="224">
        <f>IF(N337="zákl. přenesená",J337,0)</f>
        <v>0</v>
      </c>
      <c r="BH337" s="224">
        <f>IF(N337="sníž. přenesená",J337,0)</f>
        <v>0</v>
      </c>
      <c r="BI337" s="224">
        <f>IF(N337="nulová",J337,0)</f>
        <v>0</v>
      </c>
      <c r="BJ337" s="18" t="s">
        <v>83</v>
      </c>
      <c r="BK337" s="224">
        <f>ROUND(I337*H337,2)</f>
        <v>0</v>
      </c>
      <c r="BL337" s="18" t="s">
        <v>141</v>
      </c>
      <c r="BM337" s="223" t="s">
        <v>318</v>
      </c>
    </row>
    <row r="338" s="13" customFormat="1">
      <c r="A338" s="13"/>
      <c r="B338" s="225"/>
      <c r="C338" s="226"/>
      <c r="D338" s="227" t="s">
        <v>142</v>
      </c>
      <c r="E338" s="228" t="s">
        <v>1</v>
      </c>
      <c r="F338" s="229" t="s">
        <v>319</v>
      </c>
      <c r="G338" s="226"/>
      <c r="H338" s="228" t="s">
        <v>1</v>
      </c>
      <c r="I338" s="230"/>
      <c r="J338" s="226"/>
      <c r="K338" s="226"/>
      <c r="L338" s="231"/>
      <c r="M338" s="232"/>
      <c r="N338" s="233"/>
      <c r="O338" s="233"/>
      <c r="P338" s="233"/>
      <c r="Q338" s="233"/>
      <c r="R338" s="233"/>
      <c r="S338" s="233"/>
      <c r="T338" s="234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5" t="s">
        <v>142</v>
      </c>
      <c r="AU338" s="235" t="s">
        <v>85</v>
      </c>
      <c r="AV338" s="13" t="s">
        <v>83</v>
      </c>
      <c r="AW338" s="13" t="s">
        <v>34</v>
      </c>
      <c r="AX338" s="13" t="s">
        <v>78</v>
      </c>
      <c r="AY338" s="235" t="s">
        <v>133</v>
      </c>
    </row>
    <row r="339" s="13" customFormat="1">
      <c r="A339" s="13"/>
      <c r="B339" s="225"/>
      <c r="C339" s="226"/>
      <c r="D339" s="227" t="s">
        <v>142</v>
      </c>
      <c r="E339" s="228" t="s">
        <v>1</v>
      </c>
      <c r="F339" s="229" t="s">
        <v>178</v>
      </c>
      <c r="G339" s="226"/>
      <c r="H339" s="228" t="s">
        <v>1</v>
      </c>
      <c r="I339" s="230"/>
      <c r="J339" s="226"/>
      <c r="K339" s="226"/>
      <c r="L339" s="231"/>
      <c r="M339" s="232"/>
      <c r="N339" s="233"/>
      <c r="O339" s="233"/>
      <c r="P339" s="233"/>
      <c r="Q339" s="233"/>
      <c r="R339" s="233"/>
      <c r="S339" s="233"/>
      <c r="T339" s="234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5" t="s">
        <v>142</v>
      </c>
      <c r="AU339" s="235" t="s">
        <v>85</v>
      </c>
      <c r="AV339" s="13" t="s">
        <v>83</v>
      </c>
      <c r="AW339" s="13" t="s">
        <v>34</v>
      </c>
      <c r="AX339" s="13" t="s">
        <v>78</v>
      </c>
      <c r="AY339" s="235" t="s">
        <v>133</v>
      </c>
    </row>
    <row r="340" s="13" customFormat="1">
      <c r="A340" s="13"/>
      <c r="B340" s="225"/>
      <c r="C340" s="226"/>
      <c r="D340" s="227" t="s">
        <v>142</v>
      </c>
      <c r="E340" s="228" t="s">
        <v>1</v>
      </c>
      <c r="F340" s="229" t="s">
        <v>179</v>
      </c>
      <c r="G340" s="226"/>
      <c r="H340" s="228" t="s">
        <v>1</v>
      </c>
      <c r="I340" s="230"/>
      <c r="J340" s="226"/>
      <c r="K340" s="226"/>
      <c r="L340" s="231"/>
      <c r="M340" s="232"/>
      <c r="N340" s="233"/>
      <c r="O340" s="233"/>
      <c r="P340" s="233"/>
      <c r="Q340" s="233"/>
      <c r="R340" s="233"/>
      <c r="S340" s="233"/>
      <c r="T340" s="23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5" t="s">
        <v>142</v>
      </c>
      <c r="AU340" s="235" t="s">
        <v>85</v>
      </c>
      <c r="AV340" s="13" t="s">
        <v>83</v>
      </c>
      <c r="AW340" s="13" t="s">
        <v>34</v>
      </c>
      <c r="AX340" s="13" t="s">
        <v>78</v>
      </c>
      <c r="AY340" s="235" t="s">
        <v>133</v>
      </c>
    </row>
    <row r="341" s="14" customFormat="1">
      <c r="A341" s="14"/>
      <c r="B341" s="236"/>
      <c r="C341" s="237"/>
      <c r="D341" s="227" t="s">
        <v>142</v>
      </c>
      <c r="E341" s="238" t="s">
        <v>1</v>
      </c>
      <c r="F341" s="239" t="s">
        <v>180</v>
      </c>
      <c r="G341" s="237"/>
      <c r="H341" s="240">
        <v>98.272000000000006</v>
      </c>
      <c r="I341" s="241"/>
      <c r="J341" s="237"/>
      <c r="K341" s="237"/>
      <c r="L341" s="242"/>
      <c r="M341" s="243"/>
      <c r="N341" s="244"/>
      <c r="O341" s="244"/>
      <c r="P341" s="244"/>
      <c r="Q341" s="244"/>
      <c r="R341" s="244"/>
      <c r="S341" s="244"/>
      <c r="T341" s="24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6" t="s">
        <v>142</v>
      </c>
      <c r="AU341" s="246" t="s">
        <v>85</v>
      </c>
      <c r="AV341" s="14" t="s">
        <v>85</v>
      </c>
      <c r="AW341" s="14" t="s">
        <v>34</v>
      </c>
      <c r="AX341" s="14" t="s">
        <v>78</v>
      </c>
      <c r="AY341" s="246" t="s">
        <v>133</v>
      </c>
    </row>
    <row r="342" s="13" customFormat="1">
      <c r="A342" s="13"/>
      <c r="B342" s="225"/>
      <c r="C342" s="226"/>
      <c r="D342" s="227" t="s">
        <v>142</v>
      </c>
      <c r="E342" s="228" t="s">
        <v>1</v>
      </c>
      <c r="F342" s="229" t="s">
        <v>181</v>
      </c>
      <c r="G342" s="226"/>
      <c r="H342" s="228" t="s">
        <v>1</v>
      </c>
      <c r="I342" s="230"/>
      <c r="J342" s="226"/>
      <c r="K342" s="226"/>
      <c r="L342" s="231"/>
      <c r="M342" s="232"/>
      <c r="N342" s="233"/>
      <c r="O342" s="233"/>
      <c r="P342" s="233"/>
      <c r="Q342" s="233"/>
      <c r="R342" s="233"/>
      <c r="S342" s="233"/>
      <c r="T342" s="234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5" t="s">
        <v>142</v>
      </c>
      <c r="AU342" s="235" t="s">
        <v>85</v>
      </c>
      <c r="AV342" s="13" t="s">
        <v>83</v>
      </c>
      <c r="AW342" s="13" t="s">
        <v>34</v>
      </c>
      <c r="AX342" s="13" t="s">
        <v>78</v>
      </c>
      <c r="AY342" s="235" t="s">
        <v>133</v>
      </c>
    </row>
    <row r="343" s="14" customFormat="1">
      <c r="A343" s="14"/>
      <c r="B343" s="236"/>
      <c r="C343" s="237"/>
      <c r="D343" s="227" t="s">
        <v>142</v>
      </c>
      <c r="E343" s="238" t="s">
        <v>1</v>
      </c>
      <c r="F343" s="239" t="s">
        <v>182</v>
      </c>
      <c r="G343" s="237"/>
      <c r="H343" s="240">
        <v>-62.100000000000001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6" t="s">
        <v>142</v>
      </c>
      <c r="AU343" s="246" t="s">
        <v>85</v>
      </c>
      <c r="AV343" s="14" t="s">
        <v>85</v>
      </c>
      <c r="AW343" s="14" t="s">
        <v>34</v>
      </c>
      <c r="AX343" s="14" t="s">
        <v>78</v>
      </c>
      <c r="AY343" s="246" t="s">
        <v>133</v>
      </c>
    </row>
    <row r="344" s="13" customFormat="1">
      <c r="A344" s="13"/>
      <c r="B344" s="225"/>
      <c r="C344" s="226"/>
      <c r="D344" s="227" t="s">
        <v>142</v>
      </c>
      <c r="E344" s="228" t="s">
        <v>1</v>
      </c>
      <c r="F344" s="229" t="s">
        <v>183</v>
      </c>
      <c r="G344" s="226"/>
      <c r="H344" s="228" t="s">
        <v>1</v>
      </c>
      <c r="I344" s="230"/>
      <c r="J344" s="226"/>
      <c r="K344" s="226"/>
      <c r="L344" s="231"/>
      <c r="M344" s="232"/>
      <c r="N344" s="233"/>
      <c r="O344" s="233"/>
      <c r="P344" s="233"/>
      <c r="Q344" s="233"/>
      <c r="R344" s="233"/>
      <c r="S344" s="233"/>
      <c r="T344" s="23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5" t="s">
        <v>142</v>
      </c>
      <c r="AU344" s="235" t="s">
        <v>85</v>
      </c>
      <c r="AV344" s="13" t="s">
        <v>83</v>
      </c>
      <c r="AW344" s="13" t="s">
        <v>34</v>
      </c>
      <c r="AX344" s="13" t="s">
        <v>78</v>
      </c>
      <c r="AY344" s="235" t="s">
        <v>133</v>
      </c>
    </row>
    <row r="345" s="13" customFormat="1">
      <c r="A345" s="13"/>
      <c r="B345" s="225"/>
      <c r="C345" s="226"/>
      <c r="D345" s="227" t="s">
        <v>142</v>
      </c>
      <c r="E345" s="228" t="s">
        <v>1</v>
      </c>
      <c r="F345" s="229" t="s">
        <v>184</v>
      </c>
      <c r="G345" s="226"/>
      <c r="H345" s="228" t="s">
        <v>1</v>
      </c>
      <c r="I345" s="230"/>
      <c r="J345" s="226"/>
      <c r="K345" s="226"/>
      <c r="L345" s="231"/>
      <c r="M345" s="232"/>
      <c r="N345" s="233"/>
      <c r="O345" s="233"/>
      <c r="P345" s="233"/>
      <c r="Q345" s="233"/>
      <c r="R345" s="233"/>
      <c r="S345" s="233"/>
      <c r="T345" s="23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5" t="s">
        <v>142</v>
      </c>
      <c r="AU345" s="235" t="s">
        <v>85</v>
      </c>
      <c r="AV345" s="13" t="s">
        <v>83</v>
      </c>
      <c r="AW345" s="13" t="s">
        <v>34</v>
      </c>
      <c r="AX345" s="13" t="s">
        <v>78</v>
      </c>
      <c r="AY345" s="235" t="s">
        <v>133</v>
      </c>
    </row>
    <row r="346" s="14" customFormat="1">
      <c r="A346" s="14"/>
      <c r="B346" s="236"/>
      <c r="C346" s="237"/>
      <c r="D346" s="227" t="s">
        <v>142</v>
      </c>
      <c r="E346" s="238" t="s">
        <v>1</v>
      </c>
      <c r="F346" s="239" t="s">
        <v>185</v>
      </c>
      <c r="G346" s="237"/>
      <c r="H346" s="240">
        <v>168.06299999999999</v>
      </c>
      <c r="I346" s="241"/>
      <c r="J346" s="237"/>
      <c r="K346" s="237"/>
      <c r="L346" s="242"/>
      <c r="M346" s="243"/>
      <c r="N346" s="244"/>
      <c r="O346" s="244"/>
      <c r="P346" s="244"/>
      <c r="Q346" s="244"/>
      <c r="R346" s="244"/>
      <c r="S346" s="244"/>
      <c r="T346" s="24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6" t="s">
        <v>142</v>
      </c>
      <c r="AU346" s="246" t="s">
        <v>85</v>
      </c>
      <c r="AV346" s="14" t="s">
        <v>85</v>
      </c>
      <c r="AW346" s="14" t="s">
        <v>34</v>
      </c>
      <c r="AX346" s="14" t="s">
        <v>78</v>
      </c>
      <c r="AY346" s="246" t="s">
        <v>133</v>
      </c>
    </row>
    <row r="347" s="13" customFormat="1">
      <c r="A347" s="13"/>
      <c r="B347" s="225"/>
      <c r="C347" s="226"/>
      <c r="D347" s="227" t="s">
        <v>142</v>
      </c>
      <c r="E347" s="228" t="s">
        <v>1</v>
      </c>
      <c r="F347" s="229" t="s">
        <v>186</v>
      </c>
      <c r="G347" s="226"/>
      <c r="H347" s="228" t="s">
        <v>1</v>
      </c>
      <c r="I347" s="230"/>
      <c r="J347" s="226"/>
      <c r="K347" s="226"/>
      <c r="L347" s="231"/>
      <c r="M347" s="232"/>
      <c r="N347" s="233"/>
      <c r="O347" s="233"/>
      <c r="P347" s="233"/>
      <c r="Q347" s="233"/>
      <c r="R347" s="233"/>
      <c r="S347" s="233"/>
      <c r="T347" s="234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5" t="s">
        <v>142</v>
      </c>
      <c r="AU347" s="235" t="s">
        <v>85</v>
      </c>
      <c r="AV347" s="13" t="s">
        <v>83</v>
      </c>
      <c r="AW347" s="13" t="s">
        <v>34</v>
      </c>
      <c r="AX347" s="13" t="s">
        <v>78</v>
      </c>
      <c r="AY347" s="235" t="s">
        <v>133</v>
      </c>
    </row>
    <row r="348" s="14" customFormat="1">
      <c r="A348" s="14"/>
      <c r="B348" s="236"/>
      <c r="C348" s="237"/>
      <c r="D348" s="227" t="s">
        <v>142</v>
      </c>
      <c r="E348" s="238" t="s">
        <v>1</v>
      </c>
      <c r="F348" s="239" t="s">
        <v>187</v>
      </c>
      <c r="G348" s="237"/>
      <c r="H348" s="240">
        <v>137.14599999999999</v>
      </c>
      <c r="I348" s="241"/>
      <c r="J348" s="237"/>
      <c r="K348" s="237"/>
      <c r="L348" s="242"/>
      <c r="M348" s="243"/>
      <c r="N348" s="244"/>
      <c r="O348" s="244"/>
      <c r="P348" s="244"/>
      <c r="Q348" s="244"/>
      <c r="R348" s="244"/>
      <c r="S348" s="244"/>
      <c r="T348" s="24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6" t="s">
        <v>142</v>
      </c>
      <c r="AU348" s="246" t="s">
        <v>85</v>
      </c>
      <c r="AV348" s="14" t="s">
        <v>85</v>
      </c>
      <c r="AW348" s="14" t="s">
        <v>34</v>
      </c>
      <c r="AX348" s="14" t="s">
        <v>78</v>
      </c>
      <c r="AY348" s="246" t="s">
        <v>133</v>
      </c>
    </row>
    <row r="349" s="13" customFormat="1">
      <c r="A349" s="13"/>
      <c r="B349" s="225"/>
      <c r="C349" s="226"/>
      <c r="D349" s="227" t="s">
        <v>142</v>
      </c>
      <c r="E349" s="228" t="s">
        <v>1</v>
      </c>
      <c r="F349" s="229" t="s">
        <v>188</v>
      </c>
      <c r="G349" s="226"/>
      <c r="H349" s="228" t="s">
        <v>1</v>
      </c>
      <c r="I349" s="230"/>
      <c r="J349" s="226"/>
      <c r="K349" s="226"/>
      <c r="L349" s="231"/>
      <c r="M349" s="232"/>
      <c r="N349" s="233"/>
      <c r="O349" s="233"/>
      <c r="P349" s="233"/>
      <c r="Q349" s="233"/>
      <c r="R349" s="233"/>
      <c r="S349" s="233"/>
      <c r="T349" s="234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5" t="s">
        <v>142</v>
      </c>
      <c r="AU349" s="235" t="s">
        <v>85</v>
      </c>
      <c r="AV349" s="13" t="s">
        <v>83</v>
      </c>
      <c r="AW349" s="13" t="s">
        <v>34</v>
      </c>
      <c r="AX349" s="13" t="s">
        <v>78</v>
      </c>
      <c r="AY349" s="235" t="s">
        <v>133</v>
      </c>
    </row>
    <row r="350" s="14" customFormat="1">
      <c r="A350" s="14"/>
      <c r="B350" s="236"/>
      <c r="C350" s="237"/>
      <c r="D350" s="227" t="s">
        <v>142</v>
      </c>
      <c r="E350" s="238" t="s">
        <v>1</v>
      </c>
      <c r="F350" s="239" t="s">
        <v>189</v>
      </c>
      <c r="G350" s="237"/>
      <c r="H350" s="240">
        <v>141.487</v>
      </c>
      <c r="I350" s="241"/>
      <c r="J350" s="237"/>
      <c r="K350" s="237"/>
      <c r="L350" s="242"/>
      <c r="M350" s="243"/>
      <c r="N350" s="244"/>
      <c r="O350" s="244"/>
      <c r="P350" s="244"/>
      <c r="Q350" s="244"/>
      <c r="R350" s="244"/>
      <c r="S350" s="244"/>
      <c r="T350" s="24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6" t="s">
        <v>142</v>
      </c>
      <c r="AU350" s="246" t="s">
        <v>85</v>
      </c>
      <c r="AV350" s="14" t="s">
        <v>85</v>
      </c>
      <c r="AW350" s="14" t="s">
        <v>34</v>
      </c>
      <c r="AX350" s="14" t="s">
        <v>78</v>
      </c>
      <c r="AY350" s="246" t="s">
        <v>133</v>
      </c>
    </row>
    <row r="351" s="13" customFormat="1">
      <c r="A351" s="13"/>
      <c r="B351" s="225"/>
      <c r="C351" s="226"/>
      <c r="D351" s="227" t="s">
        <v>142</v>
      </c>
      <c r="E351" s="228" t="s">
        <v>1</v>
      </c>
      <c r="F351" s="229" t="s">
        <v>190</v>
      </c>
      <c r="G351" s="226"/>
      <c r="H351" s="228" t="s">
        <v>1</v>
      </c>
      <c r="I351" s="230"/>
      <c r="J351" s="226"/>
      <c r="K351" s="226"/>
      <c r="L351" s="231"/>
      <c r="M351" s="232"/>
      <c r="N351" s="233"/>
      <c r="O351" s="233"/>
      <c r="P351" s="233"/>
      <c r="Q351" s="233"/>
      <c r="R351" s="233"/>
      <c r="S351" s="233"/>
      <c r="T351" s="234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5" t="s">
        <v>142</v>
      </c>
      <c r="AU351" s="235" t="s">
        <v>85</v>
      </c>
      <c r="AV351" s="13" t="s">
        <v>83</v>
      </c>
      <c r="AW351" s="13" t="s">
        <v>34</v>
      </c>
      <c r="AX351" s="13" t="s">
        <v>78</v>
      </c>
      <c r="AY351" s="235" t="s">
        <v>133</v>
      </c>
    </row>
    <row r="352" s="14" customFormat="1">
      <c r="A352" s="14"/>
      <c r="B352" s="236"/>
      <c r="C352" s="237"/>
      <c r="D352" s="227" t="s">
        <v>142</v>
      </c>
      <c r="E352" s="238" t="s">
        <v>1</v>
      </c>
      <c r="F352" s="239" t="s">
        <v>191</v>
      </c>
      <c r="G352" s="237"/>
      <c r="H352" s="240">
        <v>97.546000000000006</v>
      </c>
      <c r="I352" s="241"/>
      <c r="J352" s="237"/>
      <c r="K352" s="237"/>
      <c r="L352" s="242"/>
      <c r="M352" s="243"/>
      <c r="N352" s="244"/>
      <c r="O352" s="244"/>
      <c r="P352" s="244"/>
      <c r="Q352" s="244"/>
      <c r="R352" s="244"/>
      <c r="S352" s="244"/>
      <c r="T352" s="24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6" t="s">
        <v>142</v>
      </c>
      <c r="AU352" s="246" t="s">
        <v>85</v>
      </c>
      <c r="AV352" s="14" t="s">
        <v>85</v>
      </c>
      <c r="AW352" s="14" t="s">
        <v>34</v>
      </c>
      <c r="AX352" s="14" t="s">
        <v>78</v>
      </c>
      <c r="AY352" s="246" t="s">
        <v>133</v>
      </c>
    </row>
    <row r="353" s="13" customFormat="1">
      <c r="A353" s="13"/>
      <c r="B353" s="225"/>
      <c r="C353" s="226"/>
      <c r="D353" s="227" t="s">
        <v>142</v>
      </c>
      <c r="E353" s="228" t="s">
        <v>1</v>
      </c>
      <c r="F353" s="229" t="s">
        <v>290</v>
      </c>
      <c r="G353" s="226"/>
      <c r="H353" s="228" t="s">
        <v>1</v>
      </c>
      <c r="I353" s="230"/>
      <c r="J353" s="226"/>
      <c r="K353" s="226"/>
      <c r="L353" s="231"/>
      <c r="M353" s="232"/>
      <c r="N353" s="233"/>
      <c r="O353" s="233"/>
      <c r="P353" s="233"/>
      <c r="Q353" s="233"/>
      <c r="R353" s="233"/>
      <c r="S353" s="233"/>
      <c r="T353" s="234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5" t="s">
        <v>142</v>
      </c>
      <c r="AU353" s="235" t="s">
        <v>85</v>
      </c>
      <c r="AV353" s="13" t="s">
        <v>83</v>
      </c>
      <c r="AW353" s="13" t="s">
        <v>34</v>
      </c>
      <c r="AX353" s="13" t="s">
        <v>78</v>
      </c>
      <c r="AY353" s="235" t="s">
        <v>133</v>
      </c>
    </row>
    <row r="354" s="14" customFormat="1">
      <c r="A354" s="14"/>
      <c r="B354" s="236"/>
      <c r="C354" s="237"/>
      <c r="D354" s="227" t="s">
        <v>142</v>
      </c>
      <c r="E354" s="238" t="s">
        <v>1</v>
      </c>
      <c r="F354" s="239" t="s">
        <v>320</v>
      </c>
      <c r="G354" s="237"/>
      <c r="H354" s="240">
        <v>44.984000000000002</v>
      </c>
      <c r="I354" s="241"/>
      <c r="J354" s="237"/>
      <c r="K354" s="237"/>
      <c r="L354" s="242"/>
      <c r="M354" s="243"/>
      <c r="N354" s="244"/>
      <c r="O354" s="244"/>
      <c r="P354" s="244"/>
      <c r="Q354" s="244"/>
      <c r="R354" s="244"/>
      <c r="S354" s="244"/>
      <c r="T354" s="24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6" t="s">
        <v>142</v>
      </c>
      <c r="AU354" s="246" t="s">
        <v>85</v>
      </c>
      <c r="AV354" s="14" t="s">
        <v>85</v>
      </c>
      <c r="AW354" s="14" t="s">
        <v>34</v>
      </c>
      <c r="AX354" s="14" t="s">
        <v>78</v>
      </c>
      <c r="AY354" s="246" t="s">
        <v>133</v>
      </c>
    </row>
    <row r="355" s="13" customFormat="1">
      <c r="A355" s="13"/>
      <c r="B355" s="225"/>
      <c r="C355" s="226"/>
      <c r="D355" s="227" t="s">
        <v>142</v>
      </c>
      <c r="E355" s="228" t="s">
        <v>1</v>
      </c>
      <c r="F355" s="229" t="s">
        <v>181</v>
      </c>
      <c r="G355" s="226"/>
      <c r="H355" s="228" t="s">
        <v>1</v>
      </c>
      <c r="I355" s="230"/>
      <c r="J355" s="226"/>
      <c r="K355" s="226"/>
      <c r="L355" s="231"/>
      <c r="M355" s="232"/>
      <c r="N355" s="233"/>
      <c r="O355" s="233"/>
      <c r="P355" s="233"/>
      <c r="Q355" s="233"/>
      <c r="R355" s="233"/>
      <c r="S355" s="233"/>
      <c r="T355" s="234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5" t="s">
        <v>142</v>
      </c>
      <c r="AU355" s="235" t="s">
        <v>85</v>
      </c>
      <c r="AV355" s="13" t="s">
        <v>83</v>
      </c>
      <c r="AW355" s="13" t="s">
        <v>34</v>
      </c>
      <c r="AX355" s="13" t="s">
        <v>78</v>
      </c>
      <c r="AY355" s="235" t="s">
        <v>133</v>
      </c>
    </row>
    <row r="356" s="14" customFormat="1">
      <c r="A356" s="14"/>
      <c r="B356" s="236"/>
      <c r="C356" s="237"/>
      <c r="D356" s="227" t="s">
        <v>142</v>
      </c>
      <c r="E356" s="238" t="s">
        <v>1</v>
      </c>
      <c r="F356" s="239" t="s">
        <v>192</v>
      </c>
      <c r="G356" s="237"/>
      <c r="H356" s="240">
        <v>-102.64700000000001</v>
      </c>
      <c r="I356" s="241"/>
      <c r="J356" s="237"/>
      <c r="K356" s="237"/>
      <c r="L356" s="242"/>
      <c r="M356" s="243"/>
      <c r="N356" s="244"/>
      <c r="O356" s="244"/>
      <c r="P356" s="244"/>
      <c r="Q356" s="244"/>
      <c r="R356" s="244"/>
      <c r="S356" s="244"/>
      <c r="T356" s="245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6" t="s">
        <v>142</v>
      </c>
      <c r="AU356" s="246" t="s">
        <v>85</v>
      </c>
      <c r="AV356" s="14" t="s">
        <v>85</v>
      </c>
      <c r="AW356" s="14" t="s">
        <v>34</v>
      </c>
      <c r="AX356" s="14" t="s">
        <v>78</v>
      </c>
      <c r="AY356" s="246" t="s">
        <v>133</v>
      </c>
    </row>
    <row r="357" s="13" customFormat="1">
      <c r="A357" s="13"/>
      <c r="B357" s="225"/>
      <c r="C357" s="226"/>
      <c r="D357" s="227" t="s">
        <v>142</v>
      </c>
      <c r="E357" s="228" t="s">
        <v>1</v>
      </c>
      <c r="F357" s="229" t="s">
        <v>193</v>
      </c>
      <c r="G357" s="226"/>
      <c r="H357" s="228" t="s">
        <v>1</v>
      </c>
      <c r="I357" s="230"/>
      <c r="J357" s="226"/>
      <c r="K357" s="226"/>
      <c r="L357" s="231"/>
      <c r="M357" s="232"/>
      <c r="N357" s="233"/>
      <c r="O357" s="233"/>
      <c r="P357" s="233"/>
      <c r="Q357" s="233"/>
      <c r="R357" s="233"/>
      <c r="S357" s="233"/>
      <c r="T357" s="23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5" t="s">
        <v>142</v>
      </c>
      <c r="AU357" s="235" t="s">
        <v>85</v>
      </c>
      <c r="AV357" s="13" t="s">
        <v>83</v>
      </c>
      <c r="AW357" s="13" t="s">
        <v>34</v>
      </c>
      <c r="AX357" s="13" t="s">
        <v>78</v>
      </c>
      <c r="AY357" s="235" t="s">
        <v>133</v>
      </c>
    </row>
    <row r="358" s="13" customFormat="1">
      <c r="A358" s="13"/>
      <c r="B358" s="225"/>
      <c r="C358" s="226"/>
      <c r="D358" s="227" t="s">
        <v>142</v>
      </c>
      <c r="E358" s="228" t="s">
        <v>1</v>
      </c>
      <c r="F358" s="229" t="s">
        <v>194</v>
      </c>
      <c r="G358" s="226"/>
      <c r="H358" s="228" t="s">
        <v>1</v>
      </c>
      <c r="I358" s="230"/>
      <c r="J358" s="226"/>
      <c r="K358" s="226"/>
      <c r="L358" s="231"/>
      <c r="M358" s="232"/>
      <c r="N358" s="233"/>
      <c r="O358" s="233"/>
      <c r="P358" s="233"/>
      <c r="Q358" s="233"/>
      <c r="R358" s="233"/>
      <c r="S358" s="233"/>
      <c r="T358" s="23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5" t="s">
        <v>142</v>
      </c>
      <c r="AU358" s="235" t="s">
        <v>85</v>
      </c>
      <c r="AV358" s="13" t="s">
        <v>83</v>
      </c>
      <c r="AW358" s="13" t="s">
        <v>34</v>
      </c>
      <c r="AX358" s="13" t="s">
        <v>78</v>
      </c>
      <c r="AY358" s="235" t="s">
        <v>133</v>
      </c>
    </row>
    <row r="359" s="14" customFormat="1">
      <c r="A359" s="14"/>
      <c r="B359" s="236"/>
      <c r="C359" s="237"/>
      <c r="D359" s="227" t="s">
        <v>142</v>
      </c>
      <c r="E359" s="238" t="s">
        <v>1</v>
      </c>
      <c r="F359" s="239" t="s">
        <v>195</v>
      </c>
      <c r="G359" s="237"/>
      <c r="H359" s="240">
        <v>11.356999999999999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6" t="s">
        <v>142</v>
      </c>
      <c r="AU359" s="246" t="s">
        <v>85</v>
      </c>
      <c r="AV359" s="14" t="s">
        <v>85</v>
      </c>
      <c r="AW359" s="14" t="s">
        <v>34</v>
      </c>
      <c r="AX359" s="14" t="s">
        <v>78</v>
      </c>
      <c r="AY359" s="246" t="s">
        <v>133</v>
      </c>
    </row>
    <row r="360" s="13" customFormat="1">
      <c r="A360" s="13"/>
      <c r="B360" s="225"/>
      <c r="C360" s="226"/>
      <c r="D360" s="227" t="s">
        <v>142</v>
      </c>
      <c r="E360" s="228" t="s">
        <v>1</v>
      </c>
      <c r="F360" s="229" t="s">
        <v>196</v>
      </c>
      <c r="G360" s="226"/>
      <c r="H360" s="228" t="s">
        <v>1</v>
      </c>
      <c r="I360" s="230"/>
      <c r="J360" s="226"/>
      <c r="K360" s="226"/>
      <c r="L360" s="231"/>
      <c r="M360" s="232"/>
      <c r="N360" s="233"/>
      <c r="O360" s="233"/>
      <c r="P360" s="233"/>
      <c r="Q360" s="233"/>
      <c r="R360" s="233"/>
      <c r="S360" s="233"/>
      <c r="T360" s="234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5" t="s">
        <v>142</v>
      </c>
      <c r="AU360" s="235" t="s">
        <v>85</v>
      </c>
      <c r="AV360" s="13" t="s">
        <v>83</v>
      </c>
      <c r="AW360" s="13" t="s">
        <v>34</v>
      </c>
      <c r="AX360" s="13" t="s">
        <v>78</v>
      </c>
      <c r="AY360" s="235" t="s">
        <v>133</v>
      </c>
    </row>
    <row r="361" s="14" customFormat="1">
      <c r="A361" s="14"/>
      <c r="B361" s="236"/>
      <c r="C361" s="237"/>
      <c r="D361" s="227" t="s">
        <v>142</v>
      </c>
      <c r="E361" s="238" t="s">
        <v>1</v>
      </c>
      <c r="F361" s="239" t="s">
        <v>197</v>
      </c>
      <c r="G361" s="237"/>
      <c r="H361" s="240">
        <v>144.90000000000001</v>
      </c>
      <c r="I361" s="241"/>
      <c r="J361" s="237"/>
      <c r="K361" s="237"/>
      <c r="L361" s="242"/>
      <c r="M361" s="243"/>
      <c r="N361" s="244"/>
      <c r="O361" s="244"/>
      <c r="P361" s="244"/>
      <c r="Q361" s="244"/>
      <c r="R361" s="244"/>
      <c r="S361" s="244"/>
      <c r="T361" s="24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6" t="s">
        <v>142</v>
      </c>
      <c r="AU361" s="246" t="s">
        <v>85</v>
      </c>
      <c r="AV361" s="14" t="s">
        <v>85</v>
      </c>
      <c r="AW361" s="14" t="s">
        <v>34</v>
      </c>
      <c r="AX361" s="14" t="s">
        <v>78</v>
      </c>
      <c r="AY361" s="246" t="s">
        <v>133</v>
      </c>
    </row>
    <row r="362" s="13" customFormat="1">
      <c r="A362" s="13"/>
      <c r="B362" s="225"/>
      <c r="C362" s="226"/>
      <c r="D362" s="227" t="s">
        <v>142</v>
      </c>
      <c r="E362" s="228" t="s">
        <v>1</v>
      </c>
      <c r="F362" s="229" t="s">
        <v>198</v>
      </c>
      <c r="G362" s="226"/>
      <c r="H362" s="228" t="s">
        <v>1</v>
      </c>
      <c r="I362" s="230"/>
      <c r="J362" s="226"/>
      <c r="K362" s="226"/>
      <c r="L362" s="231"/>
      <c r="M362" s="232"/>
      <c r="N362" s="233"/>
      <c r="O362" s="233"/>
      <c r="P362" s="233"/>
      <c r="Q362" s="233"/>
      <c r="R362" s="233"/>
      <c r="S362" s="233"/>
      <c r="T362" s="23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5" t="s">
        <v>142</v>
      </c>
      <c r="AU362" s="235" t="s">
        <v>85</v>
      </c>
      <c r="AV362" s="13" t="s">
        <v>83</v>
      </c>
      <c r="AW362" s="13" t="s">
        <v>34</v>
      </c>
      <c r="AX362" s="13" t="s">
        <v>78</v>
      </c>
      <c r="AY362" s="235" t="s">
        <v>133</v>
      </c>
    </row>
    <row r="363" s="14" customFormat="1">
      <c r="A363" s="14"/>
      <c r="B363" s="236"/>
      <c r="C363" s="237"/>
      <c r="D363" s="227" t="s">
        <v>142</v>
      </c>
      <c r="E363" s="238" t="s">
        <v>1</v>
      </c>
      <c r="F363" s="239" t="s">
        <v>199</v>
      </c>
      <c r="G363" s="237"/>
      <c r="H363" s="240">
        <v>330.62</v>
      </c>
      <c r="I363" s="241"/>
      <c r="J363" s="237"/>
      <c r="K363" s="237"/>
      <c r="L363" s="242"/>
      <c r="M363" s="243"/>
      <c r="N363" s="244"/>
      <c r="O363" s="244"/>
      <c r="P363" s="244"/>
      <c r="Q363" s="244"/>
      <c r="R363" s="244"/>
      <c r="S363" s="244"/>
      <c r="T363" s="24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6" t="s">
        <v>142</v>
      </c>
      <c r="AU363" s="246" t="s">
        <v>85</v>
      </c>
      <c r="AV363" s="14" t="s">
        <v>85</v>
      </c>
      <c r="AW363" s="14" t="s">
        <v>34</v>
      </c>
      <c r="AX363" s="14" t="s">
        <v>78</v>
      </c>
      <c r="AY363" s="246" t="s">
        <v>133</v>
      </c>
    </row>
    <row r="364" s="15" customFormat="1">
      <c r="A364" s="15"/>
      <c r="B364" s="247"/>
      <c r="C364" s="248"/>
      <c r="D364" s="227" t="s">
        <v>142</v>
      </c>
      <c r="E364" s="249" t="s">
        <v>1</v>
      </c>
      <c r="F364" s="250" t="s">
        <v>145</v>
      </c>
      <c r="G364" s="248"/>
      <c r="H364" s="251">
        <v>1009.628</v>
      </c>
      <c r="I364" s="252"/>
      <c r="J364" s="248"/>
      <c r="K364" s="248"/>
      <c r="L364" s="253"/>
      <c r="M364" s="254"/>
      <c r="N364" s="255"/>
      <c r="O364" s="255"/>
      <c r="P364" s="255"/>
      <c r="Q364" s="255"/>
      <c r="R364" s="255"/>
      <c r="S364" s="255"/>
      <c r="T364" s="256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57" t="s">
        <v>142</v>
      </c>
      <c r="AU364" s="257" t="s">
        <v>85</v>
      </c>
      <c r="AV364" s="15" t="s">
        <v>141</v>
      </c>
      <c r="AW364" s="15" t="s">
        <v>34</v>
      </c>
      <c r="AX364" s="15" t="s">
        <v>78</v>
      </c>
      <c r="AY364" s="257" t="s">
        <v>133</v>
      </c>
    </row>
    <row r="365" s="14" customFormat="1">
      <c r="A365" s="14"/>
      <c r="B365" s="236"/>
      <c r="C365" s="237"/>
      <c r="D365" s="227" t="s">
        <v>142</v>
      </c>
      <c r="E365" s="238" t="s">
        <v>1</v>
      </c>
      <c r="F365" s="239" t="s">
        <v>321</v>
      </c>
      <c r="G365" s="237"/>
      <c r="H365" s="240">
        <v>1060.1089999999999</v>
      </c>
      <c r="I365" s="241"/>
      <c r="J365" s="237"/>
      <c r="K365" s="237"/>
      <c r="L365" s="242"/>
      <c r="M365" s="243"/>
      <c r="N365" s="244"/>
      <c r="O365" s="244"/>
      <c r="P365" s="244"/>
      <c r="Q365" s="244"/>
      <c r="R365" s="244"/>
      <c r="S365" s="244"/>
      <c r="T365" s="24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6" t="s">
        <v>142</v>
      </c>
      <c r="AU365" s="246" t="s">
        <v>85</v>
      </c>
      <c r="AV365" s="14" t="s">
        <v>85</v>
      </c>
      <c r="AW365" s="14" t="s">
        <v>34</v>
      </c>
      <c r="AX365" s="14" t="s">
        <v>78</v>
      </c>
      <c r="AY365" s="246" t="s">
        <v>133</v>
      </c>
    </row>
    <row r="366" s="15" customFormat="1">
      <c r="A366" s="15"/>
      <c r="B366" s="247"/>
      <c r="C366" s="248"/>
      <c r="D366" s="227" t="s">
        <v>142</v>
      </c>
      <c r="E366" s="249" t="s">
        <v>1</v>
      </c>
      <c r="F366" s="250" t="s">
        <v>145</v>
      </c>
      <c r="G366" s="248"/>
      <c r="H366" s="251">
        <v>1060.1089999999999</v>
      </c>
      <c r="I366" s="252"/>
      <c r="J366" s="248"/>
      <c r="K366" s="248"/>
      <c r="L366" s="253"/>
      <c r="M366" s="254"/>
      <c r="N366" s="255"/>
      <c r="O366" s="255"/>
      <c r="P366" s="255"/>
      <c r="Q366" s="255"/>
      <c r="R366" s="255"/>
      <c r="S366" s="255"/>
      <c r="T366" s="256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57" t="s">
        <v>142</v>
      </c>
      <c r="AU366" s="257" t="s">
        <v>85</v>
      </c>
      <c r="AV366" s="15" t="s">
        <v>141</v>
      </c>
      <c r="AW366" s="15" t="s">
        <v>34</v>
      </c>
      <c r="AX366" s="15" t="s">
        <v>83</v>
      </c>
      <c r="AY366" s="257" t="s">
        <v>133</v>
      </c>
    </row>
    <row r="367" s="2" customFormat="1" ht="24.15" customHeight="1">
      <c r="A367" s="39"/>
      <c r="B367" s="40"/>
      <c r="C367" s="212" t="s">
        <v>233</v>
      </c>
      <c r="D367" s="212" t="s">
        <v>136</v>
      </c>
      <c r="E367" s="213" t="s">
        <v>322</v>
      </c>
      <c r="F367" s="214" t="s">
        <v>323</v>
      </c>
      <c r="G367" s="215" t="s">
        <v>150</v>
      </c>
      <c r="H367" s="216">
        <v>2</v>
      </c>
      <c r="I367" s="217"/>
      <c r="J367" s="218">
        <f>ROUND(I367*H367,2)</f>
        <v>0</v>
      </c>
      <c r="K367" s="214" t="s">
        <v>140</v>
      </c>
      <c r="L367" s="45"/>
      <c r="M367" s="219" t="s">
        <v>1</v>
      </c>
      <c r="N367" s="220" t="s">
        <v>43</v>
      </c>
      <c r="O367" s="92"/>
      <c r="P367" s="221">
        <f>O367*H367</f>
        <v>0</v>
      </c>
      <c r="Q367" s="221">
        <v>0</v>
      </c>
      <c r="R367" s="221">
        <f>Q367*H367</f>
        <v>0</v>
      </c>
      <c r="S367" s="221">
        <v>0</v>
      </c>
      <c r="T367" s="222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3" t="s">
        <v>141</v>
      </c>
      <c r="AT367" s="223" t="s">
        <v>136</v>
      </c>
      <c r="AU367" s="223" t="s">
        <v>85</v>
      </c>
      <c r="AY367" s="18" t="s">
        <v>133</v>
      </c>
      <c r="BE367" s="224">
        <f>IF(N367="základní",J367,0)</f>
        <v>0</v>
      </c>
      <c r="BF367" s="224">
        <f>IF(N367="snížená",J367,0)</f>
        <v>0</v>
      </c>
      <c r="BG367" s="224">
        <f>IF(N367="zákl. přenesená",J367,0)</f>
        <v>0</v>
      </c>
      <c r="BH367" s="224">
        <f>IF(N367="sníž. přenesená",J367,0)</f>
        <v>0</v>
      </c>
      <c r="BI367" s="224">
        <f>IF(N367="nulová",J367,0)</f>
        <v>0</v>
      </c>
      <c r="BJ367" s="18" t="s">
        <v>83</v>
      </c>
      <c r="BK367" s="224">
        <f>ROUND(I367*H367,2)</f>
        <v>0</v>
      </c>
      <c r="BL367" s="18" t="s">
        <v>141</v>
      </c>
      <c r="BM367" s="223" t="s">
        <v>324</v>
      </c>
    </row>
    <row r="368" s="14" customFormat="1">
      <c r="A368" s="14"/>
      <c r="B368" s="236"/>
      <c r="C368" s="237"/>
      <c r="D368" s="227" t="s">
        <v>142</v>
      </c>
      <c r="E368" s="238" t="s">
        <v>1</v>
      </c>
      <c r="F368" s="239" t="s">
        <v>325</v>
      </c>
      <c r="G368" s="237"/>
      <c r="H368" s="240">
        <v>2</v>
      </c>
      <c r="I368" s="241"/>
      <c r="J368" s="237"/>
      <c r="K368" s="237"/>
      <c r="L368" s="242"/>
      <c r="M368" s="243"/>
      <c r="N368" s="244"/>
      <c r="O368" s="244"/>
      <c r="P368" s="244"/>
      <c r="Q368" s="244"/>
      <c r="R368" s="244"/>
      <c r="S368" s="244"/>
      <c r="T368" s="245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6" t="s">
        <v>142</v>
      </c>
      <c r="AU368" s="246" t="s">
        <v>85</v>
      </c>
      <c r="AV368" s="14" t="s">
        <v>85</v>
      </c>
      <c r="AW368" s="14" t="s">
        <v>34</v>
      </c>
      <c r="AX368" s="14" t="s">
        <v>78</v>
      </c>
      <c r="AY368" s="246" t="s">
        <v>133</v>
      </c>
    </row>
    <row r="369" s="15" customFormat="1">
      <c r="A369" s="15"/>
      <c r="B369" s="247"/>
      <c r="C369" s="248"/>
      <c r="D369" s="227" t="s">
        <v>142</v>
      </c>
      <c r="E369" s="249" t="s">
        <v>1</v>
      </c>
      <c r="F369" s="250" t="s">
        <v>145</v>
      </c>
      <c r="G369" s="248"/>
      <c r="H369" s="251">
        <v>2</v>
      </c>
      <c r="I369" s="252"/>
      <c r="J369" s="248"/>
      <c r="K369" s="248"/>
      <c r="L369" s="253"/>
      <c r="M369" s="254"/>
      <c r="N369" s="255"/>
      <c r="O369" s="255"/>
      <c r="P369" s="255"/>
      <c r="Q369" s="255"/>
      <c r="R369" s="255"/>
      <c r="S369" s="255"/>
      <c r="T369" s="256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57" t="s">
        <v>142</v>
      </c>
      <c r="AU369" s="257" t="s">
        <v>85</v>
      </c>
      <c r="AV369" s="15" t="s">
        <v>141</v>
      </c>
      <c r="AW369" s="15" t="s">
        <v>34</v>
      </c>
      <c r="AX369" s="15" t="s">
        <v>83</v>
      </c>
      <c r="AY369" s="257" t="s">
        <v>133</v>
      </c>
    </row>
    <row r="370" s="2" customFormat="1" ht="24.15" customHeight="1">
      <c r="A370" s="39"/>
      <c r="B370" s="40"/>
      <c r="C370" s="212" t="s">
        <v>326</v>
      </c>
      <c r="D370" s="212" t="s">
        <v>136</v>
      </c>
      <c r="E370" s="213" t="s">
        <v>327</v>
      </c>
      <c r="F370" s="214" t="s">
        <v>328</v>
      </c>
      <c r="G370" s="215" t="s">
        <v>222</v>
      </c>
      <c r="H370" s="216">
        <v>21.850000000000001</v>
      </c>
      <c r="I370" s="217"/>
      <c r="J370" s="218">
        <f>ROUND(I370*H370,2)</f>
        <v>0</v>
      </c>
      <c r="K370" s="214" t="s">
        <v>140</v>
      </c>
      <c r="L370" s="45"/>
      <c r="M370" s="219" t="s">
        <v>1</v>
      </c>
      <c r="N370" s="220" t="s">
        <v>43</v>
      </c>
      <c r="O370" s="92"/>
      <c r="P370" s="221">
        <f>O370*H370</f>
        <v>0</v>
      </c>
      <c r="Q370" s="221">
        <v>0</v>
      </c>
      <c r="R370" s="221">
        <f>Q370*H370</f>
        <v>0</v>
      </c>
      <c r="S370" s="221">
        <v>0</v>
      </c>
      <c r="T370" s="222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3" t="s">
        <v>141</v>
      </c>
      <c r="AT370" s="223" t="s">
        <v>136</v>
      </c>
      <c r="AU370" s="223" t="s">
        <v>85</v>
      </c>
      <c r="AY370" s="18" t="s">
        <v>133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8" t="s">
        <v>83</v>
      </c>
      <c r="BK370" s="224">
        <f>ROUND(I370*H370,2)</f>
        <v>0</v>
      </c>
      <c r="BL370" s="18" t="s">
        <v>141</v>
      </c>
      <c r="BM370" s="223" t="s">
        <v>329</v>
      </c>
    </row>
    <row r="371" s="13" customFormat="1">
      <c r="A371" s="13"/>
      <c r="B371" s="225"/>
      <c r="C371" s="226"/>
      <c r="D371" s="227" t="s">
        <v>142</v>
      </c>
      <c r="E371" s="228" t="s">
        <v>1</v>
      </c>
      <c r="F371" s="229" t="s">
        <v>330</v>
      </c>
      <c r="G371" s="226"/>
      <c r="H371" s="228" t="s">
        <v>1</v>
      </c>
      <c r="I371" s="230"/>
      <c r="J371" s="226"/>
      <c r="K371" s="226"/>
      <c r="L371" s="231"/>
      <c r="M371" s="232"/>
      <c r="N371" s="233"/>
      <c r="O371" s="233"/>
      <c r="P371" s="233"/>
      <c r="Q371" s="233"/>
      <c r="R371" s="233"/>
      <c r="S371" s="233"/>
      <c r="T371" s="234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5" t="s">
        <v>142</v>
      </c>
      <c r="AU371" s="235" t="s">
        <v>85</v>
      </c>
      <c r="AV371" s="13" t="s">
        <v>83</v>
      </c>
      <c r="AW371" s="13" t="s">
        <v>34</v>
      </c>
      <c r="AX371" s="13" t="s">
        <v>78</v>
      </c>
      <c r="AY371" s="235" t="s">
        <v>133</v>
      </c>
    </row>
    <row r="372" s="14" customFormat="1">
      <c r="A372" s="14"/>
      <c r="B372" s="236"/>
      <c r="C372" s="237"/>
      <c r="D372" s="227" t="s">
        <v>142</v>
      </c>
      <c r="E372" s="238" t="s">
        <v>1</v>
      </c>
      <c r="F372" s="239" t="s">
        <v>331</v>
      </c>
      <c r="G372" s="237"/>
      <c r="H372" s="240">
        <v>9.1999999999999993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6" t="s">
        <v>142</v>
      </c>
      <c r="AU372" s="246" t="s">
        <v>85</v>
      </c>
      <c r="AV372" s="14" t="s">
        <v>85</v>
      </c>
      <c r="AW372" s="14" t="s">
        <v>34</v>
      </c>
      <c r="AX372" s="14" t="s">
        <v>78</v>
      </c>
      <c r="AY372" s="246" t="s">
        <v>133</v>
      </c>
    </row>
    <row r="373" s="13" customFormat="1">
      <c r="A373" s="13"/>
      <c r="B373" s="225"/>
      <c r="C373" s="226"/>
      <c r="D373" s="227" t="s">
        <v>142</v>
      </c>
      <c r="E373" s="228" t="s">
        <v>1</v>
      </c>
      <c r="F373" s="229" t="s">
        <v>332</v>
      </c>
      <c r="G373" s="226"/>
      <c r="H373" s="228" t="s">
        <v>1</v>
      </c>
      <c r="I373" s="230"/>
      <c r="J373" s="226"/>
      <c r="K373" s="226"/>
      <c r="L373" s="231"/>
      <c r="M373" s="232"/>
      <c r="N373" s="233"/>
      <c r="O373" s="233"/>
      <c r="P373" s="233"/>
      <c r="Q373" s="233"/>
      <c r="R373" s="233"/>
      <c r="S373" s="233"/>
      <c r="T373" s="234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5" t="s">
        <v>142</v>
      </c>
      <c r="AU373" s="235" t="s">
        <v>85</v>
      </c>
      <c r="AV373" s="13" t="s">
        <v>83</v>
      </c>
      <c r="AW373" s="13" t="s">
        <v>34</v>
      </c>
      <c r="AX373" s="13" t="s">
        <v>78</v>
      </c>
      <c r="AY373" s="235" t="s">
        <v>133</v>
      </c>
    </row>
    <row r="374" s="14" customFormat="1">
      <c r="A374" s="14"/>
      <c r="B374" s="236"/>
      <c r="C374" s="237"/>
      <c r="D374" s="227" t="s">
        <v>142</v>
      </c>
      <c r="E374" s="238" t="s">
        <v>1</v>
      </c>
      <c r="F374" s="239" t="s">
        <v>333</v>
      </c>
      <c r="G374" s="237"/>
      <c r="H374" s="240">
        <v>12.65</v>
      </c>
      <c r="I374" s="241"/>
      <c r="J374" s="237"/>
      <c r="K374" s="237"/>
      <c r="L374" s="242"/>
      <c r="M374" s="243"/>
      <c r="N374" s="244"/>
      <c r="O374" s="244"/>
      <c r="P374" s="244"/>
      <c r="Q374" s="244"/>
      <c r="R374" s="244"/>
      <c r="S374" s="244"/>
      <c r="T374" s="24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6" t="s">
        <v>142</v>
      </c>
      <c r="AU374" s="246" t="s">
        <v>85</v>
      </c>
      <c r="AV374" s="14" t="s">
        <v>85</v>
      </c>
      <c r="AW374" s="14" t="s">
        <v>34</v>
      </c>
      <c r="AX374" s="14" t="s">
        <v>78</v>
      </c>
      <c r="AY374" s="246" t="s">
        <v>133</v>
      </c>
    </row>
    <row r="375" s="15" customFormat="1">
      <c r="A375" s="15"/>
      <c r="B375" s="247"/>
      <c r="C375" s="248"/>
      <c r="D375" s="227" t="s">
        <v>142</v>
      </c>
      <c r="E375" s="249" t="s">
        <v>1</v>
      </c>
      <c r="F375" s="250" t="s">
        <v>145</v>
      </c>
      <c r="G375" s="248"/>
      <c r="H375" s="251">
        <v>21.850000000000001</v>
      </c>
      <c r="I375" s="252"/>
      <c r="J375" s="248"/>
      <c r="K375" s="248"/>
      <c r="L375" s="253"/>
      <c r="M375" s="254"/>
      <c r="N375" s="255"/>
      <c r="O375" s="255"/>
      <c r="P375" s="255"/>
      <c r="Q375" s="255"/>
      <c r="R375" s="255"/>
      <c r="S375" s="255"/>
      <c r="T375" s="256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57" t="s">
        <v>142</v>
      </c>
      <c r="AU375" s="257" t="s">
        <v>85</v>
      </c>
      <c r="AV375" s="15" t="s">
        <v>141</v>
      </c>
      <c r="AW375" s="15" t="s">
        <v>34</v>
      </c>
      <c r="AX375" s="15" t="s">
        <v>83</v>
      </c>
      <c r="AY375" s="257" t="s">
        <v>133</v>
      </c>
    </row>
    <row r="376" s="2" customFormat="1" ht="24.15" customHeight="1">
      <c r="A376" s="39"/>
      <c r="B376" s="40"/>
      <c r="C376" s="212" t="s">
        <v>250</v>
      </c>
      <c r="D376" s="212" t="s">
        <v>136</v>
      </c>
      <c r="E376" s="213" t="s">
        <v>334</v>
      </c>
      <c r="F376" s="214" t="s">
        <v>335</v>
      </c>
      <c r="G376" s="215" t="s">
        <v>154</v>
      </c>
      <c r="H376" s="216">
        <v>164.74700000000001</v>
      </c>
      <c r="I376" s="217"/>
      <c r="J376" s="218">
        <f>ROUND(I376*H376,2)</f>
        <v>0</v>
      </c>
      <c r="K376" s="214" t="s">
        <v>140</v>
      </c>
      <c r="L376" s="45"/>
      <c r="M376" s="219" t="s">
        <v>1</v>
      </c>
      <c r="N376" s="220" t="s">
        <v>43</v>
      </c>
      <c r="O376" s="92"/>
      <c r="P376" s="221">
        <f>O376*H376</f>
        <v>0</v>
      </c>
      <c r="Q376" s="221">
        <v>0</v>
      </c>
      <c r="R376" s="221">
        <f>Q376*H376</f>
        <v>0</v>
      </c>
      <c r="S376" s="221">
        <v>0</v>
      </c>
      <c r="T376" s="222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3" t="s">
        <v>141</v>
      </c>
      <c r="AT376" s="223" t="s">
        <v>136</v>
      </c>
      <c r="AU376" s="223" t="s">
        <v>85</v>
      </c>
      <c r="AY376" s="18" t="s">
        <v>133</v>
      </c>
      <c r="BE376" s="224">
        <f>IF(N376="základní",J376,0)</f>
        <v>0</v>
      </c>
      <c r="BF376" s="224">
        <f>IF(N376="snížená",J376,0)</f>
        <v>0</v>
      </c>
      <c r="BG376" s="224">
        <f>IF(N376="zákl. přenesená",J376,0)</f>
        <v>0</v>
      </c>
      <c r="BH376" s="224">
        <f>IF(N376="sníž. přenesená",J376,0)</f>
        <v>0</v>
      </c>
      <c r="BI376" s="224">
        <f>IF(N376="nulová",J376,0)</f>
        <v>0</v>
      </c>
      <c r="BJ376" s="18" t="s">
        <v>83</v>
      </c>
      <c r="BK376" s="224">
        <f>ROUND(I376*H376,2)</f>
        <v>0</v>
      </c>
      <c r="BL376" s="18" t="s">
        <v>141</v>
      </c>
      <c r="BM376" s="223" t="s">
        <v>336</v>
      </c>
    </row>
    <row r="377" s="13" customFormat="1">
      <c r="A377" s="13"/>
      <c r="B377" s="225"/>
      <c r="C377" s="226"/>
      <c r="D377" s="227" t="s">
        <v>142</v>
      </c>
      <c r="E377" s="228" t="s">
        <v>1</v>
      </c>
      <c r="F377" s="229" t="s">
        <v>178</v>
      </c>
      <c r="G377" s="226"/>
      <c r="H377" s="228" t="s">
        <v>1</v>
      </c>
      <c r="I377" s="230"/>
      <c r="J377" s="226"/>
      <c r="K377" s="226"/>
      <c r="L377" s="231"/>
      <c r="M377" s="232"/>
      <c r="N377" s="233"/>
      <c r="O377" s="233"/>
      <c r="P377" s="233"/>
      <c r="Q377" s="233"/>
      <c r="R377" s="233"/>
      <c r="S377" s="233"/>
      <c r="T377" s="234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5" t="s">
        <v>142</v>
      </c>
      <c r="AU377" s="235" t="s">
        <v>85</v>
      </c>
      <c r="AV377" s="13" t="s">
        <v>83</v>
      </c>
      <c r="AW377" s="13" t="s">
        <v>34</v>
      </c>
      <c r="AX377" s="13" t="s">
        <v>78</v>
      </c>
      <c r="AY377" s="235" t="s">
        <v>133</v>
      </c>
    </row>
    <row r="378" s="13" customFormat="1">
      <c r="A378" s="13"/>
      <c r="B378" s="225"/>
      <c r="C378" s="226"/>
      <c r="D378" s="227" t="s">
        <v>142</v>
      </c>
      <c r="E378" s="228" t="s">
        <v>1</v>
      </c>
      <c r="F378" s="229" t="s">
        <v>179</v>
      </c>
      <c r="G378" s="226"/>
      <c r="H378" s="228" t="s">
        <v>1</v>
      </c>
      <c r="I378" s="230"/>
      <c r="J378" s="226"/>
      <c r="K378" s="226"/>
      <c r="L378" s="231"/>
      <c r="M378" s="232"/>
      <c r="N378" s="233"/>
      <c r="O378" s="233"/>
      <c r="P378" s="233"/>
      <c r="Q378" s="233"/>
      <c r="R378" s="233"/>
      <c r="S378" s="233"/>
      <c r="T378" s="234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5" t="s">
        <v>142</v>
      </c>
      <c r="AU378" s="235" t="s">
        <v>85</v>
      </c>
      <c r="AV378" s="13" t="s">
        <v>83</v>
      </c>
      <c r="AW378" s="13" t="s">
        <v>34</v>
      </c>
      <c r="AX378" s="13" t="s">
        <v>78</v>
      </c>
      <c r="AY378" s="235" t="s">
        <v>133</v>
      </c>
    </row>
    <row r="379" s="14" customFormat="1">
      <c r="A379" s="14"/>
      <c r="B379" s="236"/>
      <c r="C379" s="237"/>
      <c r="D379" s="227" t="s">
        <v>142</v>
      </c>
      <c r="E379" s="238" t="s">
        <v>1</v>
      </c>
      <c r="F379" s="239" t="s">
        <v>337</v>
      </c>
      <c r="G379" s="237"/>
      <c r="H379" s="240">
        <v>62.100000000000001</v>
      </c>
      <c r="I379" s="241"/>
      <c r="J379" s="237"/>
      <c r="K379" s="237"/>
      <c r="L379" s="242"/>
      <c r="M379" s="243"/>
      <c r="N379" s="244"/>
      <c r="O379" s="244"/>
      <c r="P379" s="244"/>
      <c r="Q379" s="244"/>
      <c r="R379" s="244"/>
      <c r="S379" s="244"/>
      <c r="T379" s="24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6" t="s">
        <v>142</v>
      </c>
      <c r="AU379" s="246" t="s">
        <v>85</v>
      </c>
      <c r="AV379" s="14" t="s">
        <v>85</v>
      </c>
      <c r="AW379" s="14" t="s">
        <v>34</v>
      </c>
      <c r="AX379" s="14" t="s">
        <v>78</v>
      </c>
      <c r="AY379" s="246" t="s">
        <v>133</v>
      </c>
    </row>
    <row r="380" s="13" customFormat="1">
      <c r="A380" s="13"/>
      <c r="B380" s="225"/>
      <c r="C380" s="226"/>
      <c r="D380" s="227" t="s">
        <v>142</v>
      </c>
      <c r="E380" s="228" t="s">
        <v>1</v>
      </c>
      <c r="F380" s="229" t="s">
        <v>183</v>
      </c>
      <c r="G380" s="226"/>
      <c r="H380" s="228" t="s">
        <v>1</v>
      </c>
      <c r="I380" s="230"/>
      <c r="J380" s="226"/>
      <c r="K380" s="226"/>
      <c r="L380" s="231"/>
      <c r="M380" s="232"/>
      <c r="N380" s="233"/>
      <c r="O380" s="233"/>
      <c r="P380" s="233"/>
      <c r="Q380" s="233"/>
      <c r="R380" s="233"/>
      <c r="S380" s="233"/>
      <c r="T380" s="234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5" t="s">
        <v>142</v>
      </c>
      <c r="AU380" s="235" t="s">
        <v>85</v>
      </c>
      <c r="AV380" s="13" t="s">
        <v>83</v>
      </c>
      <c r="AW380" s="13" t="s">
        <v>34</v>
      </c>
      <c r="AX380" s="13" t="s">
        <v>78</v>
      </c>
      <c r="AY380" s="235" t="s">
        <v>133</v>
      </c>
    </row>
    <row r="381" s="14" customFormat="1">
      <c r="A381" s="14"/>
      <c r="B381" s="236"/>
      <c r="C381" s="237"/>
      <c r="D381" s="227" t="s">
        <v>142</v>
      </c>
      <c r="E381" s="238" t="s">
        <v>1</v>
      </c>
      <c r="F381" s="239" t="s">
        <v>338</v>
      </c>
      <c r="G381" s="237"/>
      <c r="H381" s="240">
        <v>102.64700000000001</v>
      </c>
      <c r="I381" s="241"/>
      <c r="J381" s="237"/>
      <c r="K381" s="237"/>
      <c r="L381" s="242"/>
      <c r="M381" s="243"/>
      <c r="N381" s="244"/>
      <c r="O381" s="244"/>
      <c r="P381" s="244"/>
      <c r="Q381" s="244"/>
      <c r="R381" s="244"/>
      <c r="S381" s="244"/>
      <c r="T381" s="245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6" t="s">
        <v>142</v>
      </c>
      <c r="AU381" s="246" t="s">
        <v>85</v>
      </c>
      <c r="AV381" s="14" t="s">
        <v>85</v>
      </c>
      <c r="AW381" s="14" t="s">
        <v>34</v>
      </c>
      <c r="AX381" s="14" t="s">
        <v>78</v>
      </c>
      <c r="AY381" s="246" t="s">
        <v>133</v>
      </c>
    </row>
    <row r="382" s="15" customFormat="1">
      <c r="A382" s="15"/>
      <c r="B382" s="247"/>
      <c r="C382" s="248"/>
      <c r="D382" s="227" t="s">
        <v>142</v>
      </c>
      <c r="E382" s="249" t="s">
        <v>1</v>
      </c>
      <c r="F382" s="250" t="s">
        <v>145</v>
      </c>
      <c r="G382" s="248"/>
      <c r="H382" s="251">
        <v>164.74700000000001</v>
      </c>
      <c r="I382" s="252"/>
      <c r="J382" s="248"/>
      <c r="K382" s="248"/>
      <c r="L382" s="253"/>
      <c r="M382" s="254"/>
      <c r="N382" s="255"/>
      <c r="O382" s="255"/>
      <c r="P382" s="255"/>
      <c r="Q382" s="255"/>
      <c r="R382" s="255"/>
      <c r="S382" s="255"/>
      <c r="T382" s="256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57" t="s">
        <v>142</v>
      </c>
      <c r="AU382" s="257" t="s">
        <v>85</v>
      </c>
      <c r="AV382" s="15" t="s">
        <v>141</v>
      </c>
      <c r="AW382" s="15" t="s">
        <v>34</v>
      </c>
      <c r="AX382" s="15" t="s">
        <v>83</v>
      </c>
      <c r="AY382" s="257" t="s">
        <v>133</v>
      </c>
    </row>
    <row r="383" s="2" customFormat="1" ht="16.5" customHeight="1">
      <c r="A383" s="39"/>
      <c r="B383" s="40"/>
      <c r="C383" s="212" t="s">
        <v>339</v>
      </c>
      <c r="D383" s="212" t="s">
        <v>136</v>
      </c>
      <c r="E383" s="213" t="s">
        <v>340</v>
      </c>
      <c r="F383" s="214" t="s">
        <v>341</v>
      </c>
      <c r="G383" s="215" t="s">
        <v>154</v>
      </c>
      <c r="H383" s="216">
        <v>1270.1790000000001</v>
      </c>
      <c r="I383" s="217"/>
      <c r="J383" s="218">
        <f>ROUND(I383*H383,2)</f>
        <v>0</v>
      </c>
      <c r="K383" s="214" t="s">
        <v>140</v>
      </c>
      <c r="L383" s="45"/>
      <c r="M383" s="219" t="s">
        <v>1</v>
      </c>
      <c r="N383" s="220" t="s">
        <v>43</v>
      </c>
      <c r="O383" s="92"/>
      <c r="P383" s="221">
        <f>O383*H383</f>
        <v>0</v>
      </c>
      <c r="Q383" s="221">
        <v>0</v>
      </c>
      <c r="R383" s="221">
        <f>Q383*H383</f>
        <v>0</v>
      </c>
      <c r="S383" s="221">
        <v>0</v>
      </c>
      <c r="T383" s="222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23" t="s">
        <v>141</v>
      </c>
      <c r="AT383" s="223" t="s">
        <v>136</v>
      </c>
      <c r="AU383" s="223" t="s">
        <v>85</v>
      </c>
      <c r="AY383" s="18" t="s">
        <v>133</v>
      </c>
      <c r="BE383" s="224">
        <f>IF(N383="základní",J383,0)</f>
        <v>0</v>
      </c>
      <c r="BF383" s="224">
        <f>IF(N383="snížená",J383,0)</f>
        <v>0</v>
      </c>
      <c r="BG383" s="224">
        <f>IF(N383="zákl. přenesená",J383,0)</f>
        <v>0</v>
      </c>
      <c r="BH383" s="224">
        <f>IF(N383="sníž. přenesená",J383,0)</f>
        <v>0</v>
      </c>
      <c r="BI383" s="224">
        <f>IF(N383="nulová",J383,0)</f>
        <v>0</v>
      </c>
      <c r="BJ383" s="18" t="s">
        <v>83</v>
      </c>
      <c r="BK383" s="224">
        <f>ROUND(I383*H383,2)</f>
        <v>0</v>
      </c>
      <c r="BL383" s="18" t="s">
        <v>141</v>
      </c>
      <c r="BM383" s="223" t="s">
        <v>342</v>
      </c>
    </row>
    <row r="384" s="13" customFormat="1">
      <c r="A384" s="13"/>
      <c r="B384" s="225"/>
      <c r="C384" s="226"/>
      <c r="D384" s="227" t="s">
        <v>142</v>
      </c>
      <c r="E384" s="228" t="s">
        <v>1</v>
      </c>
      <c r="F384" s="229" t="s">
        <v>284</v>
      </c>
      <c r="G384" s="226"/>
      <c r="H384" s="228" t="s">
        <v>1</v>
      </c>
      <c r="I384" s="230"/>
      <c r="J384" s="226"/>
      <c r="K384" s="226"/>
      <c r="L384" s="231"/>
      <c r="M384" s="232"/>
      <c r="N384" s="233"/>
      <c r="O384" s="233"/>
      <c r="P384" s="233"/>
      <c r="Q384" s="233"/>
      <c r="R384" s="233"/>
      <c r="S384" s="233"/>
      <c r="T384" s="234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5" t="s">
        <v>142</v>
      </c>
      <c r="AU384" s="235" t="s">
        <v>85</v>
      </c>
      <c r="AV384" s="13" t="s">
        <v>83</v>
      </c>
      <c r="AW384" s="13" t="s">
        <v>34</v>
      </c>
      <c r="AX384" s="13" t="s">
        <v>78</v>
      </c>
      <c r="AY384" s="235" t="s">
        <v>133</v>
      </c>
    </row>
    <row r="385" s="13" customFormat="1">
      <c r="A385" s="13"/>
      <c r="B385" s="225"/>
      <c r="C385" s="226"/>
      <c r="D385" s="227" t="s">
        <v>142</v>
      </c>
      <c r="E385" s="228" t="s">
        <v>1</v>
      </c>
      <c r="F385" s="229" t="s">
        <v>285</v>
      </c>
      <c r="G385" s="226"/>
      <c r="H385" s="228" t="s">
        <v>1</v>
      </c>
      <c r="I385" s="230"/>
      <c r="J385" s="226"/>
      <c r="K385" s="226"/>
      <c r="L385" s="231"/>
      <c r="M385" s="232"/>
      <c r="N385" s="233"/>
      <c r="O385" s="233"/>
      <c r="P385" s="233"/>
      <c r="Q385" s="233"/>
      <c r="R385" s="233"/>
      <c r="S385" s="233"/>
      <c r="T385" s="234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5" t="s">
        <v>142</v>
      </c>
      <c r="AU385" s="235" t="s">
        <v>85</v>
      </c>
      <c r="AV385" s="13" t="s">
        <v>83</v>
      </c>
      <c r="AW385" s="13" t="s">
        <v>34</v>
      </c>
      <c r="AX385" s="13" t="s">
        <v>78</v>
      </c>
      <c r="AY385" s="235" t="s">
        <v>133</v>
      </c>
    </row>
    <row r="386" s="14" customFormat="1">
      <c r="A386" s="14"/>
      <c r="B386" s="236"/>
      <c r="C386" s="237"/>
      <c r="D386" s="227" t="s">
        <v>142</v>
      </c>
      <c r="E386" s="238" t="s">
        <v>1</v>
      </c>
      <c r="F386" s="239" t="s">
        <v>286</v>
      </c>
      <c r="G386" s="237"/>
      <c r="H386" s="240">
        <v>272.48000000000002</v>
      </c>
      <c r="I386" s="241"/>
      <c r="J386" s="237"/>
      <c r="K386" s="237"/>
      <c r="L386" s="242"/>
      <c r="M386" s="243"/>
      <c r="N386" s="244"/>
      <c r="O386" s="244"/>
      <c r="P386" s="244"/>
      <c r="Q386" s="244"/>
      <c r="R386" s="244"/>
      <c r="S386" s="244"/>
      <c r="T386" s="24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6" t="s">
        <v>142</v>
      </c>
      <c r="AU386" s="246" t="s">
        <v>85</v>
      </c>
      <c r="AV386" s="14" t="s">
        <v>85</v>
      </c>
      <c r="AW386" s="14" t="s">
        <v>34</v>
      </c>
      <c r="AX386" s="14" t="s">
        <v>78</v>
      </c>
      <c r="AY386" s="246" t="s">
        <v>133</v>
      </c>
    </row>
    <row r="387" s="13" customFormat="1">
      <c r="A387" s="13"/>
      <c r="B387" s="225"/>
      <c r="C387" s="226"/>
      <c r="D387" s="227" t="s">
        <v>142</v>
      </c>
      <c r="E387" s="228" t="s">
        <v>1</v>
      </c>
      <c r="F387" s="229" t="s">
        <v>287</v>
      </c>
      <c r="G387" s="226"/>
      <c r="H387" s="228" t="s">
        <v>1</v>
      </c>
      <c r="I387" s="230"/>
      <c r="J387" s="226"/>
      <c r="K387" s="226"/>
      <c r="L387" s="231"/>
      <c r="M387" s="232"/>
      <c r="N387" s="233"/>
      <c r="O387" s="233"/>
      <c r="P387" s="233"/>
      <c r="Q387" s="233"/>
      <c r="R387" s="233"/>
      <c r="S387" s="233"/>
      <c r="T387" s="234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5" t="s">
        <v>142</v>
      </c>
      <c r="AU387" s="235" t="s">
        <v>85</v>
      </c>
      <c r="AV387" s="13" t="s">
        <v>83</v>
      </c>
      <c r="AW387" s="13" t="s">
        <v>34</v>
      </c>
      <c r="AX387" s="13" t="s">
        <v>78</v>
      </c>
      <c r="AY387" s="235" t="s">
        <v>133</v>
      </c>
    </row>
    <row r="388" s="14" customFormat="1">
      <c r="A388" s="14"/>
      <c r="B388" s="236"/>
      <c r="C388" s="237"/>
      <c r="D388" s="227" t="s">
        <v>142</v>
      </c>
      <c r="E388" s="238" t="s">
        <v>1</v>
      </c>
      <c r="F388" s="239" t="s">
        <v>288</v>
      </c>
      <c r="G388" s="237"/>
      <c r="H388" s="240">
        <v>8.3979999999999997</v>
      </c>
      <c r="I388" s="241"/>
      <c r="J388" s="237"/>
      <c r="K388" s="237"/>
      <c r="L388" s="242"/>
      <c r="M388" s="243"/>
      <c r="N388" s="244"/>
      <c r="O388" s="244"/>
      <c r="P388" s="244"/>
      <c r="Q388" s="244"/>
      <c r="R388" s="244"/>
      <c r="S388" s="244"/>
      <c r="T388" s="245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46" t="s">
        <v>142</v>
      </c>
      <c r="AU388" s="246" t="s">
        <v>85</v>
      </c>
      <c r="AV388" s="14" t="s">
        <v>85</v>
      </c>
      <c r="AW388" s="14" t="s">
        <v>34</v>
      </c>
      <c r="AX388" s="14" t="s">
        <v>78</v>
      </c>
      <c r="AY388" s="246" t="s">
        <v>133</v>
      </c>
    </row>
    <row r="389" s="13" customFormat="1">
      <c r="A389" s="13"/>
      <c r="B389" s="225"/>
      <c r="C389" s="226"/>
      <c r="D389" s="227" t="s">
        <v>142</v>
      </c>
      <c r="E389" s="228" t="s">
        <v>1</v>
      </c>
      <c r="F389" s="229" t="s">
        <v>310</v>
      </c>
      <c r="G389" s="226"/>
      <c r="H389" s="228" t="s">
        <v>1</v>
      </c>
      <c r="I389" s="230"/>
      <c r="J389" s="226"/>
      <c r="K389" s="226"/>
      <c r="L389" s="231"/>
      <c r="M389" s="232"/>
      <c r="N389" s="233"/>
      <c r="O389" s="233"/>
      <c r="P389" s="233"/>
      <c r="Q389" s="233"/>
      <c r="R389" s="233"/>
      <c r="S389" s="233"/>
      <c r="T389" s="234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5" t="s">
        <v>142</v>
      </c>
      <c r="AU389" s="235" t="s">
        <v>85</v>
      </c>
      <c r="AV389" s="13" t="s">
        <v>83</v>
      </c>
      <c r="AW389" s="13" t="s">
        <v>34</v>
      </c>
      <c r="AX389" s="13" t="s">
        <v>78</v>
      </c>
      <c r="AY389" s="235" t="s">
        <v>133</v>
      </c>
    </row>
    <row r="390" s="14" customFormat="1">
      <c r="A390" s="14"/>
      <c r="B390" s="236"/>
      <c r="C390" s="237"/>
      <c r="D390" s="227" t="s">
        <v>142</v>
      </c>
      <c r="E390" s="238" t="s">
        <v>1</v>
      </c>
      <c r="F390" s="239" t="s">
        <v>311</v>
      </c>
      <c r="G390" s="237"/>
      <c r="H390" s="240">
        <v>9.1059999999999999</v>
      </c>
      <c r="I390" s="241"/>
      <c r="J390" s="237"/>
      <c r="K390" s="237"/>
      <c r="L390" s="242"/>
      <c r="M390" s="243"/>
      <c r="N390" s="244"/>
      <c r="O390" s="244"/>
      <c r="P390" s="244"/>
      <c r="Q390" s="244"/>
      <c r="R390" s="244"/>
      <c r="S390" s="244"/>
      <c r="T390" s="245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46" t="s">
        <v>142</v>
      </c>
      <c r="AU390" s="246" t="s">
        <v>85</v>
      </c>
      <c r="AV390" s="14" t="s">
        <v>85</v>
      </c>
      <c r="AW390" s="14" t="s">
        <v>34</v>
      </c>
      <c r="AX390" s="14" t="s">
        <v>78</v>
      </c>
      <c r="AY390" s="246" t="s">
        <v>133</v>
      </c>
    </row>
    <row r="391" s="13" customFormat="1">
      <c r="A391" s="13"/>
      <c r="B391" s="225"/>
      <c r="C391" s="226"/>
      <c r="D391" s="227" t="s">
        <v>142</v>
      </c>
      <c r="E391" s="228" t="s">
        <v>1</v>
      </c>
      <c r="F391" s="229" t="s">
        <v>181</v>
      </c>
      <c r="G391" s="226"/>
      <c r="H391" s="228" t="s">
        <v>1</v>
      </c>
      <c r="I391" s="230"/>
      <c r="J391" s="226"/>
      <c r="K391" s="226"/>
      <c r="L391" s="231"/>
      <c r="M391" s="232"/>
      <c r="N391" s="233"/>
      <c r="O391" s="233"/>
      <c r="P391" s="233"/>
      <c r="Q391" s="233"/>
      <c r="R391" s="233"/>
      <c r="S391" s="233"/>
      <c r="T391" s="234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5" t="s">
        <v>142</v>
      </c>
      <c r="AU391" s="235" t="s">
        <v>85</v>
      </c>
      <c r="AV391" s="13" t="s">
        <v>83</v>
      </c>
      <c r="AW391" s="13" t="s">
        <v>34</v>
      </c>
      <c r="AX391" s="13" t="s">
        <v>78</v>
      </c>
      <c r="AY391" s="235" t="s">
        <v>133</v>
      </c>
    </row>
    <row r="392" s="14" customFormat="1">
      <c r="A392" s="14"/>
      <c r="B392" s="236"/>
      <c r="C392" s="237"/>
      <c r="D392" s="227" t="s">
        <v>142</v>
      </c>
      <c r="E392" s="238" t="s">
        <v>1</v>
      </c>
      <c r="F392" s="239" t="s">
        <v>289</v>
      </c>
      <c r="G392" s="237"/>
      <c r="H392" s="240">
        <v>-63.883000000000003</v>
      </c>
      <c r="I392" s="241"/>
      <c r="J392" s="237"/>
      <c r="K392" s="237"/>
      <c r="L392" s="242"/>
      <c r="M392" s="243"/>
      <c r="N392" s="244"/>
      <c r="O392" s="244"/>
      <c r="P392" s="244"/>
      <c r="Q392" s="244"/>
      <c r="R392" s="244"/>
      <c r="S392" s="244"/>
      <c r="T392" s="24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6" t="s">
        <v>142</v>
      </c>
      <c r="AU392" s="246" t="s">
        <v>85</v>
      </c>
      <c r="AV392" s="14" t="s">
        <v>85</v>
      </c>
      <c r="AW392" s="14" t="s">
        <v>34</v>
      </c>
      <c r="AX392" s="14" t="s">
        <v>78</v>
      </c>
      <c r="AY392" s="246" t="s">
        <v>133</v>
      </c>
    </row>
    <row r="393" s="13" customFormat="1">
      <c r="A393" s="13"/>
      <c r="B393" s="225"/>
      <c r="C393" s="226"/>
      <c r="D393" s="227" t="s">
        <v>142</v>
      </c>
      <c r="E393" s="228" t="s">
        <v>1</v>
      </c>
      <c r="F393" s="229" t="s">
        <v>290</v>
      </c>
      <c r="G393" s="226"/>
      <c r="H393" s="228" t="s">
        <v>1</v>
      </c>
      <c r="I393" s="230"/>
      <c r="J393" s="226"/>
      <c r="K393" s="226"/>
      <c r="L393" s="231"/>
      <c r="M393" s="232"/>
      <c r="N393" s="233"/>
      <c r="O393" s="233"/>
      <c r="P393" s="233"/>
      <c r="Q393" s="233"/>
      <c r="R393" s="233"/>
      <c r="S393" s="233"/>
      <c r="T393" s="234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5" t="s">
        <v>142</v>
      </c>
      <c r="AU393" s="235" t="s">
        <v>85</v>
      </c>
      <c r="AV393" s="13" t="s">
        <v>83</v>
      </c>
      <c r="AW393" s="13" t="s">
        <v>34</v>
      </c>
      <c r="AX393" s="13" t="s">
        <v>78</v>
      </c>
      <c r="AY393" s="235" t="s">
        <v>133</v>
      </c>
    </row>
    <row r="394" s="14" customFormat="1">
      <c r="A394" s="14"/>
      <c r="B394" s="236"/>
      <c r="C394" s="237"/>
      <c r="D394" s="227" t="s">
        <v>142</v>
      </c>
      <c r="E394" s="238" t="s">
        <v>1</v>
      </c>
      <c r="F394" s="239" t="s">
        <v>291</v>
      </c>
      <c r="G394" s="237"/>
      <c r="H394" s="240">
        <v>29.809999999999999</v>
      </c>
      <c r="I394" s="241"/>
      <c r="J394" s="237"/>
      <c r="K394" s="237"/>
      <c r="L394" s="242"/>
      <c r="M394" s="243"/>
      <c r="N394" s="244"/>
      <c r="O394" s="244"/>
      <c r="P394" s="244"/>
      <c r="Q394" s="244"/>
      <c r="R394" s="244"/>
      <c r="S394" s="244"/>
      <c r="T394" s="24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46" t="s">
        <v>142</v>
      </c>
      <c r="AU394" s="246" t="s">
        <v>85</v>
      </c>
      <c r="AV394" s="14" t="s">
        <v>85</v>
      </c>
      <c r="AW394" s="14" t="s">
        <v>34</v>
      </c>
      <c r="AX394" s="14" t="s">
        <v>78</v>
      </c>
      <c r="AY394" s="246" t="s">
        <v>133</v>
      </c>
    </row>
    <row r="395" s="13" customFormat="1">
      <c r="A395" s="13"/>
      <c r="B395" s="225"/>
      <c r="C395" s="226"/>
      <c r="D395" s="227" t="s">
        <v>142</v>
      </c>
      <c r="E395" s="228" t="s">
        <v>1</v>
      </c>
      <c r="F395" s="229" t="s">
        <v>178</v>
      </c>
      <c r="G395" s="226"/>
      <c r="H395" s="228" t="s">
        <v>1</v>
      </c>
      <c r="I395" s="230"/>
      <c r="J395" s="226"/>
      <c r="K395" s="226"/>
      <c r="L395" s="231"/>
      <c r="M395" s="232"/>
      <c r="N395" s="233"/>
      <c r="O395" s="233"/>
      <c r="P395" s="233"/>
      <c r="Q395" s="233"/>
      <c r="R395" s="233"/>
      <c r="S395" s="233"/>
      <c r="T395" s="234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5" t="s">
        <v>142</v>
      </c>
      <c r="AU395" s="235" t="s">
        <v>85</v>
      </c>
      <c r="AV395" s="13" t="s">
        <v>83</v>
      </c>
      <c r="AW395" s="13" t="s">
        <v>34</v>
      </c>
      <c r="AX395" s="13" t="s">
        <v>78</v>
      </c>
      <c r="AY395" s="235" t="s">
        <v>133</v>
      </c>
    </row>
    <row r="396" s="13" customFormat="1">
      <c r="A396" s="13"/>
      <c r="B396" s="225"/>
      <c r="C396" s="226"/>
      <c r="D396" s="227" t="s">
        <v>142</v>
      </c>
      <c r="E396" s="228" t="s">
        <v>1</v>
      </c>
      <c r="F396" s="229" t="s">
        <v>179</v>
      </c>
      <c r="G396" s="226"/>
      <c r="H396" s="228" t="s">
        <v>1</v>
      </c>
      <c r="I396" s="230"/>
      <c r="J396" s="226"/>
      <c r="K396" s="226"/>
      <c r="L396" s="231"/>
      <c r="M396" s="232"/>
      <c r="N396" s="233"/>
      <c r="O396" s="233"/>
      <c r="P396" s="233"/>
      <c r="Q396" s="233"/>
      <c r="R396" s="233"/>
      <c r="S396" s="233"/>
      <c r="T396" s="234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5" t="s">
        <v>142</v>
      </c>
      <c r="AU396" s="235" t="s">
        <v>85</v>
      </c>
      <c r="AV396" s="13" t="s">
        <v>83</v>
      </c>
      <c r="AW396" s="13" t="s">
        <v>34</v>
      </c>
      <c r="AX396" s="13" t="s">
        <v>78</v>
      </c>
      <c r="AY396" s="235" t="s">
        <v>133</v>
      </c>
    </row>
    <row r="397" s="14" customFormat="1">
      <c r="A397" s="14"/>
      <c r="B397" s="236"/>
      <c r="C397" s="237"/>
      <c r="D397" s="227" t="s">
        <v>142</v>
      </c>
      <c r="E397" s="238" t="s">
        <v>1</v>
      </c>
      <c r="F397" s="239" t="s">
        <v>180</v>
      </c>
      <c r="G397" s="237"/>
      <c r="H397" s="240">
        <v>98.272000000000006</v>
      </c>
      <c r="I397" s="241"/>
      <c r="J397" s="237"/>
      <c r="K397" s="237"/>
      <c r="L397" s="242"/>
      <c r="M397" s="243"/>
      <c r="N397" s="244"/>
      <c r="O397" s="244"/>
      <c r="P397" s="244"/>
      <c r="Q397" s="244"/>
      <c r="R397" s="244"/>
      <c r="S397" s="244"/>
      <c r="T397" s="24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46" t="s">
        <v>142</v>
      </c>
      <c r="AU397" s="246" t="s">
        <v>85</v>
      </c>
      <c r="AV397" s="14" t="s">
        <v>85</v>
      </c>
      <c r="AW397" s="14" t="s">
        <v>34</v>
      </c>
      <c r="AX397" s="14" t="s">
        <v>78</v>
      </c>
      <c r="AY397" s="246" t="s">
        <v>133</v>
      </c>
    </row>
    <row r="398" s="13" customFormat="1">
      <c r="A398" s="13"/>
      <c r="B398" s="225"/>
      <c r="C398" s="226"/>
      <c r="D398" s="227" t="s">
        <v>142</v>
      </c>
      <c r="E398" s="228" t="s">
        <v>1</v>
      </c>
      <c r="F398" s="229" t="s">
        <v>181</v>
      </c>
      <c r="G398" s="226"/>
      <c r="H398" s="228" t="s">
        <v>1</v>
      </c>
      <c r="I398" s="230"/>
      <c r="J398" s="226"/>
      <c r="K398" s="226"/>
      <c r="L398" s="231"/>
      <c r="M398" s="232"/>
      <c r="N398" s="233"/>
      <c r="O398" s="233"/>
      <c r="P398" s="233"/>
      <c r="Q398" s="233"/>
      <c r="R398" s="233"/>
      <c r="S398" s="233"/>
      <c r="T398" s="234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5" t="s">
        <v>142</v>
      </c>
      <c r="AU398" s="235" t="s">
        <v>85</v>
      </c>
      <c r="AV398" s="13" t="s">
        <v>83</v>
      </c>
      <c r="AW398" s="13" t="s">
        <v>34</v>
      </c>
      <c r="AX398" s="13" t="s">
        <v>78</v>
      </c>
      <c r="AY398" s="235" t="s">
        <v>133</v>
      </c>
    </row>
    <row r="399" s="14" customFormat="1">
      <c r="A399" s="14"/>
      <c r="B399" s="236"/>
      <c r="C399" s="237"/>
      <c r="D399" s="227" t="s">
        <v>142</v>
      </c>
      <c r="E399" s="238" t="s">
        <v>1</v>
      </c>
      <c r="F399" s="239" t="s">
        <v>343</v>
      </c>
      <c r="G399" s="237"/>
      <c r="H399" s="240">
        <v>-46.899999999999999</v>
      </c>
      <c r="I399" s="241"/>
      <c r="J399" s="237"/>
      <c r="K399" s="237"/>
      <c r="L399" s="242"/>
      <c r="M399" s="243"/>
      <c r="N399" s="244"/>
      <c r="O399" s="244"/>
      <c r="P399" s="244"/>
      <c r="Q399" s="244"/>
      <c r="R399" s="244"/>
      <c r="S399" s="244"/>
      <c r="T399" s="245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6" t="s">
        <v>142</v>
      </c>
      <c r="AU399" s="246" t="s">
        <v>85</v>
      </c>
      <c r="AV399" s="14" t="s">
        <v>85</v>
      </c>
      <c r="AW399" s="14" t="s">
        <v>34</v>
      </c>
      <c r="AX399" s="14" t="s">
        <v>78</v>
      </c>
      <c r="AY399" s="246" t="s">
        <v>133</v>
      </c>
    </row>
    <row r="400" s="13" customFormat="1">
      <c r="A400" s="13"/>
      <c r="B400" s="225"/>
      <c r="C400" s="226"/>
      <c r="D400" s="227" t="s">
        <v>142</v>
      </c>
      <c r="E400" s="228" t="s">
        <v>1</v>
      </c>
      <c r="F400" s="229" t="s">
        <v>183</v>
      </c>
      <c r="G400" s="226"/>
      <c r="H400" s="228" t="s">
        <v>1</v>
      </c>
      <c r="I400" s="230"/>
      <c r="J400" s="226"/>
      <c r="K400" s="226"/>
      <c r="L400" s="231"/>
      <c r="M400" s="232"/>
      <c r="N400" s="233"/>
      <c r="O400" s="233"/>
      <c r="P400" s="233"/>
      <c r="Q400" s="233"/>
      <c r="R400" s="233"/>
      <c r="S400" s="233"/>
      <c r="T400" s="234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5" t="s">
        <v>142</v>
      </c>
      <c r="AU400" s="235" t="s">
        <v>85</v>
      </c>
      <c r="AV400" s="13" t="s">
        <v>83</v>
      </c>
      <c r="AW400" s="13" t="s">
        <v>34</v>
      </c>
      <c r="AX400" s="13" t="s">
        <v>78</v>
      </c>
      <c r="AY400" s="235" t="s">
        <v>133</v>
      </c>
    </row>
    <row r="401" s="13" customFormat="1">
      <c r="A401" s="13"/>
      <c r="B401" s="225"/>
      <c r="C401" s="226"/>
      <c r="D401" s="227" t="s">
        <v>142</v>
      </c>
      <c r="E401" s="228" t="s">
        <v>1</v>
      </c>
      <c r="F401" s="229" t="s">
        <v>184</v>
      </c>
      <c r="G401" s="226"/>
      <c r="H401" s="228" t="s">
        <v>1</v>
      </c>
      <c r="I401" s="230"/>
      <c r="J401" s="226"/>
      <c r="K401" s="226"/>
      <c r="L401" s="231"/>
      <c r="M401" s="232"/>
      <c r="N401" s="233"/>
      <c r="O401" s="233"/>
      <c r="P401" s="233"/>
      <c r="Q401" s="233"/>
      <c r="R401" s="233"/>
      <c r="S401" s="233"/>
      <c r="T401" s="234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5" t="s">
        <v>142</v>
      </c>
      <c r="AU401" s="235" t="s">
        <v>85</v>
      </c>
      <c r="AV401" s="13" t="s">
        <v>83</v>
      </c>
      <c r="AW401" s="13" t="s">
        <v>34</v>
      </c>
      <c r="AX401" s="13" t="s">
        <v>78</v>
      </c>
      <c r="AY401" s="235" t="s">
        <v>133</v>
      </c>
    </row>
    <row r="402" s="14" customFormat="1">
      <c r="A402" s="14"/>
      <c r="B402" s="236"/>
      <c r="C402" s="237"/>
      <c r="D402" s="227" t="s">
        <v>142</v>
      </c>
      <c r="E402" s="238" t="s">
        <v>1</v>
      </c>
      <c r="F402" s="239" t="s">
        <v>344</v>
      </c>
      <c r="G402" s="237"/>
      <c r="H402" s="240">
        <v>160.66399999999999</v>
      </c>
      <c r="I402" s="241"/>
      <c r="J402" s="237"/>
      <c r="K402" s="237"/>
      <c r="L402" s="242"/>
      <c r="M402" s="243"/>
      <c r="N402" s="244"/>
      <c r="O402" s="244"/>
      <c r="P402" s="244"/>
      <c r="Q402" s="244"/>
      <c r="R402" s="244"/>
      <c r="S402" s="244"/>
      <c r="T402" s="245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6" t="s">
        <v>142</v>
      </c>
      <c r="AU402" s="246" t="s">
        <v>85</v>
      </c>
      <c r="AV402" s="14" t="s">
        <v>85</v>
      </c>
      <c r="AW402" s="14" t="s">
        <v>34</v>
      </c>
      <c r="AX402" s="14" t="s">
        <v>78</v>
      </c>
      <c r="AY402" s="246" t="s">
        <v>133</v>
      </c>
    </row>
    <row r="403" s="13" customFormat="1">
      <c r="A403" s="13"/>
      <c r="B403" s="225"/>
      <c r="C403" s="226"/>
      <c r="D403" s="227" t="s">
        <v>142</v>
      </c>
      <c r="E403" s="228" t="s">
        <v>1</v>
      </c>
      <c r="F403" s="229" t="s">
        <v>186</v>
      </c>
      <c r="G403" s="226"/>
      <c r="H403" s="228" t="s">
        <v>1</v>
      </c>
      <c r="I403" s="230"/>
      <c r="J403" s="226"/>
      <c r="K403" s="226"/>
      <c r="L403" s="231"/>
      <c r="M403" s="232"/>
      <c r="N403" s="233"/>
      <c r="O403" s="233"/>
      <c r="P403" s="233"/>
      <c r="Q403" s="233"/>
      <c r="R403" s="233"/>
      <c r="S403" s="233"/>
      <c r="T403" s="234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5" t="s">
        <v>142</v>
      </c>
      <c r="AU403" s="235" t="s">
        <v>85</v>
      </c>
      <c r="AV403" s="13" t="s">
        <v>83</v>
      </c>
      <c r="AW403" s="13" t="s">
        <v>34</v>
      </c>
      <c r="AX403" s="13" t="s">
        <v>78</v>
      </c>
      <c r="AY403" s="235" t="s">
        <v>133</v>
      </c>
    </row>
    <row r="404" s="14" customFormat="1">
      <c r="A404" s="14"/>
      <c r="B404" s="236"/>
      <c r="C404" s="237"/>
      <c r="D404" s="227" t="s">
        <v>142</v>
      </c>
      <c r="E404" s="238" t="s">
        <v>1</v>
      </c>
      <c r="F404" s="239" t="s">
        <v>345</v>
      </c>
      <c r="G404" s="237"/>
      <c r="H404" s="240">
        <v>135.78</v>
      </c>
      <c r="I404" s="241"/>
      <c r="J404" s="237"/>
      <c r="K404" s="237"/>
      <c r="L404" s="242"/>
      <c r="M404" s="243"/>
      <c r="N404" s="244"/>
      <c r="O404" s="244"/>
      <c r="P404" s="244"/>
      <c r="Q404" s="244"/>
      <c r="R404" s="244"/>
      <c r="S404" s="244"/>
      <c r="T404" s="24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6" t="s">
        <v>142</v>
      </c>
      <c r="AU404" s="246" t="s">
        <v>85</v>
      </c>
      <c r="AV404" s="14" t="s">
        <v>85</v>
      </c>
      <c r="AW404" s="14" t="s">
        <v>34</v>
      </c>
      <c r="AX404" s="14" t="s">
        <v>78</v>
      </c>
      <c r="AY404" s="246" t="s">
        <v>133</v>
      </c>
    </row>
    <row r="405" s="13" customFormat="1">
      <c r="A405" s="13"/>
      <c r="B405" s="225"/>
      <c r="C405" s="226"/>
      <c r="D405" s="227" t="s">
        <v>142</v>
      </c>
      <c r="E405" s="228" t="s">
        <v>1</v>
      </c>
      <c r="F405" s="229" t="s">
        <v>188</v>
      </c>
      <c r="G405" s="226"/>
      <c r="H405" s="228" t="s">
        <v>1</v>
      </c>
      <c r="I405" s="230"/>
      <c r="J405" s="226"/>
      <c r="K405" s="226"/>
      <c r="L405" s="231"/>
      <c r="M405" s="232"/>
      <c r="N405" s="233"/>
      <c r="O405" s="233"/>
      <c r="P405" s="233"/>
      <c r="Q405" s="233"/>
      <c r="R405" s="233"/>
      <c r="S405" s="233"/>
      <c r="T405" s="234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5" t="s">
        <v>142</v>
      </c>
      <c r="AU405" s="235" t="s">
        <v>85</v>
      </c>
      <c r="AV405" s="13" t="s">
        <v>83</v>
      </c>
      <c r="AW405" s="13" t="s">
        <v>34</v>
      </c>
      <c r="AX405" s="13" t="s">
        <v>78</v>
      </c>
      <c r="AY405" s="235" t="s">
        <v>133</v>
      </c>
    </row>
    <row r="406" s="14" customFormat="1">
      <c r="A406" s="14"/>
      <c r="B406" s="236"/>
      <c r="C406" s="237"/>
      <c r="D406" s="227" t="s">
        <v>142</v>
      </c>
      <c r="E406" s="238" t="s">
        <v>1</v>
      </c>
      <c r="F406" s="239" t="s">
        <v>346</v>
      </c>
      <c r="G406" s="237"/>
      <c r="H406" s="240">
        <v>136.202</v>
      </c>
      <c r="I406" s="241"/>
      <c r="J406" s="237"/>
      <c r="K406" s="237"/>
      <c r="L406" s="242"/>
      <c r="M406" s="243"/>
      <c r="N406" s="244"/>
      <c r="O406" s="244"/>
      <c r="P406" s="244"/>
      <c r="Q406" s="244"/>
      <c r="R406" s="244"/>
      <c r="S406" s="244"/>
      <c r="T406" s="24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46" t="s">
        <v>142</v>
      </c>
      <c r="AU406" s="246" t="s">
        <v>85</v>
      </c>
      <c r="AV406" s="14" t="s">
        <v>85</v>
      </c>
      <c r="AW406" s="14" t="s">
        <v>34</v>
      </c>
      <c r="AX406" s="14" t="s">
        <v>78</v>
      </c>
      <c r="AY406" s="246" t="s">
        <v>133</v>
      </c>
    </row>
    <row r="407" s="13" customFormat="1">
      <c r="A407" s="13"/>
      <c r="B407" s="225"/>
      <c r="C407" s="226"/>
      <c r="D407" s="227" t="s">
        <v>142</v>
      </c>
      <c r="E407" s="228" t="s">
        <v>1</v>
      </c>
      <c r="F407" s="229" t="s">
        <v>190</v>
      </c>
      <c r="G407" s="226"/>
      <c r="H407" s="228" t="s">
        <v>1</v>
      </c>
      <c r="I407" s="230"/>
      <c r="J407" s="226"/>
      <c r="K407" s="226"/>
      <c r="L407" s="231"/>
      <c r="M407" s="232"/>
      <c r="N407" s="233"/>
      <c r="O407" s="233"/>
      <c r="P407" s="233"/>
      <c r="Q407" s="233"/>
      <c r="R407" s="233"/>
      <c r="S407" s="233"/>
      <c r="T407" s="234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5" t="s">
        <v>142</v>
      </c>
      <c r="AU407" s="235" t="s">
        <v>85</v>
      </c>
      <c r="AV407" s="13" t="s">
        <v>83</v>
      </c>
      <c r="AW407" s="13" t="s">
        <v>34</v>
      </c>
      <c r="AX407" s="13" t="s">
        <v>78</v>
      </c>
      <c r="AY407" s="235" t="s">
        <v>133</v>
      </c>
    </row>
    <row r="408" s="14" customFormat="1">
      <c r="A408" s="14"/>
      <c r="B408" s="236"/>
      <c r="C408" s="237"/>
      <c r="D408" s="227" t="s">
        <v>142</v>
      </c>
      <c r="E408" s="238" t="s">
        <v>1</v>
      </c>
      <c r="F408" s="239" t="s">
        <v>191</v>
      </c>
      <c r="G408" s="237"/>
      <c r="H408" s="240">
        <v>97.546000000000006</v>
      </c>
      <c r="I408" s="241"/>
      <c r="J408" s="237"/>
      <c r="K408" s="237"/>
      <c r="L408" s="242"/>
      <c r="M408" s="243"/>
      <c r="N408" s="244"/>
      <c r="O408" s="244"/>
      <c r="P408" s="244"/>
      <c r="Q408" s="244"/>
      <c r="R408" s="244"/>
      <c r="S408" s="244"/>
      <c r="T408" s="245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6" t="s">
        <v>142</v>
      </c>
      <c r="AU408" s="246" t="s">
        <v>85</v>
      </c>
      <c r="AV408" s="14" t="s">
        <v>85</v>
      </c>
      <c r="AW408" s="14" t="s">
        <v>34</v>
      </c>
      <c r="AX408" s="14" t="s">
        <v>78</v>
      </c>
      <c r="AY408" s="246" t="s">
        <v>133</v>
      </c>
    </row>
    <row r="409" s="13" customFormat="1">
      <c r="A409" s="13"/>
      <c r="B409" s="225"/>
      <c r="C409" s="226"/>
      <c r="D409" s="227" t="s">
        <v>142</v>
      </c>
      <c r="E409" s="228" t="s">
        <v>1</v>
      </c>
      <c r="F409" s="229" t="s">
        <v>181</v>
      </c>
      <c r="G409" s="226"/>
      <c r="H409" s="228" t="s">
        <v>1</v>
      </c>
      <c r="I409" s="230"/>
      <c r="J409" s="226"/>
      <c r="K409" s="226"/>
      <c r="L409" s="231"/>
      <c r="M409" s="232"/>
      <c r="N409" s="233"/>
      <c r="O409" s="233"/>
      <c r="P409" s="233"/>
      <c r="Q409" s="233"/>
      <c r="R409" s="233"/>
      <c r="S409" s="233"/>
      <c r="T409" s="234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5" t="s">
        <v>142</v>
      </c>
      <c r="AU409" s="235" t="s">
        <v>85</v>
      </c>
      <c r="AV409" s="13" t="s">
        <v>83</v>
      </c>
      <c r="AW409" s="13" t="s">
        <v>34</v>
      </c>
      <c r="AX409" s="13" t="s">
        <v>78</v>
      </c>
      <c r="AY409" s="235" t="s">
        <v>133</v>
      </c>
    </row>
    <row r="410" s="14" customFormat="1">
      <c r="A410" s="14"/>
      <c r="B410" s="236"/>
      <c r="C410" s="237"/>
      <c r="D410" s="227" t="s">
        <v>142</v>
      </c>
      <c r="E410" s="238" t="s">
        <v>1</v>
      </c>
      <c r="F410" s="239" t="s">
        <v>347</v>
      </c>
      <c r="G410" s="237"/>
      <c r="H410" s="240">
        <v>-93.816999999999993</v>
      </c>
      <c r="I410" s="241"/>
      <c r="J410" s="237"/>
      <c r="K410" s="237"/>
      <c r="L410" s="242"/>
      <c r="M410" s="243"/>
      <c r="N410" s="244"/>
      <c r="O410" s="244"/>
      <c r="P410" s="244"/>
      <c r="Q410" s="244"/>
      <c r="R410" s="244"/>
      <c r="S410" s="244"/>
      <c r="T410" s="245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6" t="s">
        <v>142</v>
      </c>
      <c r="AU410" s="246" t="s">
        <v>85</v>
      </c>
      <c r="AV410" s="14" t="s">
        <v>85</v>
      </c>
      <c r="AW410" s="14" t="s">
        <v>34</v>
      </c>
      <c r="AX410" s="14" t="s">
        <v>78</v>
      </c>
      <c r="AY410" s="246" t="s">
        <v>133</v>
      </c>
    </row>
    <row r="411" s="13" customFormat="1">
      <c r="A411" s="13"/>
      <c r="B411" s="225"/>
      <c r="C411" s="226"/>
      <c r="D411" s="227" t="s">
        <v>142</v>
      </c>
      <c r="E411" s="228" t="s">
        <v>1</v>
      </c>
      <c r="F411" s="229" t="s">
        <v>290</v>
      </c>
      <c r="G411" s="226"/>
      <c r="H411" s="228" t="s">
        <v>1</v>
      </c>
      <c r="I411" s="230"/>
      <c r="J411" s="226"/>
      <c r="K411" s="226"/>
      <c r="L411" s="231"/>
      <c r="M411" s="232"/>
      <c r="N411" s="233"/>
      <c r="O411" s="233"/>
      <c r="P411" s="233"/>
      <c r="Q411" s="233"/>
      <c r="R411" s="233"/>
      <c r="S411" s="233"/>
      <c r="T411" s="234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5" t="s">
        <v>142</v>
      </c>
      <c r="AU411" s="235" t="s">
        <v>85</v>
      </c>
      <c r="AV411" s="13" t="s">
        <v>83</v>
      </c>
      <c r="AW411" s="13" t="s">
        <v>34</v>
      </c>
      <c r="AX411" s="13" t="s">
        <v>78</v>
      </c>
      <c r="AY411" s="235" t="s">
        <v>133</v>
      </c>
    </row>
    <row r="412" s="14" customFormat="1">
      <c r="A412" s="14"/>
      <c r="B412" s="236"/>
      <c r="C412" s="237"/>
      <c r="D412" s="227" t="s">
        <v>142</v>
      </c>
      <c r="E412" s="238" t="s">
        <v>1</v>
      </c>
      <c r="F412" s="239" t="s">
        <v>348</v>
      </c>
      <c r="G412" s="237"/>
      <c r="H412" s="240">
        <v>39.643999999999998</v>
      </c>
      <c r="I412" s="241"/>
      <c r="J412" s="237"/>
      <c r="K412" s="237"/>
      <c r="L412" s="242"/>
      <c r="M412" s="243"/>
      <c r="N412" s="244"/>
      <c r="O412" s="244"/>
      <c r="P412" s="244"/>
      <c r="Q412" s="244"/>
      <c r="R412" s="244"/>
      <c r="S412" s="244"/>
      <c r="T412" s="245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6" t="s">
        <v>142</v>
      </c>
      <c r="AU412" s="246" t="s">
        <v>85</v>
      </c>
      <c r="AV412" s="14" t="s">
        <v>85</v>
      </c>
      <c r="AW412" s="14" t="s">
        <v>34</v>
      </c>
      <c r="AX412" s="14" t="s">
        <v>78</v>
      </c>
      <c r="AY412" s="246" t="s">
        <v>133</v>
      </c>
    </row>
    <row r="413" s="13" customFormat="1">
      <c r="A413" s="13"/>
      <c r="B413" s="225"/>
      <c r="C413" s="226"/>
      <c r="D413" s="227" t="s">
        <v>142</v>
      </c>
      <c r="E413" s="228" t="s">
        <v>1</v>
      </c>
      <c r="F413" s="229" t="s">
        <v>193</v>
      </c>
      <c r="G413" s="226"/>
      <c r="H413" s="228" t="s">
        <v>1</v>
      </c>
      <c r="I413" s="230"/>
      <c r="J413" s="226"/>
      <c r="K413" s="226"/>
      <c r="L413" s="231"/>
      <c r="M413" s="232"/>
      <c r="N413" s="233"/>
      <c r="O413" s="233"/>
      <c r="P413" s="233"/>
      <c r="Q413" s="233"/>
      <c r="R413" s="233"/>
      <c r="S413" s="233"/>
      <c r="T413" s="234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5" t="s">
        <v>142</v>
      </c>
      <c r="AU413" s="235" t="s">
        <v>85</v>
      </c>
      <c r="AV413" s="13" t="s">
        <v>83</v>
      </c>
      <c r="AW413" s="13" t="s">
        <v>34</v>
      </c>
      <c r="AX413" s="13" t="s">
        <v>78</v>
      </c>
      <c r="AY413" s="235" t="s">
        <v>133</v>
      </c>
    </row>
    <row r="414" s="13" customFormat="1">
      <c r="A414" s="13"/>
      <c r="B414" s="225"/>
      <c r="C414" s="226"/>
      <c r="D414" s="227" t="s">
        <v>142</v>
      </c>
      <c r="E414" s="228" t="s">
        <v>1</v>
      </c>
      <c r="F414" s="229" t="s">
        <v>194</v>
      </c>
      <c r="G414" s="226"/>
      <c r="H414" s="228" t="s">
        <v>1</v>
      </c>
      <c r="I414" s="230"/>
      <c r="J414" s="226"/>
      <c r="K414" s="226"/>
      <c r="L414" s="231"/>
      <c r="M414" s="232"/>
      <c r="N414" s="233"/>
      <c r="O414" s="233"/>
      <c r="P414" s="233"/>
      <c r="Q414" s="233"/>
      <c r="R414" s="233"/>
      <c r="S414" s="233"/>
      <c r="T414" s="234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35" t="s">
        <v>142</v>
      </c>
      <c r="AU414" s="235" t="s">
        <v>85</v>
      </c>
      <c r="AV414" s="13" t="s">
        <v>83</v>
      </c>
      <c r="AW414" s="13" t="s">
        <v>34</v>
      </c>
      <c r="AX414" s="13" t="s">
        <v>78</v>
      </c>
      <c r="AY414" s="235" t="s">
        <v>133</v>
      </c>
    </row>
    <row r="415" s="14" customFormat="1">
      <c r="A415" s="14"/>
      <c r="B415" s="236"/>
      <c r="C415" s="237"/>
      <c r="D415" s="227" t="s">
        <v>142</v>
      </c>
      <c r="E415" s="238" t="s">
        <v>1</v>
      </c>
      <c r="F415" s="239" t="s">
        <v>195</v>
      </c>
      <c r="G415" s="237"/>
      <c r="H415" s="240">
        <v>11.356999999999999</v>
      </c>
      <c r="I415" s="241"/>
      <c r="J415" s="237"/>
      <c r="K415" s="237"/>
      <c r="L415" s="242"/>
      <c r="M415" s="243"/>
      <c r="N415" s="244"/>
      <c r="O415" s="244"/>
      <c r="P415" s="244"/>
      <c r="Q415" s="244"/>
      <c r="R415" s="244"/>
      <c r="S415" s="244"/>
      <c r="T415" s="24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6" t="s">
        <v>142</v>
      </c>
      <c r="AU415" s="246" t="s">
        <v>85</v>
      </c>
      <c r="AV415" s="14" t="s">
        <v>85</v>
      </c>
      <c r="AW415" s="14" t="s">
        <v>34</v>
      </c>
      <c r="AX415" s="14" t="s">
        <v>78</v>
      </c>
      <c r="AY415" s="246" t="s">
        <v>133</v>
      </c>
    </row>
    <row r="416" s="13" customFormat="1">
      <c r="A416" s="13"/>
      <c r="B416" s="225"/>
      <c r="C416" s="226"/>
      <c r="D416" s="227" t="s">
        <v>142</v>
      </c>
      <c r="E416" s="228" t="s">
        <v>1</v>
      </c>
      <c r="F416" s="229" t="s">
        <v>196</v>
      </c>
      <c r="G416" s="226"/>
      <c r="H416" s="228" t="s">
        <v>1</v>
      </c>
      <c r="I416" s="230"/>
      <c r="J416" s="226"/>
      <c r="K416" s="226"/>
      <c r="L416" s="231"/>
      <c r="M416" s="232"/>
      <c r="N416" s="233"/>
      <c r="O416" s="233"/>
      <c r="P416" s="233"/>
      <c r="Q416" s="233"/>
      <c r="R416" s="233"/>
      <c r="S416" s="233"/>
      <c r="T416" s="234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5" t="s">
        <v>142</v>
      </c>
      <c r="AU416" s="235" t="s">
        <v>85</v>
      </c>
      <c r="AV416" s="13" t="s">
        <v>83</v>
      </c>
      <c r="AW416" s="13" t="s">
        <v>34</v>
      </c>
      <c r="AX416" s="13" t="s">
        <v>78</v>
      </c>
      <c r="AY416" s="235" t="s">
        <v>133</v>
      </c>
    </row>
    <row r="417" s="14" customFormat="1">
      <c r="A417" s="14"/>
      <c r="B417" s="236"/>
      <c r="C417" s="237"/>
      <c r="D417" s="227" t="s">
        <v>142</v>
      </c>
      <c r="E417" s="238" t="s">
        <v>1</v>
      </c>
      <c r="F417" s="239" t="s">
        <v>197</v>
      </c>
      <c r="G417" s="237"/>
      <c r="H417" s="240">
        <v>144.90000000000001</v>
      </c>
      <c r="I417" s="241"/>
      <c r="J417" s="237"/>
      <c r="K417" s="237"/>
      <c r="L417" s="242"/>
      <c r="M417" s="243"/>
      <c r="N417" s="244"/>
      <c r="O417" s="244"/>
      <c r="P417" s="244"/>
      <c r="Q417" s="244"/>
      <c r="R417" s="244"/>
      <c r="S417" s="244"/>
      <c r="T417" s="245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6" t="s">
        <v>142</v>
      </c>
      <c r="AU417" s="246" t="s">
        <v>85</v>
      </c>
      <c r="AV417" s="14" t="s">
        <v>85</v>
      </c>
      <c r="AW417" s="14" t="s">
        <v>34</v>
      </c>
      <c r="AX417" s="14" t="s">
        <v>78</v>
      </c>
      <c r="AY417" s="246" t="s">
        <v>133</v>
      </c>
    </row>
    <row r="418" s="13" customFormat="1">
      <c r="A418" s="13"/>
      <c r="B418" s="225"/>
      <c r="C418" s="226"/>
      <c r="D418" s="227" t="s">
        <v>142</v>
      </c>
      <c r="E418" s="228" t="s">
        <v>1</v>
      </c>
      <c r="F418" s="229" t="s">
        <v>198</v>
      </c>
      <c r="G418" s="226"/>
      <c r="H418" s="228" t="s">
        <v>1</v>
      </c>
      <c r="I418" s="230"/>
      <c r="J418" s="226"/>
      <c r="K418" s="226"/>
      <c r="L418" s="231"/>
      <c r="M418" s="232"/>
      <c r="N418" s="233"/>
      <c r="O418" s="233"/>
      <c r="P418" s="233"/>
      <c r="Q418" s="233"/>
      <c r="R418" s="233"/>
      <c r="S418" s="233"/>
      <c r="T418" s="234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5" t="s">
        <v>142</v>
      </c>
      <c r="AU418" s="235" t="s">
        <v>85</v>
      </c>
      <c r="AV418" s="13" t="s">
        <v>83</v>
      </c>
      <c r="AW418" s="13" t="s">
        <v>34</v>
      </c>
      <c r="AX418" s="13" t="s">
        <v>78</v>
      </c>
      <c r="AY418" s="235" t="s">
        <v>133</v>
      </c>
    </row>
    <row r="419" s="14" customFormat="1">
      <c r="A419" s="14"/>
      <c r="B419" s="236"/>
      <c r="C419" s="237"/>
      <c r="D419" s="227" t="s">
        <v>142</v>
      </c>
      <c r="E419" s="238" t="s">
        <v>1</v>
      </c>
      <c r="F419" s="239" t="s">
        <v>199</v>
      </c>
      <c r="G419" s="237"/>
      <c r="H419" s="240">
        <v>330.62</v>
      </c>
      <c r="I419" s="241"/>
      <c r="J419" s="237"/>
      <c r="K419" s="237"/>
      <c r="L419" s="242"/>
      <c r="M419" s="243"/>
      <c r="N419" s="244"/>
      <c r="O419" s="244"/>
      <c r="P419" s="244"/>
      <c r="Q419" s="244"/>
      <c r="R419" s="244"/>
      <c r="S419" s="244"/>
      <c r="T419" s="24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6" t="s">
        <v>142</v>
      </c>
      <c r="AU419" s="246" t="s">
        <v>85</v>
      </c>
      <c r="AV419" s="14" t="s">
        <v>85</v>
      </c>
      <c r="AW419" s="14" t="s">
        <v>34</v>
      </c>
      <c r="AX419" s="14" t="s">
        <v>78</v>
      </c>
      <c r="AY419" s="246" t="s">
        <v>133</v>
      </c>
    </row>
    <row r="420" s="15" customFormat="1">
      <c r="A420" s="15"/>
      <c r="B420" s="247"/>
      <c r="C420" s="248"/>
      <c r="D420" s="227" t="s">
        <v>142</v>
      </c>
      <c r="E420" s="249" t="s">
        <v>1</v>
      </c>
      <c r="F420" s="250" t="s">
        <v>145</v>
      </c>
      <c r="G420" s="248"/>
      <c r="H420" s="251">
        <v>1270.1790000000001</v>
      </c>
      <c r="I420" s="252"/>
      <c r="J420" s="248"/>
      <c r="K420" s="248"/>
      <c r="L420" s="253"/>
      <c r="M420" s="254"/>
      <c r="N420" s="255"/>
      <c r="O420" s="255"/>
      <c r="P420" s="255"/>
      <c r="Q420" s="255"/>
      <c r="R420" s="255"/>
      <c r="S420" s="255"/>
      <c r="T420" s="256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57" t="s">
        <v>142</v>
      </c>
      <c r="AU420" s="257" t="s">
        <v>85</v>
      </c>
      <c r="AV420" s="15" t="s">
        <v>141</v>
      </c>
      <c r="AW420" s="15" t="s">
        <v>34</v>
      </c>
      <c r="AX420" s="15" t="s">
        <v>83</v>
      </c>
      <c r="AY420" s="257" t="s">
        <v>133</v>
      </c>
    </row>
    <row r="421" s="2" customFormat="1" ht="21.75" customHeight="1">
      <c r="A421" s="39"/>
      <c r="B421" s="40"/>
      <c r="C421" s="212" t="s">
        <v>255</v>
      </c>
      <c r="D421" s="212" t="s">
        <v>136</v>
      </c>
      <c r="E421" s="213" t="s">
        <v>349</v>
      </c>
      <c r="F421" s="214" t="s">
        <v>350</v>
      </c>
      <c r="G421" s="215" t="s">
        <v>150</v>
      </c>
      <c r="H421" s="216">
        <v>1</v>
      </c>
      <c r="I421" s="217"/>
      <c r="J421" s="218">
        <f>ROUND(I421*H421,2)</f>
        <v>0</v>
      </c>
      <c r="K421" s="214" t="s">
        <v>140</v>
      </c>
      <c r="L421" s="45"/>
      <c r="M421" s="219" t="s">
        <v>1</v>
      </c>
      <c r="N421" s="220" t="s">
        <v>43</v>
      </c>
      <c r="O421" s="92"/>
      <c r="P421" s="221">
        <f>O421*H421</f>
        <v>0</v>
      </c>
      <c r="Q421" s="221">
        <v>0</v>
      </c>
      <c r="R421" s="221">
        <f>Q421*H421</f>
        <v>0</v>
      </c>
      <c r="S421" s="221">
        <v>0</v>
      </c>
      <c r="T421" s="222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3" t="s">
        <v>141</v>
      </c>
      <c r="AT421" s="223" t="s">
        <v>136</v>
      </c>
      <c r="AU421" s="223" t="s">
        <v>85</v>
      </c>
      <c r="AY421" s="18" t="s">
        <v>133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8" t="s">
        <v>83</v>
      </c>
      <c r="BK421" s="224">
        <f>ROUND(I421*H421,2)</f>
        <v>0</v>
      </c>
      <c r="BL421" s="18" t="s">
        <v>141</v>
      </c>
      <c r="BM421" s="223" t="s">
        <v>351</v>
      </c>
    </row>
    <row r="422" s="13" customFormat="1">
      <c r="A422" s="13"/>
      <c r="B422" s="225"/>
      <c r="C422" s="226"/>
      <c r="D422" s="227" t="s">
        <v>142</v>
      </c>
      <c r="E422" s="228" t="s">
        <v>1</v>
      </c>
      <c r="F422" s="229" t="s">
        <v>352</v>
      </c>
      <c r="G422" s="226"/>
      <c r="H422" s="228" t="s">
        <v>1</v>
      </c>
      <c r="I422" s="230"/>
      <c r="J422" s="226"/>
      <c r="K422" s="226"/>
      <c r="L422" s="231"/>
      <c r="M422" s="232"/>
      <c r="N422" s="233"/>
      <c r="O422" s="233"/>
      <c r="P422" s="233"/>
      <c r="Q422" s="233"/>
      <c r="R422" s="233"/>
      <c r="S422" s="233"/>
      <c r="T422" s="234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5" t="s">
        <v>142</v>
      </c>
      <c r="AU422" s="235" t="s">
        <v>85</v>
      </c>
      <c r="AV422" s="13" t="s">
        <v>83</v>
      </c>
      <c r="AW422" s="13" t="s">
        <v>34</v>
      </c>
      <c r="AX422" s="13" t="s">
        <v>78</v>
      </c>
      <c r="AY422" s="235" t="s">
        <v>133</v>
      </c>
    </row>
    <row r="423" s="14" customFormat="1">
      <c r="A423" s="14"/>
      <c r="B423" s="236"/>
      <c r="C423" s="237"/>
      <c r="D423" s="227" t="s">
        <v>142</v>
      </c>
      <c r="E423" s="238" t="s">
        <v>1</v>
      </c>
      <c r="F423" s="239" t="s">
        <v>83</v>
      </c>
      <c r="G423" s="237"/>
      <c r="H423" s="240">
        <v>1</v>
      </c>
      <c r="I423" s="241"/>
      <c r="J423" s="237"/>
      <c r="K423" s="237"/>
      <c r="L423" s="242"/>
      <c r="M423" s="243"/>
      <c r="N423" s="244"/>
      <c r="O423" s="244"/>
      <c r="P423" s="244"/>
      <c r="Q423" s="244"/>
      <c r="R423" s="244"/>
      <c r="S423" s="244"/>
      <c r="T423" s="245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6" t="s">
        <v>142</v>
      </c>
      <c r="AU423" s="246" t="s">
        <v>85</v>
      </c>
      <c r="AV423" s="14" t="s">
        <v>85</v>
      </c>
      <c r="AW423" s="14" t="s">
        <v>34</v>
      </c>
      <c r="AX423" s="14" t="s">
        <v>78</v>
      </c>
      <c r="AY423" s="246" t="s">
        <v>133</v>
      </c>
    </row>
    <row r="424" s="15" customFormat="1">
      <c r="A424" s="15"/>
      <c r="B424" s="247"/>
      <c r="C424" s="248"/>
      <c r="D424" s="227" t="s">
        <v>142</v>
      </c>
      <c r="E424" s="249" t="s">
        <v>1</v>
      </c>
      <c r="F424" s="250" t="s">
        <v>145</v>
      </c>
      <c r="G424" s="248"/>
      <c r="H424" s="251">
        <v>1</v>
      </c>
      <c r="I424" s="252"/>
      <c r="J424" s="248"/>
      <c r="K424" s="248"/>
      <c r="L424" s="253"/>
      <c r="M424" s="254"/>
      <c r="N424" s="255"/>
      <c r="O424" s="255"/>
      <c r="P424" s="255"/>
      <c r="Q424" s="255"/>
      <c r="R424" s="255"/>
      <c r="S424" s="255"/>
      <c r="T424" s="256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57" t="s">
        <v>142</v>
      </c>
      <c r="AU424" s="257" t="s">
        <v>85</v>
      </c>
      <c r="AV424" s="15" t="s">
        <v>141</v>
      </c>
      <c r="AW424" s="15" t="s">
        <v>34</v>
      </c>
      <c r="AX424" s="15" t="s">
        <v>83</v>
      </c>
      <c r="AY424" s="257" t="s">
        <v>133</v>
      </c>
    </row>
    <row r="425" s="2" customFormat="1" ht="33" customHeight="1">
      <c r="A425" s="39"/>
      <c r="B425" s="40"/>
      <c r="C425" s="258" t="s">
        <v>353</v>
      </c>
      <c r="D425" s="258" t="s">
        <v>204</v>
      </c>
      <c r="E425" s="259" t="s">
        <v>354</v>
      </c>
      <c r="F425" s="260" t="s">
        <v>355</v>
      </c>
      <c r="G425" s="261" t="s">
        <v>150</v>
      </c>
      <c r="H425" s="262">
        <v>1</v>
      </c>
      <c r="I425" s="263"/>
      <c r="J425" s="264">
        <f>ROUND(I425*H425,2)</f>
        <v>0</v>
      </c>
      <c r="K425" s="260" t="s">
        <v>140</v>
      </c>
      <c r="L425" s="265"/>
      <c r="M425" s="266" t="s">
        <v>1</v>
      </c>
      <c r="N425" s="267" t="s">
        <v>43</v>
      </c>
      <c r="O425" s="92"/>
      <c r="P425" s="221">
        <f>O425*H425</f>
        <v>0</v>
      </c>
      <c r="Q425" s="221">
        <v>0</v>
      </c>
      <c r="R425" s="221">
        <f>Q425*H425</f>
        <v>0</v>
      </c>
      <c r="S425" s="221">
        <v>0</v>
      </c>
      <c r="T425" s="222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3" t="s">
        <v>162</v>
      </c>
      <c r="AT425" s="223" t="s">
        <v>204</v>
      </c>
      <c r="AU425" s="223" t="s">
        <v>85</v>
      </c>
      <c r="AY425" s="18" t="s">
        <v>133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8" t="s">
        <v>83</v>
      </c>
      <c r="BK425" s="224">
        <f>ROUND(I425*H425,2)</f>
        <v>0</v>
      </c>
      <c r="BL425" s="18" t="s">
        <v>141</v>
      </c>
      <c r="BM425" s="223" t="s">
        <v>356</v>
      </c>
    </row>
    <row r="426" s="12" customFormat="1" ht="22.8" customHeight="1">
      <c r="A426" s="12"/>
      <c r="B426" s="196"/>
      <c r="C426" s="197"/>
      <c r="D426" s="198" t="s">
        <v>77</v>
      </c>
      <c r="E426" s="210" t="s">
        <v>209</v>
      </c>
      <c r="F426" s="210" t="s">
        <v>357</v>
      </c>
      <c r="G426" s="197"/>
      <c r="H426" s="197"/>
      <c r="I426" s="200"/>
      <c r="J426" s="211">
        <f>BK426</f>
        <v>0</v>
      </c>
      <c r="K426" s="197"/>
      <c r="L426" s="202"/>
      <c r="M426" s="203"/>
      <c r="N426" s="204"/>
      <c r="O426" s="204"/>
      <c r="P426" s="205">
        <f>SUM(P427:P581)</f>
        <v>0</v>
      </c>
      <c r="Q426" s="204"/>
      <c r="R426" s="205">
        <f>SUM(R427:R581)</f>
        <v>0</v>
      </c>
      <c r="S426" s="204"/>
      <c r="T426" s="206">
        <f>SUM(T427:T581)</f>
        <v>0</v>
      </c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R426" s="207" t="s">
        <v>83</v>
      </c>
      <c r="AT426" s="208" t="s">
        <v>77</v>
      </c>
      <c r="AU426" s="208" t="s">
        <v>83</v>
      </c>
      <c r="AY426" s="207" t="s">
        <v>133</v>
      </c>
      <c r="BK426" s="209">
        <f>SUM(BK427:BK581)</f>
        <v>0</v>
      </c>
    </row>
    <row r="427" s="2" customFormat="1" ht="33" customHeight="1">
      <c r="A427" s="39"/>
      <c r="B427" s="40"/>
      <c r="C427" s="212" t="s">
        <v>259</v>
      </c>
      <c r="D427" s="212" t="s">
        <v>136</v>
      </c>
      <c r="E427" s="213" t="s">
        <v>358</v>
      </c>
      <c r="F427" s="214" t="s">
        <v>359</v>
      </c>
      <c r="G427" s="215" t="s">
        <v>154</v>
      </c>
      <c r="H427" s="216">
        <v>1705.9500000000001</v>
      </c>
      <c r="I427" s="217"/>
      <c r="J427" s="218">
        <f>ROUND(I427*H427,2)</f>
        <v>0</v>
      </c>
      <c r="K427" s="214" t="s">
        <v>140</v>
      </c>
      <c r="L427" s="45"/>
      <c r="M427" s="219" t="s">
        <v>1</v>
      </c>
      <c r="N427" s="220" t="s">
        <v>43</v>
      </c>
      <c r="O427" s="92"/>
      <c r="P427" s="221">
        <f>O427*H427</f>
        <v>0</v>
      </c>
      <c r="Q427" s="221">
        <v>0</v>
      </c>
      <c r="R427" s="221">
        <f>Q427*H427</f>
        <v>0</v>
      </c>
      <c r="S427" s="221">
        <v>0</v>
      </c>
      <c r="T427" s="222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3" t="s">
        <v>141</v>
      </c>
      <c r="AT427" s="223" t="s">
        <v>136</v>
      </c>
      <c r="AU427" s="223" t="s">
        <v>85</v>
      </c>
      <c r="AY427" s="18" t="s">
        <v>133</v>
      </c>
      <c r="BE427" s="224">
        <f>IF(N427="základní",J427,0)</f>
        <v>0</v>
      </c>
      <c r="BF427" s="224">
        <f>IF(N427="snížená",J427,0)</f>
        <v>0</v>
      </c>
      <c r="BG427" s="224">
        <f>IF(N427="zákl. přenesená",J427,0)</f>
        <v>0</v>
      </c>
      <c r="BH427" s="224">
        <f>IF(N427="sníž. přenesená",J427,0)</f>
        <v>0</v>
      </c>
      <c r="BI427" s="224">
        <f>IF(N427="nulová",J427,0)</f>
        <v>0</v>
      </c>
      <c r="BJ427" s="18" t="s">
        <v>83</v>
      </c>
      <c r="BK427" s="224">
        <f>ROUND(I427*H427,2)</f>
        <v>0</v>
      </c>
      <c r="BL427" s="18" t="s">
        <v>141</v>
      </c>
      <c r="BM427" s="223" t="s">
        <v>360</v>
      </c>
    </row>
    <row r="428" s="13" customFormat="1">
      <c r="A428" s="13"/>
      <c r="B428" s="225"/>
      <c r="C428" s="226"/>
      <c r="D428" s="227" t="s">
        <v>142</v>
      </c>
      <c r="E428" s="228" t="s">
        <v>1</v>
      </c>
      <c r="F428" s="229" t="s">
        <v>361</v>
      </c>
      <c r="G428" s="226"/>
      <c r="H428" s="228" t="s">
        <v>1</v>
      </c>
      <c r="I428" s="230"/>
      <c r="J428" s="226"/>
      <c r="K428" s="226"/>
      <c r="L428" s="231"/>
      <c r="M428" s="232"/>
      <c r="N428" s="233"/>
      <c r="O428" s="233"/>
      <c r="P428" s="233"/>
      <c r="Q428" s="233"/>
      <c r="R428" s="233"/>
      <c r="S428" s="233"/>
      <c r="T428" s="234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5" t="s">
        <v>142</v>
      </c>
      <c r="AU428" s="235" t="s">
        <v>85</v>
      </c>
      <c r="AV428" s="13" t="s">
        <v>83</v>
      </c>
      <c r="AW428" s="13" t="s">
        <v>34</v>
      </c>
      <c r="AX428" s="13" t="s">
        <v>78</v>
      </c>
      <c r="AY428" s="235" t="s">
        <v>133</v>
      </c>
    </row>
    <row r="429" s="13" customFormat="1">
      <c r="A429" s="13"/>
      <c r="B429" s="225"/>
      <c r="C429" s="226"/>
      <c r="D429" s="227" t="s">
        <v>142</v>
      </c>
      <c r="E429" s="228" t="s">
        <v>1</v>
      </c>
      <c r="F429" s="229" t="s">
        <v>362</v>
      </c>
      <c r="G429" s="226"/>
      <c r="H429" s="228" t="s">
        <v>1</v>
      </c>
      <c r="I429" s="230"/>
      <c r="J429" s="226"/>
      <c r="K429" s="226"/>
      <c r="L429" s="231"/>
      <c r="M429" s="232"/>
      <c r="N429" s="233"/>
      <c r="O429" s="233"/>
      <c r="P429" s="233"/>
      <c r="Q429" s="233"/>
      <c r="R429" s="233"/>
      <c r="S429" s="233"/>
      <c r="T429" s="234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5" t="s">
        <v>142</v>
      </c>
      <c r="AU429" s="235" t="s">
        <v>85</v>
      </c>
      <c r="AV429" s="13" t="s">
        <v>83</v>
      </c>
      <c r="AW429" s="13" t="s">
        <v>34</v>
      </c>
      <c r="AX429" s="13" t="s">
        <v>78</v>
      </c>
      <c r="AY429" s="235" t="s">
        <v>133</v>
      </c>
    </row>
    <row r="430" s="13" customFormat="1">
      <c r="A430" s="13"/>
      <c r="B430" s="225"/>
      <c r="C430" s="226"/>
      <c r="D430" s="227" t="s">
        <v>142</v>
      </c>
      <c r="E430" s="228" t="s">
        <v>1</v>
      </c>
      <c r="F430" s="229" t="s">
        <v>284</v>
      </c>
      <c r="G430" s="226"/>
      <c r="H430" s="228" t="s">
        <v>1</v>
      </c>
      <c r="I430" s="230"/>
      <c r="J430" s="226"/>
      <c r="K430" s="226"/>
      <c r="L430" s="231"/>
      <c r="M430" s="232"/>
      <c r="N430" s="233"/>
      <c r="O430" s="233"/>
      <c r="P430" s="233"/>
      <c r="Q430" s="233"/>
      <c r="R430" s="233"/>
      <c r="S430" s="233"/>
      <c r="T430" s="234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5" t="s">
        <v>142</v>
      </c>
      <c r="AU430" s="235" t="s">
        <v>85</v>
      </c>
      <c r="AV430" s="13" t="s">
        <v>83</v>
      </c>
      <c r="AW430" s="13" t="s">
        <v>34</v>
      </c>
      <c r="AX430" s="13" t="s">
        <v>78</v>
      </c>
      <c r="AY430" s="235" t="s">
        <v>133</v>
      </c>
    </row>
    <row r="431" s="14" customFormat="1">
      <c r="A431" s="14"/>
      <c r="B431" s="236"/>
      <c r="C431" s="237"/>
      <c r="D431" s="227" t="s">
        <v>142</v>
      </c>
      <c r="E431" s="238" t="s">
        <v>1</v>
      </c>
      <c r="F431" s="239" t="s">
        <v>363</v>
      </c>
      <c r="G431" s="237"/>
      <c r="H431" s="240">
        <v>504.05000000000001</v>
      </c>
      <c r="I431" s="241"/>
      <c r="J431" s="237"/>
      <c r="K431" s="237"/>
      <c r="L431" s="242"/>
      <c r="M431" s="243"/>
      <c r="N431" s="244"/>
      <c r="O431" s="244"/>
      <c r="P431" s="244"/>
      <c r="Q431" s="244"/>
      <c r="R431" s="244"/>
      <c r="S431" s="244"/>
      <c r="T431" s="245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6" t="s">
        <v>142</v>
      </c>
      <c r="AU431" s="246" t="s">
        <v>85</v>
      </c>
      <c r="AV431" s="14" t="s">
        <v>85</v>
      </c>
      <c r="AW431" s="14" t="s">
        <v>34</v>
      </c>
      <c r="AX431" s="14" t="s">
        <v>78</v>
      </c>
      <c r="AY431" s="246" t="s">
        <v>133</v>
      </c>
    </row>
    <row r="432" s="13" customFormat="1">
      <c r="A432" s="13"/>
      <c r="B432" s="225"/>
      <c r="C432" s="226"/>
      <c r="D432" s="227" t="s">
        <v>142</v>
      </c>
      <c r="E432" s="228" t="s">
        <v>1</v>
      </c>
      <c r="F432" s="229" t="s">
        <v>178</v>
      </c>
      <c r="G432" s="226"/>
      <c r="H432" s="228" t="s">
        <v>1</v>
      </c>
      <c r="I432" s="230"/>
      <c r="J432" s="226"/>
      <c r="K432" s="226"/>
      <c r="L432" s="231"/>
      <c r="M432" s="232"/>
      <c r="N432" s="233"/>
      <c r="O432" s="233"/>
      <c r="P432" s="233"/>
      <c r="Q432" s="233"/>
      <c r="R432" s="233"/>
      <c r="S432" s="233"/>
      <c r="T432" s="234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5" t="s">
        <v>142</v>
      </c>
      <c r="AU432" s="235" t="s">
        <v>85</v>
      </c>
      <c r="AV432" s="13" t="s">
        <v>83</v>
      </c>
      <c r="AW432" s="13" t="s">
        <v>34</v>
      </c>
      <c r="AX432" s="13" t="s">
        <v>78</v>
      </c>
      <c r="AY432" s="235" t="s">
        <v>133</v>
      </c>
    </row>
    <row r="433" s="13" customFormat="1">
      <c r="A433" s="13"/>
      <c r="B433" s="225"/>
      <c r="C433" s="226"/>
      <c r="D433" s="227" t="s">
        <v>142</v>
      </c>
      <c r="E433" s="228" t="s">
        <v>1</v>
      </c>
      <c r="F433" s="229" t="s">
        <v>179</v>
      </c>
      <c r="G433" s="226"/>
      <c r="H433" s="228" t="s">
        <v>1</v>
      </c>
      <c r="I433" s="230"/>
      <c r="J433" s="226"/>
      <c r="K433" s="226"/>
      <c r="L433" s="231"/>
      <c r="M433" s="232"/>
      <c r="N433" s="233"/>
      <c r="O433" s="233"/>
      <c r="P433" s="233"/>
      <c r="Q433" s="233"/>
      <c r="R433" s="233"/>
      <c r="S433" s="233"/>
      <c r="T433" s="234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5" t="s">
        <v>142</v>
      </c>
      <c r="AU433" s="235" t="s">
        <v>85</v>
      </c>
      <c r="AV433" s="13" t="s">
        <v>83</v>
      </c>
      <c r="AW433" s="13" t="s">
        <v>34</v>
      </c>
      <c r="AX433" s="13" t="s">
        <v>78</v>
      </c>
      <c r="AY433" s="235" t="s">
        <v>133</v>
      </c>
    </row>
    <row r="434" s="14" customFormat="1">
      <c r="A434" s="14"/>
      <c r="B434" s="236"/>
      <c r="C434" s="237"/>
      <c r="D434" s="227" t="s">
        <v>142</v>
      </c>
      <c r="E434" s="238" t="s">
        <v>1</v>
      </c>
      <c r="F434" s="239" t="s">
        <v>364</v>
      </c>
      <c r="G434" s="237"/>
      <c r="H434" s="240">
        <v>182.40000000000001</v>
      </c>
      <c r="I434" s="241"/>
      <c r="J434" s="237"/>
      <c r="K434" s="237"/>
      <c r="L434" s="242"/>
      <c r="M434" s="243"/>
      <c r="N434" s="244"/>
      <c r="O434" s="244"/>
      <c r="P434" s="244"/>
      <c r="Q434" s="244"/>
      <c r="R434" s="244"/>
      <c r="S434" s="244"/>
      <c r="T434" s="245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6" t="s">
        <v>142</v>
      </c>
      <c r="AU434" s="246" t="s">
        <v>85</v>
      </c>
      <c r="AV434" s="14" t="s">
        <v>85</v>
      </c>
      <c r="AW434" s="14" t="s">
        <v>34</v>
      </c>
      <c r="AX434" s="14" t="s">
        <v>78</v>
      </c>
      <c r="AY434" s="246" t="s">
        <v>133</v>
      </c>
    </row>
    <row r="435" s="13" customFormat="1">
      <c r="A435" s="13"/>
      <c r="B435" s="225"/>
      <c r="C435" s="226"/>
      <c r="D435" s="227" t="s">
        <v>142</v>
      </c>
      <c r="E435" s="228" t="s">
        <v>1</v>
      </c>
      <c r="F435" s="229" t="s">
        <v>365</v>
      </c>
      <c r="G435" s="226"/>
      <c r="H435" s="228" t="s">
        <v>1</v>
      </c>
      <c r="I435" s="230"/>
      <c r="J435" s="226"/>
      <c r="K435" s="226"/>
      <c r="L435" s="231"/>
      <c r="M435" s="232"/>
      <c r="N435" s="233"/>
      <c r="O435" s="233"/>
      <c r="P435" s="233"/>
      <c r="Q435" s="233"/>
      <c r="R435" s="233"/>
      <c r="S435" s="233"/>
      <c r="T435" s="234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5" t="s">
        <v>142</v>
      </c>
      <c r="AU435" s="235" t="s">
        <v>85</v>
      </c>
      <c r="AV435" s="13" t="s">
        <v>83</v>
      </c>
      <c r="AW435" s="13" t="s">
        <v>34</v>
      </c>
      <c r="AX435" s="13" t="s">
        <v>78</v>
      </c>
      <c r="AY435" s="235" t="s">
        <v>133</v>
      </c>
    </row>
    <row r="436" s="14" customFormat="1">
      <c r="A436" s="14"/>
      <c r="B436" s="236"/>
      <c r="C436" s="237"/>
      <c r="D436" s="227" t="s">
        <v>142</v>
      </c>
      <c r="E436" s="238" t="s">
        <v>1</v>
      </c>
      <c r="F436" s="239" t="s">
        <v>366</v>
      </c>
      <c r="G436" s="237"/>
      <c r="H436" s="240">
        <v>160</v>
      </c>
      <c r="I436" s="241"/>
      <c r="J436" s="237"/>
      <c r="K436" s="237"/>
      <c r="L436" s="242"/>
      <c r="M436" s="243"/>
      <c r="N436" s="244"/>
      <c r="O436" s="244"/>
      <c r="P436" s="244"/>
      <c r="Q436" s="244"/>
      <c r="R436" s="244"/>
      <c r="S436" s="244"/>
      <c r="T436" s="24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46" t="s">
        <v>142</v>
      </c>
      <c r="AU436" s="246" t="s">
        <v>85</v>
      </c>
      <c r="AV436" s="14" t="s">
        <v>85</v>
      </c>
      <c r="AW436" s="14" t="s">
        <v>34</v>
      </c>
      <c r="AX436" s="14" t="s">
        <v>78</v>
      </c>
      <c r="AY436" s="246" t="s">
        <v>133</v>
      </c>
    </row>
    <row r="437" s="14" customFormat="1">
      <c r="A437" s="14"/>
      <c r="B437" s="236"/>
      <c r="C437" s="237"/>
      <c r="D437" s="227" t="s">
        <v>142</v>
      </c>
      <c r="E437" s="238" t="s">
        <v>1</v>
      </c>
      <c r="F437" s="239" t="s">
        <v>367</v>
      </c>
      <c r="G437" s="237"/>
      <c r="H437" s="240">
        <v>535.5</v>
      </c>
      <c r="I437" s="241"/>
      <c r="J437" s="237"/>
      <c r="K437" s="237"/>
      <c r="L437" s="242"/>
      <c r="M437" s="243"/>
      <c r="N437" s="244"/>
      <c r="O437" s="244"/>
      <c r="P437" s="244"/>
      <c r="Q437" s="244"/>
      <c r="R437" s="244"/>
      <c r="S437" s="244"/>
      <c r="T437" s="245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6" t="s">
        <v>142</v>
      </c>
      <c r="AU437" s="246" t="s">
        <v>85</v>
      </c>
      <c r="AV437" s="14" t="s">
        <v>85</v>
      </c>
      <c r="AW437" s="14" t="s">
        <v>34</v>
      </c>
      <c r="AX437" s="14" t="s">
        <v>78</v>
      </c>
      <c r="AY437" s="246" t="s">
        <v>133</v>
      </c>
    </row>
    <row r="438" s="13" customFormat="1">
      <c r="A438" s="13"/>
      <c r="B438" s="225"/>
      <c r="C438" s="226"/>
      <c r="D438" s="227" t="s">
        <v>142</v>
      </c>
      <c r="E438" s="228" t="s">
        <v>1</v>
      </c>
      <c r="F438" s="229" t="s">
        <v>368</v>
      </c>
      <c r="G438" s="226"/>
      <c r="H438" s="228" t="s">
        <v>1</v>
      </c>
      <c r="I438" s="230"/>
      <c r="J438" s="226"/>
      <c r="K438" s="226"/>
      <c r="L438" s="231"/>
      <c r="M438" s="232"/>
      <c r="N438" s="233"/>
      <c r="O438" s="233"/>
      <c r="P438" s="233"/>
      <c r="Q438" s="233"/>
      <c r="R438" s="233"/>
      <c r="S438" s="233"/>
      <c r="T438" s="234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5" t="s">
        <v>142</v>
      </c>
      <c r="AU438" s="235" t="s">
        <v>85</v>
      </c>
      <c r="AV438" s="13" t="s">
        <v>83</v>
      </c>
      <c r="AW438" s="13" t="s">
        <v>34</v>
      </c>
      <c r="AX438" s="13" t="s">
        <v>78</v>
      </c>
      <c r="AY438" s="235" t="s">
        <v>133</v>
      </c>
    </row>
    <row r="439" s="14" customFormat="1">
      <c r="A439" s="14"/>
      <c r="B439" s="236"/>
      <c r="C439" s="237"/>
      <c r="D439" s="227" t="s">
        <v>142</v>
      </c>
      <c r="E439" s="238" t="s">
        <v>1</v>
      </c>
      <c r="F439" s="239" t="s">
        <v>369</v>
      </c>
      <c r="G439" s="237"/>
      <c r="H439" s="240">
        <v>324</v>
      </c>
      <c r="I439" s="241"/>
      <c r="J439" s="237"/>
      <c r="K439" s="237"/>
      <c r="L439" s="242"/>
      <c r="M439" s="243"/>
      <c r="N439" s="244"/>
      <c r="O439" s="244"/>
      <c r="P439" s="244"/>
      <c r="Q439" s="244"/>
      <c r="R439" s="244"/>
      <c r="S439" s="244"/>
      <c r="T439" s="245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6" t="s">
        <v>142</v>
      </c>
      <c r="AU439" s="246" t="s">
        <v>85</v>
      </c>
      <c r="AV439" s="14" t="s">
        <v>85</v>
      </c>
      <c r="AW439" s="14" t="s">
        <v>34</v>
      </c>
      <c r="AX439" s="14" t="s">
        <v>78</v>
      </c>
      <c r="AY439" s="246" t="s">
        <v>133</v>
      </c>
    </row>
    <row r="440" s="15" customFormat="1">
      <c r="A440" s="15"/>
      <c r="B440" s="247"/>
      <c r="C440" s="248"/>
      <c r="D440" s="227" t="s">
        <v>142</v>
      </c>
      <c r="E440" s="249" t="s">
        <v>1</v>
      </c>
      <c r="F440" s="250" t="s">
        <v>145</v>
      </c>
      <c r="G440" s="248"/>
      <c r="H440" s="251">
        <v>1705.9500000000001</v>
      </c>
      <c r="I440" s="252"/>
      <c r="J440" s="248"/>
      <c r="K440" s="248"/>
      <c r="L440" s="253"/>
      <c r="M440" s="254"/>
      <c r="N440" s="255"/>
      <c r="O440" s="255"/>
      <c r="P440" s="255"/>
      <c r="Q440" s="255"/>
      <c r="R440" s="255"/>
      <c r="S440" s="255"/>
      <c r="T440" s="256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57" t="s">
        <v>142</v>
      </c>
      <c r="AU440" s="257" t="s">
        <v>85</v>
      </c>
      <c r="AV440" s="15" t="s">
        <v>141</v>
      </c>
      <c r="AW440" s="15" t="s">
        <v>34</v>
      </c>
      <c r="AX440" s="15" t="s">
        <v>83</v>
      </c>
      <c r="AY440" s="257" t="s">
        <v>133</v>
      </c>
    </row>
    <row r="441" s="2" customFormat="1" ht="33" customHeight="1">
      <c r="A441" s="39"/>
      <c r="B441" s="40"/>
      <c r="C441" s="212" t="s">
        <v>370</v>
      </c>
      <c r="D441" s="212" t="s">
        <v>136</v>
      </c>
      <c r="E441" s="213" t="s">
        <v>371</v>
      </c>
      <c r="F441" s="214" t="s">
        <v>372</v>
      </c>
      <c r="G441" s="215" t="s">
        <v>154</v>
      </c>
      <c r="H441" s="216">
        <v>153535.5</v>
      </c>
      <c r="I441" s="217"/>
      <c r="J441" s="218">
        <f>ROUND(I441*H441,2)</f>
        <v>0</v>
      </c>
      <c r="K441" s="214" t="s">
        <v>140</v>
      </c>
      <c r="L441" s="45"/>
      <c r="M441" s="219" t="s">
        <v>1</v>
      </c>
      <c r="N441" s="220" t="s">
        <v>43</v>
      </c>
      <c r="O441" s="92"/>
      <c r="P441" s="221">
        <f>O441*H441</f>
        <v>0</v>
      </c>
      <c r="Q441" s="221">
        <v>0</v>
      </c>
      <c r="R441" s="221">
        <f>Q441*H441</f>
        <v>0</v>
      </c>
      <c r="S441" s="221">
        <v>0</v>
      </c>
      <c r="T441" s="222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3" t="s">
        <v>141</v>
      </c>
      <c r="AT441" s="223" t="s">
        <v>136</v>
      </c>
      <c r="AU441" s="223" t="s">
        <v>85</v>
      </c>
      <c r="AY441" s="18" t="s">
        <v>133</v>
      </c>
      <c r="BE441" s="224">
        <f>IF(N441="základní",J441,0)</f>
        <v>0</v>
      </c>
      <c r="BF441" s="224">
        <f>IF(N441="snížená",J441,0)</f>
        <v>0</v>
      </c>
      <c r="BG441" s="224">
        <f>IF(N441="zákl. přenesená",J441,0)</f>
        <v>0</v>
      </c>
      <c r="BH441" s="224">
        <f>IF(N441="sníž. přenesená",J441,0)</f>
        <v>0</v>
      </c>
      <c r="BI441" s="224">
        <f>IF(N441="nulová",J441,0)</f>
        <v>0</v>
      </c>
      <c r="BJ441" s="18" t="s">
        <v>83</v>
      </c>
      <c r="BK441" s="224">
        <f>ROUND(I441*H441,2)</f>
        <v>0</v>
      </c>
      <c r="BL441" s="18" t="s">
        <v>141</v>
      </c>
      <c r="BM441" s="223" t="s">
        <v>373</v>
      </c>
    </row>
    <row r="442" s="14" customFormat="1">
      <c r="A442" s="14"/>
      <c r="B442" s="236"/>
      <c r="C442" s="237"/>
      <c r="D442" s="227" t="s">
        <v>142</v>
      </c>
      <c r="E442" s="238" t="s">
        <v>1</v>
      </c>
      <c r="F442" s="239" t="s">
        <v>374</v>
      </c>
      <c r="G442" s="237"/>
      <c r="H442" s="240">
        <v>153535.5</v>
      </c>
      <c r="I442" s="241"/>
      <c r="J442" s="237"/>
      <c r="K442" s="237"/>
      <c r="L442" s="242"/>
      <c r="M442" s="243"/>
      <c r="N442" s="244"/>
      <c r="O442" s="244"/>
      <c r="P442" s="244"/>
      <c r="Q442" s="244"/>
      <c r="R442" s="244"/>
      <c r="S442" s="244"/>
      <c r="T442" s="245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46" t="s">
        <v>142</v>
      </c>
      <c r="AU442" s="246" t="s">
        <v>85</v>
      </c>
      <c r="AV442" s="14" t="s">
        <v>85</v>
      </c>
      <c r="AW442" s="14" t="s">
        <v>34</v>
      </c>
      <c r="AX442" s="14" t="s">
        <v>78</v>
      </c>
      <c r="AY442" s="246" t="s">
        <v>133</v>
      </c>
    </row>
    <row r="443" s="15" customFormat="1">
      <c r="A443" s="15"/>
      <c r="B443" s="247"/>
      <c r="C443" s="248"/>
      <c r="D443" s="227" t="s">
        <v>142</v>
      </c>
      <c r="E443" s="249" t="s">
        <v>1</v>
      </c>
      <c r="F443" s="250" t="s">
        <v>145</v>
      </c>
      <c r="G443" s="248"/>
      <c r="H443" s="251">
        <v>153535.5</v>
      </c>
      <c r="I443" s="252"/>
      <c r="J443" s="248"/>
      <c r="K443" s="248"/>
      <c r="L443" s="253"/>
      <c r="M443" s="254"/>
      <c r="N443" s="255"/>
      <c r="O443" s="255"/>
      <c r="P443" s="255"/>
      <c r="Q443" s="255"/>
      <c r="R443" s="255"/>
      <c r="S443" s="255"/>
      <c r="T443" s="256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57" t="s">
        <v>142</v>
      </c>
      <c r="AU443" s="257" t="s">
        <v>85</v>
      </c>
      <c r="AV443" s="15" t="s">
        <v>141</v>
      </c>
      <c r="AW443" s="15" t="s">
        <v>34</v>
      </c>
      <c r="AX443" s="15" t="s">
        <v>83</v>
      </c>
      <c r="AY443" s="257" t="s">
        <v>133</v>
      </c>
    </row>
    <row r="444" s="2" customFormat="1" ht="33" customHeight="1">
      <c r="A444" s="39"/>
      <c r="B444" s="40"/>
      <c r="C444" s="212" t="s">
        <v>265</v>
      </c>
      <c r="D444" s="212" t="s">
        <v>136</v>
      </c>
      <c r="E444" s="213" t="s">
        <v>375</v>
      </c>
      <c r="F444" s="214" t="s">
        <v>376</v>
      </c>
      <c r="G444" s="215" t="s">
        <v>154</v>
      </c>
      <c r="H444" s="216">
        <v>1705.9500000000001</v>
      </c>
      <c r="I444" s="217"/>
      <c r="J444" s="218">
        <f>ROUND(I444*H444,2)</f>
        <v>0</v>
      </c>
      <c r="K444" s="214" t="s">
        <v>140</v>
      </c>
      <c r="L444" s="45"/>
      <c r="M444" s="219" t="s">
        <v>1</v>
      </c>
      <c r="N444" s="220" t="s">
        <v>43</v>
      </c>
      <c r="O444" s="92"/>
      <c r="P444" s="221">
        <f>O444*H444</f>
        <v>0</v>
      </c>
      <c r="Q444" s="221">
        <v>0</v>
      </c>
      <c r="R444" s="221">
        <f>Q444*H444</f>
        <v>0</v>
      </c>
      <c r="S444" s="221">
        <v>0</v>
      </c>
      <c r="T444" s="222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3" t="s">
        <v>141</v>
      </c>
      <c r="AT444" s="223" t="s">
        <v>136</v>
      </c>
      <c r="AU444" s="223" t="s">
        <v>85</v>
      </c>
      <c r="AY444" s="18" t="s">
        <v>133</v>
      </c>
      <c r="BE444" s="224">
        <f>IF(N444="základní",J444,0)</f>
        <v>0</v>
      </c>
      <c r="BF444" s="224">
        <f>IF(N444="snížená",J444,0)</f>
        <v>0</v>
      </c>
      <c r="BG444" s="224">
        <f>IF(N444="zákl. přenesená",J444,0)</f>
        <v>0</v>
      </c>
      <c r="BH444" s="224">
        <f>IF(N444="sníž. přenesená",J444,0)</f>
        <v>0</v>
      </c>
      <c r="BI444" s="224">
        <f>IF(N444="nulová",J444,0)</f>
        <v>0</v>
      </c>
      <c r="BJ444" s="18" t="s">
        <v>83</v>
      </c>
      <c r="BK444" s="224">
        <f>ROUND(I444*H444,2)</f>
        <v>0</v>
      </c>
      <c r="BL444" s="18" t="s">
        <v>141</v>
      </c>
      <c r="BM444" s="223" t="s">
        <v>377</v>
      </c>
    </row>
    <row r="445" s="2" customFormat="1" ht="33" customHeight="1">
      <c r="A445" s="39"/>
      <c r="B445" s="40"/>
      <c r="C445" s="212" t="s">
        <v>378</v>
      </c>
      <c r="D445" s="212" t="s">
        <v>136</v>
      </c>
      <c r="E445" s="213" t="s">
        <v>379</v>
      </c>
      <c r="F445" s="214" t="s">
        <v>380</v>
      </c>
      <c r="G445" s="215" t="s">
        <v>154</v>
      </c>
      <c r="H445" s="216">
        <v>507.5</v>
      </c>
      <c r="I445" s="217"/>
      <c r="J445" s="218">
        <f>ROUND(I445*H445,2)</f>
        <v>0</v>
      </c>
      <c r="K445" s="214" t="s">
        <v>140</v>
      </c>
      <c r="L445" s="45"/>
      <c r="M445" s="219" t="s">
        <v>1</v>
      </c>
      <c r="N445" s="220" t="s">
        <v>43</v>
      </c>
      <c r="O445" s="92"/>
      <c r="P445" s="221">
        <f>O445*H445</f>
        <v>0</v>
      </c>
      <c r="Q445" s="221">
        <v>0</v>
      </c>
      <c r="R445" s="221">
        <f>Q445*H445</f>
        <v>0</v>
      </c>
      <c r="S445" s="221">
        <v>0</v>
      </c>
      <c r="T445" s="222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23" t="s">
        <v>141</v>
      </c>
      <c r="AT445" s="223" t="s">
        <v>136</v>
      </c>
      <c r="AU445" s="223" t="s">
        <v>85</v>
      </c>
      <c r="AY445" s="18" t="s">
        <v>133</v>
      </c>
      <c r="BE445" s="224">
        <f>IF(N445="základní",J445,0)</f>
        <v>0</v>
      </c>
      <c r="BF445" s="224">
        <f>IF(N445="snížená",J445,0)</f>
        <v>0</v>
      </c>
      <c r="BG445" s="224">
        <f>IF(N445="zákl. přenesená",J445,0)</f>
        <v>0</v>
      </c>
      <c r="BH445" s="224">
        <f>IF(N445="sníž. přenesená",J445,0)</f>
        <v>0</v>
      </c>
      <c r="BI445" s="224">
        <f>IF(N445="nulová",J445,0)</f>
        <v>0</v>
      </c>
      <c r="BJ445" s="18" t="s">
        <v>83</v>
      </c>
      <c r="BK445" s="224">
        <f>ROUND(I445*H445,2)</f>
        <v>0</v>
      </c>
      <c r="BL445" s="18" t="s">
        <v>141</v>
      </c>
      <c r="BM445" s="223" t="s">
        <v>381</v>
      </c>
    </row>
    <row r="446" s="13" customFormat="1">
      <c r="A446" s="13"/>
      <c r="B446" s="225"/>
      <c r="C446" s="226"/>
      <c r="D446" s="227" t="s">
        <v>142</v>
      </c>
      <c r="E446" s="228" t="s">
        <v>1</v>
      </c>
      <c r="F446" s="229" t="s">
        <v>382</v>
      </c>
      <c r="G446" s="226"/>
      <c r="H446" s="228" t="s">
        <v>1</v>
      </c>
      <c r="I446" s="230"/>
      <c r="J446" s="226"/>
      <c r="K446" s="226"/>
      <c r="L446" s="231"/>
      <c r="M446" s="232"/>
      <c r="N446" s="233"/>
      <c r="O446" s="233"/>
      <c r="P446" s="233"/>
      <c r="Q446" s="233"/>
      <c r="R446" s="233"/>
      <c r="S446" s="233"/>
      <c r="T446" s="234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5" t="s">
        <v>142</v>
      </c>
      <c r="AU446" s="235" t="s">
        <v>85</v>
      </c>
      <c r="AV446" s="13" t="s">
        <v>83</v>
      </c>
      <c r="AW446" s="13" t="s">
        <v>34</v>
      </c>
      <c r="AX446" s="13" t="s">
        <v>78</v>
      </c>
      <c r="AY446" s="235" t="s">
        <v>133</v>
      </c>
    </row>
    <row r="447" s="14" customFormat="1">
      <c r="A447" s="14"/>
      <c r="B447" s="236"/>
      <c r="C447" s="237"/>
      <c r="D447" s="227" t="s">
        <v>142</v>
      </c>
      <c r="E447" s="238" t="s">
        <v>1</v>
      </c>
      <c r="F447" s="239" t="s">
        <v>383</v>
      </c>
      <c r="G447" s="237"/>
      <c r="H447" s="240">
        <v>507.5</v>
      </c>
      <c r="I447" s="241"/>
      <c r="J447" s="237"/>
      <c r="K447" s="237"/>
      <c r="L447" s="242"/>
      <c r="M447" s="243"/>
      <c r="N447" s="244"/>
      <c r="O447" s="244"/>
      <c r="P447" s="244"/>
      <c r="Q447" s="244"/>
      <c r="R447" s="244"/>
      <c r="S447" s="244"/>
      <c r="T447" s="245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46" t="s">
        <v>142</v>
      </c>
      <c r="AU447" s="246" t="s">
        <v>85</v>
      </c>
      <c r="AV447" s="14" t="s">
        <v>85</v>
      </c>
      <c r="AW447" s="14" t="s">
        <v>34</v>
      </c>
      <c r="AX447" s="14" t="s">
        <v>78</v>
      </c>
      <c r="AY447" s="246" t="s">
        <v>133</v>
      </c>
    </row>
    <row r="448" s="15" customFormat="1">
      <c r="A448" s="15"/>
      <c r="B448" s="247"/>
      <c r="C448" s="248"/>
      <c r="D448" s="227" t="s">
        <v>142</v>
      </c>
      <c r="E448" s="249" t="s">
        <v>1</v>
      </c>
      <c r="F448" s="250" t="s">
        <v>145</v>
      </c>
      <c r="G448" s="248"/>
      <c r="H448" s="251">
        <v>507.5</v>
      </c>
      <c r="I448" s="252"/>
      <c r="J448" s="248"/>
      <c r="K448" s="248"/>
      <c r="L448" s="253"/>
      <c r="M448" s="254"/>
      <c r="N448" s="255"/>
      <c r="O448" s="255"/>
      <c r="P448" s="255"/>
      <c r="Q448" s="255"/>
      <c r="R448" s="255"/>
      <c r="S448" s="255"/>
      <c r="T448" s="25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57" t="s">
        <v>142</v>
      </c>
      <c r="AU448" s="257" t="s">
        <v>85</v>
      </c>
      <c r="AV448" s="15" t="s">
        <v>141</v>
      </c>
      <c r="AW448" s="15" t="s">
        <v>34</v>
      </c>
      <c r="AX448" s="15" t="s">
        <v>83</v>
      </c>
      <c r="AY448" s="257" t="s">
        <v>133</v>
      </c>
    </row>
    <row r="449" s="2" customFormat="1" ht="33" customHeight="1">
      <c r="A449" s="39"/>
      <c r="B449" s="40"/>
      <c r="C449" s="212" t="s">
        <v>270</v>
      </c>
      <c r="D449" s="212" t="s">
        <v>136</v>
      </c>
      <c r="E449" s="213" t="s">
        <v>384</v>
      </c>
      <c r="F449" s="214" t="s">
        <v>385</v>
      </c>
      <c r="G449" s="215" t="s">
        <v>154</v>
      </c>
      <c r="H449" s="216">
        <v>30450</v>
      </c>
      <c r="I449" s="217"/>
      <c r="J449" s="218">
        <f>ROUND(I449*H449,2)</f>
        <v>0</v>
      </c>
      <c r="K449" s="214" t="s">
        <v>140</v>
      </c>
      <c r="L449" s="45"/>
      <c r="M449" s="219" t="s">
        <v>1</v>
      </c>
      <c r="N449" s="220" t="s">
        <v>43</v>
      </c>
      <c r="O449" s="92"/>
      <c r="P449" s="221">
        <f>O449*H449</f>
        <v>0</v>
      </c>
      <c r="Q449" s="221">
        <v>0</v>
      </c>
      <c r="R449" s="221">
        <f>Q449*H449</f>
        <v>0</v>
      </c>
      <c r="S449" s="221">
        <v>0</v>
      </c>
      <c r="T449" s="222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3" t="s">
        <v>141</v>
      </c>
      <c r="AT449" s="223" t="s">
        <v>136</v>
      </c>
      <c r="AU449" s="223" t="s">
        <v>85</v>
      </c>
      <c r="AY449" s="18" t="s">
        <v>133</v>
      </c>
      <c r="BE449" s="224">
        <f>IF(N449="základní",J449,0)</f>
        <v>0</v>
      </c>
      <c r="BF449" s="224">
        <f>IF(N449="snížená",J449,0)</f>
        <v>0</v>
      </c>
      <c r="BG449" s="224">
        <f>IF(N449="zákl. přenesená",J449,0)</f>
        <v>0</v>
      </c>
      <c r="BH449" s="224">
        <f>IF(N449="sníž. přenesená",J449,0)</f>
        <v>0</v>
      </c>
      <c r="BI449" s="224">
        <f>IF(N449="nulová",J449,0)</f>
        <v>0</v>
      </c>
      <c r="BJ449" s="18" t="s">
        <v>83</v>
      </c>
      <c r="BK449" s="224">
        <f>ROUND(I449*H449,2)</f>
        <v>0</v>
      </c>
      <c r="BL449" s="18" t="s">
        <v>141</v>
      </c>
      <c r="BM449" s="223" t="s">
        <v>386</v>
      </c>
    </row>
    <row r="450" s="14" customFormat="1">
      <c r="A450" s="14"/>
      <c r="B450" s="236"/>
      <c r="C450" s="237"/>
      <c r="D450" s="227" t="s">
        <v>142</v>
      </c>
      <c r="E450" s="238" t="s">
        <v>1</v>
      </c>
      <c r="F450" s="239" t="s">
        <v>387</v>
      </c>
      <c r="G450" s="237"/>
      <c r="H450" s="240">
        <v>30450</v>
      </c>
      <c r="I450" s="241"/>
      <c r="J450" s="237"/>
      <c r="K450" s="237"/>
      <c r="L450" s="242"/>
      <c r="M450" s="243"/>
      <c r="N450" s="244"/>
      <c r="O450" s="244"/>
      <c r="P450" s="244"/>
      <c r="Q450" s="244"/>
      <c r="R450" s="244"/>
      <c r="S450" s="244"/>
      <c r="T450" s="24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6" t="s">
        <v>142</v>
      </c>
      <c r="AU450" s="246" t="s">
        <v>85</v>
      </c>
      <c r="AV450" s="14" t="s">
        <v>85</v>
      </c>
      <c r="AW450" s="14" t="s">
        <v>34</v>
      </c>
      <c r="AX450" s="14" t="s">
        <v>78</v>
      </c>
      <c r="AY450" s="246" t="s">
        <v>133</v>
      </c>
    </row>
    <row r="451" s="15" customFormat="1">
      <c r="A451" s="15"/>
      <c r="B451" s="247"/>
      <c r="C451" s="248"/>
      <c r="D451" s="227" t="s">
        <v>142</v>
      </c>
      <c r="E451" s="249" t="s">
        <v>1</v>
      </c>
      <c r="F451" s="250" t="s">
        <v>145</v>
      </c>
      <c r="G451" s="248"/>
      <c r="H451" s="251">
        <v>30450</v>
      </c>
      <c r="I451" s="252"/>
      <c r="J451" s="248"/>
      <c r="K451" s="248"/>
      <c r="L451" s="253"/>
      <c r="M451" s="254"/>
      <c r="N451" s="255"/>
      <c r="O451" s="255"/>
      <c r="P451" s="255"/>
      <c r="Q451" s="255"/>
      <c r="R451" s="255"/>
      <c r="S451" s="255"/>
      <c r="T451" s="256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57" t="s">
        <v>142</v>
      </c>
      <c r="AU451" s="257" t="s">
        <v>85</v>
      </c>
      <c r="AV451" s="15" t="s">
        <v>141</v>
      </c>
      <c r="AW451" s="15" t="s">
        <v>34</v>
      </c>
      <c r="AX451" s="15" t="s">
        <v>83</v>
      </c>
      <c r="AY451" s="257" t="s">
        <v>133</v>
      </c>
    </row>
    <row r="452" s="2" customFormat="1" ht="33" customHeight="1">
      <c r="A452" s="39"/>
      <c r="B452" s="40"/>
      <c r="C452" s="212" t="s">
        <v>388</v>
      </c>
      <c r="D452" s="212" t="s">
        <v>136</v>
      </c>
      <c r="E452" s="213" t="s">
        <v>389</v>
      </c>
      <c r="F452" s="214" t="s">
        <v>390</v>
      </c>
      <c r="G452" s="215" t="s">
        <v>154</v>
      </c>
      <c r="H452" s="216">
        <v>507.5</v>
      </c>
      <c r="I452" s="217"/>
      <c r="J452" s="218">
        <f>ROUND(I452*H452,2)</f>
        <v>0</v>
      </c>
      <c r="K452" s="214" t="s">
        <v>140</v>
      </c>
      <c r="L452" s="45"/>
      <c r="M452" s="219" t="s">
        <v>1</v>
      </c>
      <c r="N452" s="220" t="s">
        <v>43</v>
      </c>
      <c r="O452" s="92"/>
      <c r="P452" s="221">
        <f>O452*H452</f>
        <v>0</v>
      </c>
      <c r="Q452" s="221">
        <v>0</v>
      </c>
      <c r="R452" s="221">
        <f>Q452*H452</f>
        <v>0</v>
      </c>
      <c r="S452" s="221">
        <v>0</v>
      </c>
      <c r="T452" s="222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3" t="s">
        <v>141</v>
      </c>
      <c r="AT452" s="223" t="s">
        <v>136</v>
      </c>
      <c r="AU452" s="223" t="s">
        <v>85</v>
      </c>
      <c r="AY452" s="18" t="s">
        <v>133</v>
      </c>
      <c r="BE452" s="224">
        <f>IF(N452="základní",J452,0)</f>
        <v>0</v>
      </c>
      <c r="BF452" s="224">
        <f>IF(N452="snížená",J452,0)</f>
        <v>0</v>
      </c>
      <c r="BG452" s="224">
        <f>IF(N452="zákl. přenesená",J452,0)</f>
        <v>0</v>
      </c>
      <c r="BH452" s="224">
        <f>IF(N452="sníž. přenesená",J452,0)</f>
        <v>0</v>
      </c>
      <c r="BI452" s="224">
        <f>IF(N452="nulová",J452,0)</f>
        <v>0</v>
      </c>
      <c r="BJ452" s="18" t="s">
        <v>83</v>
      </c>
      <c r="BK452" s="224">
        <f>ROUND(I452*H452,2)</f>
        <v>0</v>
      </c>
      <c r="BL452" s="18" t="s">
        <v>141</v>
      </c>
      <c r="BM452" s="223" t="s">
        <v>391</v>
      </c>
    </row>
    <row r="453" s="2" customFormat="1" ht="33" customHeight="1">
      <c r="A453" s="39"/>
      <c r="B453" s="40"/>
      <c r="C453" s="212" t="s">
        <v>275</v>
      </c>
      <c r="D453" s="212" t="s">
        <v>136</v>
      </c>
      <c r="E453" s="213" t="s">
        <v>392</v>
      </c>
      <c r="F453" s="214" t="s">
        <v>393</v>
      </c>
      <c r="G453" s="215" t="s">
        <v>222</v>
      </c>
      <c r="H453" s="216">
        <v>38</v>
      </c>
      <c r="I453" s="217"/>
      <c r="J453" s="218">
        <f>ROUND(I453*H453,2)</f>
        <v>0</v>
      </c>
      <c r="K453" s="214" t="s">
        <v>140</v>
      </c>
      <c r="L453" s="45"/>
      <c r="M453" s="219" t="s">
        <v>1</v>
      </c>
      <c r="N453" s="220" t="s">
        <v>43</v>
      </c>
      <c r="O453" s="92"/>
      <c r="P453" s="221">
        <f>O453*H453</f>
        <v>0</v>
      </c>
      <c r="Q453" s="221">
        <v>0</v>
      </c>
      <c r="R453" s="221">
        <f>Q453*H453</f>
        <v>0</v>
      </c>
      <c r="S453" s="221">
        <v>0</v>
      </c>
      <c r="T453" s="222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3" t="s">
        <v>141</v>
      </c>
      <c r="AT453" s="223" t="s">
        <v>136</v>
      </c>
      <c r="AU453" s="223" t="s">
        <v>85</v>
      </c>
      <c r="AY453" s="18" t="s">
        <v>133</v>
      </c>
      <c r="BE453" s="224">
        <f>IF(N453="základní",J453,0)</f>
        <v>0</v>
      </c>
      <c r="BF453" s="224">
        <f>IF(N453="snížená",J453,0)</f>
        <v>0</v>
      </c>
      <c r="BG453" s="224">
        <f>IF(N453="zákl. přenesená",J453,0)</f>
        <v>0</v>
      </c>
      <c r="BH453" s="224">
        <f>IF(N453="sníž. přenesená",J453,0)</f>
        <v>0</v>
      </c>
      <c r="BI453" s="224">
        <f>IF(N453="nulová",J453,0)</f>
        <v>0</v>
      </c>
      <c r="BJ453" s="18" t="s">
        <v>83</v>
      </c>
      <c r="BK453" s="224">
        <f>ROUND(I453*H453,2)</f>
        <v>0</v>
      </c>
      <c r="BL453" s="18" t="s">
        <v>141</v>
      </c>
      <c r="BM453" s="223" t="s">
        <v>394</v>
      </c>
    </row>
    <row r="454" s="13" customFormat="1">
      <c r="A454" s="13"/>
      <c r="B454" s="225"/>
      <c r="C454" s="226"/>
      <c r="D454" s="227" t="s">
        <v>142</v>
      </c>
      <c r="E454" s="228" t="s">
        <v>1</v>
      </c>
      <c r="F454" s="229" t="s">
        <v>382</v>
      </c>
      <c r="G454" s="226"/>
      <c r="H454" s="228" t="s">
        <v>1</v>
      </c>
      <c r="I454" s="230"/>
      <c r="J454" s="226"/>
      <c r="K454" s="226"/>
      <c r="L454" s="231"/>
      <c r="M454" s="232"/>
      <c r="N454" s="233"/>
      <c r="O454" s="233"/>
      <c r="P454" s="233"/>
      <c r="Q454" s="233"/>
      <c r="R454" s="233"/>
      <c r="S454" s="233"/>
      <c r="T454" s="234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5" t="s">
        <v>142</v>
      </c>
      <c r="AU454" s="235" t="s">
        <v>85</v>
      </c>
      <c r="AV454" s="13" t="s">
        <v>83</v>
      </c>
      <c r="AW454" s="13" t="s">
        <v>34</v>
      </c>
      <c r="AX454" s="13" t="s">
        <v>78</v>
      </c>
      <c r="AY454" s="235" t="s">
        <v>133</v>
      </c>
    </row>
    <row r="455" s="14" customFormat="1">
      <c r="A455" s="14"/>
      <c r="B455" s="236"/>
      <c r="C455" s="237"/>
      <c r="D455" s="227" t="s">
        <v>142</v>
      </c>
      <c r="E455" s="238" t="s">
        <v>1</v>
      </c>
      <c r="F455" s="239" t="s">
        <v>395</v>
      </c>
      <c r="G455" s="237"/>
      <c r="H455" s="240">
        <v>38</v>
      </c>
      <c r="I455" s="241"/>
      <c r="J455" s="237"/>
      <c r="K455" s="237"/>
      <c r="L455" s="242"/>
      <c r="M455" s="243"/>
      <c r="N455" s="244"/>
      <c r="O455" s="244"/>
      <c r="P455" s="244"/>
      <c r="Q455" s="244"/>
      <c r="R455" s="244"/>
      <c r="S455" s="244"/>
      <c r="T455" s="245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6" t="s">
        <v>142</v>
      </c>
      <c r="AU455" s="246" t="s">
        <v>85</v>
      </c>
      <c r="AV455" s="14" t="s">
        <v>85</v>
      </c>
      <c r="AW455" s="14" t="s">
        <v>34</v>
      </c>
      <c r="AX455" s="14" t="s">
        <v>78</v>
      </c>
      <c r="AY455" s="246" t="s">
        <v>133</v>
      </c>
    </row>
    <row r="456" s="15" customFormat="1">
      <c r="A456" s="15"/>
      <c r="B456" s="247"/>
      <c r="C456" s="248"/>
      <c r="D456" s="227" t="s">
        <v>142</v>
      </c>
      <c r="E456" s="249" t="s">
        <v>1</v>
      </c>
      <c r="F456" s="250" t="s">
        <v>145</v>
      </c>
      <c r="G456" s="248"/>
      <c r="H456" s="251">
        <v>38</v>
      </c>
      <c r="I456" s="252"/>
      <c r="J456" s="248"/>
      <c r="K456" s="248"/>
      <c r="L456" s="253"/>
      <c r="M456" s="254"/>
      <c r="N456" s="255"/>
      <c r="O456" s="255"/>
      <c r="P456" s="255"/>
      <c r="Q456" s="255"/>
      <c r="R456" s="255"/>
      <c r="S456" s="255"/>
      <c r="T456" s="256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T456" s="257" t="s">
        <v>142</v>
      </c>
      <c r="AU456" s="257" t="s">
        <v>85</v>
      </c>
      <c r="AV456" s="15" t="s">
        <v>141</v>
      </c>
      <c r="AW456" s="15" t="s">
        <v>34</v>
      </c>
      <c r="AX456" s="15" t="s">
        <v>83</v>
      </c>
      <c r="AY456" s="257" t="s">
        <v>133</v>
      </c>
    </row>
    <row r="457" s="2" customFormat="1" ht="16.5" customHeight="1">
      <c r="A457" s="39"/>
      <c r="B457" s="40"/>
      <c r="C457" s="212" t="s">
        <v>396</v>
      </c>
      <c r="D457" s="212" t="s">
        <v>136</v>
      </c>
      <c r="E457" s="213" t="s">
        <v>397</v>
      </c>
      <c r="F457" s="214" t="s">
        <v>398</v>
      </c>
      <c r="G457" s="215" t="s">
        <v>154</v>
      </c>
      <c r="H457" s="216">
        <v>2213.4499999999998</v>
      </c>
      <c r="I457" s="217"/>
      <c r="J457" s="218">
        <f>ROUND(I457*H457,2)</f>
        <v>0</v>
      </c>
      <c r="K457" s="214" t="s">
        <v>140</v>
      </c>
      <c r="L457" s="45"/>
      <c r="M457" s="219" t="s">
        <v>1</v>
      </c>
      <c r="N457" s="220" t="s">
        <v>43</v>
      </c>
      <c r="O457" s="92"/>
      <c r="P457" s="221">
        <f>O457*H457</f>
        <v>0</v>
      </c>
      <c r="Q457" s="221">
        <v>0</v>
      </c>
      <c r="R457" s="221">
        <f>Q457*H457</f>
        <v>0</v>
      </c>
      <c r="S457" s="221">
        <v>0</v>
      </c>
      <c r="T457" s="222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3" t="s">
        <v>141</v>
      </c>
      <c r="AT457" s="223" t="s">
        <v>136</v>
      </c>
      <c r="AU457" s="223" t="s">
        <v>85</v>
      </c>
      <c r="AY457" s="18" t="s">
        <v>133</v>
      </c>
      <c r="BE457" s="224">
        <f>IF(N457="základní",J457,0)</f>
        <v>0</v>
      </c>
      <c r="BF457" s="224">
        <f>IF(N457="snížená",J457,0)</f>
        <v>0</v>
      </c>
      <c r="BG457" s="224">
        <f>IF(N457="zákl. přenesená",J457,0)</f>
        <v>0</v>
      </c>
      <c r="BH457" s="224">
        <f>IF(N457="sníž. přenesená",J457,0)</f>
        <v>0</v>
      </c>
      <c r="BI457" s="224">
        <f>IF(N457="nulová",J457,0)</f>
        <v>0</v>
      </c>
      <c r="BJ457" s="18" t="s">
        <v>83</v>
      </c>
      <c r="BK457" s="224">
        <f>ROUND(I457*H457,2)</f>
        <v>0</v>
      </c>
      <c r="BL457" s="18" t="s">
        <v>141</v>
      </c>
      <c r="BM457" s="223" t="s">
        <v>399</v>
      </c>
    </row>
    <row r="458" s="14" customFormat="1">
      <c r="A458" s="14"/>
      <c r="B458" s="236"/>
      <c r="C458" s="237"/>
      <c r="D458" s="227" t="s">
        <v>142</v>
      </c>
      <c r="E458" s="238" t="s">
        <v>1</v>
      </c>
      <c r="F458" s="239" t="s">
        <v>400</v>
      </c>
      <c r="G458" s="237"/>
      <c r="H458" s="240">
        <v>2213.4499999999998</v>
      </c>
      <c r="I458" s="241"/>
      <c r="J458" s="237"/>
      <c r="K458" s="237"/>
      <c r="L458" s="242"/>
      <c r="M458" s="243"/>
      <c r="N458" s="244"/>
      <c r="O458" s="244"/>
      <c r="P458" s="244"/>
      <c r="Q458" s="244"/>
      <c r="R458" s="244"/>
      <c r="S458" s="244"/>
      <c r="T458" s="245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6" t="s">
        <v>142</v>
      </c>
      <c r="AU458" s="246" t="s">
        <v>85</v>
      </c>
      <c r="AV458" s="14" t="s">
        <v>85</v>
      </c>
      <c r="AW458" s="14" t="s">
        <v>34</v>
      </c>
      <c r="AX458" s="14" t="s">
        <v>78</v>
      </c>
      <c r="AY458" s="246" t="s">
        <v>133</v>
      </c>
    </row>
    <row r="459" s="15" customFormat="1">
      <c r="A459" s="15"/>
      <c r="B459" s="247"/>
      <c r="C459" s="248"/>
      <c r="D459" s="227" t="s">
        <v>142</v>
      </c>
      <c r="E459" s="249" t="s">
        <v>1</v>
      </c>
      <c r="F459" s="250" t="s">
        <v>145</v>
      </c>
      <c r="G459" s="248"/>
      <c r="H459" s="251">
        <v>2213.4499999999998</v>
      </c>
      <c r="I459" s="252"/>
      <c r="J459" s="248"/>
      <c r="K459" s="248"/>
      <c r="L459" s="253"/>
      <c r="M459" s="254"/>
      <c r="N459" s="255"/>
      <c r="O459" s="255"/>
      <c r="P459" s="255"/>
      <c r="Q459" s="255"/>
      <c r="R459" s="255"/>
      <c r="S459" s="255"/>
      <c r="T459" s="256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57" t="s">
        <v>142</v>
      </c>
      <c r="AU459" s="257" t="s">
        <v>85</v>
      </c>
      <c r="AV459" s="15" t="s">
        <v>141</v>
      </c>
      <c r="AW459" s="15" t="s">
        <v>34</v>
      </c>
      <c r="AX459" s="15" t="s">
        <v>83</v>
      </c>
      <c r="AY459" s="257" t="s">
        <v>133</v>
      </c>
    </row>
    <row r="460" s="2" customFormat="1" ht="21.75" customHeight="1">
      <c r="A460" s="39"/>
      <c r="B460" s="40"/>
      <c r="C460" s="212" t="s">
        <v>278</v>
      </c>
      <c r="D460" s="212" t="s">
        <v>136</v>
      </c>
      <c r="E460" s="213" t="s">
        <v>401</v>
      </c>
      <c r="F460" s="214" t="s">
        <v>402</v>
      </c>
      <c r="G460" s="215" t="s">
        <v>154</v>
      </c>
      <c r="H460" s="216">
        <v>183985.5</v>
      </c>
      <c r="I460" s="217"/>
      <c r="J460" s="218">
        <f>ROUND(I460*H460,2)</f>
        <v>0</v>
      </c>
      <c r="K460" s="214" t="s">
        <v>140</v>
      </c>
      <c r="L460" s="45"/>
      <c r="M460" s="219" t="s">
        <v>1</v>
      </c>
      <c r="N460" s="220" t="s">
        <v>43</v>
      </c>
      <c r="O460" s="92"/>
      <c r="P460" s="221">
        <f>O460*H460</f>
        <v>0</v>
      </c>
      <c r="Q460" s="221">
        <v>0</v>
      </c>
      <c r="R460" s="221">
        <f>Q460*H460</f>
        <v>0</v>
      </c>
      <c r="S460" s="221">
        <v>0</v>
      </c>
      <c r="T460" s="222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23" t="s">
        <v>141</v>
      </c>
      <c r="AT460" s="223" t="s">
        <v>136</v>
      </c>
      <c r="AU460" s="223" t="s">
        <v>85</v>
      </c>
      <c r="AY460" s="18" t="s">
        <v>133</v>
      </c>
      <c r="BE460" s="224">
        <f>IF(N460="základní",J460,0)</f>
        <v>0</v>
      </c>
      <c r="BF460" s="224">
        <f>IF(N460="snížená",J460,0)</f>
        <v>0</v>
      </c>
      <c r="BG460" s="224">
        <f>IF(N460="zákl. přenesená",J460,0)</f>
        <v>0</v>
      </c>
      <c r="BH460" s="224">
        <f>IF(N460="sníž. přenesená",J460,0)</f>
        <v>0</v>
      </c>
      <c r="BI460" s="224">
        <f>IF(N460="nulová",J460,0)</f>
        <v>0</v>
      </c>
      <c r="BJ460" s="18" t="s">
        <v>83</v>
      </c>
      <c r="BK460" s="224">
        <f>ROUND(I460*H460,2)</f>
        <v>0</v>
      </c>
      <c r="BL460" s="18" t="s">
        <v>141</v>
      </c>
      <c r="BM460" s="223" t="s">
        <v>403</v>
      </c>
    </row>
    <row r="461" s="14" customFormat="1">
      <c r="A461" s="14"/>
      <c r="B461" s="236"/>
      <c r="C461" s="237"/>
      <c r="D461" s="227" t="s">
        <v>142</v>
      </c>
      <c r="E461" s="238" t="s">
        <v>1</v>
      </c>
      <c r="F461" s="239" t="s">
        <v>404</v>
      </c>
      <c r="G461" s="237"/>
      <c r="H461" s="240">
        <v>153535.5</v>
      </c>
      <c r="I461" s="241"/>
      <c r="J461" s="237"/>
      <c r="K461" s="237"/>
      <c r="L461" s="242"/>
      <c r="M461" s="243"/>
      <c r="N461" s="244"/>
      <c r="O461" s="244"/>
      <c r="P461" s="244"/>
      <c r="Q461" s="244"/>
      <c r="R461" s="244"/>
      <c r="S461" s="244"/>
      <c r="T461" s="245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46" t="s">
        <v>142</v>
      </c>
      <c r="AU461" s="246" t="s">
        <v>85</v>
      </c>
      <c r="AV461" s="14" t="s">
        <v>85</v>
      </c>
      <c r="AW461" s="14" t="s">
        <v>34</v>
      </c>
      <c r="AX461" s="14" t="s">
        <v>78</v>
      </c>
      <c r="AY461" s="246" t="s">
        <v>133</v>
      </c>
    </row>
    <row r="462" s="14" customFormat="1">
      <c r="A462" s="14"/>
      <c r="B462" s="236"/>
      <c r="C462" s="237"/>
      <c r="D462" s="227" t="s">
        <v>142</v>
      </c>
      <c r="E462" s="238" t="s">
        <v>1</v>
      </c>
      <c r="F462" s="239" t="s">
        <v>387</v>
      </c>
      <c r="G462" s="237"/>
      <c r="H462" s="240">
        <v>30450</v>
      </c>
      <c r="I462" s="241"/>
      <c r="J462" s="237"/>
      <c r="K462" s="237"/>
      <c r="L462" s="242"/>
      <c r="M462" s="243"/>
      <c r="N462" s="244"/>
      <c r="O462" s="244"/>
      <c r="P462" s="244"/>
      <c r="Q462" s="244"/>
      <c r="R462" s="244"/>
      <c r="S462" s="244"/>
      <c r="T462" s="245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46" t="s">
        <v>142</v>
      </c>
      <c r="AU462" s="246" t="s">
        <v>85</v>
      </c>
      <c r="AV462" s="14" t="s">
        <v>85</v>
      </c>
      <c r="AW462" s="14" t="s">
        <v>34</v>
      </c>
      <c r="AX462" s="14" t="s">
        <v>78</v>
      </c>
      <c r="AY462" s="246" t="s">
        <v>133</v>
      </c>
    </row>
    <row r="463" s="15" customFormat="1">
      <c r="A463" s="15"/>
      <c r="B463" s="247"/>
      <c r="C463" s="248"/>
      <c r="D463" s="227" t="s">
        <v>142</v>
      </c>
      <c r="E463" s="249" t="s">
        <v>1</v>
      </c>
      <c r="F463" s="250" t="s">
        <v>145</v>
      </c>
      <c r="G463" s="248"/>
      <c r="H463" s="251">
        <v>183985.5</v>
      </c>
      <c r="I463" s="252"/>
      <c r="J463" s="248"/>
      <c r="K463" s="248"/>
      <c r="L463" s="253"/>
      <c r="M463" s="254"/>
      <c r="N463" s="255"/>
      <c r="O463" s="255"/>
      <c r="P463" s="255"/>
      <c r="Q463" s="255"/>
      <c r="R463" s="255"/>
      <c r="S463" s="255"/>
      <c r="T463" s="256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57" t="s">
        <v>142</v>
      </c>
      <c r="AU463" s="257" t="s">
        <v>85</v>
      </c>
      <c r="AV463" s="15" t="s">
        <v>141</v>
      </c>
      <c r="AW463" s="15" t="s">
        <v>34</v>
      </c>
      <c r="AX463" s="15" t="s">
        <v>83</v>
      </c>
      <c r="AY463" s="257" t="s">
        <v>133</v>
      </c>
    </row>
    <row r="464" s="2" customFormat="1" ht="21.75" customHeight="1">
      <c r="A464" s="39"/>
      <c r="B464" s="40"/>
      <c r="C464" s="212" t="s">
        <v>405</v>
      </c>
      <c r="D464" s="212" t="s">
        <v>136</v>
      </c>
      <c r="E464" s="213" t="s">
        <v>406</v>
      </c>
      <c r="F464" s="214" t="s">
        <v>407</v>
      </c>
      <c r="G464" s="215" t="s">
        <v>154</v>
      </c>
      <c r="H464" s="216">
        <v>2213.4499999999998</v>
      </c>
      <c r="I464" s="217"/>
      <c r="J464" s="218">
        <f>ROUND(I464*H464,2)</f>
        <v>0</v>
      </c>
      <c r="K464" s="214" t="s">
        <v>140</v>
      </c>
      <c r="L464" s="45"/>
      <c r="M464" s="219" t="s">
        <v>1</v>
      </c>
      <c r="N464" s="220" t="s">
        <v>43</v>
      </c>
      <c r="O464" s="92"/>
      <c r="P464" s="221">
        <f>O464*H464</f>
        <v>0</v>
      </c>
      <c r="Q464" s="221">
        <v>0</v>
      </c>
      <c r="R464" s="221">
        <f>Q464*H464</f>
        <v>0</v>
      </c>
      <c r="S464" s="221">
        <v>0</v>
      </c>
      <c r="T464" s="222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3" t="s">
        <v>141</v>
      </c>
      <c r="AT464" s="223" t="s">
        <v>136</v>
      </c>
      <c r="AU464" s="223" t="s">
        <v>85</v>
      </c>
      <c r="AY464" s="18" t="s">
        <v>133</v>
      </c>
      <c r="BE464" s="224">
        <f>IF(N464="základní",J464,0)</f>
        <v>0</v>
      </c>
      <c r="BF464" s="224">
        <f>IF(N464="snížená",J464,0)</f>
        <v>0</v>
      </c>
      <c r="BG464" s="224">
        <f>IF(N464="zákl. přenesená",J464,0)</f>
        <v>0</v>
      </c>
      <c r="BH464" s="224">
        <f>IF(N464="sníž. přenesená",J464,0)</f>
        <v>0</v>
      </c>
      <c r="BI464" s="224">
        <f>IF(N464="nulová",J464,0)</f>
        <v>0</v>
      </c>
      <c r="BJ464" s="18" t="s">
        <v>83</v>
      </c>
      <c r="BK464" s="224">
        <f>ROUND(I464*H464,2)</f>
        <v>0</v>
      </c>
      <c r="BL464" s="18" t="s">
        <v>141</v>
      </c>
      <c r="BM464" s="223" t="s">
        <v>408</v>
      </c>
    </row>
    <row r="465" s="2" customFormat="1" ht="16.5" customHeight="1">
      <c r="A465" s="39"/>
      <c r="B465" s="40"/>
      <c r="C465" s="212" t="s">
        <v>282</v>
      </c>
      <c r="D465" s="212" t="s">
        <v>136</v>
      </c>
      <c r="E465" s="213" t="s">
        <v>409</v>
      </c>
      <c r="F465" s="214" t="s">
        <v>410</v>
      </c>
      <c r="G465" s="215" t="s">
        <v>222</v>
      </c>
      <c r="H465" s="216">
        <v>5</v>
      </c>
      <c r="I465" s="217"/>
      <c r="J465" s="218">
        <f>ROUND(I465*H465,2)</f>
        <v>0</v>
      </c>
      <c r="K465" s="214" t="s">
        <v>140</v>
      </c>
      <c r="L465" s="45"/>
      <c r="M465" s="219" t="s">
        <v>1</v>
      </c>
      <c r="N465" s="220" t="s">
        <v>43</v>
      </c>
      <c r="O465" s="92"/>
      <c r="P465" s="221">
        <f>O465*H465</f>
        <v>0</v>
      </c>
      <c r="Q465" s="221">
        <v>0</v>
      </c>
      <c r="R465" s="221">
        <f>Q465*H465</f>
        <v>0</v>
      </c>
      <c r="S465" s="221">
        <v>0</v>
      </c>
      <c r="T465" s="222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3" t="s">
        <v>141</v>
      </c>
      <c r="AT465" s="223" t="s">
        <v>136</v>
      </c>
      <c r="AU465" s="223" t="s">
        <v>85</v>
      </c>
      <c r="AY465" s="18" t="s">
        <v>133</v>
      </c>
      <c r="BE465" s="224">
        <f>IF(N465="základní",J465,0)</f>
        <v>0</v>
      </c>
      <c r="BF465" s="224">
        <f>IF(N465="snížená",J465,0)</f>
        <v>0</v>
      </c>
      <c r="BG465" s="224">
        <f>IF(N465="zákl. přenesená",J465,0)</f>
        <v>0</v>
      </c>
      <c r="BH465" s="224">
        <f>IF(N465="sníž. přenesená",J465,0)</f>
        <v>0</v>
      </c>
      <c r="BI465" s="224">
        <f>IF(N465="nulová",J465,0)</f>
        <v>0</v>
      </c>
      <c r="BJ465" s="18" t="s">
        <v>83</v>
      </c>
      <c r="BK465" s="224">
        <f>ROUND(I465*H465,2)</f>
        <v>0</v>
      </c>
      <c r="BL465" s="18" t="s">
        <v>141</v>
      </c>
      <c r="BM465" s="223" t="s">
        <v>411</v>
      </c>
    </row>
    <row r="466" s="13" customFormat="1">
      <c r="A466" s="13"/>
      <c r="B466" s="225"/>
      <c r="C466" s="226"/>
      <c r="D466" s="227" t="s">
        <v>142</v>
      </c>
      <c r="E466" s="228" t="s">
        <v>1</v>
      </c>
      <c r="F466" s="229" t="s">
        <v>412</v>
      </c>
      <c r="G466" s="226"/>
      <c r="H466" s="228" t="s">
        <v>1</v>
      </c>
      <c r="I466" s="230"/>
      <c r="J466" s="226"/>
      <c r="K466" s="226"/>
      <c r="L466" s="231"/>
      <c r="M466" s="232"/>
      <c r="N466" s="233"/>
      <c r="O466" s="233"/>
      <c r="P466" s="233"/>
      <c r="Q466" s="233"/>
      <c r="R466" s="233"/>
      <c r="S466" s="233"/>
      <c r="T466" s="234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5" t="s">
        <v>142</v>
      </c>
      <c r="AU466" s="235" t="s">
        <v>85</v>
      </c>
      <c r="AV466" s="13" t="s">
        <v>83</v>
      </c>
      <c r="AW466" s="13" t="s">
        <v>34</v>
      </c>
      <c r="AX466" s="13" t="s">
        <v>78</v>
      </c>
      <c r="AY466" s="235" t="s">
        <v>133</v>
      </c>
    </row>
    <row r="467" s="14" customFormat="1">
      <c r="A467" s="14"/>
      <c r="B467" s="236"/>
      <c r="C467" s="237"/>
      <c r="D467" s="227" t="s">
        <v>142</v>
      </c>
      <c r="E467" s="238" t="s">
        <v>1</v>
      </c>
      <c r="F467" s="239" t="s">
        <v>413</v>
      </c>
      <c r="G467" s="237"/>
      <c r="H467" s="240">
        <v>5</v>
      </c>
      <c r="I467" s="241"/>
      <c r="J467" s="237"/>
      <c r="K467" s="237"/>
      <c r="L467" s="242"/>
      <c r="M467" s="243"/>
      <c r="N467" s="244"/>
      <c r="O467" s="244"/>
      <c r="P467" s="244"/>
      <c r="Q467" s="244"/>
      <c r="R467" s="244"/>
      <c r="S467" s="244"/>
      <c r="T467" s="245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46" t="s">
        <v>142</v>
      </c>
      <c r="AU467" s="246" t="s">
        <v>85</v>
      </c>
      <c r="AV467" s="14" t="s">
        <v>85</v>
      </c>
      <c r="AW467" s="14" t="s">
        <v>34</v>
      </c>
      <c r="AX467" s="14" t="s">
        <v>78</v>
      </c>
      <c r="AY467" s="246" t="s">
        <v>133</v>
      </c>
    </row>
    <row r="468" s="15" customFormat="1">
      <c r="A468" s="15"/>
      <c r="B468" s="247"/>
      <c r="C468" s="248"/>
      <c r="D468" s="227" t="s">
        <v>142</v>
      </c>
      <c r="E468" s="249" t="s">
        <v>1</v>
      </c>
      <c r="F468" s="250" t="s">
        <v>145</v>
      </c>
      <c r="G468" s="248"/>
      <c r="H468" s="251">
        <v>5</v>
      </c>
      <c r="I468" s="252"/>
      <c r="J468" s="248"/>
      <c r="K468" s="248"/>
      <c r="L468" s="253"/>
      <c r="M468" s="254"/>
      <c r="N468" s="255"/>
      <c r="O468" s="255"/>
      <c r="P468" s="255"/>
      <c r="Q468" s="255"/>
      <c r="R468" s="255"/>
      <c r="S468" s="255"/>
      <c r="T468" s="256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57" t="s">
        <v>142</v>
      </c>
      <c r="AU468" s="257" t="s">
        <v>85</v>
      </c>
      <c r="AV468" s="15" t="s">
        <v>141</v>
      </c>
      <c r="AW468" s="15" t="s">
        <v>34</v>
      </c>
      <c r="AX468" s="15" t="s">
        <v>83</v>
      </c>
      <c r="AY468" s="257" t="s">
        <v>133</v>
      </c>
    </row>
    <row r="469" s="2" customFormat="1" ht="24.15" customHeight="1">
      <c r="A469" s="39"/>
      <c r="B469" s="40"/>
      <c r="C469" s="212" t="s">
        <v>414</v>
      </c>
      <c r="D469" s="212" t="s">
        <v>136</v>
      </c>
      <c r="E469" s="213" t="s">
        <v>415</v>
      </c>
      <c r="F469" s="214" t="s">
        <v>416</v>
      </c>
      <c r="G469" s="215" t="s">
        <v>222</v>
      </c>
      <c r="H469" s="216">
        <v>300</v>
      </c>
      <c r="I469" s="217"/>
      <c r="J469" s="218">
        <f>ROUND(I469*H469,2)</f>
        <v>0</v>
      </c>
      <c r="K469" s="214" t="s">
        <v>140</v>
      </c>
      <c r="L469" s="45"/>
      <c r="M469" s="219" t="s">
        <v>1</v>
      </c>
      <c r="N469" s="220" t="s">
        <v>43</v>
      </c>
      <c r="O469" s="92"/>
      <c r="P469" s="221">
        <f>O469*H469</f>
        <v>0</v>
      </c>
      <c r="Q469" s="221">
        <v>0</v>
      </c>
      <c r="R469" s="221">
        <f>Q469*H469</f>
        <v>0</v>
      </c>
      <c r="S469" s="221">
        <v>0</v>
      </c>
      <c r="T469" s="222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23" t="s">
        <v>141</v>
      </c>
      <c r="AT469" s="223" t="s">
        <v>136</v>
      </c>
      <c r="AU469" s="223" t="s">
        <v>85</v>
      </c>
      <c r="AY469" s="18" t="s">
        <v>133</v>
      </c>
      <c r="BE469" s="224">
        <f>IF(N469="základní",J469,0)</f>
        <v>0</v>
      </c>
      <c r="BF469" s="224">
        <f>IF(N469="snížená",J469,0)</f>
        <v>0</v>
      </c>
      <c r="BG469" s="224">
        <f>IF(N469="zákl. přenesená",J469,0)</f>
        <v>0</v>
      </c>
      <c r="BH469" s="224">
        <f>IF(N469="sníž. přenesená",J469,0)</f>
        <v>0</v>
      </c>
      <c r="BI469" s="224">
        <f>IF(N469="nulová",J469,0)</f>
        <v>0</v>
      </c>
      <c r="BJ469" s="18" t="s">
        <v>83</v>
      </c>
      <c r="BK469" s="224">
        <f>ROUND(I469*H469,2)</f>
        <v>0</v>
      </c>
      <c r="BL469" s="18" t="s">
        <v>141</v>
      </c>
      <c r="BM469" s="223" t="s">
        <v>417</v>
      </c>
    </row>
    <row r="470" s="14" customFormat="1">
      <c r="A470" s="14"/>
      <c r="B470" s="236"/>
      <c r="C470" s="237"/>
      <c r="D470" s="227" t="s">
        <v>142</v>
      </c>
      <c r="E470" s="238" t="s">
        <v>1</v>
      </c>
      <c r="F470" s="239" t="s">
        <v>418</v>
      </c>
      <c r="G470" s="237"/>
      <c r="H470" s="240">
        <v>300</v>
      </c>
      <c r="I470" s="241"/>
      <c r="J470" s="237"/>
      <c r="K470" s="237"/>
      <c r="L470" s="242"/>
      <c r="M470" s="243"/>
      <c r="N470" s="244"/>
      <c r="O470" s="244"/>
      <c r="P470" s="244"/>
      <c r="Q470" s="244"/>
      <c r="R470" s="244"/>
      <c r="S470" s="244"/>
      <c r="T470" s="245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46" t="s">
        <v>142</v>
      </c>
      <c r="AU470" s="246" t="s">
        <v>85</v>
      </c>
      <c r="AV470" s="14" t="s">
        <v>85</v>
      </c>
      <c r="AW470" s="14" t="s">
        <v>34</v>
      </c>
      <c r="AX470" s="14" t="s">
        <v>78</v>
      </c>
      <c r="AY470" s="246" t="s">
        <v>133</v>
      </c>
    </row>
    <row r="471" s="15" customFormat="1">
      <c r="A471" s="15"/>
      <c r="B471" s="247"/>
      <c r="C471" s="248"/>
      <c r="D471" s="227" t="s">
        <v>142</v>
      </c>
      <c r="E471" s="249" t="s">
        <v>1</v>
      </c>
      <c r="F471" s="250" t="s">
        <v>145</v>
      </c>
      <c r="G471" s="248"/>
      <c r="H471" s="251">
        <v>300</v>
      </c>
      <c r="I471" s="252"/>
      <c r="J471" s="248"/>
      <c r="K471" s="248"/>
      <c r="L471" s="253"/>
      <c r="M471" s="254"/>
      <c r="N471" s="255"/>
      <c r="O471" s="255"/>
      <c r="P471" s="255"/>
      <c r="Q471" s="255"/>
      <c r="R471" s="255"/>
      <c r="S471" s="255"/>
      <c r="T471" s="256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57" t="s">
        <v>142</v>
      </c>
      <c r="AU471" s="257" t="s">
        <v>85</v>
      </c>
      <c r="AV471" s="15" t="s">
        <v>141</v>
      </c>
      <c r="AW471" s="15" t="s">
        <v>34</v>
      </c>
      <c r="AX471" s="15" t="s">
        <v>83</v>
      </c>
      <c r="AY471" s="257" t="s">
        <v>133</v>
      </c>
    </row>
    <row r="472" s="2" customFormat="1" ht="16.5" customHeight="1">
      <c r="A472" s="39"/>
      <c r="B472" s="40"/>
      <c r="C472" s="212" t="s">
        <v>294</v>
      </c>
      <c r="D472" s="212" t="s">
        <v>136</v>
      </c>
      <c r="E472" s="213" t="s">
        <v>419</v>
      </c>
      <c r="F472" s="214" t="s">
        <v>420</v>
      </c>
      <c r="G472" s="215" t="s">
        <v>222</v>
      </c>
      <c r="H472" s="216">
        <v>5</v>
      </c>
      <c r="I472" s="217"/>
      <c r="J472" s="218">
        <f>ROUND(I472*H472,2)</f>
        <v>0</v>
      </c>
      <c r="K472" s="214" t="s">
        <v>140</v>
      </c>
      <c r="L472" s="45"/>
      <c r="M472" s="219" t="s">
        <v>1</v>
      </c>
      <c r="N472" s="220" t="s">
        <v>43</v>
      </c>
      <c r="O472" s="92"/>
      <c r="P472" s="221">
        <f>O472*H472</f>
        <v>0</v>
      </c>
      <c r="Q472" s="221">
        <v>0</v>
      </c>
      <c r="R472" s="221">
        <f>Q472*H472</f>
        <v>0</v>
      </c>
      <c r="S472" s="221">
        <v>0</v>
      </c>
      <c r="T472" s="222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3" t="s">
        <v>141</v>
      </c>
      <c r="AT472" s="223" t="s">
        <v>136</v>
      </c>
      <c r="AU472" s="223" t="s">
        <v>85</v>
      </c>
      <c r="AY472" s="18" t="s">
        <v>133</v>
      </c>
      <c r="BE472" s="224">
        <f>IF(N472="základní",J472,0)</f>
        <v>0</v>
      </c>
      <c r="BF472" s="224">
        <f>IF(N472="snížená",J472,0)</f>
        <v>0</v>
      </c>
      <c r="BG472" s="224">
        <f>IF(N472="zákl. přenesená",J472,0)</f>
        <v>0</v>
      </c>
      <c r="BH472" s="224">
        <f>IF(N472="sníž. přenesená",J472,0)</f>
        <v>0</v>
      </c>
      <c r="BI472" s="224">
        <f>IF(N472="nulová",J472,0)</f>
        <v>0</v>
      </c>
      <c r="BJ472" s="18" t="s">
        <v>83</v>
      </c>
      <c r="BK472" s="224">
        <f>ROUND(I472*H472,2)</f>
        <v>0</v>
      </c>
      <c r="BL472" s="18" t="s">
        <v>141</v>
      </c>
      <c r="BM472" s="223" t="s">
        <v>421</v>
      </c>
    </row>
    <row r="473" s="2" customFormat="1" ht="24.15" customHeight="1">
      <c r="A473" s="39"/>
      <c r="B473" s="40"/>
      <c r="C473" s="212" t="s">
        <v>422</v>
      </c>
      <c r="D473" s="212" t="s">
        <v>136</v>
      </c>
      <c r="E473" s="213" t="s">
        <v>423</v>
      </c>
      <c r="F473" s="214" t="s">
        <v>424</v>
      </c>
      <c r="G473" s="215" t="s">
        <v>425</v>
      </c>
      <c r="H473" s="216">
        <v>60</v>
      </c>
      <c r="I473" s="217"/>
      <c r="J473" s="218">
        <f>ROUND(I473*H473,2)</f>
        <v>0</v>
      </c>
      <c r="K473" s="214" t="s">
        <v>140</v>
      </c>
      <c r="L473" s="45"/>
      <c r="M473" s="219" t="s">
        <v>1</v>
      </c>
      <c r="N473" s="220" t="s">
        <v>43</v>
      </c>
      <c r="O473" s="92"/>
      <c r="P473" s="221">
        <f>O473*H473</f>
        <v>0</v>
      </c>
      <c r="Q473" s="221">
        <v>0</v>
      </c>
      <c r="R473" s="221">
        <f>Q473*H473</f>
        <v>0</v>
      </c>
      <c r="S473" s="221">
        <v>0</v>
      </c>
      <c r="T473" s="222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3" t="s">
        <v>141</v>
      </c>
      <c r="AT473" s="223" t="s">
        <v>136</v>
      </c>
      <c r="AU473" s="223" t="s">
        <v>85</v>
      </c>
      <c r="AY473" s="18" t="s">
        <v>133</v>
      </c>
      <c r="BE473" s="224">
        <f>IF(N473="základní",J473,0)</f>
        <v>0</v>
      </c>
      <c r="BF473" s="224">
        <f>IF(N473="snížená",J473,0)</f>
        <v>0</v>
      </c>
      <c r="BG473" s="224">
        <f>IF(N473="zákl. přenesená",J473,0)</f>
        <v>0</v>
      </c>
      <c r="BH473" s="224">
        <f>IF(N473="sníž. přenesená",J473,0)</f>
        <v>0</v>
      </c>
      <c r="BI473" s="224">
        <f>IF(N473="nulová",J473,0)</f>
        <v>0</v>
      </c>
      <c r="BJ473" s="18" t="s">
        <v>83</v>
      </c>
      <c r="BK473" s="224">
        <f>ROUND(I473*H473,2)</f>
        <v>0</v>
      </c>
      <c r="BL473" s="18" t="s">
        <v>141</v>
      </c>
      <c r="BM473" s="223" t="s">
        <v>426</v>
      </c>
    </row>
    <row r="474" s="2" customFormat="1" ht="24.15" customHeight="1">
      <c r="A474" s="39"/>
      <c r="B474" s="40"/>
      <c r="C474" s="212" t="s">
        <v>299</v>
      </c>
      <c r="D474" s="212" t="s">
        <v>136</v>
      </c>
      <c r="E474" s="213" t="s">
        <v>427</v>
      </c>
      <c r="F474" s="214" t="s">
        <v>428</v>
      </c>
      <c r="G474" s="215" t="s">
        <v>425</v>
      </c>
      <c r="H474" s="216">
        <v>30</v>
      </c>
      <c r="I474" s="217"/>
      <c r="J474" s="218">
        <f>ROUND(I474*H474,2)</f>
        <v>0</v>
      </c>
      <c r="K474" s="214" t="s">
        <v>140</v>
      </c>
      <c r="L474" s="45"/>
      <c r="M474" s="219" t="s">
        <v>1</v>
      </c>
      <c r="N474" s="220" t="s">
        <v>43</v>
      </c>
      <c r="O474" s="92"/>
      <c r="P474" s="221">
        <f>O474*H474</f>
        <v>0</v>
      </c>
      <c r="Q474" s="221">
        <v>0</v>
      </c>
      <c r="R474" s="221">
        <f>Q474*H474</f>
        <v>0</v>
      </c>
      <c r="S474" s="221">
        <v>0</v>
      </c>
      <c r="T474" s="222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23" t="s">
        <v>141</v>
      </c>
      <c r="AT474" s="223" t="s">
        <v>136</v>
      </c>
      <c r="AU474" s="223" t="s">
        <v>85</v>
      </c>
      <c r="AY474" s="18" t="s">
        <v>133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8" t="s">
        <v>83</v>
      </c>
      <c r="BK474" s="224">
        <f>ROUND(I474*H474,2)</f>
        <v>0</v>
      </c>
      <c r="BL474" s="18" t="s">
        <v>141</v>
      </c>
      <c r="BM474" s="223" t="s">
        <v>429</v>
      </c>
    </row>
    <row r="475" s="13" customFormat="1">
      <c r="A475" s="13"/>
      <c r="B475" s="225"/>
      <c r="C475" s="226"/>
      <c r="D475" s="227" t="s">
        <v>142</v>
      </c>
      <c r="E475" s="228" t="s">
        <v>1</v>
      </c>
      <c r="F475" s="229" t="s">
        <v>430</v>
      </c>
      <c r="G475" s="226"/>
      <c r="H475" s="228" t="s">
        <v>1</v>
      </c>
      <c r="I475" s="230"/>
      <c r="J475" s="226"/>
      <c r="K475" s="226"/>
      <c r="L475" s="231"/>
      <c r="M475" s="232"/>
      <c r="N475" s="233"/>
      <c r="O475" s="233"/>
      <c r="P475" s="233"/>
      <c r="Q475" s="233"/>
      <c r="R475" s="233"/>
      <c r="S475" s="233"/>
      <c r="T475" s="234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5" t="s">
        <v>142</v>
      </c>
      <c r="AU475" s="235" t="s">
        <v>85</v>
      </c>
      <c r="AV475" s="13" t="s">
        <v>83</v>
      </c>
      <c r="AW475" s="13" t="s">
        <v>34</v>
      </c>
      <c r="AX475" s="13" t="s">
        <v>78</v>
      </c>
      <c r="AY475" s="235" t="s">
        <v>133</v>
      </c>
    </row>
    <row r="476" s="13" customFormat="1">
      <c r="A476" s="13"/>
      <c r="B476" s="225"/>
      <c r="C476" s="226"/>
      <c r="D476" s="227" t="s">
        <v>142</v>
      </c>
      <c r="E476" s="228" t="s">
        <v>1</v>
      </c>
      <c r="F476" s="229" t="s">
        <v>431</v>
      </c>
      <c r="G476" s="226"/>
      <c r="H476" s="228" t="s">
        <v>1</v>
      </c>
      <c r="I476" s="230"/>
      <c r="J476" s="226"/>
      <c r="K476" s="226"/>
      <c r="L476" s="231"/>
      <c r="M476" s="232"/>
      <c r="N476" s="233"/>
      <c r="O476" s="233"/>
      <c r="P476" s="233"/>
      <c r="Q476" s="233"/>
      <c r="R476" s="233"/>
      <c r="S476" s="233"/>
      <c r="T476" s="234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5" t="s">
        <v>142</v>
      </c>
      <c r="AU476" s="235" t="s">
        <v>85</v>
      </c>
      <c r="AV476" s="13" t="s">
        <v>83</v>
      </c>
      <c r="AW476" s="13" t="s">
        <v>34</v>
      </c>
      <c r="AX476" s="13" t="s">
        <v>78</v>
      </c>
      <c r="AY476" s="235" t="s">
        <v>133</v>
      </c>
    </row>
    <row r="477" s="14" customFormat="1">
      <c r="A477" s="14"/>
      <c r="B477" s="236"/>
      <c r="C477" s="237"/>
      <c r="D477" s="227" t="s">
        <v>142</v>
      </c>
      <c r="E477" s="238" t="s">
        <v>1</v>
      </c>
      <c r="F477" s="239" t="s">
        <v>255</v>
      </c>
      <c r="G477" s="237"/>
      <c r="H477" s="240">
        <v>30</v>
      </c>
      <c r="I477" s="241"/>
      <c r="J477" s="237"/>
      <c r="K477" s="237"/>
      <c r="L477" s="242"/>
      <c r="M477" s="243"/>
      <c r="N477" s="244"/>
      <c r="O477" s="244"/>
      <c r="P477" s="244"/>
      <c r="Q477" s="244"/>
      <c r="R477" s="244"/>
      <c r="S477" s="244"/>
      <c r="T477" s="24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6" t="s">
        <v>142</v>
      </c>
      <c r="AU477" s="246" t="s">
        <v>85</v>
      </c>
      <c r="AV477" s="14" t="s">
        <v>85</v>
      </c>
      <c r="AW477" s="14" t="s">
        <v>34</v>
      </c>
      <c r="AX477" s="14" t="s">
        <v>78</v>
      </c>
      <c r="AY477" s="246" t="s">
        <v>133</v>
      </c>
    </row>
    <row r="478" s="15" customFormat="1">
      <c r="A478" s="15"/>
      <c r="B478" s="247"/>
      <c r="C478" s="248"/>
      <c r="D478" s="227" t="s">
        <v>142</v>
      </c>
      <c r="E478" s="249" t="s">
        <v>1</v>
      </c>
      <c r="F478" s="250" t="s">
        <v>145</v>
      </c>
      <c r="G478" s="248"/>
      <c r="H478" s="251">
        <v>30</v>
      </c>
      <c r="I478" s="252"/>
      <c r="J478" s="248"/>
      <c r="K478" s="248"/>
      <c r="L478" s="253"/>
      <c r="M478" s="254"/>
      <c r="N478" s="255"/>
      <c r="O478" s="255"/>
      <c r="P478" s="255"/>
      <c r="Q478" s="255"/>
      <c r="R478" s="255"/>
      <c r="S478" s="255"/>
      <c r="T478" s="256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57" t="s">
        <v>142</v>
      </c>
      <c r="AU478" s="257" t="s">
        <v>85</v>
      </c>
      <c r="AV478" s="15" t="s">
        <v>141</v>
      </c>
      <c r="AW478" s="15" t="s">
        <v>34</v>
      </c>
      <c r="AX478" s="15" t="s">
        <v>83</v>
      </c>
      <c r="AY478" s="257" t="s">
        <v>133</v>
      </c>
    </row>
    <row r="479" s="2" customFormat="1" ht="21.75" customHeight="1">
      <c r="A479" s="39"/>
      <c r="B479" s="40"/>
      <c r="C479" s="212" t="s">
        <v>432</v>
      </c>
      <c r="D479" s="212" t="s">
        <v>136</v>
      </c>
      <c r="E479" s="213" t="s">
        <v>433</v>
      </c>
      <c r="F479" s="214" t="s">
        <v>434</v>
      </c>
      <c r="G479" s="215" t="s">
        <v>154</v>
      </c>
      <c r="H479" s="216">
        <v>5.5259999999999998</v>
      </c>
      <c r="I479" s="217"/>
      <c r="J479" s="218">
        <f>ROUND(I479*H479,2)</f>
        <v>0</v>
      </c>
      <c r="K479" s="214" t="s">
        <v>140</v>
      </c>
      <c r="L479" s="45"/>
      <c r="M479" s="219" t="s">
        <v>1</v>
      </c>
      <c r="N479" s="220" t="s">
        <v>43</v>
      </c>
      <c r="O479" s="92"/>
      <c r="P479" s="221">
        <f>O479*H479</f>
        <v>0</v>
      </c>
      <c r="Q479" s="221">
        <v>0</v>
      </c>
      <c r="R479" s="221">
        <f>Q479*H479</f>
        <v>0</v>
      </c>
      <c r="S479" s="221">
        <v>0</v>
      </c>
      <c r="T479" s="222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3" t="s">
        <v>141</v>
      </c>
      <c r="AT479" s="223" t="s">
        <v>136</v>
      </c>
      <c r="AU479" s="223" t="s">
        <v>85</v>
      </c>
      <c r="AY479" s="18" t="s">
        <v>133</v>
      </c>
      <c r="BE479" s="224">
        <f>IF(N479="základní",J479,0)</f>
        <v>0</v>
      </c>
      <c r="BF479" s="224">
        <f>IF(N479="snížená",J479,0)</f>
        <v>0</v>
      </c>
      <c r="BG479" s="224">
        <f>IF(N479="zákl. přenesená",J479,0)</f>
        <v>0</v>
      </c>
      <c r="BH479" s="224">
        <f>IF(N479="sníž. přenesená",J479,0)</f>
        <v>0</v>
      </c>
      <c r="BI479" s="224">
        <f>IF(N479="nulová",J479,0)</f>
        <v>0</v>
      </c>
      <c r="BJ479" s="18" t="s">
        <v>83</v>
      </c>
      <c r="BK479" s="224">
        <f>ROUND(I479*H479,2)</f>
        <v>0</v>
      </c>
      <c r="BL479" s="18" t="s">
        <v>141</v>
      </c>
      <c r="BM479" s="223" t="s">
        <v>435</v>
      </c>
    </row>
    <row r="480" s="13" customFormat="1">
      <c r="A480" s="13"/>
      <c r="B480" s="225"/>
      <c r="C480" s="226"/>
      <c r="D480" s="227" t="s">
        <v>142</v>
      </c>
      <c r="E480" s="228" t="s">
        <v>1</v>
      </c>
      <c r="F480" s="229" t="s">
        <v>178</v>
      </c>
      <c r="G480" s="226"/>
      <c r="H480" s="228" t="s">
        <v>1</v>
      </c>
      <c r="I480" s="230"/>
      <c r="J480" s="226"/>
      <c r="K480" s="226"/>
      <c r="L480" s="231"/>
      <c r="M480" s="232"/>
      <c r="N480" s="233"/>
      <c r="O480" s="233"/>
      <c r="P480" s="233"/>
      <c r="Q480" s="233"/>
      <c r="R480" s="233"/>
      <c r="S480" s="233"/>
      <c r="T480" s="234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35" t="s">
        <v>142</v>
      </c>
      <c r="AU480" s="235" t="s">
        <v>85</v>
      </c>
      <c r="AV480" s="13" t="s">
        <v>83</v>
      </c>
      <c r="AW480" s="13" t="s">
        <v>34</v>
      </c>
      <c r="AX480" s="13" t="s">
        <v>78</v>
      </c>
      <c r="AY480" s="235" t="s">
        <v>133</v>
      </c>
    </row>
    <row r="481" s="14" customFormat="1">
      <c r="A481" s="14"/>
      <c r="B481" s="236"/>
      <c r="C481" s="237"/>
      <c r="D481" s="227" t="s">
        <v>142</v>
      </c>
      <c r="E481" s="238" t="s">
        <v>1</v>
      </c>
      <c r="F481" s="239" t="s">
        <v>436</v>
      </c>
      <c r="G481" s="237"/>
      <c r="H481" s="240">
        <v>5.5259999999999998</v>
      </c>
      <c r="I481" s="241"/>
      <c r="J481" s="237"/>
      <c r="K481" s="237"/>
      <c r="L481" s="242"/>
      <c r="M481" s="243"/>
      <c r="N481" s="244"/>
      <c r="O481" s="244"/>
      <c r="P481" s="244"/>
      <c r="Q481" s="244"/>
      <c r="R481" s="244"/>
      <c r="S481" s="244"/>
      <c r="T481" s="245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46" t="s">
        <v>142</v>
      </c>
      <c r="AU481" s="246" t="s">
        <v>85</v>
      </c>
      <c r="AV481" s="14" t="s">
        <v>85</v>
      </c>
      <c r="AW481" s="14" t="s">
        <v>34</v>
      </c>
      <c r="AX481" s="14" t="s">
        <v>78</v>
      </c>
      <c r="AY481" s="246" t="s">
        <v>133</v>
      </c>
    </row>
    <row r="482" s="15" customFormat="1">
      <c r="A482" s="15"/>
      <c r="B482" s="247"/>
      <c r="C482" s="248"/>
      <c r="D482" s="227" t="s">
        <v>142</v>
      </c>
      <c r="E482" s="249" t="s">
        <v>1</v>
      </c>
      <c r="F482" s="250" t="s">
        <v>145</v>
      </c>
      <c r="G482" s="248"/>
      <c r="H482" s="251">
        <v>5.5259999999999998</v>
      </c>
      <c r="I482" s="252"/>
      <c r="J482" s="248"/>
      <c r="K482" s="248"/>
      <c r="L482" s="253"/>
      <c r="M482" s="254"/>
      <c r="N482" s="255"/>
      <c r="O482" s="255"/>
      <c r="P482" s="255"/>
      <c r="Q482" s="255"/>
      <c r="R482" s="255"/>
      <c r="S482" s="255"/>
      <c r="T482" s="256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57" t="s">
        <v>142</v>
      </c>
      <c r="AU482" s="257" t="s">
        <v>85</v>
      </c>
      <c r="AV482" s="15" t="s">
        <v>141</v>
      </c>
      <c r="AW482" s="15" t="s">
        <v>34</v>
      </c>
      <c r="AX482" s="15" t="s">
        <v>83</v>
      </c>
      <c r="AY482" s="257" t="s">
        <v>133</v>
      </c>
    </row>
    <row r="483" s="2" customFormat="1" ht="24.15" customHeight="1">
      <c r="A483" s="39"/>
      <c r="B483" s="40"/>
      <c r="C483" s="212" t="s">
        <v>314</v>
      </c>
      <c r="D483" s="212" t="s">
        <v>136</v>
      </c>
      <c r="E483" s="213" t="s">
        <v>437</v>
      </c>
      <c r="F483" s="214" t="s">
        <v>438</v>
      </c>
      <c r="G483" s="215" t="s">
        <v>154</v>
      </c>
      <c r="H483" s="216">
        <v>552.52300000000002</v>
      </c>
      <c r="I483" s="217"/>
      <c r="J483" s="218">
        <f>ROUND(I483*H483,2)</f>
        <v>0</v>
      </c>
      <c r="K483" s="214" t="s">
        <v>140</v>
      </c>
      <c r="L483" s="45"/>
      <c r="M483" s="219" t="s">
        <v>1</v>
      </c>
      <c r="N483" s="220" t="s">
        <v>43</v>
      </c>
      <c r="O483" s="92"/>
      <c r="P483" s="221">
        <f>O483*H483</f>
        <v>0</v>
      </c>
      <c r="Q483" s="221">
        <v>0</v>
      </c>
      <c r="R483" s="221">
        <f>Q483*H483</f>
        <v>0</v>
      </c>
      <c r="S483" s="221">
        <v>0</v>
      </c>
      <c r="T483" s="222">
        <f>S483*H483</f>
        <v>0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R483" s="223" t="s">
        <v>141</v>
      </c>
      <c r="AT483" s="223" t="s">
        <v>136</v>
      </c>
      <c r="AU483" s="223" t="s">
        <v>85</v>
      </c>
      <c r="AY483" s="18" t="s">
        <v>133</v>
      </c>
      <c r="BE483" s="224">
        <f>IF(N483="základní",J483,0)</f>
        <v>0</v>
      </c>
      <c r="BF483" s="224">
        <f>IF(N483="snížená",J483,0)</f>
        <v>0</v>
      </c>
      <c r="BG483" s="224">
        <f>IF(N483="zákl. přenesená",J483,0)</f>
        <v>0</v>
      </c>
      <c r="BH483" s="224">
        <f>IF(N483="sníž. přenesená",J483,0)</f>
        <v>0</v>
      </c>
      <c r="BI483" s="224">
        <f>IF(N483="nulová",J483,0)</f>
        <v>0</v>
      </c>
      <c r="BJ483" s="18" t="s">
        <v>83</v>
      </c>
      <c r="BK483" s="224">
        <f>ROUND(I483*H483,2)</f>
        <v>0</v>
      </c>
      <c r="BL483" s="18" t="s">
        <v>141</v>
      </c>
      <c r="BM483" s="223" t="s">
        <v>439</v>
      </c>
    </row>
    <row r="484" s="13" customFormat="1">
      <c r="A484" s="13"/>
      <c r="B484" s="225"/>
      <c r="C484" s="226"/>
      <c r="D484" s="227" t="s">
        <v>142</v>
      </c>
      <c r="E484" s="228" t="s">
        <v>1</v>
      </c>
      <c r="F484" s="229" t="s">
        <v>200</v>
      </c>
      <c r="G484" s="226"/>
      <c r="H484" s="228" t="s">
        <v>1</v>
      </c>
      <c r="I484" s="230"/>
      <c r="J484" s="226"/>
      <c r="K484" s="226"/>
      <c r="L484" s="231"/>
      <c r="M484" s="232"/>
      <c r="N484" s="233"/>
      <c r="O484" s="233"/>
      <c r="P484" s="233"/>
      <c r="Q484" s="233"/>
      <c r="R484" s="233"/>
      <c r="S484" s="233"/>
      <c r="T484" s="234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35" t="s">
        <v>142</v>
      </c>
      <c r="AU484" s="235" t="s">
        <v>85</v>
      </c>
      <c r="AV484" s="13" t="s">
        <v>83</v>
      </c>
      <c r="AW484" s="13" t="s">
        <v>34</v>
      </c>
      <c r="AX484" s="13" t="s">
        <v>78</v>
      </c>
      <c r="AY484" s="235" t="s">
        <v>133</v>
      </c>
    </row>
    <row r="485" s="13" customFormat="1">
      <c r="A485" s="13"/>
      <c r="B485" s="225"/>
      <c r="C485" s="226"/>
      <c r="D485" s="227" t="s">
        <v>142</v>
      </c>
      <c r="E485" s="228" t="s">
        <v>1</v>
      </c>
      <c r="F485" s="229" t="s">
        <v>440</v>
      </c>
      <c r="G485" s="226"/>
      <c r="H485" s="228" t="s">
        <v>1</v>
      </c>
      <c r="I485" s="230"/>
      <c r="J485" s="226"/>
      <c r="K485" s="226"/>
      <c r="L485" s="231"/>
      <c r="M485" s="232"/>
      <c r="N485" s="233"/>
      <c r="O485" s="233"/>
      <c r="P485" s="233"/>
      <c r="Q485" s="233"/>
      <c r="R485" s="233"/>
      <c r="S485" s="233"/>
      <c r="T485" s="234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35" t="s">
        <v>142</v>
      </c>
      <c r="AU485" s="235" t="s">
        <v>85</v>
      </c>
      <c r="AV485" s="13" t="s">
        <v>83</v>
      </c>
      <c r="AW485" s="13" t="s">
        <v>34</v>
      </c>
      <c r="AX485" s="13" t="s">
        <v>78</v>
      </c>
      <c r="AY485" s="235" t="s">
        <v>133</v>
      </c>
    </row>
    <row r="486" s="14" customFormat="1">
      <c r="A486" s="14"/>
      <c r="B486" s="236"/>
      <c r="C486" s="237"/>
      <c r="D486" s="227" t="s">
        <v>142</v>
      </c>
      <c r="E486" s="238" t="s">
        <v>1</v>
      </c>
      <c r="F486" s="239" t="s">
        <v>441</v>
      </c>
      <c r="G486" s="237"/>
      <c r="H486" s="240">
        <v>596.29999999999995</v>
      </c>
      <c r="I486" s="241"/>
      <c r="J486" s="237"/>
      <c r="K486" s="237"/>
      <c r="L486" s="242"/>
      <c r="M486" s="243"/>
      <c r="N486" s="244"/>
      <c r="O486" s="244"/>
      <c r="P486" s="244"/>
      <c r="Q486" s="244"/>
      <c r="R486" s="244"/>
      <c r="S486" s="244"/>
      <c r="T486" s="245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46" t="s">
        <v>142</v>
      </c>
      <c r="AU486" s="246" t="s">
        <v>85</v>
      </c>
      <c r="AV486" s="14" t="s">
        <v>85</v>
      </c>
      <c r="AW486" s="14" t="s">
        <v>34</v>
      </c>
      <c r="AX486" s="14" t="s">
        <v>78</v>
      </c>
      <c r="AY486" s="246" t="s">
        <v>133</v>
      </c>
    </row>
    <row r="487" s="13" customFormat="1">
      <c r="A487" s="13"/>
      <c r="B487" s="225"/>
      <c r="C487" s="226"/>
      <c r="D487" s="227" t="s">
        <v>142</v>
      </c>
      <c r="E487" s="228" t="s">
        <v>1</v>
      </c>
      <c r="F487" s="229" t="s">
        <v>442</v>
      </c>
      <c r="G487" s="226"/>
      <c r="H487" s="228" t="s">
        <v>1</v>
      </c>
      <c r="I487" s="230"/>
      <c r="J487" s="226"/>
      <c r="K487" s="226"/>
      <c r="L487" s="231"/>
      <c r="M487" s="232"/>
      <c r="N487" s="233"/>
      <c r="O487" s="233"/>
      <c r="P487" s="233"/>
      <c r="Q487" s="233"/>
      <c r="R487" s="233"/>
      <c r="S487" s="233"/>
      <c r="T487" s="234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5" t="s">
        <v>142</v>
      </c>
      <c r="AU487" s="235" t="s">
        <v>85</v>
      </c>
      <c r="AV487" s="13" t="s">
        <v>83</v>
      </c>
      <c r="AW487" s="13" t="s">
        <v>34</v>
      </c>
      <c r="AX487" s="13" t="s">
        <v>78</v>
      </c>
      <c r="AY487" s="235" t="s">
        <v>133</v>
      </c>
    </row>
    <row r="488" s="14" customFormat="1">
      <c r="A488" s="14"/>
      <c r="B488" s="236"/>
      <c r="C488" s="237"/>
      <c r="D488" s="227" t="s">
        <v>142</v>
      </c>
      <c r="E488" s="238" t="s">
        <v>1</v>
      </c>
      <c r="F488" s="239" t="s">
        <v>443</v>
      </c>
      <c r="G488" s="237"/>
      <c r="H488" s="240">
        <v>-43.777000000000001</v>
      </c>
      <c r="I488" s="241"/>
      <c r="J488" s="237"/>
      <c r="K488" s="237"/>
      <c r="L488" s="242"/>
      <c r="M488" s="243"/>
      <c r="N488" s="244"/>
      <c r="O488" s="244"/>
      <c r="P488" s="244"/>
      <c r="Q488" s="244"/>
      <c r="R488" s="244"/>
      <c r="S488" s="244"/>
      <c r="T488" s="245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46" t="s">
        <v>142</v>
      </c>
      <c r="AU488" s="246" t="s">
        <v>85</v>
      </c>
      <c r="AV488" s="14" t="s">
        <v>85</v>
      </c>
      <c r="AW488" s="14" t="s">
        <v>34</v>
      </c>
      <c r="AX488" s="14" t="s">
        <v>78</v>
      </c>
      <c r="AY488" s="246" t="s">
        <v>133</v>
      </c>
    </row>
    <row r="489" s="15" customFormat="1">
      <c r="A489" s="15"/>
      <c r="B489" s="247"/>
      <c r="C489" s="248"/>
      <c r="D489" s="227" t="s">
        <v>142</v>
      </c>
      <c r="E489" s="249" t="s">
        <v>1</v>
      </c>
      <c r="F489" s="250" t="s">
        <v>145</v>
      </c>
      <c r="G489" s="248"/>
      <c r="H489" s="251">
        <v>552.52300000000002</v>
      </c>
      <c r="I489" s="252"/>
      <c r="J489" s="248"/>
      <c r="K489" s="248"/>
      <c r="L489" s="253"/>
      <c r="M489" s="254"/>
      <c r="N489" s="255"/>
      <c r="O489" s="255"/>
      <c r="P489" s="255"/>
      <c r="Q489" s="255"/>
      <c r="R489" s="255"/>
      <c r="S489" s="255"/>
      <c r="T489" s="256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57" t="s">
        <v>142</v>
      </c>
      <c r="AU489" s="257" t="s">
        <v>85</v>
      </c>
      <c r="AV489" s="15" t="s">
        <v>141</v>
      </c>
      <c r="AW489" s="15" t="s">
        <v>34</v>
      </c>
      <c r="AX489" s="15" t="s">
        <v>83</v>
      </c>
      <c r="AY489" s="257" t="s">
        <v>133</v>
      </c>
    </row>
    <row r="490" s="2" customFormat="1" ht="24.15" customHeight="1">
      <c r="A490" s="39"/>
      <c r="B490" s="40"/>
      <c r="C490" s="212" t="s">
        <v>444</v>
      </c>
      <c r="D490" s="212" t="s">
        <v>136</v>
      </c>
      <c r="E490" s="213" t="s">
        <v>445</v>
      </c>
      <c r="F490" s="214" t="s">
        <v>446</v>
      </c>
      <c r="G490" s="215" t="s">
        <v>139</v>
      </c>
      <c r="H490" s="216">
        <v>99.453999999999994</v>
      </c>
      <c r="I490" s="217"/>
      <c r="J490" s="218">
        <f>ROUND(I490*H490,2)</f>
        <v>0</v>
      </c>
      <c r="K490" s="214" t="s">
        <v>140</v>
      </c>
      <c r="L490" s="45"/>
      <c r="M490" s="219" t="s">
        <v>1</v>
      </c>
      <c r="N490" s="220" t="s">
        <v>43</v>
      </c>
      <c r="O490" s="92"/>
      <c r="P490" s="221">
        <f>O490*H490</f>
        <v>0</v>
      </c>
      <c r="Q490" s="221">
        <v>0</v>
      </c>
      <c r="R490" s="221">
        <f>Q490*H490</f>
        <v>0</v>
      </c>
      <c r="S490" s="221">
        <v>0</v>
      </c>
      <c r="T490" s="222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3" t="s">
        <v>141</v>
      </c>
      <c r="AT490" s="223" t="s">
        <v>136</v>
      </c>
      <c r="AU490" s="223" t="s">
        <v>85</v>
      </c>
      <c r="AY490" s="18" t="s">
        <v>133</v>
      </c>
      <c r="BE490" s="224">
        <f>IF(N490="základní",J490,0)</f>
        <v>0</v>
      </c>
      <c r="BF490" s="224">
        <f>IF(N490="snížená",J490,0)</f>
        <v>0</v>
      </c>
      <c r="BG490" s="224">
        <f>IF(N490="zákl. přenesená",J490,0)</f>
        <v>0</v>
      </c>
      <c r="BH490" s="224">
        <f>IF(N490="sníž. přenesená",J490,0)</f>
        <v>0</v>
      </c>
      <c r="BI490" s="224">
        <f>IF(N490="nulová",J490,0)</f>
        <v>0</v>
      </c>
      <c r="BJ490" s="18" t="s">
        <v>83</v>
      </c>
      <c r="BK490" s="224">
        <f>ROUND(I490*H490,2)</f>
        <v>0</v>
      </c>
      <c r="BL490" s="18" t="s">
        <v>141</v>
      </c>
      <c r="BM490" s="223" t="s">
        <v>447</v>
      </c>
    </row>
    <row r="491" s="13" customFormat="1">
      <c r="A491" s="13"/>
      <c r="B491" s="225"/>
      <c r="C491" s="226"/>
      <c r="D491" s="227" t="s">
        <v>142</v>
      </c>
      <c r="E491" s="228" t="s">
        <v>1</v>
      </c>
      <c r="F491" s="229" t="s">
        <v>200</v>
      </c>
      <c r="G491" s="226"/>
      <c r="H491" s="228" t="s">
        <v>1</v>
      </c>
      <c r="I491" s="230"/>
      <c r="J491" s="226"/>
      <c r="K491" s="226"/>
      <c r="L491" s="231"/>
      <c r="M491" s="232"/>
      <c r="N491" s="233"/>
      <c r="O491" s="233"/>
      <c r="P491" s="233"/>
      <c r="Q491" s="233"/>
      <c r="R491" s="233"/>
      <c r="S491" s="233"/>
      <c r="T491" s="234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5" t="s">
        <v>142</v>
      </c>
      <c r="AU491" s="235" t="s">
        <v>85</v>
      </c>
      <c r="AV491" s="13" t="s">
        <v>83</v>
      </c>
      <c r="AW491" s="13" t="s">
        <v>34</v>
      </c>
      <c r="AX491" s="13" t="s">
        <v>78</v>
      </c>
      <c r="AY491" s="235" t="s">
        <v>133</v>
      </c>
    </row>
    <row r="492" s="13" customFormat="1">
      <c r="A492" s="13"/>
      <c r="B492" s="225"/>
      <c r="C492" s="226"/>
      <c r="D492" s="227" t="s">
        <v>142</v>
      </c>
      <c r="E492" s="228" t="s">
        <v>1</v>
      </c>
      <c r="F492" s="229" t="s">
        <v>440</v>
      </c>
      <c r="G492" s="226"/>
      <c r="H492" s="228" t="s">
        <v>1</v>
      </c>
      <c r="I492" s="230"/>
      <c r="J492" s="226"/>
      <c r="K492" s="226"/>
      <c r="L492" s="231"/>
      <c r="M492" s="232"/>
      <c r="N492" s="233"/>
      <c r="O492" s="233"/>
      <c r="P492" s="233"/>
      <c r="Q492" s="233"/>
      <c r="R492" s="233"/>
      <c r="S492" s="233"/>
      <c r="T492" s="234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35" t="s">
        <v>142</v>
      </c>
      <c r="AU492" s="235" t="s">
        <v>85</v>
      </c>
      <c r="AV492" s="13" t="s">
        <v>83</v>
      </c>
      <c r="AW492" s="13" t="s">
        <v>34</v>
      </c>
      <c r="AX492" s="13" t="s">
        <v>78</v>
      </c>
      <c r="AY492" s="235" t="s">
        <v>133</v>
      </c>
    </row>
    <row r="493" s="14" customFormat="1">
      <c r="A493" s="14"/>
      <c r="B493" s="236"/>
      <c r="C493" s="237"/>
      <c r="D493" s="227" t="s">
        <v>142</v>
      </c>
      <c r="E493" s="238" t="s">
        <v>1</v>
      </c>
      <c r="F493" s="239" t="s">
        <v>448</v>
      </c>
      <c r="G493" s="237"/>
      <c r="H493" s="240">
        <v>107.334</v>
      </c>
      <c r="I493" s="241"/>
      <c r="J493" s="237"/>
      <c r="K493" s="237"/>
      <c r="L493" s="242"/>
      <c r="M493" s="243"/>
      <c r="N493" s="244"/>
      <c r="O493" s="244"/>
      <c r="P493" s="244"/>
      <c r="Q493" s="244"/>
      <c r="R493" s="244"/>
      <c r="S493" s="244"/>
      <c r="T493" s="245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46" t="s">
        <v>142</v>
      </c>
      <c r="AU493" s="246" t="s">
        <v>85</v>
      </c>
      <c r="AV493" s="14" t="s">
        <v>85</v>
      </c>
      <c r="AW493" s="14" t="s">
        <v>34</v>
      </c>
      <c r="AX493" s="14" t="s">
        <v>78</v>
      </c>
      <c r="AY493" s="246" t="s">
        <v>133</v>
      </c>
    </row>
    <row r="494" s="13" customFormat="1">
      <c r="A494" s="13"/>
      <c r="B494" s="225"/>
      <c r="C494" s="226"/>
      <c r="D494" s="227" t="s">
        <v>142</v>
      </c>
      <c r="E494" s="228" t="s">
        <v>1</v>
      </c>
      <c r="F494" s="229" t="s">
        <v>442</v>
      </c>
      <c r="G494" s="226"/>
      <c r="H494" s="228" t="s">
        <v>1</v>
      </c>
      <c r="I494" s="230"/>
      <c r="J494" s="226"/>
      <c r="K494" s="226"/>
      <c r="L494" s="231"/>
      <c r="M494" s="232"/>
      <c r="N494" s="233"/>
      <c r="O494" s="233"/>
      <c r="P494" s="233"/>
      <c r="Q494" s="233"/>
      <c r="R494" s="233"/>
      <c r="S494" s="233"/>
      <c r="T494" s="234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5" t="s">
        <v>142</v>
      </c>
      <c r="AU494" s="235" t="s">
        <v>85</v>
      </c>
      <c r="AV494" s="13" t="s">
        <v>83</v>
      </c>
      <c r="AW494" s="13" t="s">
        <v>34</v>
      </c>
      <c r="AX494" s="13" t="s">
        <v>78</v>
      </c>
      <c r="AY494" s="235" t="s">
        <v>133</v>
      </c>
    </row>
    <row r="495" s="14" customFormat="1">
      <c r="A495" s="14"/>
      <c r="B495" s="236"/>
      <c r="C495" s="237"/>
      <c r="D495" s="227" t="s">
        <v>142</v>
      </c>
      <c r="E495" s="238" t="s">
        <v>1</v>
      </c>
      <c r="F495" s="239" t="s">
        <v>449</v>
      </c>
      <c r="G495" s="237"/>
      <c r="H495" s="240">
        <v>-7.8799999999999999</v>
      </c>
      <c r="I495" s="241"/>
      <c r="J495" s="237"/>
      <c r="K495" s="237"/>
      <c r="L495" s="242"/>
      <c r="M495" s="243"/>
      <c r="N495" s="244"/>
      <c r="O495" s="244"/>
      <c r="P495" s="244"/>
      <c r="Q495" s="244"/>
      <c r="R495" s="244"/>
      <c r="S495" s="244"/>
      <c r="T495" s="245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46" t="s">
        <v>142</v>
      </c>
      <c r="AU495" s="246" t="s">
        <v>85</v>
      </c>
      <c r="AV495" s="14" t="s">
        <v>85</v>
      </c>
      <c r="AW495" s="14" t="s">
        <v>34</v>
      </c>
      <c r="AX495" s="14" t="s">
        <v>78</v>
      </c>
      <c r="AY495" s="246" t="s">
        <v>133</v>
      </c>
    </row>
    <row r="496" s="15" customFormat="1">
      <c r="A496" s="15"/>
      <c r="B496" s="247"/>
      <c r="C496" s="248"/>
      <c r="D496" s="227" t="s">
        <v>142</v>
      </c>
      <c r="E496" s="249" t="s">
        <v>1</v>
      </c>
      <c r="F496" s="250" t="s">
        <v>145</v>
      </c>
      <c r="G496" s="248"/>
      <c r="H496" s="251">
        <v>99.453999999999994</v>
      </c>
      <c r="I496" s="252"/>
      <c r="J496" s="248"/>
      <c r="K496" s="248"/>
      <c r="L496" s="253"/>
      <c r="M496" s="254"/>
      <c r="N496" s="255"/>
      <c r="O496" s="255"/>
      <c r="P496" s="255"/>
      <c r="Q496" s="255"/>
      <c r="R496" s="255"/>
      <c r="S496" s="255"/>
      <c r="T496" s="256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57" t="s">
        <v>142</v>
      </c>
      <c r="AU496" s="257" t="s">
        <v>85</v>
      </c>
      <c r="AV496" s="15" t="s">
        <v>141</v>
      </c>
      <c r="AW496" s="15" t="s">
        <v>34</v>
      </c>
      <c r="AX496" s="15" t="s">
        <v>83</v>
      </c>
      <c r="AY496" s="257" t="s">
        <v>133</v>
      </c>
    </row>
    <row r="497" s="2" customFormat="1" ht="24.15" customHeight="1">
      <c r="A497" s="39"/>
      <c r="B497" s="40"/>
      <c r="C497" s="212" t="s">
        <v>318</v>
      </c>
      <c r="D497" s="212" t="s">
        <v>136</v>
      </c>
      <c r="E497" s="213" t="s">
        <v>450</v>
      </c>
      <c r="F497" s="214" t="s">
        <v>451</v>
      </c>
      <c r="G497" s="215" t="s">
        <v>222</v>
      </c>
      <c r="H497" s="216">
        <v>54.490000000000002</v>
      </c>
      <c r="I497" s="217"/>
      <c r="J497" s="218">
        <f>ROUND(I497*H497,2)</f>
        <v>0</v>
      </c>
      <c r="K497" s="214" t="s">
        <v>140</v>
      </c>
      <c r="L497" s="45"/>
      <c r="M497" s="219" t="s">
        <v>1</v>
      </c>
      <c r="N497" s="220" t="s">
        <v>43</v>
      </c>
      <c r="O497" s="92"/>
      <c r="P497" s="221">
        <f>O497*H497</f>
        <v>0</v>
      </c>
      <c r="Q497" s="221">
        <v>0</v>
      </c>
      <c r="R497" s="221">
        <f>Q497*H497</f>
        <v>0</v>
      </c>
      <c r="S497" s="221">
        <v>0</v>
      </c>
      <c r="T497" s="222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3" t="s">
        <v>141</v>
      </c>
      <c r="AT497" s="223" t="s">
        <v>136</v>
      </c>
      <c r="AU497" s="223" t="s">
        <v>85</v>
      </c>
      <c r="AY497" s="18" t="s">
        <v>133</v>
      </c>
      <c r="BE497" s="224">
        <f>IF(N497="základní",J497,0)</f>
        <v>0</v>
      </c>
      <c r="BF497" s="224">
        <f>IF(N497="snížená",J497,0)</f>
        <v>0</v>
      </c>
      <c r="BG497" s="224">
        <f>IF(N497="zákl. přenesená",J497,0)</f>
        <v>0</v>
      </c>
      <c r="BH497" s="224">
        <f>IF(N497="sníž. přenesená",J497,0)</f>
        <v>0</v>
      </c>
      <c r="BI497" s="224">
        <f>IF(N497="nulová",J497,0)</f>
        <v>0</v>
      </c>
      <c r="BJ497" s="18" t="s">
        <v>83</v>
      </c>
      <c r="BK497" s="224">
        <f>ROUND(I497*H497,2)</f>
        <v>0</v>
      </c>
      <c r="BL497" s="18" t="s">
        <v>141</v>
      </c>
      <c r="BM497" s="223" t="s">
        <v>452</v>
      </c>
    </row>
    <row r="498" s="13" customFormat="1">
      <c r="A498" s="13"/>
      <c r="B498" s="225"/>
      <c r="C498" s="226"/>
      <c r="D498" s="227" t="s">
        <v>142</v>
      </c>
      <c r="E498" s="228" t="s">
        <v>1</v>
      </c>
      <c r="F498" s="229" t="s">
        <v>178</v>
      </c>
      <c r="G498" s="226"/>
      <c r="H498" s="228" t="s">
        <v>1</v>
      </c>
      <c r="I498" s="230"/>
      <c r="J498" s="226"/>
      <c r="K498" s="226"/>
      <c r="L498" s="231"/>
      <c r="M498" s="232"/>
      <c r="N498" s="233"/>
      <c r="O498" s="233"/>
      <c r="P498" s="233"/>
      <c r="Q498" s="233"/>
      <c r="R498" s="233"/>
      <c r="S498" s="233"/>
      <c r="T498" s="234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35" t="s">
        <v>142</v>
      </c>
      <c r="AU498" s="235" t="s">
        <v>85</v>
      </c>
      <c r="AV498" s="13" t="s">
        <v>83</v>
      </c>
      <c r="AW498" s="13" t="s">
        <v>34</v>
      </c>
      <c r="AX498" s="13" t="s">
        <v>78</v>
      </c>
      <c r="AY498" s="235" t="s">
        <v>133</v>
      </c>
    </row>
    <row r="499" s="13" customFormat="1">
      <c r="A499" s="13"/>
      <c r="B499" s="225"/>
      <c r="C499" s="226"/>
      <c r="D499" s="227" t="s">
        <v>142</v>
      </c>
      <c r="E499" s="228" t="s">
        <v>1</v>
      </c>
      <c r="F499" s="229" t="s">
        <v>453</v>
      </c>
      <c r="G499" s="226"/>
      <c r="H499" s="228" t="s">
        <v>1</v>
      </c>
      <c r="I499" s="230"/>
      <c r="J499" s="226"/>
      <c r="K499" s="226"/>
      <c r="L499" s="231"/>
      <c r="M499" s="232"/>
      <c r="N499" s="233"/>
      <c r="O499" s="233"/>
      <c r="P499" s="233"/>
      <c r="Q499" s="233"/>
      <c r="R499" s="233"/>
      <c r="S499" s="233"/>
      <c r="T499" s="234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35" t="s">
        <v>142</v>
      </c>
      <c r="AU499" s="235" t="s">
        <v>85</v>
      </c>
      <c r="AV499" s="13" t="s">
        <v>83</v>
      </c>
      <c r="AW499" s="13" t="s">
        <v>34</v>
      </c>
      <c r="AX499" s="13" t="s">
        <v>78</v>
      </c>
      <c r="AY499" s="235" t="s">
        <v>133</v>
      </c>
    </row>
    <row r="500" s="14" customFormat="1">
      <c r="A500" s="14"/>
      <c r="B500" s="236"/>
      <c r="C500" s="237"/>
      <c r="D500" s="227" t="s">
        <v>142</v>
      </c>
      <c r="E500" s="238" t="s">
        <v>1</v>
      </c>
      <c r="F500" s="239" t="s">
        <v>454</v>
      </c>
      <c r="G500" s="237"/>
      <c r="H500" s="240">
        <v>12.5</v>
      </c>
      <c r="I500" s="241"/>
      <c r="J500" s="237"/>
      <c r="K500" s="237"/>
      <c r="L500" s="242"/>
      <c r="M500" s="243"/>
      <c r="N500" s="244"/>
      <c r="O500" s="244"/>
      <c r="P500" s="244"/>
      <c r="Q500" s="244"/>
      <c r="R500" s="244"/>
      <c r="S500" s="244"/>
      <c r="T500" s="245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46" t="s">
        <v>142</v>
      </c>
      <c r="AU500" s="246" t="s">
        <v>85</v>
      </c>
      <c r="AV500" s="14" t="s">
        <v>85</v>
      </c>
      <c r="AW500" s="14" t="s">
        <v>34</v>
      </c>
      <c r="AX500" s="14" t="s">
        <v>78</v>
      </c>
      <c r="AY500" s="246" t="s">
        <v>133</v>
      </c>
    </row>
    <row r="501" s="14" customFormat="1">
      <c r="A501" s="14"/>
      <c r="B501" s="236"/>
      <c r="C501" s="237"/>
      <c r="D501" s="227" t="s">
        <v>142</v>
      </c>
      <c r="E501" s="238" t="s">
        <v>1</v>
      </c>
      <c r="F501" s="239" t="s">
        <v>455</v>
      </c>
      <c r="G501" s="237"/>
      <c r="H501" s="240">
        <v>6.9000000000000004</v>
      </c>
      <c r="I501" s="241"/>
      <c r="J501" s="237"/>
      <c r="K501" s="237"/>
      <c r="L501" s="242"/>
      <c r="M501" s="243"/>
      <c r="N501" s="244"/>
      <c r="O501" s="244"/>
      <c r="P501" s="244"/>
      <c r="Q501" s="244"/>
      <c r="R501" s="244"/>
      <c r="S501" s="244"/>
      <c r="T501" s="24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46" t="s">
        <v>142</v>
      </c>
      <c r="AU501" s="246" t="s">
        <v>85</v>
      </c>
      <c r="AV501" s="14" t="s">
        <v>85</v>
      </c>
      <c r="AW501" s="14" t="s">
        <v>34</v>
      </c>
      <c r="AX501" s="14" t="s">
        <v>78</v>
      </c>
      <c r="AY501" s="246" t="s">
        <v>133</v>
      </c>
    </row>
    <row r="502" s="13" customFormat="1">
      <c r="A502" s="13"/>
      <c r="B502" s="225"/>
      <c r="C502" s="226"/>
      <c r="D502" s="227" t="s">
        <v>142</v>
      </c>
      <c r="E502" s="228" t="s">
        <v>1</v>
      </c>
      <c r="F502" s="229" t="s">
        <v>456</v>
      </c>
      <c r="G502" s="226"/>
      <c r="H502" s="228" t="s">
        <v>1</v>
      </c>
      <c r="I502" s="230"/>
      <c r="J502" s="226"/>
      <c r="K502" s="226"/>
      <c r="L502" s="231"/>
      <c r="M502" s="232"/>
      <c r="N502" s="233"/>
      <c r="O502" s="233"/>
      <c r="P502" s="233"/>
      <c r="Q502" s="233"/>
      <c r="R502" s="233"/>
      <c r="S502" s="233"/>
      <c r="T502" s="234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35" t="s">
        <v>142</v>
      </c>
      <c r="AU502" s="235" t="s">
        <v>85</v>
      </c>
      <c r="AV502" s="13" t="s">
        <v>83</v>
      </c>
      <c r="AW502" s="13" t="s">
        <v>34</v>
      </c>
      <c r="AX502" s="13" t="s">
        <v>78</v>
      </c>
      <c r="AY502" s="235" t="s">
        <v>133</v>
      </c>
    </row>
    <row r="503" s="14" customFormat="1">
      <c r="A503" s="14"/>
      <c r="B503" s="236"/>
      <c r="C503" s="237"/>
      <c r="D503" s="227" t="s">
        <v>142</v>
      </c>
      <c r="E503" s="238" t="s">
        <v>1</v>
      </c>
      <c r="F503" s="239" t="s">
        <v>457</v>
      </c>
      <c r="G503" s="237"/>
      <c r="H503" s="240">
        <v>35.090000000000003</v>
      </c>
      <c r="I503" s="241"/>
      <c r="J503" s="237"/>
      <c r="K503" s="237"/>
      <c r="L503" s="242"/>
      <c r="M503" s="243"/>
      <c r="N503" s="244"/>
      <c r="O503" s="244"/>
      <c r="P503" s="244"/>
      <c r="Q503" s="244"/>
      <c r="R503" s="244"/>
      <c r="S503" s="244"/>
      <c r="T503" s="245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46" t="s">
        <v>142</v>
      </c>
      <c r="AU503" s="246" t="s">
        <v>85</v>
      </c>
      <c r="AV503" s="14" t="s">
        <v>85</v>
      </c>
      <c r="AW503" s="14" t="s">
        <v>34</v>
      </c>
      <c r="AX503" s="14" t="s">
        <v>78</v>
      </c>
      <c r="AY503" s="246" t="s">
        <v>133</v>
      </c>
    </row>
    <row r="504" s="15" customFormat="1">
      <c r="A504" s="15"/>
      <c r="B504" s="247"/>
      <c r="C504" s="248"/>
      <c r="D504" s="227" t="s">
        <v>142</v>
      </c>
      <c r="E504" s="249" t="s">
        <v>1</v>
      </c>
      <c r="F504" s="250" t="s">
        <v>145</v>
      </c>
      <c r="G504" s="248"/>
      <c r="H504" s="251">
        <v>54.490000000000002</v>
      </c>
      <c r="I504" s="252"/>
      <c r="J504" s="248"/>
      <c r="K504" s="248"/>
      <c r="L504" s="253"/>
      <c r="M504" s="254"/>
      <c r="N504" s="255"/>
      <c r="O504" s="255"/>
      <c r="P504" s="255"/>
      <c r="Q504" s="255"/>
      <c r="R504" s="255"/>
      <c r="S504" s="255"/>
      <c r="T504" s="256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57" t="s">
        <v>142</v>
      </c>
      <c r="AU504" s="257" t="s">
        <v>85</v>
      </c>
      <c r="AV504" s="15" t="s">
        <v>141</v>
      </c>
      <c r="AW504" s="15" t="s">
        <v>34</v>
      </c>
      <c r="AX504" s="15" t="s">
        <v>83</v>
      </c>
      <c r="AY504" s="257" t="s">
        <v>133</v>
      </c>
    </row>
    <row r="505" s="2" customFormat="1" ht="24.15" customHeight="1">
      <c r="A505" s="39"/>
      <c r="B505" s="40"/>
      <c r="C505" s="212" t="s">
        <v>458</v>
      </c>
      <c r="D505" s="212" t="s">
        <v>136</v>
      </c>
      <c r="E505" s="213" t="s">
        <v>459</v>
      </c>
      <c r="F505" s="214" t="s">
        <v>460</v>
      </c>
      <c r="G505" s="215" t="s">
        <v>154</v>
      </c>
      <c r="H505" s="216">
        <v>7.0750000000000002</v>
      </c>
      <c r="I505" s="217"/>
      <c r="J505" s="218">
        <f>ROUND(I505*H505,2)</f>
        <v>0</v>
      </c>
      <c r="K505" s="214" t="s">
        <v>140</v>
      </c>
      <c r="L505" s="45"/>
      <c r="M505" s="219" t="s">
        <v>1</v>
      </c>
      <c r="N505" s="220" t="s">
        <v>43</v>
      </c>
      <c r="O505" s="92"/>
      <c r="P505" s="221">
        <f>O505*H505</f>
        <v>0</v>
      </c>
      <c r="Q505" s="221">
        <v>0</v>
      </c>
      <c r="R505" s="221">
        <f>Q505*H505</f>
        <v>0</v>
      </c>
      <c r="S505" s="221">
        <v>0</v>
      </c>
      <c r="T505" s="222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3" t="s">
        <v>141</v>
      </c>
      <c r="AT505" s="223" t="s">
        <v>136</v>
      </c>
      <c r="AU505" s="223" t="s">
        <v>85</v>
      </c>
      <c r="AY505" s="18" t="s">
        <v>133</v>
      </c>
      <c r="BE505" s="224">
        <f>IF(N505="základní",J505,0)</f>
        <v>0</v>
      </c>
      <c r="BF505" s="224">
        <f>IF(N505="snížená",J505,0)</f>
        <v>0</v>
      </c>
      <c r="BG505" s="224">
        <f>IF(N505="zákl. přenesená",J505,0)</f>
        <v>0</v>
      </c>
      <c r="BH505" s="224">
        <f>IF(N505="sníž. přenesená",J505,0)</f>
        <v>0</v>
      </c>
      <c r="BI505" s="224">
        <f>IF(N505="nulová",J505,0)</f>
        <v>0</v>
      </c>
      <c r="BJ505" s="18" t="s">
        <v>83</v>
      </c>
      <c r="BK505" s="224">
        <f>ROUND(I505*H505,2)</f>
        <v>0</v>
      </c>
      <c r="BL505" s="18" t="s">
        <v>141</v>
      </c>
      <c r="BM505" s="223" t="s">
        <v>461</v>
      </c>
    </row>
    <row r="506" s="13" customFormat="1">
      <c r="A506" s="13"/>
      <c r="B506" s="225"/>
      <c r="C506" s="226"/>
      <c r="D506" s="227" t="s">
        <v>142</v>
      </c>
      <c r="E506" s="228" t="s">
        <v>1</v>
      </c>
      <c r="F506" s="229" t="s">
        <v>462</v>
      </c>
      <c r="G506" s="226"/>
      <c r="H506" s="228" t="s">
        <v>1</v>
      </c>
      <c r="I506" s="230"/>
      <c r="J506" s="226"/>
      <c r="K506" s="226"/>
      <c r="L506" s="231"/>
      <c r="M506" s="232"/>
      <c r="N506" s="233"/>
      <c r="O506" s="233"/>
      <c r="P506" s="233"/>
      <c r="Q506" s="233"/>
      <c r="R506" s="233"/>
      <c r="S506" s="233"/>
      <c r="T506" s="234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5" t="s">
        <v>142</v>
      </c>
      <c r="AU506" s="235" t="s">
        <v>85</v>
      </c>
      <c r="AV506" s="13" t="s">
        <v>83</v>
      </c>
      <c r="AW506" s="13" t="s">
        <v>34</v>
      </c>
      <c r="AX506" s="13" t="s">
        <v>78</v>
      </c>
      <c r="AY506" s="235" t="s">
        <v>133</v>
      </c>
    </row>
    <row r="507" s="14" customFormat="1">
      <c r="A507" s="14"/>
      <c r="B507" s="236"/>
      <c r="C507" s="237"/>
      <c r="D507" s="227" t="s">
        <v>142</v>
      </c>
      <c r="E507" s="238" t="s">
        <v>1</v>
      </c>
      <c r="F507" s="239" t="s">
        <v>463</v>
      </c>
      <c r="G507" s="237"/>
      <c r="H507" s="240">
        <v>7.0750000000000002</v>
      </c>
      <c r="I507" s="241"/>
      <c r="J507" s="237"/>
      <c r="K507" s="237"/>
      <c r="L507" s="242"/>
      <c r="M507" s="243"/>
      <c r="N507" s="244"/>
      <c r="O507" s="244"/>
      <c r="P507" s="244"/>
      <c r="Q507" s="244"/>
      <c r="R507" s="244"/>
      <c r="S507" s="244"/>
      <c r="T507" s="245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46" t="s">
        <v>142</v>
      </c>
      <c r="AU507" s="246" t="s">
        <v>85</v>
      </c>
      <c r="AV507" s="14" t="s">
        <v>85</v>
      </c>
      <c r="AW507" s="14" t="s">
        <v>34</v>
      </c>
      <c r="AX507" s="14" t="s">
        <v>78</v>
      </c>
      <c r="AY507" s="246" t="s">
        <v>133</v>
      </c>
    </row>
    <row r="508" s="15" customFormat="1">
      <c r="A508" s="15"/>
      <c r="B508" s="247"/>
      <c r="C508" s="248"/>
      <c r="D508" s="227" t="s">
        <v>142</v>
      </c>
      <c r="E508" s="249" t="s">
        <v>1</v>
      </c>
      <c r="F508" s="250" t="s">
        <v>145</v>
      </c>
      <c r="G508" s="248"/>
      <c r="H508" s="251">
        <v>7.0750000000000002</v>
      </c>
      <c r="I508" s="252"/>
      <c r="J508" s="248"/>
      <c r="K508" s="248"/>
      <c r="L508" s="253"/>
      <c r="M508" s="254"/>
      <c r="N508" s="255"/>
      <c r="O508" s="255"/>
      <c r="P508" s="255"/>
      <c r="Q508" s="255"/>
      <c r="R508" s="255"/>
      <c r="S508" s="255"/>
      <c r="T508" s="256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57" t="s">
        <v>142</v>
      </c>
      <c r="AU508" s="257" t="s">
        <v>85</v>
      </c>
      <c r="AV508" s="15" t="s">
        <v>141</v>
      </c>
      <c r="AW508" s="15" t="s">
        <v>34</v>
      </c>
      <c r="AX508" s="15" t="s">
        <v>83</v>
      </c>
      <c r="AY508" s="257" t="s">
        <v>133</v>
      </c>
    </row>
    <row r="509" s="2" customFormat="1" ht="24.15" customHeight="1">
      <c r="A509" s="39"/>
      <c r="B509" s="40"/>
      <c r="C509" s="212" t="s">
        <v>324</v>
      </c>
      <c r="D509" s="212" t="s">
        <v>136</v>
      </c>
      <c r="E509" s="213" t="s">
        <v>464</v>
      </c>
      <c r="F509" s="214" t="s">
        <v>465</v>
      </c>
      <c r="G509" s="215" t="s">
        <v>154</v>
      </c>
      <c r="H509" s="216">
        <v>4.1399999999999997</v>
      </c>
      <c r="I509" s="217"/>
      <c r="J509" s="218">
        <f>ROUND(I509*H509,2)</f>
        <v>0</v>
      </c>
      <c r="K509" s="214" t="s">
        <v>140</v>
      </c>
      <c r="L509" s="45"/>
      <c r="M509" s="219" t="s">
        <v>1</v>
      </c>
      <c r="N509" s="220" t="s">
        <v>43</v>
      </c>
      <c r="O509" s="92"/>
      <c r="P509" s="221">
        <f>O509*H509</f>
        <v>0</v>
      </c>
      <c r="Q509" s="221">
        <v>0</v>
      </c>
      <c r="R509" s="221">
        <f>Q509*H509</f>
        <v>0</v>
      </c>
      <c r="S509" s="221">
        <v>0</v>
      </c>
      <c r="T509" s="222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23" t="s">
        <v>141</v>
      </c>
      <c r="AT509" s="223" t="s">
        <v>136</v>
      </c>
      <c r="AU509" s="223" t="s">
        <v>85</v>
      </c>
      <c r="AY509" s="18" t="s">
        <v>133</v>
      </c>
      <c r="BE509" s="224">
        <f>IF(N509="základní",J509,0)</f>
        <v>0</v>
      </c>
      <c r="BF509" s="224">
        <f>IF(N509="snížená",J509,0)</f>
        <v>0</v>
      </c>
      <c r="BG509" s="224">
        <f>IF(N509="zákl. přenesená",J509,0)</f>
        <v>0</v>
      </c>
      <c r="BH509" s="224">
        <f>IF(N509="sníž. přenesená",J509,0)</f>
        <v>0</v>
      </c>
      <c r="BI509" s="224">
        <f>IF(N509="nulová",J509,0)</f>
        <v>0</v>
      </c>
      <c r="BJ509" s="18" t="s">
        <v>83</v>
      </c>
      <c r="BK509" s="224">
        <f>ROUND(I509*H509,2)</f>
        <v>0</v>
      </c>
      <c r="BL509" s="18" t="s">
        <v>141</v>
      </c>
      <c r="BM509" s="223" t="s">
        <v>466</v>
      </c>
    </row>
    <row r="510" s="13" customFormat="1">
      <c r="A510" s="13"/>
      <c r="B510" s="225"/>
      <c r="C510" s="226"/>
      <c r="D510" s="227" t="s">
        <v>142</v>
      </c>
      <c r="E510" s="228" t="s">
        <v>1</v>
      </c>
      <c r="F510" s="229" t="s">
        <v>178</v>
      </c>
      <c r="G510" s="226"/>
      <c r="H510" s="228" t="s">
        <v>1</v>
      </c>
      <c r="I510" s="230"/>
      <c r="J510" s="226"/>
      <c r="K510" s="226"/>
      <c r="L510" s="231"/>
      <c r="M510" s="232"/>
      <c r="N510" s="233"/>
      <c r="O510" s="233"/>
      <c r="P510" s="233"/>
      <c r="Q510" s="233"/>
      <c r="R510" s="233"/>
      <c r="S510" s="233"/>
      <c r="T510" s="234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35" t="s">
        <v>142</v>
      </c>
      <c r="AU510" s="235" t="s">
        <v>85</v>
      </c>
      <c r="AV510" s="13" t="s">
        <v>83</v>
      </c>
      <c r="AW510" s="13" t="s">
        <v>34</v>
      </c>
      <c r="AX510" s="13" t="s">
        <v>78</v>
      </c>
      <c r="AY510" s="235" t="s">
        <v>133</v>
      </c>
    </row>
    <row r="511" s="13" customFormat="1">
      <c r="A511" s="13"/>
      <c r="B511" s="225"/>
      <c r="C511" s="226"/>
      <c r="D511" s="227" t="s">
        <v>142</v>
      </c>
      <c r="E511" s="228" t="s">
        <v>1</v>
      </c>
      <c r="F511" s="229" t="s">
        <v>467</v>
      </c>
      <c r="G511" s="226"/>
      <c r="H511" s="228" t="s">
        <v>1</v>
      </c>
      <c r="I511" s="230"/>
      <c r="J511" s="226"/>
      <c r="K511" s="226"/>
      <c r="L511" s="231"/>
      <c r="M511" s="232"/>
      <c r="N511" s="233"/>
      <c r="O511" s="233"/>
      <c r="P511" s="233"/>
      <c r="Q511" s="233"/>
      <c r="R511" s="233"/>
      <c r="S511" s="233"/>
      <c r="T511" s="234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35" t="s">
        <v>142</v>
      </c>
      <c r="AU511" s="235" t="s">
        <v>85</v>
      </c>
      <c r="AV511" s="13" t="s">
        <v>83</v>
      </c>
      <c r="AW511" s="13" t="s">
        <v>34</v>
      </c>
      <c r="AX511" s="13" t="s">
        <v>78</v>
      </c>
      <c r="AY511" s="235" t="s">
        <v>133</v>
      </c>
    </row>
    <row r="512" s="14" customFormat="1">
      <c r="A512" s="14"/>
      <c r="B512" s="236"/>
      <c r="C512" s="237"/>
      <c r="D512" s="227" t="s">
        <v>142</v>
      </c>
      <c r="E512" s="238" t="s">
        <v>1</v>
      </c>
      <c r="F512" s="239" t="s">
        <v>468</v>
      </c>
      <c r="G512" s="237"/>
      <c r="H512" s="240">
        <v>4.1399999999999997</v>
      </c>
      <c r="I512" s="241"/>
      <c r="J512" s="237"/>
      <c r="K512" s="237"/>
      <c r="L512" s="242"/>
      <c r="M512" s="243"/>
      <c r="N512" s="244"/>
      <c r="O512" s="244"/>
      <c r="P512" s="244"/>
      <c r="Q512" s="244"/>
      <c r="R512" s="244"/>
      <c r="S512" s="244"/>
      <c r="T512" s="245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46" t="s">
        <v>142</v>
      </c>
      <c r="AU512" s="246" t="s">
        <v>85</v>
      </c>
      <c r="AV512" s="14" t="s">
        <v>85</v>
      </c>
      <c r="AW512" s="14" t="s">
        <v>34</v>
      </c>
      <c r="AX512" s="14" t="s">
        <v>78</v>
      </c>
      <c r="AY512" s="246" t="s">
        <v>133</v>
      </c>
    </row>
    <row r="513" s="15" customFormat="1">
      <c r="A513" s="15"/>
      <c r="B513" s="247"/>
      <c r="C513" s="248"/>
      <c r="D513" s="227" t="s">
        <v>142</v>
      </c>
      <c r="E513" s="249" t="s">
        <v>1</v>
      </c>
      <c r="F513" s="250" t="s">
        <v>145</v>
      </c>
      <c r="G513" s="248"/>
      <c r="H513" s="251">
        <v>4.1399999999999997</v>
      </c>
      <c r="I513" s="252"/>
      <c r="J513" s="248"/>
      <c r="K513" s="248"/>
      <c r="L513" s="253"/>
      <c r="M513" s="254"/>
      <c r="N513" s="255"/>
      <c r="O513" s="255"/>
      <c r="P513" s="255"/>
      <c r="Q513" s="255"/>
      <c r="R513" s="255"/>
      <c r="S513" s="255"/>
      <c r="T513" s="256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57" t="s">
        <v>142</v>
      </c>
      <c r="AU513" s="257" t="s">
        <v>85</v>
      </c>
      <c r="AV513" s="15" t="s">
        <v>141</v>
      </c>
      <c r="AW513" s="15" t="s">
        <v>34</v>
      </c>
      <c r="AX513" s="15" t="s">
        <v>83</v>
      </c>
      <c r="AY513" s="257" t="s">
        <v>133</v>
      </c>
    </row>
    <row r="514" s="2" customFormat="1" ht="24.15" customHeight="1">
      <c r="A514" s="39"/>
      <c r="B514" s="40"/>
      <c r="C514" s="212" t="s">
        <v>469</v>
      </c>
      <c r="D514" s="212" t="s">
        <v>136</v>
      </c>
      <c r="E514" s="213" t="s">
        <v>470</v>
      </c>
      <c r="F514" s="214" t="s">
        <v>471</v>
      </c>
      <c r="G514" s="215" t="s">
        <v>154</v>
      </c>
      <c r="H514" s="216">
        <v>9.1199999999999992</v>
      </c>
      <c r="I514" s="217"/>
      <c r="J514" s="218">
        <f>ROUND(I514*H514,2)</f>
        <v>0</v>
      </c>
      <c r="K514" s="214" t="s">
        <v>140</v>
      </c>
      <c r="L514" s="45"/>
      <c r="M514" s="219" t="s">
        <v>1</v>
      </c>
      <c r="N514" s="220" t="s">
        <v>43</v>
      </c>
      <c r="O514" s="92"/>
      <c r="P514" s="221">
        <f>O514*H514</f>
        <v>0</v>
      </c>
      <c r="Q514" s="221">
        <v>0</v>
      </c>
      <c r="R514" s="221">
        <f>Q514*H514</f>
        <v>0</v>
      </c>
      <c r="S514" s="221">
        <v>0</v>
      </c>
      <c r="T514" s="222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23" t="s">
        <v>141</v>
      </c>
      <c r="AT514" s="223" t="s">
        <v>136</v>
      </c>
      <c r="AU514" s="223" t="s">
        <v>85</v>
      </c>
      <c r="AY514" s="18" t="s">
        <v>133</v>
      </c>
      <c r="BE514" s="224">
        <f>IF(N514="základní",J514,0)</f>
        <v>0</v>
      </c>
      <c r="BF514" s="224">
        <f>IF(N514="snížená",J514,0)</f>
        <v>0</v>
      </c>
      <c r="BG514" s="224">
        <f>IF(N514="zákl. přenesená",J514,0)</f>
        <v>0</v>
      </c>
      <c r="BH514" s="224">
        <f>IF(N514="sníž. přenesená",J514,0)</f>
        <v>0</v>
      </c>
      <c r="BI514" s="224">
        <f>IF(N514="nulová",J514,0)</f>
        <v>0</v>
      </c>
      <c r="BJ514" s="18" t="s">
        <v>83</v>
      </c>
      <c r="BK514" s="224">
        <f>ROUND(I514*H514,2)</f>
        <v>0</v>
      </c>
      <c r="BL514" s="18" t="s">
        <v>141</v>
      </c>
      <c r="BM514" s="223" t="s">
        <v>472</v>
      </c>
    </row>
    <row r="515" s="13" customFormat="1">
      <c r="A515" s="13"/>
      <c r="B515" s="225"/>
      <c r="C515" s="226"/>
      <c r="D515" s="227" t="s">
        <v>142</v>
      </c>
      <c r="E515" s="228" t="s">
        <v>1</v>
      </c>
      <c r="F515" s="229" t="s">
        <v>178</v>
      </c>
      <c r="G515" s="226"/>
      <c r="H515" s="228" t="s">
        <v>1</v>
      </c>
      <c r="I515" s="230"/>
      <c r="J515" s="226"/>
      <c r="K515" s="226"/>
      <c r="L515" s="231"/>
      <c r="M515" s="232"/>
      <c r="N515" s="233"/>
      <c r="O515" s="233"/>
      <c r="P515" s="233"/>
      <c r="Q515" s="233"/>
      <c r="R515" s="233"/>
      <c r="S515" s="233"/>
      <c r="T515" s="234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35" t="s">
        <v>142</v>
      </c>
      <c r="AU515" s="235" t="s">
        <v>85</v>
      </c>
      <c r="AV515" s="13" t="s">
        <v>83</v>
      </c>
      <c r="AW515" s="13" t="s">
        <v>34</v>
      </c>
      <c r="AX515" s="13" t="s">
        <v>78</v>
      </c>
      <c r="AY515" s="235" t="s">
        <v>133</v>
      </c>
    </row>
    <row r="516" s="13" customFormat="1">
      <c r="A516" s="13"/>
      <c r="B516" s="225"/>
      <c r="C516" s="226"/>
      <c r="D516" s="227" t="s">
        <v>142</v>
      </c>
      <c r="E516" s="228" t="s">
        <v>1</v>
      </c>
      <c r="F516" s="229" t="s">
        <v>473</v>
      </c>
      <c r="G516" s="226"/>
      <c r="H516" s="228" t="s">
        <v>1</v>
      </c>
      <c r="I516" s="230"/>
      <c r="J516" s="226"/>
      <c r="K516" s="226"/>
      <c r="L516" s="231"/>
      <c r="M516" s="232"/>
      <c r="N516" s="233"/>
      <c r="O516" s="233"/>
      <c r="P516" s="233"/>
      <c r="Q516" s="233"/>
      <c r="R516" s="233"/>
      <c r="S516" s="233"/>
      <c r="T516" s="234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35" t="s">
        <v>142</v>
      </c>
      <c r="AU516" s="235" t="s">
        <v>85</v>
      </c>
      <c r="AV516" s="13" t="s">
        <v>83</v>
      </c>
      <c r="AW516" s="13" t="s">
        <v>34</v>
      </c>
      <c r="AX516" s="13" t="s">
        <v>78</v>
      </c>
      <c r="AY516" s="235" t="s">
        <v>133</v>
      </c>
    </row>
    <row r="517" s="14" customFormat="1">
      <c r="A517" s="14"/>
      <c r="B517" s="236"/>
      <c r="C517" s="237"/>
      <c r="D517" s="227" t="s">
        <v>142</v>
      </c>
      <c r="E517" s="238" t="s">
        <v>1</v>
      </c>
      <c r="F517" s="239" t="s">
        <v>474</v>
      </c>
      <c r="G517" s="237"/>
      <c r="H517" s="240">
        <v>9.1199999999999992</v>
      </c>
      <c r="I517" s="241"/>
      <c r="J517" s="237"/>
      <c r="K517" s="237"/>
      <c r="L517" s="242"/>
      <c r="M517" s="243"/>
      <c r="N517" s="244"/>
      <c r="O517" s="244"/>
      <c r="P517" s="244"/>
      <c r="Q517" s="244"/>
      <c r="R517" s="244"/>
      <c r="S517" s="244"/>
      <c r="T517" s="245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46" t="s">
        <v>142</v>
      </c>
      <c r="AU517" s="246" t="s">
        <v>85</v>
      </c>
      <c r="AV517" s="14" t="s">
        <v>85</v>
      </c>
      <c r="AW517" s="14" t="s">
        <v>34</v>
      </c>
      <c r="AX517" s="14" t="s">
        <v>78</v>
      </c>
      <c r="AY517" s="246" t="s">
        <v>133</v>
      </c>
    </row>
    <row r="518" s="15" customFormat="1">
      <c r="A518" s="15"/>
      <c r="B518" s="247"/>
      <c r="C518" s="248"/>
      <c r="D518" s="227" t="s">
        <v>142</v>
      </c>
      <c r="E518" s="249" t="s">
        <v>1</v>
      </c>
      <c r="F518" s="250" t="s">
        <v>145</v>
      </c>
      <c r="G518" s="248"/>
      <c r="H518" s="251">
        <v>9.1199999999999992</v>
      </c>
      <c r="I518" s="252"/>
      <c r="J518" s="248"/>
      <c r="K518" s="248"/>
      <c r="L518" s="253"/>
      <c r="M518" s="254"/>
      <c r="N518" s="255"/>
      <c r="O518" s="255"/>
      <c r="P518" s="255"/>
      <c r="Q518" s="255"/>
      <c r="R518" s="255"/>
      <c r="S518" s="255"/>
      <c r="T518" s="256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57" t="s">
        <v>142</v>
      </c>
      <c r="AU518" s="257" t="s">
        <v>85</v>
      </c>
      <c r="AV518" s="15" t="s">
        <v>141</v>
      </c>
      <c r="AW518" s="15" t="s">
        <v>34</v>
      </c>
      <c r="AX518" s="15" t="s">
        <v>83</v>
      </c>
      <c r="AY518" s="257" t="s">
        <v>133</v>
      </c>
    </row>
    <row r="519" s="2" customFormat="1" ht="24.15" customHeight="1">
      <c r="A519" s="39"/>
      <c r="B519" s="40"/>
      <c r="C519" s="212" t="s">
        <v>329</v>
      </c>
      <c r="D519" s="212" t="s">
        <v>136</v>
      </c>
      <c r="E519" s="213" t="s">
        <v>475</v>
      </c>
      <c r="F519" s="214" t="s">
        <v>476</v>
      </c>
      <c r="G519" s="215" t="s">
        <v>154</v>
      </c>
      <c r="H519" s="216">
        <v>51.060000000000002</v>
      </c>
      <c r="I519" s="217"/>
      <c r="J519" s="218">
        <f>ROUND(I519*H519,2)</f>
        <v>0</v>
      </c>
      <c r="K519" s="214" t="s">
        <v>140</v>
      </c>
      <c r="L519" s="45"/>
      <c r="M519" s="219" t="s">
        <v>1</v>
      </c>
      <c r="N519" s="220" t="s">
        <v>43</v>
      </c>
      <c r="O519" s="92"/>
      <c r="P519" s="221">
        <f>O519*H519</f>
        <v>0</v>
      </c>
      <c r="Q519" s="221">
        <v>0</v>
      </c>
      <c r="R519" s="221">
        <f>Q519*H519</f>
        <v>0</v>
      </c>
      <c r="S519" s="221">
        <v>0</v>
      </c>
      <c r="T519" s="222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23" t="s">
        <v>141</v>
      </c>
      <c r="AT519" s="223" t="s">
        <v>136</v>
      </c>
      <c r="AU519" s="223" t="s">
        <v>85</v>
      </c>
      <c r="AY519" s="18" t="s">
        <v>133</v>
      </c>
      <c r="BE519" s="224">
        <f>IF(N519="základní",J519,0)</f>
        <v>0</v>
      </c>
      <c r="BF519" s="224">
        <f>IF(N519="snížená",J519,0)</f>
        <v>0</v>
      </c>
      <c r="BG519" s="224">
        <f>IF(N519="zákl. přenesená",J519,0)</f>
        <v>0</v>
      </c>
      <c r="BH519" s="224">
        <f>IF(N519="sníž. přenesená",J519,0)</f>
        <v>0</v>
      </c>
      <c r="BI519" s="224">
        <f>IF(N519="nulová",J519,0)</f>
        <v>0</v>
      </c>
      <c r="BJ519" s="18" t="s">
        <v>83</v>
      </c>
      <c r="BK519" s="224">
        <f>ROUND(I519*H519,2)</f>
        <v>0</v>
      </c>
      <c r="BL519" s="18" t="s">
        <v>141</v>
      </c>
      <c r="BM519" s="223" t="s">
        <v>477</v>
      </c>
    </row>
    <row r="520" s="13" customFormat="1">
      <c r="A520" s="13"/>
      <c r="B520" s="225"/>
      <c r="C520" s="226"/>
      <c r="D520" s="227" t="s">
        <v>142</v>
      </c>
      <c r="E520" s="228" t="s">
        <v>1</v>
      </c>
      <c r="F520" s="229" t="s">
        <v>178</v>
      </c>
      <c r="G520" s="226"/>
      <c r="H520" s="228" t="s">
        <v>1</v>
      </c>
      <c r="I520" s="230"/>
      <c r="J520" s="226"/>
      <c r="K520" s="226"/>
      <c r="L520" s="231"/>
      <c r="M520" s="232"/>
      <c r="N520" s="233"/>
      <c r="O520" s="233"/>
      <c r="P520" s="233"/>
      <c r="Q520" s="233"/>
      <c r="R520" s="233"/>
      <c r="S520" s="233"/>
      <c r="T520" s="234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35" t="s">
        <v>142</v>
      </c>
      <c r="AU520" s="235" t="s">
        <v>85</v>
      </c>
      <c r="AV520" s="13" t="s">
        <v>83</v>
      </c>
      <c r="AW520" s="13" t="s">
        <v>34</v>
      </c>
      <c r="AX520" s="13" t="s">
        <v>78</v>
      </c>
      <c r="AY520" s="235" t="s">
        <v>133</v>
      </c>
    </row>
    <row r="521" s="13" customFormat="1">
      <c r="A521" s="13"/>
      <c r="B521" s="225"/>
      <c r="C521" s="226"/>
      <c r="D521" s="227" t="s">
        <v>142</v>
      </c>
      <c r="E521" s="228" t="s">
        <v>1</v>
      </c>
      <c r="F521" s="229" t="s">
        <v>478</v>
      </c>
      <c r="G521" s="226"/>
      <c r="H521" s="228" t="s">
        <v>1</v>
      </c>
      <c r="I521" s="230"/>
      <c r="J521" s="226"/>
      <c r="K521" s="226"/>
      <c r="L521" s="231"/>
      <c r="M521" s="232"/>
      <c r="N521" s="233"/>
      <c r="O521" s="233"/>
      <c r="P521" s="233"/>
      <c r="Q521" s="233"/>
      <c r="R521" s="233"/>
      <c r="S521" s="233"/>
      <c r="T521" s="234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35" t="s">
        <v>142</v>
      </c>
      <c r="AU521" s="235" t="s">
        <v>85</v>
      </c>
      <c r="AV521" s="13" t="s">
        <v>83</v>
      </c>
      <c r="AW521" s="13" t="s">
        <v>34</v>
      </c>
      <c r="AX521" s="13" t="s">
        <v>78</v>
      </c>
      <c r="AY521" s="235" t="s">
        <v>133</v>
      </c>
    </row>
    <row r="522" s="14" customFormat="1">
      <c r="A522" s="14"/>
      <c r="B522" s="236"/>
      <c r="C522" s="237"/>
      <c r="D522" s="227" t="s">
        <v>142</v>
      </c>
      <c r="E522" s="238" t="s">
        <v>1</v>
      </c>
      <c r="F522" s="239" t="s">
        <v>479</v>
      </c>
      <c r="G522" s="237"/>
      <c r="H522" s="240">
        <v>51.060000000000002</v>
      </c>
      <c r="I522" s="241"/>
      <c r="J522" s="237"/>
      <c r="K522" s="237"/>
      <c r="L522" s="242"/>
      <c r="M522" s="243"/>
      <c r="N522" s="244"/>
      <c r="O522" s="244"/>
      <c r="P522" s="244"/>
      <c r="Q522" s="244"/>
      <c r="R522" s="244"/>
      <c r="S522" s="244"/>
      <c r="T522" s="245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46" t="s">
        <v>142</v>
      </c>
      <c r="AU522" s="246" t="s">
        <v>85</v>
      </c>
      <c r="AV522" s="14" t="s">
        <v>85</v>
      </c>
      <c r="AW522" s="14" t="s">
        <v>34</v>
      </c>
      <c r="AX522" s="14" t="s">
        <v>78</v>
      </c>
      <c r="AY522" s="246" t="s">
        <v>133</v>
      </c>
    </row>
    <row r="523" s="15" customFormat="1">
      <c r="A523" s="15"/>
      <c r="B523" s="247"/>
      <c r="C523" s="248"/>
      <c r="D523" s="227" t="s">
        <v>142</v>
      </c>
      <c r="E523" s="249" t="s">
        <v>1</v>
      </c>
      <c r="F523" s="250" t="s">
        <v>145</v>
      </c>
      <c r="G523" s="248"/>
      <c r="H523" s="251">
        <v>51.060000000000002</v>
      </c>
      <c r="I523" s="252"/>
      <c r="J523" s="248"/>
      <c r="K523" s="248"/>
      <c r="L523" s="253"/>
      <c r="M523" s="254"/>
      <c r="N523" s="255"/>
      <c r="O523" s="255"/>
      <c r="P523" s="255"/>
      <c r="Q523" s="255"/>
      <c r="R523" s="255"/>
      <c r="S523" s="255"/>
      <c r="T523" s="256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57" t="s">
        <v>142</v>
      </c>
      <c r="AU523" s="257" t="s">
        <v>85</v>
      </c>
      <c r="AV523" s="15" t="s">
        <v>141</v>
      </c>
      <c r="AW523" s="15" t="s">
        <v>34</v>
      </c>
      <c r="AX523" s="15" t="s">
        <v>83</v>
      </c>
      <c r="AY523" s="257" t="s">
        <v>133</v>
      </c>
    </row>
    <row r="524" s="2" customFormat="1" ht="24.15" customHeight="1">
      <c r="A524" s="39"/>
      <c r="B524" s="40"/>
      <c r="C524" s="212" t="s">
        <v>480</v>
      </c>
      <c r="D524" s="212" t="s">
        <v>136</v>
      </c>
      <c r="E524" s="213" t="s">
        <v>481</v>
      </c>
      <c r="F524" s="214" t="s">
        <v>482</v>
      </c>
      <c r="G524" s="215" t="s">
        <v>154</v>
      </c>
      <c r="H524" s="216">
        <v>62.680999999999997</v>
      </c>
      <c r="I524" s="217"/>
      <c r="J524" s="218">
        <f>ROUND(I524*H524,2)</f>
        <v>0</v>
      </c>
      <c r="K524" s="214" t="s">
        <v>140</v>
      </c>
      <c r="L524" s="45"/>
      <c r="M524" s="219" t="s">
        <v>1</v>
      </c>
      <c r="N524" s="220" t="s">
        <v>43</v>
      </c>
      <c r="O524" s="92"/>
      <c r="P524" s="221">
        <f>O524*H524</f>
        <v>0</v>
      </c>
      <c r="Q524" s="221">
        <v>0</v>
      </c>
      <c r="R524" s="221">
        <f>Q524*H524</f>
        <v>0</v>
      </c>
      <c r="S524" s="221">
        <v>0</v>
      </c>
      <c r="T524" s="222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23" t="s">
        <v>141</v>
      </c>
      <c r="AT524" s="223" t="s">
        <v>136</v>
      </c>
      <c r="AU524" s="223" t="s">
        <v>85</v>
      </c>
      <c r="AY524" s="18" t="s">
        <v>133</v>
      </c>
      <c r="BE524" s="224">
        <f>IF(N524="základní",J524,0)</f>
        <v>0</v>
      </c>
      <c r="BF524" s="224">
        <f>IF(N524="snížená",J524,0)</f>
        <v>0</v>
      </c>
      <c r="BG524" s="224">
        <f>IF(N524="zákl. přenesená",J524,0)</f>
        <v>0</v>
      </c>
      <c r="BH524" s="224">
        <f>IF(N524="sníž. přenesená",J524,0)</f>
        <v>0</v>
      </c>
      <c r="BI524" s="224">
        <f>IF(N524="nulová",J524,0)</f>
        <v>0</v>
      </c>
      <c r="BJ524" s="18" t="s">
        <v>83</v>
      </c>
      <c r="BK524" s="224">
        <f>ROUND(I524*H524,2)</f>
        <v>0</v>
      </c>
      <c r="BL524" s="18" t="s">
        <v>141</v>
      </c>
      <c r="BM524" s="223" t="s">
        <v>483</v>
      </c>
    </row>
    <row r="525" s="13" customFormat="1">
      <c r="A525" s="13"/>
      <c r="B525" s="225"/>
      <c r="C525" s="226"/>
      <c r="D525" s="227" t="s">
        <v>142</v>
      </c>
      <c r="E525" s="228" t="s">
        <v>1</v>
      </c>
      <c r="F525" s="229" t="s">
        <v>178</v>
      </c>
      <c r="G525" s="226"/>
      <c r="H525" s="228" t="s">
        <v>1</v>
      </c>
      <c r="I525" s="230"/>
      <c r="J525" s="226"/>
      <c r="K525" s="226"/>
      <c r="L525" s="231"/>
      <c r="M525" s="232"/>
      <c r="N525" s="233"/>
      <c r="O525" s="233"/>
      <c r="P525" s="233"/>
      <c r="Q525" s="233"/>
      <c r="R525" s="233"/>
      <c r="S525" s="233"/>
      <c r="T525" s="234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35" t="s">
        <v>142</v>
      </c>
      <c r="AU525" s="235" t="s">
        <v>85</v>
      </c>
      <c r="AV525" s="13" t="s">
        <v>83</v>
      </c>
      <c r="AW525" s="13" t="s">
        <v>34</v>
      </c>
      <c r="AX525" s="13" t="s">
        <v>78</v>
      </c>
      <c r="AY525" s="235" t="s">
        <v>133</v>
      </c>
    </row>
    <row r="526" s="13" customFormat="1">
      <c r="A526" s="13"/>
      <c r="B526" s="225"/>
      <c r="C526" s="226"/>
      <c r="D526" s="227" t="s">
        <v>142</v>
      </c>
      <c r="E526" s="228" t="s">
        <v>1</v>
      </c>
      <c r="F526" s="229" t="s">
        <v>484</v>
      </c>
      <c r="G526" s="226"/>
      <c r="H526" s="228" t="s">
        <v>1</v>
      </c>
      <c r="I526" s="230"/>
      <c r="J526" s="226"/>
      <c r="K526" s="226"/>
      <c r="L526" s="231"/>
      <c r="M526" s="232"/>
      <c r="N526" s="233"/>
      <c r="O526" s="233"/>
      <c r="P526" s="233"/>
      <c r="Q526" s="233"/>
      <c r="R526" s="233"/>
      <c r="S526" s="233"/>
      <c r="T526" s="234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5" t="s">
        <v>142</v>
      </c>
      <c r="AU526" s="235" t="s">
        <v>85</v>
      </c>
      <c r="AV526" s="13" t="s">
        <v>83</v>
      </c>
      <c r="AW526" s="13" t="s">
        <v>34</v>
      </c>
      <c r="AX526" s="13" t="s">
        <v>78</v>
      </c>
      <c r="AY526" s="235" t="s">
        <v>133</v>
      </c>
    </row>
    <row r="527" s="14" customFormat="1">
      <c r="A527" s="14"/>
      <c r="B527" s="236"/>
      <c r="C527" s="237"/>
      <c r="D527" s="227" t="s">
        <v>142</v>
      </c>
      <c r="E527" s="238" t="s">
        <v>1</v>
      </c>
      <c r="F527" s="239" t="s">
        <v>485</v>
      </c>
      <c r="G527" s="237"/>
      <c r="H527" s="240">
        <v>6.9000000000000004</v>
      </c>
      <c r="I527" s="241"/>
      <c r="J527" s="237"/>
      <c r="K527" s="237"/>
      <c r="L527" s="242"/>
      <c r="M527" s="243"/>
      <c r="N527" s="244"/>
      <c r="O527" s="244"/>
      <c r="P527" s="244"/>
      <c r="Q527" s="244"/>
      <c r="R527" s="244"/>
      <c r="S527" s="244"/>
      <c r="T527" s="245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6" t="s">
        <v>142</v>
      </c>
      <c r="AU527" s="246" t="s">
        <v>85</v>
      </c>
      <c r="AV527" s="14" t="s">
        <v>85</v>
      </c>
      <c r="AW527" s="14" t="s">
        <v>34</v>
      </c>
      <c r="AX527" s="14" t="s">
        <v>78</v>
      </c>
      <c r="AY527" s="246" t="s">
        <v>133</v>
      </c>
    </row>
    <row r="528" s="13" customFormat="1">
      <c r="A528" s="13"/>
      <c r="B528" s="225"/>
      <c r="C528" s="226"/>
      <c r="D528" s="227" t="s">
        <v>142</v>
      </c>
      <c r="E528" s="228" t="s">
        <v>1</v>
      </c>
      <c r="F528" s="229" t="s">
        <v>486</v>
      </c>
      <c r="G528" s="226"/>
      <c r="H528" s="228" t="s">
        <v>1</v>
      </c>
      <c r="I528" s="230"/>
      <c r="J528" s="226"/>
      <c r="K528" s="226"/>
      <c r="L528" s="231"/>
      <c r="M528" s="232"/>
      <c r="N528" s="233"/>
      <c r="O528" s="233"/>
      <c r="P528" s="233"/>
      <c r="Q528" s="233"/>
      <c r="R528" s="233"/>
      <c r="S528" s="233"/>
      <c r="T528" s="234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5" t="s">
        <v>142</v>
      </c>
      <c r="AU528" s="235" t="s">
        <v>85</v>
      </c>
      <c r="AV528" s="13" t="s">
        <v>83</v>
      </c>
      <c r="AW528" s="13" t="s">
        <v>34</v>
      </c>
      <c r="AX528" s="13" t="s">
        <v>78</v>
      </c>
      <c r="AY528" s="235" t="s">
        <v>133</v>
      </c>
    </row>
    <row r="529" s="14" customFormat="1">
      <c r="A529" s="14"/>
      <c r="B529" s="236"/>
      <c r="C529" s="237"/>
      <c r="D529" s="227" t="s">
        <v>142</v>
      </c>
      <c r="E529" s="238" t="s">
        <v>1</v>
      </c>
      <c r="F529" s="239" t="s">
        <v>487</v>
      </c>
      <c r="G529" s="237"/>
      <c r="H529" s="240">
        <v>40</v>
      </c>
      <c r="I529" s="241"/>
      <c r="J529" s="237"/>
      <c r="K529" s="237"/>
      <c r="L529" s="242"/>
      <c r="M529" s="243"/>
      <c r="N529" s="244"/>
      <c r="O529" s="244"/>
      <c r="P529" s="244"/>
      <c r="Q529" s="244"/>
      <c r="R529" s="244"/>
      <c r="S529" s="244"/>
      <c r="T529" s="24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46" t="s">
        <v>142</v>
      </c>
      <c r="AU529" s="246" t="s">
        <v>85</v>
      </c>
      <c r="AV529" s="14" t="s">
        <v>85</v>
      </c>
      <c r="AW529" s="14" t="s">
        <v>34</v>
      </c>
      <c r="AX529" s="14" t="s">
        <v>78</v>
      </c>
      <c r="AY529" s="246" t="s">
        <v>133</v>
      </c>
    </row>
    <row r="530" s="13" customFormat="1">
      <c r="A530" s="13"/>
      <c r="B530" s="225"/>
      <c r="C530" s="226"/>
      <c r="D530" s="227" t="s">
        <v>142</v>
      </c>
      <c r="E530" s="228" t="s">
        <v>1</v>
      </c>
      <c r="F530" s="229" t="s">
        <v>488</v>
      </c>
      <c r="G530" s="226"/>
      <c r="H530" s="228" t="s">
        <v>1</v>
      </c>
      <c r="I530" s="230"/>
      <c r="J530" s="226"/>
      <c r="K530" s="226"/>
      <c r="L530" s="231"/>
      <c r="M530" s="232"/>
      <c r="N530" s="233"/>
      <c r="O530" s="233"/>
      <c r="P530" s="233"/>
      <c r="Q530" s="233"/>
      <c r="R530" s="233"/>
      <c r="S530" s="233"/>
      <c r="T530" s="234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35" t="s">
        <v>142</v>
      </c>
      <c r="AU530" s="235" t="s">
        <v>85</v>
      </c>
      <c r="AV530" s="13" t="s">
        <v>83</v>
      </c>
      <c r="AW530" s="13" t="s">
        <v>34</v>
      </c>
      <c r="AX530" s="13" t="s">
        <v>78</v>
      </c>
      <c r="AY530" s="235" t="s">
        <v>133</v>
      </c>
    </row>
    <row r="531" s="14" customFormat="1">
      <c r="A531" s="14"/>
      <c r="B531" s="236"/>
      <c r="C531" s="237"/>
      <c r="D531" s="227" t="s">
        <v>142</v>
      </c>
      <c r="E531" s="238" t="s">
        <v>1</v>
      </c>
      <c r="F531" s="239" t="s">
        <v>489</v>
      </c>
      <c r="G531" s="237"/>
      <c r="H531" s="240">
        <v>6.407</v>
      </c>
      <c r="I531" s="241"/>
      <c r="J531" s="237"/>
      <c r="K531" s="237"/>
      <c r="L531" s="242"/>
      <c r="M531" s="243"/>
      <c r="N531" s="244"/>
      <c r="O531" s="244"/>
      <c r="P531" s="244"/>
      <c r="Q531" s="244"/>
      <c r="R531" s="244"/>
      <c r="S531" s="244"/>
      <c r="T531" s="245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46" t="s">
        <v>142</v>
      </c>
      <c r="AU531" s="246" t="s">
        <v>85</v>
      </c>
      <c r="AV531" s="14" t="s">
        <v>85</v>
      </c>
      <c r="AW531" s="14" t="s">
        <v>34</v>
      </c>
      <c r="AX531" s="14" t="s">
        <v>78</v>
      </c>
      <c r="AY531" s="246" t="s">
        <v>133</v>
      </c>
    </row>
    <row r="532" s="13" customFormat="1">
      <c r="A532" s="13"/>
      <c r="B532" s="225"/>
      <c r="C532" s="226"/>
      <c r="D532" s="227" t="s">
        <v>142</v>
      </c>
      <c r="E532" s="228" t="s">
        <v>1</v>
      </c>
      <c r="F532" s="229" t="s">
        <v>490</v>
      </c>
      <c r="G532" s="226"/>
      <c r="H532" s="228" t="s">
        <v>1</v>
      </c>
      <c r="I532" s="230"/>
      <c r="J532" s="226"/>
      <c r="K532" s="226"/>
      <c r="L532" s="231"/>
      <c r="M532" s="232"/>
      <c r="N532" s="233"/>
      <c r="O532" s="233"/>
      <c r="P532" s="233"/>
      <c r="Q532" s="233"/>
      <c r="R532" s="233"/>
      <c r="S532" s="233"/>
      <c r="T532" s="234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5" t="s">
        <v>142</v>
      </c>
      <c r="AU532" s="235" t="s">
        <v>85</v>
      </c>
      <c r="AV532" s="13" t="s">
        <v>83</v>
      </c>
      <c r="AW532" s="13" t="s">
        <v>34</v>
      </c>
      <c r="AX532" s="13" t="s">
        <v>78</v>
      </c>
      <c r="AY532" s="235" t="s">
        <v>133</v>
      </c>
    </row>
    <row r="533" s="14" customFormat="1">
      <c r="A533" s="14"/>
      <c r="B533" s="236"/>
      <c r="C533" s="237"/>
      <c r="D533" s="227" t="s">
        <v>142</v>
      </c>
      <c r="E533" s="238" t="s">
        <v>1</v>
      </c>
      <c r="F533" s="239" t="s">
        <v>491</v>
      </c>
      <c r="G533" s="237"/>
      <c r="H533" s="240">
        <v>9.3740000000000006</v>
      </c>
      <c r="I533" s="241"/>
      <c r="J533" s="237"/>
      <c r="K533" s="237"/>
      <c r="L533" s="242"/>
      <c r="M533" s="243"/>
      <c r="N533" s="244"/>
      <c r="O533" s="244"/>
      <c r="P533" s="244"/>
      <c r="Q533" s="244"/>
      <c r="R533" s="244"/>
      <c r="S533" s="244"/>
      <c r="T533" s="245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46" t="s">
        <v>142</v>
      </c>
      <c r="AU533" s="246" t="s">
        <v>85</v>
      </c>
      <c r="AV533" s="14" t="s">
        <v>85</v>
      </c>
      <c r="AW533" s="14" t="s">
        <v>34</v>
      </c>
      <c r="AX533" s="14" t="s">
        <v>78</v>
      </c>
      <c r="AY533" s="246" t="s">
        <v>133</v>
      </c>
    </row>
    <row r="534" s="15" customFormat="1">
      <c r="A534" s="15"/>
      <c r="B534" s="247"/>
      <c r="C534" s="248"/>
      <c r="D534" s="227" t="s">
        <v>142</v>
      </c>
      <c r="E534" s="249" t="s">
        <v>1</v>
      </c>
      <c r="F534" s="250" t="s">
        <v>145</v>
      </c>
      <c r="G534" s="248"/>
      <c r="H534" s="251">
        <v>62.680999999999997</v>
      </c>
      <c r="I534" s="252"/>
      <c r="J534" s="248"/>
      <c r="K534" s="248"/>
      <c r="L534" s="253"/>
      <c r="M534" s="254"/>
      <c r="N534" s="255"/>
      <c r="O534" s="255"/>
      <c r="P534" s="255"/>
      <c r="Q534" s="255"/>
      <c r="R534" s="255"/>
      <c r="S534" s="255"/>
      <c r="T534" s="256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57" t="s">
        <v>142</v>
      </c>
      <c r="AU534" s="257" t="s">
        <v>85</v>
      </c>
      <c r="AV534" s="15" t="s">
        <v>141</v>
      </c>
      <c r="AW534" s="15" t="s">
        <v>34</v>
      </c>
      <c r="AX534" s="15" t="s">
        <v>83</v>
      </c>
      <c r="AY534" s="257" t="s">
        <v>133</v>
      </c>
    </row>
    <row r="535" s="2" customFormat="1" ht="21.75" customHeight="1">
      <c r="A535" s="39"/>
      <c r="B535" s="40"/>
      <c r="C535" s="212" t="s">
        <v>336</v>
      </c>
      <c r="D535" s="212" t="s">
        <v>136</v>
      </c>
      <c r="E535" s="213" t="s">
        <v>492</v>
      </c>
      <c r="F535" s="214" t="s">
        <v>493</v>
      </c>
      <c r="G535" s="215" t="s">
        <v>154</v>
      </c>
      <c r="H535" s="216">
        <v>1.8</v>
      </c>
      <c r="I535" s="217"/>
      <c r="J535" s="218">
        <f>ROUND(I535*H535,2)</f>
        <v>0</v>
      </c>
      <c r="K535" s="214" t="s">
        <v>140</v>
      </c>
      <c r="L535" s="45"/>
      <c r="M535" s="219" t="s">
        <v>1</v>
      </c>
      <c r="N535" s="220" t="s">
        <v>43</v>
      </c>
      <c r="O535" s="92"/>
      <c r="P535" s="221">
        <f>O535*H535</f>
        <v>0</v>
      </c>
      <c r="Q535" s="221">
        <v>0</v>
      </c>
      <c r="R535" s="221">
        <f>Q535*H535</f>
        <v>0</v>
      </c>
      <c r="S535" s="221">
        <v>0</v>
      </c>
      <c r="T535" s="222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23" t="s">
        <v>141</v>
      </c>
      <c r="AT535" s="223" t="s">
        <v>136</v>
      </c>
      <c r="AU535" s="223" t="s">
        <v>85</v>
      </c>
      <c r="AY535" s="18" t="s">
        <v>133</v>
      </c>
      <c r="BE535" s="224">
        <f>IF(N535="základní",J535,0)</f>
        <v>0</v>
      </c>
      <c r="BF535" s="224">
        <f>IF(N535="snížená",J535,0)</f>
        <v>0</v>
      </c>
      <c r="BG535" s="224">
        <f>IF(N535="zákl. přenesená",J535,0)</f>
        <v>0</v>
      </c>
      <c r="BH535" s="224">
        <f>IF(N535="sníž. přenesená",J535,0)</f>
        <v>0</v>
      </c>
      <c r="BI535" s="224">
        <f>IF(N535="nulová",J535,0)</f>
        <v>0</v>
      </c>
      <c r="BJ535" s="18" t="s">
        <v>83</v>
      </c>
      <c r="BK535" s="224">
        <f>ROUND(I535*H535,2)</f>
        <v>0</v>
      </c>
      <c r="BL535" s="18" t="s">
        <v>141</v>
      </c>
      <c r="BM535" s="223" t="s">
        <v>494</v>
      </c>
    </row>
    <row r="536" s="13" customFormat="1">
      <c r="A536" s="13"/>
      <c r="B536" s="225"/>
      <c r="C536" s="226"/>
      <c r="D536" s="227" t="s">
        <v>142</v>
      </c>
      <c r="E536" s="228" t="s">
        <v>1</v>
      </c>
      <c r="F536" s="229" t="s">
        <v>495</v>
      </c>
      <c r="G536" s="226"/>
      <c r="H536" s="228" t="s">
        <v>1</v>
      </c>
      <c r="I536" s="230"/>
      <c r="J536" s="226"/>
      <c r="K536" s="226"/>
      <c r="L536" s="231"/>
      <c r="M536" s="232"/>
      <c r="N536" s="233"/>
      <c r="O536" s="233"/>
      <c r="P536" s="233"/>
      <c r="Q536" s="233"/>
      <c r="R536" s="233"/>
      <c r="S536" s="233"/>
      <c r="T536" s="234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35" t="s">
        <v>142</v>
      </c>
      <c r="AU536" s="235" t="s">
        <v>85</v>
      </c>
      <c r="AV536" s="13" t="s">
        <v>83</v>
      </c>
      <c r="AW536" s="13" t="s">
        <v>34</v>
      </c>
      <c r="AX536" s="13" t="s">
        <v>78</v>
      </c>
      <c r="AY536" s="235" t="s">
        <v>133</v>
      </c>
    </row>
    <row r="537" s="14" customFormat="1">
      <c r="A537" s="14"/>
      <c r="B537" s="236"/>
      <c r="C537" s="237"/>
      <c r="D537" s="227" t="s">
        <v>142</v>
      </c>
      <c r="E537" s="238" t="s">
        <v>1</v>
      </c>
      <c r="F537" s="239" t="s">
        <v>496</v>
      </c>
      <c r="G537" s="237"/>
      <c r="H537" s="240">
        <v>1.8</v>
      </c>
      <c r="I537" s="241"/>
      <c r="J537" s="237"/>
      <c r="K537" s="237"/>
      <c r="L537" s="242"/>
      <c r="M537" s="243"/>
      <c r="N537" s="244"/>
      <c r="O537" s="244"/>
      <c r="P537" s="244"/>
      <c r="Q537" s="244"/>
      <c r="R537" s="244"/>
      <c r="S537" s="244"/>
      <c r="T537" s="245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46" t="s">
        <v>142</v>
      </c>
      <c r="AU537" s="246" t="s">
        <v>85</v>
      </c>
      <c r="AV537" s="14" t="s">
        <v>85</v>
      </c>
      <c r="AW537" s="14" t="s">
        <v>34</v>
      </c>
      <c r="AX537" s="14" t="s">
        <v>78</v>
      </c>
      <c r="AY537" s="246" t="s">
        <v>133</v>
      </c>
    </row>
    <row r="538" s="15" customFormat="1">
      <c r="A538" s="15"/>
      <c r="B538" s="247"/>
      <c r="C538" s="248"/>
      <c r="D538" s="227" t="s">
        <v>142</v>
      </c>
      <c r="E538" s="249" t="s">
        <v>1</v>
      </c>
      <c r="F538" s="250" t="s">
        <v>145</v>
      </c>
      <c r="G538" s="248"/>
      <c r="H538" s="251">
        <v>1.8</v>
      </c>
      <c r="I538" s="252"/>
      <c r="J538" s="248"/>
      <c r="K538" s="248"/>
      <c r="L538" s="253"/>
      <c r="M538" s="254"/>
      <c r="N538" s="255"/>
      <c r="O538" s="255"/>
      <c r="P538" s="255"/>
      <c r="Q538" s="255"/>
      <c r="R538" s="255"/>
      <c r="S538" s="255"/>
      <c r="T538" s="256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57" t="s">
        <v>142</v>
      </c>
      <c r="AU538" s="257" t="s">
        <v>85</v>
      </c>
      <c r="AV538" s="15" t="s">
        <v>141</v>
      </c>
      <c r="AW538" s="15" t="s">
        <v>34</v>
      </c>
      <c r="AX538" s="15" t="s">
        <v>83</v>
      </c>
      <c r="AY538" s="257" t="s">
        <v>133</v>
      </c>
    </row>
    <row r="539" s="2" customFormat="1" ht="24.15" customHeight="1">
      <c r="A539" s="39"/>
      <c r="B539" s="40"/>
      <c r="C539" s="212" t="s">
        <v>497</v>
      </c>
      <c r="D539" s="212" t="s">
        <v>136</v>
      </c>
      <c r="E539" s="213" t="s">
        <v>498</v>
      </c>
      <c r="F539" s="214" t="s">
        <v>499</v>
      </c>
      <c r="G539" s="215" t="s">
        <v>139</v>
      </c>
      <c r="H539" s="216">
        <v>3.3439999999999999</v>
      </c>
      <c r="I539" s="217"/>
      <c r="J539" s="218">
        <f>ROUND(I539*H539,2)</f>
        <v>0</v>
      </c>
      <c r="K539" s="214" t="s">
        <v>140</v>
      </c>
      <c r="L539" s="45"/>
      <c r="M539" s="219" t="s">
        <v>1</v>
      </c>
      <c r="N539" s="220" t="s">
        <v>43</v>
      </c>
      <c r="O539" s="92"/>
      <c r="P539" s="221">
        <f>O539*H539</f>
        <v>0</v>
      </c>
      <c r="Q539" s="221">
        <v>0</v>
      </c>
      <c r="R539" s="221">
        <f>Q539*H539</f>
        <v>0</v>
      </c>
      <c r="S539" s="221">
        <v>0</v>
      </c>
      <c r="T539" s="222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23" t="s">
        <v>141</v>
      </c>
      <c r="AT539" s="223" t="s">
        <v>136</v>
      </c>
      <c r="AU539" s="223" t="s">
        <v>85</v>
      </c>
      <c r="AY539" s="18" t="s">
        <v>133</v>
      </c>
      <c r="BE539" s="224">
        <f>IF(N539="základní",J539,0)</f>
        <v>0</v>
      </c>
      <c r="BF539" s="224">
        <f>IF(N539="snížená",J539,0)</f>
        <v>0</v>
      </c>
      <c r="BG539" s="224">
        <f>IF(N539="zákl. přenesená",J539,0)</f>
        <v>0</v>
      </c>
      <c r="BH539" s="224">
        <f>IF(N539="sníž. přenesená",J539,0)</f>
        <v>0</v>
      </c>
      <c r="BI539" s="224">
        <f>IF(N539="nulová",J539,0)</f>
        <v>0</v>
      </c>
      <c r="BJ539" s="18" t="s">
        <v>83</v>
      </c>
      <c r="BK539" s="224">
        <f>ROUND(I539*H539,2)</f>
        <v>0</v>
      </c>
      <c r="BL539" s="18" t="s">
        <v>141</v>
      </c>
      <c r="BM539" s="223" t="s">
        <v>500</v>
      </c>
    </row>
    <row r="540" s="13" customFormat="1">
      <c r="A540" s="13"/>
      <c r="B540" s="225"/>
      <c r="C540" s="226"/>
      <c r="D540" s="227" t="s">
        <v>142</v>
      </c>
      <c r="E540" s="228" t="s">
        <v>1</v>
      </c>
      <c r="F540" s="229" t="s">
        <v>178</v>
      </c>
      <c r="G540" s="226"/>
      <c r="H540" s="228" t="s">
        <v>1</v>
      </c>
      <c r="I540" s="230"/>
      <c r="J540" s="226"/>
      <c r="K540" s="226"/>
      <c r="L540" s="231"/>
      <c r="M540" s="232"/>
      <c r="N540" s="233"/>
      <c r="O540" s="233"/>
      <c r="P540" s="233"/>
      <c r="Q540" s="233"/>
      <c r="R540" s="233"/>
      <c r="S540" s="233"/>
      <c r="T540" s="234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35" t="s">
        <v>142</v>
      </c>
      <c r="AU540" s="235" t="s">
        <v>85</v>
      </c>
      <c r="AV540" s="13" t="s">
        <v>83</v>
      </c>
      <c r="AW540" s="13" t="s">
        <v>34</v>
      </c>
      <c r="AX540" s="13" t="s">
        <v>78</v>
      </c>
      <c r="AY540" s="235" t="s">
        <v>133</v>
      </c>
    </row>
    <row r="541" s="13" customFormat="1">
      <c r="A541" s="13"/>
      <c r="B541" s="225"/>
      <c r="C541" s="226"/>
      <c r="D541" s="227" t="s">
        <v>142</v>
      </c>
      <c r="E541" s="228" t="s">
        <v>1</v>
      </c>
      <c r="F541" s="229" t="s">
        <v>501</v>
      </c>
      <c r="G541" s="226"/>
      <c r="H541" s="228" t="s">
        <v>1</v>
      </c>
      <c r="I541" s="230"/>
      <c r="J541" s="226"/>
      <c r="K541" s="226"/>
      <c r="L541" s="231"/>
      <c r="M541" s="232"/>
      <c r="N541" s="233"/>
      <c r="O541" s="233"/>
      <c r="P541" s="233"/>
      <c r="Q541" s="233"/>
      <c r="R541" s="233"/>
      <c r="S541" s="233"/>
      <c r="T541" s="234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5" t="s">
        <v>142</v>
      </c>
      <c r="AU541" s="235" t="s">
        <v>85</v>
      </c>
      <c r="AV541" s="13" t="s">
        <v>83</v>
      </c>
      <c r="AW541" s="13" t="s">
        <v>34</v>
      </c>
      <c r="AX541" s="13" t="s">
        <v>78</v>
      </c>
      <c r="AY541" s="235" t="s">
        <v>133</v>
      </c>
    </row>
    <row r="542" s="14" customFormat="1">
      <c r="A542" s="14"/>
      <c r="B542" s="236"/>
      <c r="C542" s="237"/>
      <c r="D542" s="227" t="s">
        <v>142</v>
      </c>
      <c r="E542" s="238" t="s">
        <v>1</v>
      </c>
      <c r="F542" s="239" t="s">
        <v>502</v>
      </c>
      <c r="G542" s="237"/>
      <c r="H542" s="240">
        <v>3.3439999999999999</v>
      </c>
      <c r="I542" s="241"/>
      <c r="J542" s="237"/>
      <c r="K542" s="237"/>
      <c r="L542" s="242"/>
      <c r="M542" s="243"/>
      <c r="N542" s="244"/>
      <c r="O542" s="244"/>
      <c r="P542" s="244"/>
      <c r="Q542" s="244"/>
      <c r="R542" s="244"/>
      <c r="S542" s="244"/>
      <c r="T542" s="245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46" t="s">
        <v>142</v>
      </c>
      <c r="AU542" s="246" t="s">
        <v>85</v>
      </c>
      <c r="AV542" s="14" t="s">
        <v>85</v>
      </c>
      <c r="AW542" s="14" t="s">
        <v>34</v>
      </c>
      <c r="AX542" s="14" t="s">
        <v>78</v>
      </c>
      <c r="AY542" s="246" t="s">
        <v>133</v>
      </c>
    </row>
    <row r="543" s="15" customFormat="1">
      <c r="A543" s="15"/>
      <c r="B543" s="247"/>
      <c r="C543" s="248"/>
      <c r="D543" s="227" t="s">
        <v>142</v>
      </c>
      <c r="E543" s="249" t="s">
        <v>1</v>
      </c>
      <c r="F543" s="250" t="s">
        <v>145</v>
      </c>
      <c r="G543" s="248"/>
      <c r="H543" s="251">
        <v>3.3439999999999999</v>
      </c>
      <c r="I543" s="252"/>
      <c r="J543" s="248"/>
      <c r="K543" s="248"/>
      <c r="L543" s="253"/>
      <c r="M543" s="254"/>
      <c r="N543" s="255"/>
      <c r="O543" s="255"/>
      <c r="P543" s="255"/>
      <c r="Q543" s="255"/>
      <c r="R543" s="255"/>
      <c r="S543" s="255"/>
      <c r="T543" s="256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T543" s="257" t="s">
        <v>142</v>
      </c>
      <c r="AU543" s="257" t="s">
        <v>85</v>
      </c>
      <c r="AV543" s="15" t="s">
        <v>141</v>
      </c>
      <c r="AW543" s="15" t="s">
        <v>34</v>
      </c>
      <c r="AX543" s="15" t="s">
        <v>83</v>
      </c>
      <c r="AY543" s="257" t="s">
        <v>133</v>
      </c>
    </row>
    <row r="544" s="2" customFormat="1" ht="37.8" customHeight="1">
      <c r="A544" s="39"/>
      <c r="B544" s="40"/>
      <c r="C544" s="212" t="s">
        <v>342</v>
      </c>
      <c r="D544" s="212" t="s">
        <v>136</v>
      </c>
      <c r="E544" s="213" t="s">
        <v>503</v>
      </c>
      <c r="F544" s="214" t="s">
        <v>504</v>
      </c>
      <c r="G544" s="215" t="s">
        <v>154</v>
      </c>
      <c r="H544" s="216">
        <v>255.911</v>
      </c>
      <c r="I544" s="217"/>
      <c r="J544" s="218">
        <f>ROUND(I544*H544,2)</f>
        <v>0</v>
      </c>
      <c r="K544" s="214" t="s">
        <v>140</v>
      </c>
      <c r="L544" s="45"/>
      <c r="M544" s="219" t="s">
        <v>1</v>
      </c>
      <c r="N544" s="220" t="s">
        <v>43</v>
      </c>
      <c r="O544" s="92"/>
      <c r="P544" s="221">
        <f>O544*H544</f>
        <v>0</v>
      </c>
      <c r="Q544" s="221">
        <v>0</v>
      </c>
      <c r="R544" s="221">
        <f>Q544*H544</f>
        <v>0</v>
      </c>
      <c r="S544" s="221">
        <v>0</v>
      </c>
      <c r="T544" s="222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23" t="s">
        <v>141</v>
      </c>
      <c r="AT544" s="223" t="s">
        <v>136</v>
      </c>
      <c r="AU544" s="223" t="s">
        <v>85</v>
      </c>
      <c r="AY544" s="18" t="s">
        <v>133</v>
      </c>
      <c r="BE544" s="224">
        <f>IF(N544="základní",J544,0)</f>
        <v>0</v>
      </c>
      <c r="BF544" s="224">
        <f>IF(N544="snížená",J544,0)</f>
        <v>0</v>
      </c>
      <c r="BG544" s="224">
        <f>IF(N544="zákl. přenesená",J544,0)</f>
        <v>0</v>
      </c>
      <c r="BH544" s="224">
        <f>IF(N544="sníž. přenesená",J544,0)</f>
        <v>0</v>
      </c>
      <c r="BI544" s="224">
        <f>IF(N544="nulová",J544,0)</f>
        <v>0</v>
      </c>
      <c r="BJ544" s="18" t="s">
        <v>83</v>
      </c>
      <c r="BK544" s="224">
        <f>ROUND(I544*H544,2)</f>
        <v>0</v>
      </c>
      <c r="BL544" s="18" t="s">
        <v>141</v>
      </c>
      <c r="BM544" s="223" t="s">
        <v>505</v>
      </c>
    </row>
    <row r="545" s="13" customFormat="1">
      <c r="A545" s="13"/>
      <c r="B545" s="225"/>
      <c r="C545" s="226"/>
      <c r="D545" s="227" t="s">
        <v>142</v>
      </c>
      <c r="E545" s="228" t="s">
        <v>1</v>
      </c>
      <c r="F545" s="229" t="s">
        <v>283</v>
      </c>
      <c r="G545" s="226"/>
      <c r="H545" s="228" t="s">
        <v>1</v>
      </c>
      <c r="I545" s="230"/>
      <c r="J545" s="226"/>
      <c r="K545" s="226"/>
      <c r="L545" s="231"/>
      <c r="M545" s="232"/>
      <c r="N545" s="233"/>
      <c r="O545" s="233"/>
      <c r="P545" s="233"/>
      <c r="Q545" s="233"/>
      <c r="R545" s="233"/>
      <c r="S545" s="233"/>
      <c r="T545" s="234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35" t="s">
        <v>142</v>
      </c>
      <c r="AU545" s="235" t="s">
        <v>85</v>
      </c>
      <c r="AV545" s="13" t="s">
        <v>83</v>
      </c>
      <c r="AW545" s="13" t="s">
        <v>34</v>
      </c>
      <c r="AX545" s="13" t="s">
        <v>78</v>
      </c>
      <c r="AY545" s="235" t="s">
        <v>133</v>
      </c>
    </row>
    <row r="546" s="13" customFormat="1">
      <c r="A546" s="13"/>
      <c r="B546" s="225"/>
      <c r="C546" s="226"/>
      <c r="D546" s="227" t="s">
        <v>142</v>
      </c>
      <c r="E546" s="228" t="s">
        <v>1</v>
      </c>
      <c r="F546" s="229" t="s">
        <v>284</v>
      </c>
      <c r="G546" s="226"/>
      <c r="H546" s="228" t="s">
        <v>1</v>
      </c>
      <c r="I546" s="230"/>
      <c r="J546" s="226"/>
      <c r="K546" s="226"/>
      <c r="L546" s="231"/>
      <c r="M546" s="232"/>
      <c r="N546" s="233"/>
      <c r="O546" s="233"/>
      <c r="P546" s="233"/>
      <c r="Q546" s="233"/>
      <c r="R546" s="233"/>
      <c r="S546" s="233"/>
      <c r="T546" s="234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35" t="s">
        <v>142</v>
      </c>
      <c r="AU546" s="235" t="s">
        <v>85</v>
      </c>
      <c r="AV546" s="13" t="s">
        <v>83</v>
      </c>
      <c r="AW546" s="13" t="s">
        <v>34</v>
      </c>
      <c r="AX546" s="13" t="s">
        <v>78</v>
      </c>
      <c r="AY546" s="235" t="s">
        <v>133</v>
      </c>
    </row>
    <row r="547" s="13" customFormat="1">
      <c r="A547" s="13"/>
      <c r="B547" s="225"/>
      <c r="C547" s="226"/>
      <c r="D547" s="227" t="s">
        <v>142</v>
      </c>
      <c r="E547" s="228" t="s">
        <v>1</v>
      </c>
      <c r="F547" s="229" t="s">
        <v>285</v>
      </c>
      <c r="G547" s="226"/>
      <c r="H547" s="228" t="s">
        <v>1</v>
      </c>
      <c r="I547" s="230"/>
      <c r="J547" s="226"/>
      <c r="K547" s="226"/>
      <c r="L547" s="231"/>
      <c r="M547" s="232"/>
      <c r="N547" s="233"/>
      <c r="O547" s="233"/>
      <c r="P547" s="233"/>
      <c r="Q547" s="233"/>
      <c r="R547" s="233"/>
      <c r="S547" s="233"/>
      <c r="T547" s="234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35" t="s">
        <v>142</v>
      </c>
      <c r="AU547" s="235" t="s">
        <v>85</v>
      </c>
      <c r="AV547" s="13" t="s">
        <v>83</v>
      </c>
      <c r="AW547" s="13" t="s">
        <v>34</v>
      </c>
      <c r="AX547" s="13" t="s">
        <v>78</v>
      </c>
      <c r="AY547" s="235" t="s">
        <v>133</v>
      </c>
    </row>
    <row r="548" s="14" customFormat="1">
      <c r="A548" s="14"/>
      <c r="B548" s="236"/>
      <c r="C548" s="237"/>
      <c r="D548" s="227" t="s">
        <v>142</v>
      </c>
      <c r="E548" s="238" t="s">
        <v>1</v>
      </c>
      <c r="F548" s="239" t="s">
        <v>286</v>
      </c>
      <c r="G548" s="237"/>
      <c r="H548" s="240">
        <v>272.48000000000002</v>
      </c>
      <c r="I548" s="241"/>
      <c r="J548" s="237"/>
      <c r="K548" s="237"/>
      <c r="L548" s="242"/>
      <c r="M548" s="243"/>
      <c r="N548" s="244"/>
      <c r="O548" s="244"/>
      <c r="P548" s="244"/>
      <c r="Q548" s="244"/>
      <c r="R548" s="244"/>
      <c r="S548" s="244"/>
      <c r="T548" s="245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46" t="s">
        <v>142</v>
      </c>
      <c r="AU548" s="246" t="s">
        <v>85</v>
      </c>
      <c r="AV548" s="14" t="s">
        <v>85</v>
      </c>
      <c r="AW548" s="14" t="s">
        <v>34</v>
      </c>
      <c r="AX548" s="14" t="s">
        <v>78</v>
      </c>
      <c r="AY548" s="246" t="s">
        <v>133</v>
      </c>
    </row>
    <row r="549" s="13" customFormat="1">
      <c r="A549" s="13"/>
      <c r="B549" s="225"/>
      <c r="C549" s="226"/>
      <c r="D549" s="227" t="s">
        <v>142</v>
      </c>
      <c r="E549" s="228" t="s">
        <v>1</v>
      </c>
      <c r="F549" s="229" t="s">
        <v>287</v>
      </c>
      <c r="G549" s="226"/>
      <c r="H549" s="228" t="s">
        <v>1</v>
      </c>
      <c r="I549" s="230"/>
      <c r="J549" s="226"/>
      <c r="K549" s="226"/>
      <c r="L549" s="231"/>
      <c r="M549" s="232"/>
      <c r="N549" s="233"/>
      <c r="O549" s="233"/>
      <c r="P549" s="233"/>
      <c r="Q549" s="233"/>
      <c r="R549" s="233"/>
      <c r="S549" s="233"/>
      <c r="T549" s="234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35" t="s">
        <v>142</v>
      </c>
      <c r="AU549" s="235" t="s">
        <v>85</v>
      </c>
      <c r="AV549" s="13" t="s">
        <v>83</v>
      </c>
      <c r="AW549" s="13" t="s">
        <v>34</v>
      </c>
      <c r="AX549" s="13" t="s">
        <v>78</v>
      </c>
      <c r="AY549" s="235" t="s">
        <v>133</v>
      </c>
    </row>
    <row r="550" s="14" customFormat="1">
      <c r="A550" s="14"/>
      <c r="B550" s="236"/>
      <c r="C550" s="237"/>
      <c r="D550" s="227" t="s">
        <v>142</v>
      </c>
      <c r="E550" s="238" t="s">
        <v>1</v>
      </c>
      <c r="F550" s="239" t="s">
        <v>288</v>
      </c>
      <c r="G550" s="237"/>
      <c r="H550" s="240">
        <v>8.3979999999999997</v>
      </c>
      <c r="I550" s="241"/>
      <c r="J550" s="237"/>
      <c r="K550" s="237"/>
      <c r="L550" s="242"/>
      <c r="M550" s="243"/>
      <c r="N550" s="244"/>
      <c r="O550" s="244"/>
      <c r="P550" s="244"/>
      <c r="Q550" s="244"/>
      <c r="R550" s="244"/>
      <c r="S550" s="244"/>
      <c r="T550" s="24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6" t="s">
        <v>142</v>
      </c>
      <c r="AU550" s="246" t="s">
        <v>85</v>
      </c>
      <c r="AV550" s="14" t="s">
        <v>85</v>
      </c>
      <c r="AW550" s="14" t="s">
        <v>34</v>
      </c>
      <c r="AX550" s="14" t="s">
        <v>78</v>
      </c>
      <c r="AY550" s="246" t="s">
        <v>133</v>
      </c>
    </row>
    <row r="551" s="13" customFormat="1">
      <c r="A551" s="13"/>
      <c r="B551" s="225"/>
      <c r="C551" s="226"/>
      <c r="D551" s="227" t="s">
        <v>142</v>
      </c>
      <c r="E551" s="228" t="s">
        <v>1</v>
      </c>
      <c r="F551" s="229" t="s">
        <v>181</v>
      </c>
      <c r="G551" s="226"/>
      <c r="H551" s="228" t="s">
        <v>1</v>
      </c>
      <c r="I551" s="230"/>
      <c r="J551" s="226"/>
      <c r="K551" s="226"/>
      <c r="L551" s="231"/>
      <c r="M551" s="232"/>
      <c r="N551" s="233"/>
      <c r="O551" s="233"/>
      <c r="P551" s="233"/>
      <c r="Q551" s="233"/>
      <c r="R551" s="233"/>
      <c r="S551" s="233"/>
      <c r="T551" s="234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35" t="s">
        <v>142</v>
      </c>
      <c r="AU551" s="235" t="s">
        <v>85</v>
      </c>
      <c r="AV551" s="13" t="s">
        <v>83</v>
      </c>
      <c r="AW551" s="13" t="s">
        <v>34</v>
      </c>
      <c r="AX551" s="13" t="s">
        <v>78</v>
      </c>
      <c r="AY551" s="235" t="s">
        <v>133</v>
      </c>
    </row>
    <row r="552" s="14" customFormat="1">
      <c r="A552" s="14"/>
      <c r="B552" s="236"/>
      <c r="C552" s="237"/>
      <c r="D552" s="227" t="s">
        <v>142</v>
      </c>
      <c r="E552" s="238" t="s">
        <v>1</v>
      </c>
      <c r="F552" s="239" t="s">
        <v>289</v>
      </c>
      <c r="G552" s="237"/>
      <c r="H552" s="240">
        <v>-63.883000000000003</v>
      </c>
      <c r="I552" s="241"/>
      <c r="J552" s="237"/>
      <c r="K552" s="237"/>
      <c r="L552" s="242"/>
      <c r="M552" s="243"/>
      <c r="N552" s="244"/>
      <c r="O552" s="244"/>
      <c r="P552" s="244"/>
      <c r="Q552" s="244"/>
      <c r="R552" s="244"/>
      <c r="S552" s="244"/>
      <c r="T552" s="245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46" t="s">
        <v>142</v>
      </c>
      <c r="AU552" s="246" t="s">
        <v>85</v>
      </c>
      <c r="AV552" s="14" t="s">
        <v>85</v>
      </c>
      <c r="AW552" s="14" t="s">
        <v>34</v>
      </c>
      <c r="AX552" s="14" t="s">
        <v>78</v>
      </c>
      <c r="AY552" s="246" t="s">
        <v>133</v>
      </c>
    </row>
    <row r="553" s="13" customFormat="1">
      <c r="A553" s="13"/>
      <c r="B553" s="225"/>
      <c r="C553" s="226"/>
      <c r="D553" s="227" t="s">
        <v>142</v>
      </c>
      <c r="E553" s="228" t="s">
        <v>1</v>
      </c>
      <c r="F553" s="229" t="s">
        <v>290</v>
      </c>
      <c r="G553" s="226"/>
      <c r="H553" s="228" t="s">
        <v>1</v>
      </c>
      <c r="I553" s="230"/>
      <c r="J553" s="226"/>
      <c r="K553" s="226"/>
      <c r="L553" s="231"/>
      <c r="M553" s="232"/>
      <c r="N553" s="233"/>
      <c r="O553" s="233"/>
      <c r="P553" s="233"/>
      <c r="Q553" s="233"/>
      <c r="R553" s="233"/>
      <c r="S553" s="233"/>
      <c r="T553" s="234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35" t="s">
        <v>142</v>
      </c>
      <c r="AU553" s="235" t="s">
        <v>85</v>
      </c>
      <c r="AV553" s="13" t="s">
        <v>83</v>
      </c>
      <c r="AW553" s="13" t="s">
        <v>34</v>
      </c>
      <c r="AX553" s="13" t="s">
        <v>78</v>
      </c>
      <c r="AY553" s="235" t="s">
        <v>133</v>
      </c>
    </row>
    <row r="554" s="14" customFormat="1">
      <c r="A554" s="14"/>
      <c r="B554" s="236"/>
      <c r="C554" s="237"/>
      <c r="D554" s="227" t="s">
        <v>142</v>
      </c>
      <c r="E554" s="238" t="s">
        <v>1</v>
      </c>
      <c r="F554" s="239" t="s">
        <v>291</v>
      </c>
      <c r="G554" s="237"/>
      <c r="H554" s="240">
        <v>29.809999999999999</v>
      </c>
      <c r="I554" s="241"/>
      <c r="J554" s="237"/>
      <c r="K554" s="237"/>
      <c r="L554" s="242"/>
      <c r="M554" s="243"/>
      <c r="N554" s="244"/>
      <c r="O554" s="244"/>
      <c r="P554" s="244"/>
      <c r="Q554" s="244"/>
      <c r="R554" s="244"/>
      <c r="S554" s="244"/>
      <c r="T554" s="245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46" t="s">
        <v>142</v>
      </c>
      <c r="AU554" s="246" t="s">
        <v>85</v>
      </c>
      <c r="AV554" s="14" t="s">
        <v>85</v>
      </c>
      <c r="AW554" s="14" t="s">
        <v>34</v>
      </c>
      <c r="AX554" s="14" t="s">
        <v>78</v>
      </c>
      <c r="AY554" s="246" t="s">
        <v>133</v>
      </c>
    </row>
    <row r="555" s="13" customFormat="1">
      <c r="A555" s="13"/>
      <c r="B555" s="225"/>
      <c r="C555" s="226"/>
      <c r="D555" s="227" t="s">
        <v>142</v>
      </c>
      <c r="E555" s="228" t="s">
        <v>1</v>
      </c>
      <c r="F555" s="229" t="s">
        <v>310</v>
      </c>
      <c r="G555" s="226"/>
      <c r="H555" s="228" t="s">
        <v>1</v>
      </c>
      <c r="I555" s="230"/>
      <c r="J555" s="226"/>
      <c r="K555" s="226"/>
      <c r="L555" s="231"/>
      <c r="M555" s="232"/>
      <c r="N555" s="233"/>
      <c r="O555" s="233"/>
      <c r="P555" s="233"/>
      <c r="Q555" s="233"/>
      <c r="R555" s="233"/>
      <c r="S555" s="233"/>
      <c r="T555" s="234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35" t="s">
        <v>142</v>
      </c>
      <c r="AU555" s="235" t="s">
        <v>85</v>
      </c>
      <c r="AV555" s="13" t="s">
        <v>83</v>
      </c>
      <c r="AW555" s="13" t="s">
        <v>34</v>
      </c>
      <c r="AX555" s="13" t="s">
        <v>78</v>
      </c>
      <c r="AY555" s="235" t="s">
        <v>133</v>
      </c>
    </row>
    <row r="556" s="14" customFormat="1">
      <c r="A556" s="14"/>
      <c r="B556" s="236"/>
      <c r="C556" s="237"/>
      <c r="D556" s="227" t="s">
        <v>142</v>
      </c>
      <c r="E556" s="238" t="s">
        <v>1</v>
      </c>
      <c r="F556" s="239" t="s">
        <v>311</v>
      </c>
      <c r="G556" s="237"/>
      <c r="H556" s="240">
        <v>9.1059999999999999</v>
      </c>
      <c r="I556" s="241"/>
      <c r="J556" s="237"/>
      <c r="K556" s="237"/>
      <c r="L556" s="242"/>
      <c r="M556" s="243"/>
      <c r="N556" s="244"/>
      <c r="O556" s="244"/>
      <c r="P556" s="244"/>
      <c r="Q556" s="244"/>
      <c r="R556" s="244"/>
      <c r="S556" s="244"/>
      <c r="T556" s="245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46" t="s">
        <v>142</v>
      </c>
      <c r="AU556" s="246" t="s">
        <v>85</v>
      </c>
      <c r="AV556" s="14" t="s">
        <v>85</v>
      </c>
      <c r="AW556" s="14" t="s">
        <v>34</v>
      </c>
      <c r="AX556" s="14" t="s">
        <v>78</v>
      </c>
      <c r="AY556" s="246" t="s">
        <v>133</v>
      </c>
    </row>
    <row r="557" s="15" customFormat="1">
      <c r="A557" s="15"/>
      <c r="B557" s="247"/>
      <c r="C557" s="248"/>
      <c r="D557" s="227" t="s">
        <v>142</v>
      </c>
      <c r="E557" s="249" t="s">
        <v>1</v>
      </c>
      <c r="F557" s="250" t="s">
        <v>145</v>
      </c>
      <c r="G557" s="248"/>
      <c r="H557" s="251">
        <v>255.911</v>
      </c>
      <c r="I557" s="252"/>
      <c r="J557" s="248"/>
      <c r="K557" s="248"/>
      <c r="L557" s="253"/>
      <c r="M557" s="254"/>
      <c r="N557" s="255"/>
      <c r="O557" s="255"/>
      <c r="P557" s="255"/>
      <c r="Q557" s="255"/>
      <c r="R557" s="255"/>
      <c r="S557" s="255"/>
      <c r="T557" s="256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T557" s="257" t="s">
        <v>142</v>
      </c>
      <c r="AU557" s="257" t="s">
        <v>85</v>
      </c>
      <c r="AV557" s="15" t="s">
        <v>141</v>
      </c>
      <c r="AW557" s="15" t="s">
        <v>34</v>
      </c>
      <c r="AX557" s="15" t="s">
        <v>83</v>
      </c>
      <c r="AY557" s="257" t="s">
        <v>133</v>
      </c>
    </row>
    <row r="558" s="2" customFormat="1" ht="37.8" customHeight="1">
      <c r="A558" s="39"/>
      <c r="B558" s="40"/>
      <c r="C558" s="212" t="s">
        <v>506</v>
      </c>
      <c r="D558" s="212" t="s">
        <v>136</v>
      </c>
      <c r="E558" s="213" t="s">
        <v>503</v>
      </c>
      <c r="F558" s="214" t="s">
        <v>504</v>
      </c>
      <c r="G558" s="215" t="s">
        <v>154</v>
      </c>
      <c r="H558" s="216">
        <v>527.39099999999996</v>
      </c>
      <c r="I558" s="217"/>
      <c r="J558" s="218">
        <f>ROUND(I558*H558,2)</f>
        <v>0</v>
      </c>
      <c r="K558" s="214" t="s">
        <v>140</v>
      </c>
      <c r="L558" s="45"/>
      <c r="M558" s="219" t="s">
        <v>1</v>
      </c>
      <c r="N558" s="220" t="s">
        <v>43</v>
      </c>
      <c r="O558" s="92"/>
      <c r="P558" s="221">
        <f>O558*H558</f>
        <v>0</v>
      </c>
      <c r="Q558" s="221">
        <v>0</v>
      </c>
      <c r="R558" s="221">
        <f>Q558*H558</f>
        <v>0</v>
      </c>
      <c r="S558" s="221">
        <v>0</v>
      </c>
      <c r="T558" s="222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3" t="s">
        <v>141</v>
      </c>
      <c r="AT558" s="223" t="s">
        <v>136</v>
      </c>
      <c r="AU558" s="223" t="s">
        <v>85</v>
      </c>
      <c r="AY558" s="18" t="s">
        <v>133</v>
      </c>
      <c r="BE558" s="224">
        <f>IF(N558="základní",J558,0)</f>
        <v>0</v>
      </c>
      <c r="BF558" s="224">
        <f>IF(N558="snížená",J558,0)</f>
        <v>0</v>
      </c>
      <c r="BG558" s="224">
        <f>IF(N558="zákl. přenesená",J558,0)</f>
        <v>0</v>
      </c>
      <c r="BH558" s="224">
        <f>IF(N558="sníž. přenesená",J558,0)</f>
        <v>0</v>
      </c>
      <c r="BI558" s="224">
        <f>IF(N558="nulová",J558,0)</f>
        <v>0</v>
      </c>
      <c r="BJ558" s="18" t="s">
        <v>83</v>
      </c>
      <c r="BK558" s="224">
        <f>ROUND(I558*H558,2)</f>
        <v>0</v>
      </c>
      <c r="BL558" s="18" t="s">
        <v>141</v>
      </c>
      <c r="BM558" s="223" t="s">
        <v>507</v>
      </c>
    </row>
    <row r="559" s="13" customFormat="1">
      <c r="A559" s="13"/>
      <c r="B559" s="225"/>
      <c r="C559" s="226"/>
      <c r="D559" s="227" t="s">
        <v>142</v>
      </c>
      <c r="E559" s="228" t="s">
        <v>1</v>
      </c>
      <c r="F559" s="229" t="s">
        <v>178</v>
      </c>
      <c r="G559" s="226"/>
      <c r="H559" s="228" t="s">
        <v>1</v>
      </c>
      <c r="I559" s="230"/>
      <c r="J559" s="226"/>
      <c r="K559" s="226"/>
      <c r="L559" s="231"/>
      <c r="M559" s="232"/>
      <c r="N559" s="233"/>
      <c r="O559" s="233"/>
      <c r="P559" s="233"/>
      <c r="Q559" s="233"/>
      <c r="R559" s="233"/>
      <c r="S559" s="233"/>
      <c r="T559" s="234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35" t="s">
        <v>142</v>
      </c>
      <c r="AU559" s="235" t="s">
        <v>85</v>
      </c>
      <c r="AV559" s="13" t="s">
        <v>83</v>
      </c>
      <c r="AW559" s="13" t="s">
        <v>34</v>
      </c>
      <c r="AX559" s="13" t="s">
        <v>78</v>
      </c>
      <c r="AY559" s="235" t="s">
        <v>133</v>
      </c>
    </row>
    <row r="560" s="13" customFormat="1">
      <c r="A560" s="13"/>
      <c r="B560" s="225"/>
      <c r="C560" s="226"/>
      <c r="D560" s="227" t="s">
        <v>142</v>
      </c>
      <c r="E560" s="228" t="s">
        <v>1</v>
      </c>
      <c r="F560" s="229" t="s">
        <v>179</v>
      </c>
      <c r="G560" s="226"/>
      <c r="H560" s="228" t="s">
        <v>1</v>
      </c>
      <c r="I560" s="230"/>
      <c r="J560" s="226"/>
      <c r="K560" s="226"/>
      <c r="L560" s="231"/>
      <c r="M560" s="232"/>
      <c r="N560" s="233"/>
      <c r="O560" s="233"/>
      <c r="P560" s="233"/>
      <c r="Q560" s="233"/>
      <c r="R560" s="233"/>
      <c r="S560" s="233"/>
      <c r="T560" s="234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35" t="s">
        <v>142</v>
      </c>
      <c r="AU560" s="235" t="s">
        <v>85</v>
      </c>
      <c r="AV560" s="13" t="s">
        <v>83</v>
      </c>
      <c r="AW560" s="13" t="s">
        <v>34</v>
      </c>
      <c r="AX560" s="13" t="s">
        <v>78</v>
      </c>
      <c r="AY560" s="235" t="s">
        <v>133</v>
      </c>
    </row>
    <row r="561" s="14" customFormat="1">
      <c r="A561" s="14"/>
      <c r="B561" s="236"/>
      <c r="C561" s="237"/>
      <c r="D561" s="227" t="s">
        <v>142</v>
      </c>
      <c r="E561" s="238" t="s">
        <v>1</v>
      </c>
      <c r="F561" s="239" t="s">
        <v>180</v>
      </c>
      <c r="G561" s="237"/>
      <c r="H561" s="240">
        <v>98.272000000000006</v>
      </c>
      <c r="I561" s="241"/>
      <c r="J561" s="237"/>
      <c r="K561" s="237"/>
      <c r="L561" s="242"/>
      <c r="M561" s="243"/>
      <c r="N561" s="244"/>
      <c r="O561" s="244"/>
      <c r="P561" s="244"/>
      <c r="Q561" s="244"/>
      <c r="R561" s="244"/>
      <c r="S561" s="244"/>
      <c r="T561" s="245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46" t="s">
        <v>142</v>
      </c>
      <c r="AU561" s="246" t="s">
        <v>85</v>
      </c>
      <c r="AV561" s="14" t="s">
        <v>85</v>
      </c>
      <c r="AW561" s="14" t="s">
        <v>34</v>
      </c>
      <c r="AX561" s="14" t="s">
        <v>78</v>
      </c>
      <c r="AY561" s="246" t="s">
        <v>133</v>
      </c>
    </row>
    <row r="562" s="13" customFormat="1">
      <c r="A562" s="13"/>
      <c r="B562" s="225"/>
      <c r="C562" s="226"/>
      <c r="D562" s="227" t="s">
        <v>142</v>
      </c>
      <c r="E562" s="228" t="s">
        <v>1</v>
      </c>
      <c r="F562" s="229" t="s">
        <v>181</v>
      </c>
      <c r="G562" s="226"/>
      <c r="H562" s="228" t="s">
        <v>1</v>
      </c>
      <c r="I562" s="230"/>
      <c r="J562" s="226"/>
      <c r="K562" s="226"/>
      <c r="L562" s="231"/>
      <c r="M562" s="232"/>
      <c r="N562" s="233"/>
      <c r="O562" s="233"/>
      <c r="P562" s="233"/>
      <c r="Q562" s="233"/>
      <c r="R562" s="233"/>
      <c r="S562" s="233"/>
      <c r="T562" s="234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35" t="s">
        <v>142</v>
      </c>
      <c r="AU562" s="235" t="s">
        <v>85</v>
      </c>
      <c r="AV562" s="13" t="s">
        <v>83</v>
      </c>
      <c r="AW562" s="13" t="s">
        <v>34</v>
      </c>
      <c r="AX562" s="13" t="s">
        <v>78</v>
      </c>
      <c r="AY562" s="235" t="s">
        <v>133</v>
      </c>
    </row>
    <row r="563" s="14" customFormat="1">
      <c r="A563" s="14"/>
      <c r="B563" s="236"/>
      <c r="C563" s="237"/>
      <c r="D563" s="227" t="s">
        <v>142</v>
      </c>
      <c r="E563" s="238" t="s">
        <v>1</v>
      </c>
      <c r="F563" s="239" t="s">
        <v>343</v>
      </c>
      <c r="G563" s="237"/>
      <c r="H563" s="240">
        <v>-46.899999999999999</v>
      </c>
      <c r="I563" s="241"/>
      <c r="J563" s="237"/>
      <c r="K563" s="237"/>
      <c r="L563" s="242"/>
      <c r="M563" s="243"/>
      <c r="N563" s="244"/>
      <c r="O563" s="244"/>
      <c r="P563" s="244"/>
      <c r="Q563" s="244"/>
      <c r="R563" s="244"/>
      <c r="S563" s="244"/>
      <c r="T563" s="245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46" t="s">
        <v>142</v>
      </c>
      <c r="AU563" s="246" t="s">
        <v>85</v>
      </c>
      <c r="AV563" s="14" t="s">
        <v>85</v>
      </c>
      <c r="AW563" s="14" t="s">
        <v>34</v>
      </c>
      <c r="AX563" s="14" t="s">
        <v>78</v>
      </c>
      <c r="AY563" s="246" t="s">
        <v>133</v>
      </c>
    </row>
    <row r="564" s="13" customFormat="1">
      <c r="A564" s="13"/>
      <c r="B564" s="225"/>
      <c r="C564" s="226"/>
      <c r="D564" s="227" t="s">
        <v>142</v>
      </c>
      <c r="E564" s="228" t="s">
        <v>1</v>
      </c>
      <c r="F564" s="229" t="s">
        <v>183</v>
      </c>
      <c r="G564" s="226"/>
      <c r="H564" s="228" t="s">
        <v>1</v>
      </c>
      <c r="I564" s="230"/>
      <c r="J564" s="226"/>
      <c r="K564" s="226"/>
      <c r="L564" s="231"/>
      <c r="M564" s="232"/>
      <c r="N564" s="233"/>
      <c r="O564" s="233"/>
      <c r="P564" s="233"/>
      <c r="Q564" s="233"/>
      <c r="R564" s="233"/>
      <c r="S564" s="233"/>
      <c r="T564" s="234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35" t="s">
        <v>142</v>
      </c>
      <c r="AU564" s="235" t="s">
        <v>85</v>
      </c>
      <c r="AV564" s="13" t="s">
        <v>83</v>
      </c>
      <c r="AW564" s="13" t="s">
        <v>34</v>
      </c>
      <c r="AX564" s="13" t="s">
        <v>78</v>
      </c>
      <c r="AY564" s="235" t="s">
        <v>133</v>
      </c>
    </row>
    <row r="565" s="13" customFormat="1">
      <c r="A565" s="13"/>
      <c r="B565" s="225"/>
      <c r="C565" s="226"/>
      <c r="D565" s="227" t="s">
        <v>142</v>
      </c>
      <c r="E565" s="228" t="s">
        <v>1</v>
      </c>
      <c r="F565" s="229" t="s">
        <v>184</v>
      </c>
      <c r="G565" s="226"/>
      <c r="H565" s="228" t="s">
        <v>1</v>
      </c>
      <c r="I565" s="230"/>
      <c r="J565" s="226"/>
      <c r="K565" s="226"/>
      <c r="L565" s="231"/>
      <c r="M565" s="232"/>
      <c r="N565" s="233"/>
      <c r="O565" s="233"/>
      <c r="P565" s="233"/>
      <c r="Q565" s="233"/>
      <c r="R565" s="233"/>
      <c r="S565" s="233"/>
      <c r="T565" s="234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35" t="s">
        <v>142</v>
      </c>
      <c r="AU565" s="235" t="s">
        <v>85</v>
      </c>
      <c r="AV565" s="13" t="s">
        <v>83</v>
      </c>
      <c r="AW565" s="13" t="s">
        <v>34</v>
      </c>
      <c r="AX565" s="13" t="s">
        <v>78</v>
      </c>
      <c r="AY565" s="235" t="s">
        <v>133</v>
      </c>
    </row>
    <row r="566" s="14" customFormat="1">
      <c r="A566" s="14"/>
      <c r="B566" s="236"/>
      <c r="C566" s="237"/>
      <c r="D566" s="227" t="s">
        <v>142</v>
      </c>
      <c r="E566" s="238" t="s">
        <v>1</v>
      </c>
      <c r="F566" s="239" t="s">
        <v>344</v>
      </c>
      <c r="G566" s="237"/>
      <c r="H566" s="240">
        <v>160.66399999999999</v>
      </c>
      <c r="I566" s="241"/>
      <c r="J566" s="237"/>
      <c r="K566" s="237"/>
      <c r="L566" s="242"/>
      <c r="M566" s="243"/>
      <c r="N566" s="244"/>
      <c r="O566" s="244"/>
      <c r="P566" s="244"/>
      <c r="Q566" s="244"/>
      <c r="R566" s="244"/>
      <c r="S566" s="244"/>
      <c r="T566" s="24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46" t="s">
        <v>142</v>
      </c>
      <c r="AU566" s="246" t="s">
        <v>85</v>
      </c>
      <c r="AV566" s="14" t="s">
        <v>85</v>
      </c>
      <c r="AW566" s="14" t="s">
        <v>34</v>
      </c>
      <c r="AX566" s="14" t="s">
        <v>78</v>
      </c>
      <c r="AY566" s="246" t="s">
        <v>133</v>
      </c>
    </row>
    <row r="567" s="13" customFormat="1">
      <c r="A567" s="13"/>
      <c r="B567" s="225"/>
      <c r="C567" s="226"/>
      <c r="D567" s="227" t="s">
        <v>142</v>
      </c>
      <c r="E567" s="228" t="s">
        <v>1</v>
      </c>
      <c r="F567" s="229" t="s">
        <v>186</v>
      </c>
      <c r="G567" s="226"/>
      <c r="H567" s="228" t="s">
        <v>1</v>
      </c>
      <c r="I567" s="230"/>
      <c r="J567" s="226"/>
      <c r="K567" s="226"/>
      <c r="L567" s="231"/>
      <c r="M567" s="232"/>
      <c r="N567" s="233"/>
      <c r="O567" s="233"/>
      <c r="P567" s="233"/>
      <c r="Q567" s="233"/>
      <c r="R567" s="233"/>
      <c r="S567" s="233"/>
      <c r="T567" s="234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35" t="s">
        <v>142</v>
      </c>
      <c r="AU567" s="235" t="s">
        <v>85</v>
      </c>
      <c r="AV567" s="13" t="s">
        <v>83</v>
      </c>
      <c r="AW567" s="13" t="s">
        <v>34</v>
      </c>
      <c r="AX567" s="13" t="s">
        <v>78</v>
      </c>
      <c r="AY567" s="235" t="s">
        <v>133</v>
      </c>
    </row>
    <row r="568" s="14" customFormat="1">
      <c r="A568" s="14"/>
      <c r="B568" s="236"/>
      <c r="C568" s="237"/>
      <c r="D568" s="227" t="s">
        <v>142</v>
      </c>
      <c r="E568" s="238" t="s">
        <v>1</v>
      </c>
      <c r="F568" s="239" t="s">
        <v>345</v>
      </c>
      <c r="G568" s="237"/>
      <c r="H568" s="240">
        <v>135.78</v>
      </c>
      <c r="I568" s="241"/>
      <c r="J568" s="237"/>
      <c r="K568" s="237"/>
      <c r="L568" s="242"/>
      <c r="M568" s="243"/>
      <c r="N568" s="244"/>
      <c r="O568" s="244"/>
      <c r="P568" s="244"/>
      <c r="Q568" s="244"/>
      <c r="R568" s="244"/>
      <c r="S568" s="244"/>
      <c r="T568" s="245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46" t="s">
        <v>142</v>
      </c>
      <c r="AU568" s="246" t="s">
        <v>85</v>
      </c>
      <c r="AV568" s="14" t="s">
        <v>85</v>
      </c>
      <c r="AW568" s="14" t="s">
        <v>34</v>
      </c>
      <c r="AX568" s="14" t="s">
        <v>78</v>
      </c>
      <c r="AY568" s="246" t="s">
        <v>133</v>
      </c>
    </row>
    <row r="569" s="13" customFormat="1">
      <c r="A569" s="13"/>
      <c r="B569" s="225"/>
      <c r="C569" s="226"/>
      <c r="D569" s="227" t="s">
        <v>142</v>
      </c>
      <c r="E569" s="228" t="s">
        <v>1</v>
      </c>
      <c r="F569" s="229" t="s">
        <v>188</v>
      </c>
      <c r="G569" s="226"/>
      <c r="H569" s="228" t="s">
        <v>1</v>
      </c>
      <c r="I569" s="230"/>
      <c r="J569" s="226"/>
      <c r="K569" s="226"/>
      <c r="L569" s="231"/>
      <c r="M569" s="232"/>
      <c r="N569" s="233"/>
      <c r="O569" s="233"/>
      <c r="P569" s="233"/>
      <c r="Q569" s="233"/>
      <c r="R569" s="233"/>
      <c r="S569" s="233"/>
      <c r="T569" s="234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35" t="s">
        <v>142</v>
      </c>
      <c r="AU569" s="235" t="s">
        <v>85</v>
      </c>
      <c r="AV569" s="13" t="s">
        <v>83</v>
      </c>
      <c r="AW569" s="13" t="s">
        <v>34</v>
      </c>
      <c r="AX569" s="13" t="s">
        <v>78</v>
      </c>
      <c r="AY569" s="235" t="s">
        <v>133</v>
      </c>
    </row>
    <row r="570" s="14" customFormat="1">
      <c r="A570" s="14"/>
      <c r="B570" s="236"/>
      <c r="C570" s="237"/>
      <c r="D570" s="227" t="s">
        <v>142</v>
      </c>
      <c r="E570" s="238" t="s">
        <v>1</v>
      </c>
      <c r="F570" s="239" t="s">
        <v>346</v>
      </c>
      <c r="G570" s="237"/>
      <c r="H570" s="240">
        <v>136.202</v>
      </c>
      <c r="I570" s="241"/>
      <c r="J570" s="237"/>
      <c r="K570" s="237"/>
      <c r="L570" s="242"/>
      <c r="M570" s="243"/>
      <c r="N570" s="244"/>
      <c r="O570" s="244"/>
      <c r="P570" s="244"/>
      <c r="Q570" s="244"/>
      <c r="R570" s="244"/>
      <c r="S570" s="244"/>
      <c r="T570" s="245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46" t="s">
        <v>142</v>
      </c>
      <c r="AU570" s="246" t="s">
        <v>85</v>
      </c>
      <c r="AV570" s="14" t="s">
        <v>85</v>
      </c>
      <c r="AW570" s="14" t="s">
        <v>34</v>
      </c>
      <c r="AX570" s="14" t="s">
        <v>78</v>
      </c>
      <c r="AY570" s="246" t="s">
        <v>133</v>
      </c>
    </row>
    <row r="571" s="13" customFormat="1">
      <c r="A571" s="13"/>
      <c r="B571" s="225"/>
      <c r="C571" s="226"/>
      <c r="D571" s="227" t="s">
        <v>142</v>
      </c>
      <c r="E571" s="228" t="s">
        <v>1</v>
      </c>
      <c r="F571" s="229" t="s">
        <v>190</v>
      </c>
      <c r="G571" s="226"/>
      <c r="H571" s="228" t="s">
        <v>1</v>
      </c>
      <c r="I571" s="230"/>
      <c r="J571" s="226"/>
      <c r="K571" s="226"/>
      <c r="L571" s="231"/>
      <c r="M571" s="232"/>
      <c r="N571" s="233"/>
      <c r="O571" s="233"/>
      <c r="P571" s="233"/>
      <c r="Q571" s="233"/>
      <c r="R571" s="233"/>
      <c r="S571" s="233"/>
      <c r="T571" s="234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35" t="s">
        <v>142</v>
      </c>
      <c r="AU571" s="235" t="s">
        <v>85</v>
      </c>
      <c r="AV571" s="13" t="s">
        <v>83</v>
      </c>
      <c r="AW571" s="13" t="s">
        <v>34</v>
      </c>
      <c r="AX571" s="13" t="s">
        <v>78</v>
      </c>
      <c r="AY571" s="235" t="s">
        <v>133</v>
      </c>
    </row>
    <row r="572" s="14" customFormat="1">
      <c r="A572" s="14"/>
      <c r="B572" s="236"/>
      <c r="C572" s="237"/>
      <c r="D572" s="227" t="s">
        <v>142</v>
      </c>
      <c r="E572" s="238" t="s">
        <v>1</v>
      </c>
      <c r="F572" s="239" t="s">
        <v>191</v>
      </c>
      <c r="G572" s="237"/>
      <c r="H572" s="240">
        <v>97.546000000000006</v>
      </c>
      <c r="I572" s="241"/>
      <c r="J572" s="237"/>
      <c r="K572" s="237"/>
      <c r="L572" s="242"/>
      <c r="M572" s="243"/>
      <c r="N572" s="244"/>
      <c r="O572" s="244"/>
      <c r="P572" s="244"/>
      <c r="Q572" s="244"/>
      <c r="R572" s="244"/>
      <c r="S572" s="244"/>
      <c r="T572" s="245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46" t="s">
        <v>142</v>
      </c>
      <c r="AU572" s="246" t="s">
        <v>85</v>
      </c>
      <c r="AV572" s="14" t="s">
        <v>85</v>
      </c>
      <c r="AW572" s="14" t="s">
        <v>34</v>
      </c>
      <c r="AX572" s="14" t="s">
        <v>78</v>
      </c>
      <c r="AY572" s="246" t="s">
        <v>133</v>
      </c>
    </row>
    <row r="573" s="13" customFormat="1">
      <c r="A573" s="13"/>
      <c r="B573" s="225"/>
      <c r="C573" s="226"/>
      <c r="D573" s="227" t="s">
        <v>142</v>
      </c>
      <c r="E573" s="228" t="s">
        <v>1</v>
      </c>
      <c r="F573" s="229" t="s">
        <v>181</v>
      </c>
      <c r="G573" s="226"/>
      <c r="H573" s="228" t="s">
        <v>1</v>
      </c>
      <c r="I573" s="230"/>
      <c r="J573" s="226"/>
      <c r="K573" s="226"/>
      <c r="L573" s="231"/>
      <c r="M573" s="232"/>
      <c r="N573" s="233"/>
      <c r="O573" s="233"/>
      <c r="P573" s="233"/>
      <c r="Q573" s="233"/>
      <c r="R573" s="233"/>
      <c r="S573" s="233"/>
      <c r="T573" s="234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35" t="s">
        <v>142</v>
      </c>
      <c r="AU573" s="235" t="s">
        <v>85</v>
      </c>
      <c r="AV573" s="13" t="s">
        <v>83</v>
      </c>
      <c r="AW573" s="13" t="s">
        <v>34</v>
      </c>
      <c r="AX573" s="13" t="s">
        <v>78</v>
      </c>
      <c r="AY573" s="235" t="s">
        <v>133</v>
      </c>
    </row>
    <row r="574" s="14" customFormat="1">
      <c r="A574" s="14"/>
      <c r="B574" s="236"/>
      <c r="C574" s="237"/>
      <c r="D574" s="227" t="s">
        <v>142</v>
      </c>
      <c r="E574" s="238" t="s">
        <v>1</v>
      </c>
      <c r="F574" s="239" t="s">
        <v>347</v>
      </c>
      <c r="G574" s="237"/>
      <c r="H574" s="240">
        <v>-93.816999999999993</v>
      </c>
      <c r="I574" s="241"/>
      <c r="J574" s="237"/>
      <c r="K574" s="237"/>
      <c r="L574" s="242"/>
      <c r="M574" s="243"/>
      <c r="N574" s="244"/>
      <c r="O574" s="244"/>
      <c r="P574" s="244"/>
      <c r="Q574" s="244"/>
      <c r="R574" s="244"/>
      <c r="S574" s="244"/>
      <c r="T574" s="245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46" t="s">
        <v>142</v>
      </c>
      <c r="AU574" s="246" t="s">
        <v>85</v>
      </c>
      <c r="AV574" s="14" t="s">
        <v>85</v>
      </c>
      <c r="AW574" s="14" t="s">
        <v>34</v>
      </c>
      <c r="AX574" s="14" t="s">
        <v>78</v>
      </c>
      <c r="AY574" s="246" t="s">
        <v>133</v>
      </c>
    </row>
    <row r="575" s="13" customFormat="1">
      <c r="A575" s="13"/>
      <c r="B575" s="225"/>
      <c r="C575" s="226"/>
      <c r="D575" s="227" t="s">
        <v>142</v>
      </c>
      <c r="E575" s="228" t="s">
        <v>1</v>
      </c>
      <c r="F575" s="229" t="s">
        <v>290</v>
      </c>
      <c r="G575" s="226"/>
      <c r="H575" s="228" t="s">
        <v>1</v>
      </c>
      <c r="I575" s="230"/>
      <c r="J575" s="226"/>
      <c r="K575" s="226"/>
      <c r="L575" s="231"/>
      <c r="M575" s="232"/>
      <c r="N575" s="233"/>
      <c r="O575" s="233"/>
      <c r="P575" s="233"/>
      <c r="Q575" s="233"/>
      <c r="R575" s="233"/>
      <c r="S575" s="233"/>
      <c r="T575" s="234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35" t="s">
        <v>142</v>
      </c>
      <c r="AU575" s="235" t="s">
        <v>85</v>
      </c>
      <c r="AV575" s="13" t="s">
        <v>83</v>
      </c>
      <c r="AW575" s="13" t="s">
        <v>34</v>
      </c>
      <c r="AX575" s="13" t="s">
        <v>78</v>
      </c>
      <c r="AY575" s="235" t="s">
        <v>133</v>
      </c>
    </row>
    <row r="576" s="14" customFormat="1">
      <c r="A576" s="14"/>
      <c r="B576" s="236"/>
      <c r="C576" s="237"/>
      <c r="D576" s="227" t="s">
        <v>142</v>
      </c>
      <c r="E576" s="238" t="s">
        <v>1</v>
      </c>
      <c r="F576" s="239" t="s">
        <v>348</v>
      </c>
      <c r="G576" s="237"/>
      <c r="H576" s="240">
        <v>39.643999999999998</v>
      </c>
      <c r="I576" s="241"/>
      <c r="J576" s="237"/>
      <c r="K576" s="237"/>
      <c r="L576" s="242"/>
      <c r="M576" s="243"/>
      <c r="N576" s="244"/>
      <c r="O576" s="244"/>
      <c r="P576" s="244"/>
      <c r="Q576" s="244"/>
      <c r="R576" s="244"/>
      <c r="S576" s="244"/>
      <c r="T576" s="245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46" t="s">
        <v>142</v>
      </c>
      <c r="AU576" s="246" t="s">
        <v>85</v>
      </c>
      <c r="AV576" s="14" t="s">
        <v>85</v>
      </c>
      <c r="AW576" s="14" t="s">
        <v>34</v>
      </c>
      <c r="AX576" s="14" t="s">
        <v>78</v>
      </c>
      <c r="AY576" s="246" t="s">
        <v>133</v>
      </c>
    </row>
    <row r="577" s="15" customFormat="1">
      <c r="A577" s="15"/>
      <c r="B577" s="247"/>
      <c r="C577" s="248"/>
      <c r="D577" s="227" t="s">
        <v>142</v>
      </c>
      <c r="E577" s="249" t="s">
        <v>1</v>
      </c>
      <c r="F577" s="250" t="s">
        <v>145</v>
      </c>
      <c r="G577" s="248"/>
      <c r="H577" s="251">
        <v>527.39099999999996</v>
      </c>
      <c r="I577" s="252"/>
      <c r="J577" s="248"/>
      <c r="K577" s="248"/>
      <c r="L577" s="253"/>
      <c r="M577" s="254"/>
      <c r="N577" s="255"/>
      <c r="O577" s="255"/>
      <c r="P577" s="255"/>
      <c r="Q577" s="255"/>
      <c r="R577" s="255"/>
      <c r="S577" s="255"/>
      <c r="T577" s="256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57" t="s">
        <v>142</v>
      </c>
      <c r="AU577" s="257" t="s">
        <v>85</v>
      </c>
      <c r="AV577" s="15" t="s">
        <v>141</v>
      </c>
      <c r="AW577" s="15" t="s">
        <v>34</v>
      </c>
      <c r="AX577" s="15" t="s">
        <v>83</v>
      </c>
      <c r="AY577" s="257" t="s">
        <v>133</v>
      </c>
    </row>
    <row r="578" s="2" customFormat="1" ht="24.15" customHeight="1">
      <c r="A578" s="39"/>
      <c r="B578" s="40"/>
      <c r="C578" s="212" t="s">
        <v>351</v>
      </c>
      <c r="D578" s="212" t="s">
        <v>136</v>
      </c>
      <c r="E578" s="213" t="s">
        <v>508</v>
      </c>
      <c r="F578" s="214" t="s">
        <v>509</v>
      </c>
      <c r="G578" s="215" t="s">
        <v>154</v>
      </c>
      <c r="H578" s="216">
        <v>1705.9500000000001</v>
      </c>
      <c r="I578" s="217"/>
      <c r="J578" s="218">
        <f>ROUND(I578*H578,2)</f>
        <v>0</v>
      </c>
      <c r="K578" s="214" t="s">
        <v>140</v>
      </c>
      <c r="L578" s="45"/>
      <c r="M578" s="219" t="s">
        <v>1</v>
      </c>
      <c r="N578" s="220" t="s">
        <v>43</v>
      </c>
      <c r="O578" s="92"/>
      <c r="P578" s="221">
        <f>O578*H578</f>
        <v>0</v>
      </c>
      <c r="Q578" s="221">
        <v>0</v>
      </c>
      <c r="R578" s="221">
        <f>Q578*H578</f>
        <v>0</v>
      </c>
      <c r="S578" s="221">
        <v>0</v>
      </c>
      <c r="T578" s="222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23" t="s">
        <v>141</v>
      </c>
      <c r="AT578" s="223" t="s">
        <v>136</v>
      </c>
      <c r="AU578" s="223" t="s">
        <v>85</v>
      </c>
      <c r="AY578" s="18" t="s">
        <v>133</v>
      </c>
      <c r="BE578" s="224">
        <f>IF(N578="základní",J578,0)</f>
        <v>0</v>
      </c>
      <c r="BF578" s="224">
        <f>IF(N578="snížená",J578,0)</f>
        <v>0</v>
      </c>
      <c r="BG578" s="224">
        <f>IF(N578="zákl. přenesená",J578,0)</f>
        <v>0</v>
      </c>
      <c r="BH578" s="224">
        <f>IF(N578="sníž. přenesená",J578,0)</f>
        <v>0</v>
      </c>
      <c r="BI578" s="224">
        <f>IF(N578="nulová",J578,0)</f>
        <v>0</v>
      </c>
      <c r="BJ578" s="18" t="s">
        <v>83</v>
      </c>
      <c r="BK578" s="224">
        <f>ROUND(I578*H578,2)</f>
        <v>0</v>
      </c>
      <c r="BL578" s="18" t="s">
        <v>141</v>
      </c>
      <c r="BM578" s="223" t="s">
        <v>510</v>
      </c>
    </row>
    <row r="579" s="2" customFormat="1" ht="24.15" customHeight="1">
      <c r="A579" s="39"/>
      <c r="B579" s="40"/>
      <c r="C579" s="212" t="s">
        <v>511</v>
      </c>
      <c r="D579" s="212" t="s">
        <v>136</v>
      </c>
      <c r="E579" s="213" t="s">
        <v>512</v>
      </c>
      <c r="F579" s="214" t="s">
        <v>513</v>
      </c>
      <c r="G579" s="215" t="s">
        <v>154</v>
      </c>
      <c r="H579" s="216">
        <v>3411.9000000000001</v>
      </c>
      <c r="I579" s="217"/>
      <c r="J579" s="218">
        <f>ROUND(I579*H579,2)</f>
        <v>0</v>
      </c>
      <c r="K579" s="214" t="s">
        <v>140</v>
      </c>
      <c r="L579" s="45"/>
      <c r="M579" s="219" t="s">
        <v>1</v>
      </c>
      <c r="N579" s="220" t="s">
        <v>43</v>
      </c>
      <c r="O579" s="92"/>
      <c r="P579" s="221">
        <f>O579*H579</f>
        <v>0</v>
      </c>
      <c r="Q579" s="221">
        <v>0</v>
      </c>
      <c r="R579" s="221">
        <f>Q579*H579</f>
        <v>0</v>
      </c>
      <c r="S579" s="221">
        <v>0</v>
      </c>
      <c r="T579" s="222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23" t="s">
        <v>141</v>
      </c>
      <c r="AT579" s="223" t="s">
        <v>136</v>
      </c>
      <c r="AU579" s="223" t="s">
        <v>85</v>
      </c>
      <c r="AY579" s="18" t="s">
        <v>133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8" t="s">
        <v>83</v>
      </c>
      <c r="BK579" s="224">
        <f>ROUND(I579*H579,2)</f>
        <v>0</v>
      </c>
      <c r="BL579" s="18" t="s">
        <v>141</v>
      </c>
      <c r="BM579" s="223" t="s">
        <v>514</v>
      </c>
    </row>
    <row r="580" s="14" customFormat="1">
      <c r="A580" s="14"/>
      <c r="B580" s="236"/>
      <c r="C580" s="237"/>
      <c r="D580" s="227" t="s">
        <v>142</v>
      </c>
      <c r="E580" s="238" t="s">
        <v>1</v>
      </c>
      <c r="F580" s="239" t="s">
        <v>515</v>
      </c>
      <c r="G580" s="237"/>
      <c r="H580" s="240">
        <v>3411.9000000000001</v>
      </c>
      <c r="I580" s="241"/>
      <c r="J580" s="237"/>
      <c r="K580" s="237"/>
      <c r="L580" s="242"/>
      <c r="M580" s="243"/>
      <c r="N580" s="244"/>
      <c r="O580" s="244"/>
      <c r="P580" s="244"/>
      <c r="Q580" s="244"/>
      <c r="R580" s="244"/>
      <c r="S580" s="244"/>
      <c r="T580" s="245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46" t="s">
        <v>142</v>
      </c>
      <c r="AU580" s="246" t="s">
        <v>85</v>
      </c>
      <c r="AV580" s="14" t="s">
        <v>85</v>
      </c>
      <c r="AW580" s="14" t="s">
        <v>34</v>
      </c>
      <c r="AX580" s="14" t="s">
        <v>78</v>
      </c>
      <c r="AY580" s="246" t="s">
        <v>133</v>
      </c>
    </row>
    <row r="581" s="15" customFormat="1">
      <c r="A581" s="15"/>
      <c r="B581" s="247"/>
      <c r="C581" s="248"/>
      <c r="D581" s="227" t="s">
        <v>142</v>
      </c>
      <c r="E581" s="249" t="s">
        <v>1</v>
      </c>
      <c r="F581" s="250" t="s">
        <v>145</v>
      </c>
      <c r="G581" s="248"/>
      <c r="H581" s="251">
        <v>3411.9000000000001</v>
      </c>
      <c r="I581" s="252"/>
      <c r="J581" s="248"/>
      <c r="K581" s="248"/>
      <c r="L581" s="253"/>
      <c r="M581" s="254"/>
      <c r="N581" s="255"/>
      <c r="O581" s="255"/>
      <c r="P581" s="255"/>
      <c r="Q581" s="255"/>
      <c r="R581" s="255"/>
      <c r="S581" s="255"/>
      <c r="T581" s="256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T581" s="257" t="s">
        <v>142</v>
      </c>
      <c r="AU581" s="257" t="s">
        <v>85</v>
      </c>
      <c r="AV581" s="15" t="s">
        <v>141</v>
      </c>
      <c r="AW581" s="15" t="s">
        <v>34</v>
      </c>
      <c r="AX581" s="15" t="s">
        <v>83</v>
      </c>
      <c r="AY581" s="257" t="s">
        <v>133</v>
      </c>
    </row>
    <row r="582" s="12" customFormat="1" ht="22.8" customHeight="1">
      <c r="A582" s="12"/>
      <c r="B582" s="196"/>
      <c r="C582" s="197"/>
      <c r="D582" s="198" t="s">
        <v>77</v>
      </c>
      <c r="E582" s="210" t="s">
        <v>516</v>
      </c>
      <c r="F582" s="210" t="s">
        <v>517</v>
      </c>
      <c r="G582" s="197"/>
      <c r="H582" s="197"/>
      <c r="I582" s="200"/>
      <c r="J582" s="211">
        <f>BK582</f>
        <v>0</v>
      </c>
      <c r="K582" s="197"/>
      <c r="L582" s="202"/>
      <c r="M582" s="203"/>
      <c r="N582" s="204"/>
      <c r="O582" s="204"/>
      <c r="P582" s="205">
        <f>SUM(P583:P596)</f>
        <v>0</v>
      </c>
      <c r="Q582" s="204"/>
      <c r="R582" s="205">
        <f>SUM(R583:R596)</f>
        <v>0</v>
      </c>
      <c r="S582" s="204"/>
      <c r="T582" s="206">
        <f>SUM(T583:T596)</f>
        <v>0</v>
      </c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R582" s="207" t="s">
        <v>83</v>
      </c>
      <c r="AT582" s="208" t="s">
        <v>77</v>
      </c>
      <c r="AU582" s="208" t="s">
        <v>83</v>
      </c>
      <c r="AY582" s="207" t="s">
        <v>133</v>
      </c>
      <c r="BK582" s="209">
        <f>SUM(BK583:BK596)</f>
        <v>0</v>
      </c>
    </row>
    <row r="583" s="2" customFormat="1" ht="33" customHeight="1">
      <c r="A583" s="39"/>
      <c r="B583" s="40"/>
      <c r="C583" s="212" t="s">
        <v>356</v>
      </c>
      <c r="D583" s="212" t="s">
        <v>136</v>
      </c>
      <c r="E583" s="213" t="s">
        <v>518</v>
      </c>
      <c r="F583" s="214" t="s">
        <v>519</v>
      </c>
      <c r="G583" s="215" t="s">
        <v>520</v>
      </c>
      <c r="H583" s="216">
        <v>361.27999999999997</v>
      </c>
      <c r="I583" s="217"/>
      <c r="J583" s="218">
        <f>ROUND(I583*H583,2)</f>
        <v>0</v>
      </c>
      <c r="K583" s="214" t="s">
        <v>140</v>
      </c>
      <c r="L583" s="45"/>
      <c r="M583" s="219" t="s">
        <v>1</v>
      </c>
      <c r="N583" s="220" t="s">
        <v>43</v>
      </c>
      <c r="O583" s="92"/>
      <c r="P583" s="221">
        <f>O583*H583</f>
        <v>0</v>
      </c>
      <c r="Q583" s="221">
        <v>0</v>
      </c>
      <c r="R583" s="221">
        <f>Q583*H583</f>
        <v>0</v>
      </c>
      <c r="S583" s="221">
        <v>0</v>
      </c>
      <c r="T583" s="222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3" t="s">
        <v>141</v>
      </c>
      <c r="AT583" s="223" t="s">
        <v>136</v>
      </c>
      <c r="AU583" s="223" t="s">
        <v>85</v>
      </c>
      <c r="AY583" s="18" t="s">
        <v>133</v>
      </c>
      <c r="BE583" s="224">
        <f>IF(N583="základní",J583,0)</f>
        <v>0</v>
      </c>
      <c r="BF583" s="224">
        <f>IF(N583="snížená",J583,0)</f>
        <v>0</v>
      </c>
      <c r="BG583" s="224">
        <f>IF(N583="zákl. přenesená",J583,0)</f>
        <v>0</v>
      </c>
      <c r="BH583" s="224">
        <f>IF(N583="sníž. přenesená",J583,0)</f>
        <v>0</v>
      </c>
      <c r="BI583" s="224">
        <f>IF(N583="nulová",J583,0)</f>
        <v>0</v>
      </c>
      <c r="BJ583" s="18" t="s">
        <v>83</v>
      </c>
      <c r="BK583" s="224">
        <f>ROUND(I583*H583,2)</f>
        <v>0</v>
      </c>
      <c r="BL583" s="18" t="s">
        <v>141</v>
      </c>
      <c r="BM583" s="223" t="s">
        <v>521</v>
      </c>
    </row>
    <row r="584" s="2" customFormat="1" ht="16.5" customHeight="1">
      <c r="A584" s="39"/>
      <c r="B584" s="40"/>
      <c r="C584" s="212" t="s">
        <v>522</v>
      </c>
      <c r="D584" s="212" t="s">
        <v>136</v>
      </c>
      <c r="E584" s="213" t="s">
        <v>523</v>
      </c>
      <c r="F584" s="214" t="s">
        <v>524</v>
      </c>
      <c r="G584" s="215" t="s">
        <v>525</v>
      </c>
      <c r="H584" s="216">
        <v>1</v>
      </c>
      <c r="I584" s="217"/>
      <c r="J584" s="218">
        <f>ROUND(I584*H584,2)</f>
        <v>0</v>
      </c>
      <c r="K584" s="214" t="s">
        <v>140</v>
      </c>
      <c r="L584" s="45"/>
      <c r="M584" s="219" t="s">
        <v>1</v>
      </c>
      <c r="N584" s="220" t="s">
        <v>43</v>
      </c>
      <c r="O584" s="92"/>
      <c r="P584" s="221">
        <f>O584*H584</f>
        <v>0</v>
      </c>
      <c r="Q584" s="221">
        <v>0</v>
      </c>
      <c r="R584" s="221">
        <f>Q584*H584</f>
        <v>0</v>
      </c>
      <c r="S584" s="221">
        <v>0</v>
      </c>
      <c r="T584" s="222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3" t="s">
        <v>141</v>
      </c>
      <c r="AT584" s="223" t="s">
        <v>136</v>
      </c>
      <c r="AU584" s="223" t="s">
        <v>85</v>
      </c>
      <c r="AY584" s="18" t="s">
        <v>133</v>
      </c>
      <c r="BE584" s="224">
        <f>IF(N584="základní",J584,0)</f>
        <v>0</v>
      </c>
      <c r="BF584" s="224">
        <f>IF(N584="snížená",J584,0)</f>
        <v>0</v>
      </c>
      <c r="BG584" s="224">
        <f>IF(N584="zákl. přenesená",J584,0)</f>
        <v>0</v>
      </c>
      <c r="BH584" s="224">
        <f>IF(N584="sníž. přenesená",J584,0)</f>
        <v>0</v>
      </c>
      <c r="BI584" s="224">
        <f>IF(N584="nulová",J584,0)</f>
        <v>0</v>
      </c>
      <c r="BJ584" s="18" t="s">
        <v>83</v>
      </c>
      <c r="BK584" s="224">
        <f>ROUND(I584*H584,2)</f>
        <v>0</v>
      </c>
      <c r="BL584" s="18" t="s">
        <v>141</v>
      </c>
      <c r="BM584" s="223" t="s">
        <v>526</v>
      </c>
    </row>
    <row r="585" s="13" customFormat="1">
      <c r="A585" s="13"/>
      <c r="B585" s="225"/>
      <c r="C585" s="226"/>
      <c r="D585" s="227" t="s">
        <v>142</v>
      </c>
      <c r="E585" s="228" t="s">
        <v>1</v>
      </c>
      <c r="F585" s="229" t="s">
        <v>527</v>
      </c>
      <c r="G585" s="226"/>
      <c r="H585" s="228" t="s">
        <v>1</v>
      </c>
      <c r="I585" s="230"/>
      <c r="J585" s="226"/>
      <c r="K585" s="226"/>
      <c r="L585" s="231"/>
      <c r="M585" s="232"/>
      <c r="N585" s="233"/>
      <c r="O585" s="233"/>
      <c r="P585" s="233"/>
      <c r="Q585" s="233"/>
      <c r="R585" s="233"/>
      <c r="S585" s="233"/>
      <c r="T585" s="234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35" t="s">
        <v>142</v>
      </c>
      <c r="AU585" s="235" t="s">
        <v>85</v>
      </c>
      <c r="AV585" s="13" t="s">
        <v>83</v>
      </c>
      <c r="AW585" s="13" t="s">
        <v>34</v>
      </c>
      <c r="AX585" s="13" t="s">
        <v>78</v>
      </c>
      <c r="AY585" s="235" t="s">
        <v>133</v>
      </c>
    </row>
    <row r="586" s="13" customFormat="1">
      <c r="A586" s="13"/>
      <c r="B586" s="225"/>
      <c r="C586" s="226"/>
      <c r="D586" s="227" t="s">
        <v>142</v>
      </c>
      <c r="E586" s="228" t="s">
        <v>1</v>
      </c>
      <c r="F586" s="229" t="s">
        <v>528</v>
      </c>
      <c r="G586" s="226"/>
      <c r="H586" s="228" t="s">
        <v>1</v>
      </c>
      <c r="I586" s="230"/>
      <c r="J586" s="226"/>
      <c r="K586" s="226"/>
      <c r="L586" s="231"/>
      <c r="M586" s="232"/>
      <c r="N586" s="233"/>
      <c r="O586" s="233"/>
      <c r="P586" s="233"/>
      <c r="Q586" s="233"/>
      <c r="R586" s="233"/>
      <c r="S586" s="233"/>
      <c r="T586" s="234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35" t="s">
        <v>142</v>
      </c>
      <c r="AU586" s="235" t="s">
        <v>85</v>
      </c>
      <c r="AV586" s="13" t="s">
        <v>83</v>
      </c>
      <c r="AW586" s="13" t="s">
        <v>34</v>
      </c>
      <c r="AX586" s="13" t="s">
        <v>78</v>
      </c>
      <c r="AY586" s="235" t="s">
        <v>133</v>
      </c>
    </row>
    <row r="587" s="14" customFormat="1">
      <c r="A587" s="14"/>
      <c r="B587" s="236"/>
      <c r="C587" s="237"/>
      <c r="D587" s="227" t="s">
        <v>142</v>
      </c>
      <c r="E587" s="238" t="s">
        <v>1</v>
      </c>
      <c r="F587" s="239" t="s">
        <v>83</v>
      </c>
      <c r="G587" s="237"/>
      <c r="H587" s="240">
        <v>1</v>
      </c>
      <c r="I587" s="241"/>
      <c r="J587" s="237"/>
      <c r="K587" s="237"/>
      <c r="L587" s="242"/>
      <c r="M587" s="243"/>
      <c r="N587" s="244"/>
      <c r="O587" s="244"/>
      <c r="P587" s="244"/>
      <c r="Q587" s="244"/>
      <c r="R587" s="244"/>
      <c r="S587" s="244"/>
      <c r="T587" s="245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46" t="s">
        <v>142</v>
      </c>
      <c r="AU587" s="246" t="s">
        <v>85</v>
      </c>
      <c r="AV587" s="14" t="s">
        <v>85</v>
      </c>
      <c r="AW587" s="14" t="s">
        <v>34</v>
      </c>
      <c r="AX587" s="14" t="s">
        <v>78</v>
      </c>
      <c r="AY587" s="246" t="s">
        <v>133</v>
      </c>
    </row>
    <row r="588" s="15" customFormat="1">
      <c r="A588" s="15"/>
      <c r="B588" s="247"/>
      <c r="C588" s="248"/>
      <c r="D588" s="227" t="s">
        <v>142</v>
      </c>
      <c r="E588" s="249" t="s">
        <v>1</v>
      </c>
      <c r="F588" s="250" t="s">
        <v>145</v>
      </c>
      <c r="G588" s="248"/>
      <c r="H588" s="251">
        <v>1</v>
      </c>
      <c r="I588" s="252"/>
      <c r="J588" s="248"/>
      <c r="K588" s="248"/>
      <c r="L588" s="253"/>
      <c r="M588" s="254"/>
      <c r="N588" s="255"/>
      <c r="O588" s="255"/>
      <c r="P588" s="255"/>
      <c r="Q588" s="255"/>
      <c r="R588" s="255"/>
      <c r="S588" s="255"/>
      <c r="T588" s="256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57" t="s">
        <v>142</v>
      </c>
      <c r="AU588" s="257" t="s">
        <v>85</v>
      </c>
      <c r="AV588" s="15" t="s">
        <v>141</v>
      </c>
      <c r="AW588" s="15" t="s">
        <v>34</v>
      </c>
      <c r="AX588" s="15" t="s">
        <v>83</v>
      </c>
      <c r="AY588" s="257" t="s">
        <v>133</v>
      </c>
    </row>
    <row r="589" s="2" customFormat="1" ht="16.5" customHeight="1">
      <c r="A589" s="39"/>
      <c r="B589" s="40"/>
      <c r="C589" s="212" t="s">
        <v>360</v>
      </c>
      <c r="D589" s="212" t="s">
        <v>136</v>
      </c>
      <c r="E589" s="213" t="s">
        <v>529</v>
      </c>
      <c r="F589" s="214" t="s">
        <v>530</v>
      </c>
      <c r="G589" s="215" t="s">
        <v>531</v>
      </c>
      <c r="H589" s="216">
        <v>64</v>
      </c>
      <c r="I589" s="217"/>
      <c r="J589" s="218">
        <f>ROUND(I589*H589,2)</f>
        <v>0</v>
      </c>
      <c r="K589" s="214" t="s">
        <v>140</v>
      </c>
      <c r="L589" s="45"/>
      <c r="M589" s="219" t="s">
        <v>1</v>
      </c>
      <c r="N589" s="220" t="s">
        <v>43</v>
      </c>
      <c r="O589" s="92"/>
      <c r="P589" s="221">
        <f>O589*H589</f>
        <v>0</v>
      </c>
      <c r="Q589" s="221">
        <v>0</v>
      </c>
      <c r="R589" s="221">
        <f>Q589*H589</f>
        <v>0</v>
      </c>
      <c r="S589" s="221">
        <v>0</v>
      </c>
      <c r="T589" s="222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3" t="s">
        <v>141</v>
      </c>
      <c r="AT589" s="223" t="s">
        <v>136</v>
      </c>
      <c r="AU589" s="223" t="s">
        <v>85</v>
      </c>
      <c r="AY589" s="18" t="s">
        <v>133</v>
      </c>
      <c r="BE589" s="224">
        <f>IF(N589="základní",J589,0)</f>
        <v>0</v>
      </c>
      <c r="BF589" s="224">
        <f>IF(N589="snížená",J589,0)</f>
        <v>0</v>
      </c>
      <c r="BG589" s="224">
        <f>IF(N589="zákl. přenesená",J589,0)</f>
        <v>0</v>
      </c>
      <c r="BH589" s="224">
        <f>IF(N589="sníž. přenesená",J589,0)</f>
        <v>0</v>
      </c>
      <c r="BI589" s="224">
        <f>IF(N589="nulová",J589,0)</f>
        <v>0</v>
      </c>
      <c r="BJ589" s="18" t="s">
        <v>83</v>
      </c>
      <c r="BK589" s="224">
        <f>ROUND(I589*H589,2)</f>
        <v>0</v>
      </c>
      <c r="BL589" s="18" t="s">
        <v>141</v>
      </c>
      <c r="BM589" s="223" t="s">
        <v>532</v>
      </c>
    </row>
    <row r="590" s="14" customFormat="1">
      <c r="A590" s="14"/>
      <c r="B590" s="236"/>
      <c r="C590" s="237"/>
      <c r="D590" s="227" t="s">
        <v>142</v>
      </c>
      <c r="E590" s="238" t="s">
        <v>1</v>
      </c>
      <c r="F590" s="239" t="s">
        <v>533</v>
      </c>
      <c r="G590" s="237"/>
      <c r="H590" s="240">
        <v>64</v>
      </c>
      <c r="I590" s="241"/>
      <c r="J590" s="237"/>
      <c r="K590" s="237"/>
      <c r="L590" s="242"/>
      <c r="M590" s="243"/>
      <c r="N590" s="244"/>
      <c r="O590" s="244"/>
      <c r="P590" s="244"/>
      <c r="Q590" s="244"/>
      <c r="R590" s="244"/>
      <c r="S590" s="244"/>
      <c r="T590" s="245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46" t="s">
        <v>142</v>
      </c>
      <c r="AU590" s="246" t="s">
        <v>85</v>
      </c>
      <c r="AV590" s="14" t="s">
        <v>85</v>
      </c>
      <c r="AW590" s="14" t="s">
        <v>34</v>
      </c>
      <c r="AX590" s="14" t="s">
        <v>78</v>
      </c>
      <c r="AY590" s="246" t="s">
        <v>133</v>
      </c>
    </row>
    <row r="591" s="15" customFormat="1">
      <c r="A591" s="15"/>
      <c r="B591" s="247"/>
      <c r="C591" s="248"/>
      <c r="D591" s="227" t="s">
        <v>142</v>
      </c>
      <c r="E591" s="249" t="s">
        <v>1</v>
      </c>
      <c r="F591" s="250" t="s">
        <v>145</v>
      </c>
      <c r="G591" s="248"/>
      <c r="H591" s="251">
        <v>64</v>
      </c>
      <c r="I591" s="252"/>
      <c r="J591" s="248"/>
      <c r="K591" s="248"/>
      <c r="L591" s="253"/>
      <c r="M591" s="254"/>
      <c r="N591" s="255"/>
      <c r="O591" s="255"/>
      <c r="P591" s="255"/>
      <c r="Q591" s="255"/>
      <c r="R591" s="255"/>
      <c r="S591" s="255"/>
      <c r="T591" s="256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T591" s="257" t="s">
        <v>142</v>
      </c>
      <c r="AU591" s="257" t="s">
        <v>85</v>
      </c>
      <c r="AV591" s="15" t="s">
        <v>141</v>
      </c>
      <c r="AW591" s="15" t="s">
        <v>34</v>
      </c>
      <c r="AX591" s="15" t="s">
        <v>83</v>
      </c>
      <c r="AY591" s="257" t="s">
        <v>133</v>
      </c>
    </row>
    <row r="592" s="2" customFormat="1" ht="24.15" customHeight="1">
      <c r="A592" s="39"/>
      <c r="B592" s="40"/>
      <c r="C592" s="212" t="s">
        <v>534</v>
      </c>
      <c r="D592" s="212" t="s">
        <v>136</v>
      </c>
      <c r="E592" s="213" t="s">
        <v>535</v>
      </c>
      <c r="F592" s="214" t="s">
        <v>536</v>
      </c>
      <c r="G592" s="215" t="s">
        <v>520</v>
      </c>
      <c r="H592" s="216">
        <v>361.27999999999997</v>
      </c>
      <c r="I592" s="217"/>
      <c r="J592" s="218">
        <f>ROUND(I592*H592,2)</f>
        <v>0</v>
      </c>
      <c r="K592" s="214" t="s">
        <v>140</v>
      </c>
      <c r="L592" s="45"/>
      <c r="M592" s="219" t="s">
        <v>1</v>
      </c>
      <c r="N592" s="220" t="s">
        <v>43</v>
      </c>
      <c r="O592" s="92"/>
      <c r="P592" s="221">
        <f>O592*H592</f>
        <v>0</v>
      </c>
      <c r="Q592" s="221">
        <v>0</v>
      </c>
      <c r="R592" s="221">
        <f>Q592*H592</f>
        <v>0</v>
      </c>
      <c r="S592" s="221">
        <v>0</v>
      </c>
      <c r="T592" s="222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23" t="s">
        <v>141</v>
      </c>
      <c r="AT592" s="223" t="s">
        <v>136</v>
      </c>
      <c r="AU592" s="223" t="s">
        <v>85</v>
      </c>
      <c r="AY592" s="18" t="s">
        <v>133</v>
      </c>
      <c r="BE592" s="224">
        <f>IF(N592="základní",J592,0)</f>
        <v>0</v>
      </c>
      <c r="BF592" s="224">
        <f>IF(N592="snížená",J592,0)</f>
        <v>0</v>
      </c>
      <c r="BG592" s="224">
        <f>IF(N592="zákl. přenesená",J592,0)</f>
        <v>0</v>
      </c>
      <c r="BH592" s="224">
        <f>IF(N592="sníž. přenesená",J592,0)</f>
        <v>0</v>
      </c>
      <c r="BI592" s="224">
        <f>IF(N592="nulová",J592,0)</f>
        <v>0</v>
      </c>
      <c r="BJ592" s="18" t="s">
        <v>83</v>
      </c>
      <c r="BK592" s="224">
        <f>ROUND(I592*H592,2)</f>
        <v>0</v>
      </c>
      <c r="BL592" s="18" t="s">
        <v>141</v>
      </c>
      <c r="BM592" s="223" t="s">
        <v>537</v>
      </c>
    </row>
    <row r="593" s="2" customFormat="1" ht="24.15" customHeight="1">
      <c r="A593" s="39"/>
      <c r="B593" s="40"/>
      <c r="C593" s="212" t="s">
        <v>373</v>
      </c>
      <c r="D593" s="212" t="s">
        <v>136</v>
      </c>
      <c r="E593" s="213" t="s">
        <v>538</v>
      </c>
      <c r="F593" s="214" t="s">
        <v>539</v>
      </c>
      <c r="G593" s="215" t="s">
        <v>520</v>
      </c>
      <c r="H593" s="216">
        <v>11560.959999999999</v>
      </c>
      <c r="I593" s="217"/>
      <c r="J593" s="218">
        <f>ROUND(I593*H593,2)</f>
        <v>0</v>
      </c>
      <c r="K593" s="214" t="s">
        <v>140</v>
      </c>
      <c r="L593" s="45"/>
      <c r="M593" s="219" t="s">
        <v>1</v>
      </c>
      <c r="N593" s="220" t="s">
        <v>43</v>
      </c>
      <c r="O593" s="92"/>
      <c r="P593" s="221">
        <f>O593*H593</f>
        <v>0</v>
      </c>
      <c r="Q593" s="221">
        <v>0</v>
      </c>
      <c r="R593" s="221">
        <f>Q593*H593</f>
        <v>0</v>
      </c>
      <c r="S593" s="221">
        <v>0</v>
      </c>
      <c r="T593" s="222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3" t="s">
        <v>141</v>
      </c>
      <c r="AT593" s="223" t="s">
        <v>136</v>
      </c>
      <c r="AU593" s="223" t="s">
        <v>85</v>
      </c>
      <c r="AY593" s="18" t="s">
        <v>133</v>
      </c>
      <c r="BE593" s="224">
        <f>IF(N593="základní",J593,0)</f>
        <v>0</v>
      </c>
      <c r="BF593" s="224">
        <f>IF(N593="snížená",J593,0)</f>
        <v>0</v>
      </c>
      <c r="BG593" s="224">
        <f>IF(N593="zákl. přenesená",J593,0)</f>
        <v>0</v>
      </c>
      <c r="BH593" s="224">
        <f>IF(N593="sníž. přenesená",J593,0)</f>
        <v>0</v>
      </c>
      <c r="BI593" s="224">
        <f>IF(N593="nulová",J593,0)</f>
        <v>0</v>
      </c>
      <c r="BJ593" s="18" t="s">
        <v>83</v>
      </c>
      <c r="BK593" s="224">
        <f>ROUND(I593*H593,2)</f>
        <v>0</v>
      </c>
      <c r="BL593" s="18" t="s">
        <v>141</v>
      </c>
      <c r="BM593" s="223" t="s">
        <v>540</v>
      </c>
    </row>
    <row r="594" s="14" customFormat="1">
      <c r="A594" s="14"/>
      <c r="B594" s="236"/>
      <c r="C594" s="237"/>
      <c r="D594" s="227" t="s">
        <v>142</v>
      </c>
      <c r="E594" s="238" t="s">
        <v>1</v>
      </c>
      <c r="F594" s="239" t="s">
        <v>541</v>
      </c>
      <c r="G594" s="237"/>
      <c r="H594" s="240">
        <v>11560.959999999999</v>
      </c>
      <c r="I594" s="241"/>
      <c r="J594" s="237"/>
      <c r="K594" s="237"/>
      <c r="L594" s="242"/>
      <c r="M594" s="243"/>
      <c r="N594" s="244"/>
      <c r="O594" s="244"/>
      <c r="P594" s="244"/>
      <c r="Q594" s="244"/>
      <c r="R594" s="244"/>
      <c r="S594" s="244"/>
      <c r="T594" s="245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46" t="s">
        <v>142</v>
      </c>
      <c r="AU594" s="246" t="s">
        <v>85</v>
      </c>
      <c r="AV594" s="14" t="s">
        <v>85</v>
      </c>
      <c r="AW594" s="14" t="s">
        <v>34</v>
      </c>
      <c r="AX594" s="14" t="s">
        <v>78</v>
      </c>
      <c r="AY594" s="246" t="s">
        <v>133</v>
      </c>
    </row>
    <row r="595" s="15" customFormat="1">
      <c r="A595" s="15"/>
      <c r="B595" s="247"/>
      <c r="C595" s="248"/>
      <c r="D595" s="227" t="s">
        <v>142</v>
      </c>
      <c r="E595" s="249" t="s">
        <v>1</v>
      </c>
      <c r="F595" s="250" t="s">
        <v>145</v>
      </c>
      <c r="G595" s="248"/>
      <c r="H595" s="251">
        <v>11560.959999999999</v>
      </c>
      <c r="I595" s="252"/>
      <c r="J595" s="248"/>
      <c r="K595" s="248"/>
      <c r="L595" s="253"/>
      <c r="M595" s="254"/>
      <c r="N595" s="255"/>
      <c r="O595" s="255"/>
      <c r="P595" s="255"/>
      <c r="Q595" s="255"/>
      <c r="R595" s="255"/>
      <c r="S595" s="255"/>
      <c r="T595" s="256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T595" s="257" t="s">
        <v>142</v>
      </c>
      <c r="AU595" s="257" t="s">
        <v>85</v>
      </c>
      <c r="AV595" s="15" t="s">
        <v>141</v>
      </c>
      <c r="AW595" s="15" t="s">
        <v>34</v>
      </c>
      <c r="AX595" s="15" t="s">
        <v>83</v>
      </c>
      <c r="AY595" s="257" t="s">
        <v>133</v>
      </c>
    </row>
    <row r="596" s="2" customFormat="1" ht="33" customHeight="1">
      <c r="A596" s="39"/>
      <c r="B596" s="40"/>
      <c r="C596" s="212" t="s">
        <v>542</v>
      </c>
      <c r="D596" s="212" t="s">
        <v>136</v>
      </c>
      <c r="E596" s="213" t="s">
        <v>543</v>
      </c>
      <c r="F596" s="214" t="s">
        <v>544</v>
      </c>
      <c r="G596" s="215" t="s">
        <v>520</v>
      </c>
      <c r="H596" s="216">
        <v>353.60300000000001</v>
      </c>
      <c r="I596" s="217"/>
      <c r="J596" s="218">
        <f>ROUND(I596*H596,2)</f>
        <v>0</v>
      </c>
      <c r="K596" s="214" t="s">
        <v>140</v>
      </c>
      <c r="L596" s="45"/>
      <c r="M596" s="219" t="s">
        <v>1</v>
      </c>
      <c r="N596" s="220" t="s">
        <v>43</v>
      </c>
      <c r="O596" s="92"/>
      <c r="P596" s="221">
        <f>O596*H596</f>
        <v>0</v>
      </c>
      <c r="Q596" s="221">
        <v>0</v>
      </c>
      <c r="R596" s="221">
        <f>Q596*H596</f>
        <v>0</v>
      </c>
      <c r="S596" s="221">
        <v>0</v>
      </c>
      <c r="T596" s="222">
        <f>S596*H596</f>
        <v>0</v>
      </c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R596" s="223" t="s">
        <v>141</v>
      </c>
      <c r="AT596" s="223" t="s">
        <v>136</v>
      </c>
      <c r="AU596" s="223" t="s">
        <v>85</v>
      </c>
      <c r="AY596" s="18" t="s">
        <v>133</v>
      </c>
      <c r="BE596" s="224">
        <f>IF(N596="základní",J596,0)</f>
        <v>0</v>
      </c>
      <c r="BF596" s="224">
        <f>IF(N596="snížená",J596,0)</f>
        <v>0</v>
      </c>
      <c r="BG596" s="224">
        <f>IF(N596="zákl. přenesená",J596,0)</f>
        <v>0</v>
      </c>
      <c r="BH596" s="224">
        <f>IF(N596="sníž. přenesená",J596,0)</f>
        <v>0</v>
      </c>
      <c r="BI596" s="224">
        <f>IF(N596="nulová",J596,0)</f>
        <v>0</v>
      </c>
      <c r="BJ596" s="18" t="s">
        <v>83</v>
      </c>
      <c r="BK596" s="224">
        <f>ROUND(I596*H596,2)</f>
        <v>0</v>
      </c>
      <c r="BL596" s="18" t="s">
        <v>141</v>
      </c>
      <c r="BM596" s="223" t="s">
        <v>545</v>
      </c>
    </row>
    <row r="597" s="12" customFormat="1" ht="22.8" customHeight="1">
      <c r="A597" s="12"/>
      <c r="B597" s="196"/>
      <c r="C597" s="197"/>
      <c r="D597" s="198" t="s">
        <v>77</v>
      </c>
      <c r="E597" s="210" t="s">
        <v>546</v>
      </c>
      <c r="F597" s="210" t="s">
        <v>547</v>
      </c>
      <c r="G597" s="197"/>
      <c r="H597" s="197"/>
      <c r="I597" s="200"/>
      <c r="J597" s="211">
        <f>BK597</f>
        <v>0</v>
      </c>
      <c r="K597" s="197"/>
      <c r="L597" s="202"/>
      <c r="M597" s="203"/>
      <c r="N597" s="204"/>
      <c r="O597" s="204"/>
      <c r="P597" s="205">
        <f>P598</f>
        <v>0</v>
      </c>
      <c r="Q597" s="204"/>
      <c r="R597" s="205">
        <f>R598</f>
        <v>0</v>
      </c>
      <c r="S597" s="204"/>
      <c r="T597" s="206">
        <f>T598</f>
        <v>0</v>
      </c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R597" s="207" t="s">
        <v>83</v>
      </c>
      <c r="AT597" s="208" t="s">
        <v>77</v>
      </c>
      <c r="AU597" s="208" t="s">
        <v>83</v>
      </c>
      <c r="AY597" s="207" t="s">
        <v>133</v>
      </c>
      <c r="BK597" s="209">
        <f>BK598</f>
        <v>0</v>
      </c>
    </row>
    <row r="598" s="2" customFormat="1" ht="21.75" customHeight="1">
      <c r="A598" s="39"/>
      <c r="B598" s="40"/>
      <c r="C598" s="212" t="s">
        <v>377</v>
      </c>
      <c r="D598" s="212" t="s">
        <v>136</v>
      </c>
      <c r="E598" s="213" t="s">
        <v>548</v>
      </c>
      <c r="F598" s="214" t="s">
        <v>549</v>
      </c>
      <c r="G598" s="215" t="s">
        <v>520</v>
      </c>
      <c r="H598" s="216">
        <v>33.404000000000003</v>
      </c>
      <c r="I598" s="217"/>
      <c r="J598" s="218">
        <f>ROUND(I598*H598,2)</f>
        <v>0</v>
      </c>
      <c r="K598" s="214" t="s">
        <v>140</v>
      </c>
      <c r="L598" s="45"/>
      <c r="M598" s="219" t="s">
        <v>1</v>
      </c>
      <c r="N598" s="220" t="s">
        <v>43</v>
      </c>
      <c r="O598" s="92"/>
      <c r="P598" s="221">
        <f>O598*H598</f>
        <v>0</v>
      </c>
      <c r="Q598" s="221">
        <v>0</v>
      </c>
      <c r="R598" s="221">
        <f>Q598*H598</f>
        <v>0</v>
      </c>
      <c r="S598" s="221">
        <v>0</v>
      </c>
      <c r="T598" s="222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23" t="s">
        <v>141</v>
      </c>
      <c r="AT598" s="223" t="s">
        <v>136</v>
      </c>
      <c r="AU598" s="223" t="s">
        <v>85</v>
      </c>
      <c r="AY598" s="18" t="s">
        <v>133</v>
      </c>
      <c r="BE598" s="224">
        <f>IF(N598="základní",J598,0)</f>
        <v>0</v>
      </c>
      <c r="BF598" s="224">
        <f>IF(N598="snížená",J598,0)</f>
        <v>0</v>
      </c>
      <c r="BG598" s="224">
        <f>IF(N598="zákl. přenesená",J598,0)</f>
        <v>0</v>
      </c>
      <c r="BH598" s="224">
        <f>IF(N598="sníž. přenesená",J598,0)</f>
        <v>0</v>
      </c>
      <c r="BI598" s="224">
        <f>IF(N598="nulová",J598,0)</f>
        <v>0</v>
      </c>
      <c r="BJ598" s="18" t="s">
        <v>83</v>
      </c>
      <c r="BK598" s="224">
        <f>ROUND(I598*H598,2)</f>
        <v>0</v>
      </c>
      <c r="BL598" s="18" t="s">
        <v>141</v>
      </c>
      <c r="BM598" s="223" t="s">
        <v>550</v>
      </c>
    </row>
    <row r="599" s="12" customFormat="1" ht="25.92" customHeight="1">
      <c r="A599" s="12"/>
      <c r="B599" s="196"/>
      <c r="C599" s="197"/>
      <c r="D599" s="198" t="s">
        <v>77</v>
      </c>
      <c r="E599" s="199" t="s">
        <v>551</v>
      </c>
      <c r="F599" s="199" t="s">
        <v>552</v>
      </c>
      <c r="G599" s="197"/>
      <c r="H599" s="197"/>
      <c r="I599" s="200"/>
      <c r="J599" s="201">
        <f>BK599</f>
        <v>0</v>
      </c>
      <c r="K599" s="197"/>
      <c r="L599" s="202"/>
      <c r="M599" s="203"/>
      <c r="N599" s="204"/>
      <c r="O599" s="204"/>
      <c r="P599" s="205">
        <f>P600+P609+P655+P694+P712+P795+P809+P1027+P1049+P1065+P1071+P1096+P1166</f>
        <v>0</v>
      </c>
      <c r="Q599" s="204"/>
      <c r="R599" s="205">
        <f>R600+R609+R655+R694+R712+R795+R809+R1027+R1049+R1065+R1071+R1096+R1166</f>
        <v>0</v>
      </c>
      <c r="S599" s="204"/>
      <c r="T599" s="206">
        <f>T600+T609+T655+T694+T712+T795+T809+T1027+T1049+T1065+T1071+T1096+T1166</f>
        <v>0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207" t="s">
        <v>85</v>
      </c>
      <c r="AT599" s="208" t="s">
        <v>77</v>
      </c>
      <c r="AU599" s="208" t="s">
        <v>78</v>
      </c>
      <c r="AY599" s="207" t="s">
        <v>133</v>
      </c>
      <c r="BK599" s="209">
        <f>BK600+BK609+BK655+BK694+BK712+BK795+BK809+BK1027+BK1049+BK1065+BK1071+BK1096+BK1166</f>
        <v>0</v>
      </c>
    </row>
    <row r="600" s="12" customFormat="1" ht="22.8" customHeight="1">
      <c r="A600" s="12"/>
      <c r="B600" s="196"/>
      <c r="C600" s="197"/>
      <c r="D600" s="198" t="s">
        <v>77</v>
      </c>
      <c r="E600" s="210" t="s">
        <v>553</v>
      </c>
      <c r="F600" s="210" t="s">
        <v>554</v>
      </c>
      <c r="G600" s="197"/>
      <c r="H600" s="197"/>
      <c r="I600" s="200"/>
      <c r="J600" s="211">
        <f>BK600</f>
        <v>0</v>
      </c>
      <c r="K600" s="197"/>
      <c r="L600" s="202"/>
      <c r="M600" s="203"/>
      <c r="N600" s="204"/>
      <c r="O600" s="204"/>
      <c r="P600" s="205">
        <f>SUM(P601:P608)</f>
        <v>0</v>
      </c>
      <c r="Q600" s="204"/>
      <c r="R600" s="205">
        <f>SUM(R601:R608)</f>
        <v>0</v>
      </c>
      <c r="S600" s="204"/>
      <c r="T600" s="206">
        <f>SUM(T601:T608)</f>
        <v>0</v>
      </c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R600" s="207" t="s">
        <v>85</v>
      </c>
      <c r="AT600" s="208" t="s">
        <v>77</v>
      </c>
      <c r="AU600" s="208" t="s">
        <v>83</v>
      </c>
      <c r="AY600" s="207" t="s">
        <v>133</v>
      </c>
      <c r="BK600" s="209">
        <f>SUM(BK601:BK608)</f>
        <v>0</v>
      </c>
    </row>
    <row r="601" s="2" customFormat="1" ht="24.15" customHeight="1">
      <c r="A601" s="39"/>
      <c r="B601" s="40"/>
      <c r="C601" s="212" t="s">
        <v>555</v>
      </c>
      <c r="D601" s="212" t="s">
        <v>136</v>
      </c>
      <c r="E601" s="213" t="s">
        <v>556</v>
      </c>
      <c r="F601" s="214" t="s">
        <v>557</v>
      </c>
      <c r="G601" s="215" t="s">
        <v>154</v>
      </c>
      <c r="H601" s="216">
        <v>153.602</v>
      </c>
      <c r="I601" s="217"/>
      <c r="J601" s="218">
        <f>ROUND(I601*H601,2)</f>
        <v>0</v>
      </c>
      <c r="K601" s="214" t="s">
        <v>140</v>
      </c>
      <c r="L601" s="45"/>
      <c r="M601" s="219" t="s">
        <v>1</v>
      </c>
      <c r="N601" s="220" t="s">
        <v>43</v>
      </c>
      <c r="O601" s="92"/>
      <c r="P601" s="221">
        <f>O601*H601</f>
        <v>0</v>
      </c>
      <c r="Q601" s="221">
        <v>0</v>
      </c>
      <c r="R601" s="221">
        <f>Q601*H601</f>
        <v>0</v>
      </c>
      <c r="S601" s="221">
        <v>0</v>
      </c>
      <c r="T601" s="222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23" t="s">
        <v>207</v>
      </c>
      <c r="AT601" s="223" t="s">
        <v>136</v>
      </c>
      <c r="AU601" s="223" t="s">
        <v>85</v>
      </c>
      <c r="AY601" s="18" t="s">
        <v>133</v>
      </c>
      <c r="BE601" s="224">
        <f>IF(N601="základní",J601,0)</f>
        <v>0</v>
      </c>
      <c r="BF601" s="224">
        <f>IF(N601="snížená",J601,0)</f>
        <v>0</v>
      </c>
      <c r="BG601" s="224">
        <f>IF(N601="zákl. přenesená",J601,0)</f>
        <v>0</v>
      </c>
      <c r="BH601" s="224">
        <f>IF(N601="sníž. přenesená",J601,0)</f>
        <v>0</v>
      </c>
      <c r="BI601" s="224">
        <f>IF(N601="nulová",J601,0)</f>
        <v>0</v>
      </c>
      <c r="BJ601" s="18" t="s">
        <v>83</v>
      </c>
      <c r="BK601" s="224">
        <f>ROUND(I601*H601,2)</f>
        <v>0</v>
      </c>
      <c r="BL601" s="18" t="s">
        <v>207</v>
      </c>
      <c r="BM601" s="223" t="s">
        <v>558</v>
      </c>
    </row>
    <row r="602" s="13" customFormat="1">
      <c r="A602" s="13"/>
      <c r="B602" s="225"/>
      <c r="C602" s="226"/>
      <c r="D602" s="227" t="s">
        <v>142</v>
      </c>
      <c r="E602" s="228" t="s">
        <v>1</v>
      </c>
      <c r="F602" s="229" t="s">
        <v>559</v>
      </c>
      <c r="G602" s="226"/>
      <c r="H602" s="228" t="s">
        <v>1</v>
      </c>
      <c r="I602" s="230"/>
      <c r="J602" s="226"/>
      <c r="K602" s="226"/>
      <c r="L602" s="231"/>
      <c r="M602" s="232"/>
      <c r="N602" s="233"/>
      <c r="O602" s="233"/>
      <c r="P602" s="233"/>
      <c r="Q602" s="233"/>
      <c r="R602" s="233"/>
      <c r="S602" s="233"/>
      <c r="T602" s="234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35" t="s">
        <v>142</v>
      </c>
      <c r="AU602" s="235" t="s">
        <v>85</v>
      </c>
      <c r="AV602" s="13" t="s">
        <v>83</v>
      </c>
      <c r="AW602" s="13" t="s">
        <v>34</v>
      </c>
      <c r="AX602" s="13" t="s">
        <v>78</v>
      </c>
      <c r="AY602" s="235" t="s">
        <v>133</v>
      </c>
    </row>
    <row r="603" s="14" customFormat="1">
      <c r="A603" s="14"/>
      <c r="B603" s="236"/>
      <c r="C603" s="237"/>
      <c r="D603" s="227" t="s">
        <v>142</v>
      </c>
      <c r="E603" s="238" t="s">
        <v>1</v>
      </c>
      <c r="F603" s="239" t="s">
        <v>560</v>
      </c>
      <c r="G603" s="237"/>
      <c r="H603" s="240">
        <v>153.602</v>
      </c>
      <c r="I603" s="241"/>
      <c r="J603" s="237"/>
      <c r="K603" s="237"/>
      <c r="L603" s="242"/>
      <c r="M603" s="243"/>
      <c r="N603" s="244"/>
      <c r="O603" s="244"/>
      <c r="P603" s="244"/>
      <c r="Q603" s="244"/>
      <c r="R603" s="244"/>
      <c r="S603" s="244"/>
      <c r="T603" s="24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46" t="s">
        <v>142</v>
      </c>
      <c r="AU603" s="246" t="s">
        <v>85</v>
      </c>
      <c r="AV603" s="14" t="s">
        <v>85</v>
      </c>
      <c r="AW603" s="14" t="s">
        <v>34</v>
      </c>
      <c r="AX603" s="14" t="s">
        <v>78</v>
      </c>
      <c r="AY603" s="246" t="s">
        <v>133</v>
      </c>
    </row>
    <row r="604" s="15" customFormat="1">
      <c r="A604" s="15"/>
      <c r="B604" s="247"/>
      <c r="C604" s="248"/>
      <c r="D604" s="227" t="s">
        <v>142</v>
      </c>
      <c r="E604" s="249" t="s">
        <v>1</v>
      </c>
      <c r="F604" s="250" t="s">
        <v>145</v>
      </c>
      <c r="G604" s="248"/>
      <c r="H604" s="251">
        <v>153.602</v>
      </c>
      <c r="I604" s="252"/>
      <c r="J604" s="248"/>
      <c r="K604" s="248"/>
      <c r="L604" s="253"/>
      <c r="M604" s="254"/>
      <c r="N604" s="255"/>
      <c r="O604" s="255"/>
      <c r="P604" s="255"/>
      <c r="Q604" s="255"/>
      <c r="R604" s="255"/>
      <c r="S604" s="255"/>
      <c r="T604" s="256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T604" s="257" t="s">
        <v>142</v>
      </c>
      <c r="AU604" s="257" t="s">
        <v>85</v>
      </c>
      <c r="AV604" s="15" t="s">
        <v>141</v>
      </c>
      <c r="AW604" s="15" t="s">
        <v>34</v>
      </c>
      <c r="AX604" s="15" t="s">
        <v>83</v>
      </c>
      <c r="AY604" s="257" t="s">
        <v>133</v>
      </c>
    </row>
    <row r="605" s="2" customFormat="1" ht="33" customHeight="1">
      <c r="A605" s="39"/>
      <c r="B605" s="40"/>
      <c r="C605" s="258" t="s">
        <v>381</v>
      </c>
      <c r="D605" s="258" t="s">
        <v>204</v>
      </c>
      <c r="E605" s="259" t="s">
        <v>561</v>
      </c>
      <c r="F605" s="260" t="s">
        <v>562</v>
      </c>
      <c r="G605" s="261" t="s">
        <v>154</v>
      </c>
      <c r="H605" s="262">
        <v>179.023</v>
      </c>
      <c r="I605" s="263"/>
      <c r="J605" s="264">
        <f>ROUND(I605*H605,2)</f>
        <v>0</v>
      </c>
      <c r="K605" s="260" t="s">
        <v>140</v>
      </c>
      <c r="L605" s="265"/>
      <c r="M605" s="266" t="s">
        <v>1</v>
      </c>
      <c r="N605" s="267" t="s">
        <v>43</v>
      </c>
      <c r="O605" s="92"/>
      <c r="P605" s="221">
        <f>O605*H605</f>
        <v>0</v>
      </c>
      <c r="Q605" s="221">
        <v>0</v>
      </c>
      <c r="R605" s="221">
        <f>Q605*H605</f>
        <v>0</v>
      </c>
      <c r="S605" s="221">
        <v>0</v>
      </c>
      <c r="T605" s="222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23" t="s">
        <v>259</v>
      </c>
      <c r="AT605" s="223" t="s">
        <v>204</v>
      </c>
      <c r="AU605" s="223" t="s">
        <v>85</v>
      </c>
      <c r="AY605" s="18" t="s">
        <v>133</v>
      </c>
      <c r="BE605" s="224">
        <f>IF(N605="základní",J605,0)</f>
        <v>0</v>
      </c>
      <c r="BF605" s="224">
        <f>IF(N605="snížená",J605,0)</f>
        <v>0</v>
      </c>
      <c r="BG605" s="224">
        <f>IF(N605="zákl. přenesená",J605,0)</f>
        <v>0</v>
      </c>
      <c r="BH605" s="224">
        <f>IF(N605="sníž. přenesená",J605,0)</f>
        <v>0</v>
      </c>
      <c r="BI605" s="224">
        <f>IF(N605="nulová",J605,0)</f>
        <v>0</v>
      </c>
      <c r="BJ605" s="18" t="s">
        <v>83</v>
      </c>
      <c r="BK605" s="224">
        <f>ROUND(I605*H605,2)</f>
        <v>0</v>
      </c>
      <c r="BL605" s="18" t="s">
        <v>207</v>
      </c>
      <c r="BM605" s="223" t="s">
        <v>563</v>
      </c>
    </row>
    <row r="606" s="14" customFormat="1">
      <c r="A606" s="14"/>
      <c r="B606" s="236"/>
      <c r="C606" s="237"/>
      <c r="D606" s="227" t="s">
        <v>142</v>
      </c>
      <c r="E606" s="238" t="s">
        <v>1</v>
      </c>
      <c r="F606" s="239" t="s">
        <v>564</v>
      </c>
      <c r="G606" s="237"/>
      <c r="H606" s="240">
        <v>179.023</v>
      </c>
      <c r="I606" s="241"/>
      <c r="J606" s="237"/>
      <c r="K606" s="237"/>
      <c r="L606" s="242"/>
      <c r="M606" s="243"/>
      <c r="N606" s="244"/>
      <c r="O606" s="244"/>
      <c r="P606" s="244"/>
      <c r="Q606" s="244"/>
      <c r="R606" s="244"/>
      <c r="S606" s="244"/>
      <c r="T606" s="245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46" t="s">
        <v>142</v>
      </c>
      <c r="AU606" s="246" t="s">
        <v>85</v>
      </c>
      <c r="AV606" s="14" t="s">
        <v>85</v>
      </c>
      <c r="AW606" s="14" t="s">
        <v>34</v>
      </c>
      <c r="AX606" s="14" t="s">
        <v>78</v>
      </c>
      <c r="AY606" s="246" t="s">
        <v>133</v>
      </c>
    </row>
    <row r="607" s="15" customFormat="1">
      <c r="A607" s="15"/>
      <c r="B607" s="247"/>
      <c r="C607" s="248"/>
      <c r="D607" s="227" t="s">
        <v>142</v>
      </c>
      <c r="E607" s="249" t="s">
        <v>1</v>
      </c>
      <c r="F607" s="250" t="s">
        <v>145</v>
      </c>
      <c r="G607" s="248"/>
      <c r="H607" s="251">
        <v>179.023</v>
      </c>
      <c r="I607" s="252"/>
      <c r="J607" s="248"/>
      <c r="K607" s="248"/>
      <c r="L607" s="253"/>
      <c r="M607" s="254"/>
      <c r="N607" s="255"/>
      <c r="O607" s="255"/>
      <c r="P607" s="255"/>
      <c r="Q607" s="255"/>
      <c r="R607" s="255"/>
      <c r="S607" s="255"/>
      <c r="T607" s="256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57" t="s">
        <v>142</v>
      </c>
      <c r="AU607" s="257" t="s">
        <v>85</v>
      </c>
      <c r="AV607" s="15" t="s">
        <v>141</v>
      </c>
      <c r="AW607" s="15" t="s">
        <v>34</v>
      </c>
      <c r="AX607" s="15" t="s">
        <v>83</v>
      </c>
      <c r="AY607" s="257" t="s">
        <v>133</v>
      </c>
    </row>
    <row r="608" s="2" customFormat="1" ht="24.15" customHeight="1">
      <c r="A608" s="39"/>
      <c r="B608" s="40"/>
      <c r="C608" s="212" t="s">
        <v>565</v>
      </c>
      <c r="D608" s="212" t="s">
        <v>136</v>
      </c>
      <c r="E608" s="213" t="s">
        <v>566</v>
      </c>
      <c r="F608" s="214" t="s">
        <v>567</v>
      </c>
      <c r="G608" s="215" t="s">
        <v>568</v>
      </c>
      <c r="H608" s="268"/>
      <c r="I608" s="217"/>
      <c r="J608" s="218">
        <f>ROUND(I608*H608,2)</f>
        <v>0</v>
      </c>
      <c r="K608" s="214" t="s">
        <v>140</v>
      </c>
      <c r="L608" s="45"/>
      <c r="M608" s="219" t="s">
        <v>1</v>
      </c>
      <c r="N608" s="220" t="s">
        <v>43</v>
      </c>
      <c r="O608" s="92"/>
      <c r="P608" s="221">
        <f>O608*H608</f>
        <v>0</v>
      </c>
      <c r="Q608" s="221">
        <v>0</v>
      </c>
      <c r="R608" s="221">
        <f>Q608*H608</f>
        <v>0</v>
      </c>
      <c r="S608" s="221">
        <v>0</v>
      </c>
      <c r="T608" s="222">
        <f>S608*H608</f>
        <v>0</v>
      </c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R608" s="223" t="s">
        <v>207</v>
      </c>
      <c r="AT608" s="223" t="s">
        <v>136</v>
      </c>
      <c r="AU608" s="223" t="s">
        <v>85</v>
      </c>
      <c r="AY608" s="18" t="s">
        <v>133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8" t="s">
        <v>83</v>
      </c>
      <c r="BK608" s="224">
        <f>ROUND(I608*H608,2)</f>
        <v>0</v>
      </c>
      <c r="BL608" s="18" t="s">
        <v>207</v>
      </c>
      <c r="BM608" s="223" t="s">
        <v>569</v>
      </c>
    </row>
    <row r="609" s="12" customFormat="1" ht="22.8" customHeight="1">
      <c r="A609" s="12"/>
      <c r="B609" s="196"/>
      <c r="C609" s="197"/>
      <c r="D609" s="198" t="s">
        <v>77</v>
      </c>
      <c r="E609" s="210" t="s">
        <v>570</v>
      </c>
      <c r="F609" s="210" t="s">
        <v>571</v>
      </c>
      <c r="G609" s="197"/>
      <c r="H609" s="197"/>
      <c r="I609" s="200"/>
      <c r="J609" s="211">
        <f>BK609</f>
        <v>0</v>
      </c>
      <c r="K609" s="197"/>
      <c r="L609" s="202"/>
      <c r="M609" s="203"/>
      <c r="N609" s="204"/>
      <c r="O609" s="204"/>
      <c r="P609" s="205">
        <f>SUM(P610:P654)</f>
        <v>0</v>
      </c>
      <c r="Q609" s="204"/>
      <c r="R609" s="205">
        <f>SUM(R610:R654)</f>
        <v>0</v>
      </c>
      <c r="S609" s="204"/>
      <c r="T609" s="206">
        <f>SUM(T610:T654)</f>
        <v>0</v>
      </c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R609" s="207" t="s">
        <v>85</v>
      </c>
      <c r="AT609" s="208" t="s">
        <v>77</v>
      </c>
      <c r="AU609" s="208" t="s">
        <v>83</v>
      </c>
      <c r="AY609" s="207" t="s">
        <v>133</v>
      </c>
      <c r="BK609" s="209">
        <f>SUM(BK610:BK654)</f>
        <v>0</v>
      </c>
    </row>
    <row r="610" s="2" customFormat="1" ht="24.15" customHeight="1">
      <c r="A610" s="39"/>
      <c r="B610" s="40"/>
      <c r="C610" s="212" t="s">
        <v>386</v>
      </c>
      <c r="D610" s="212" t="s">
        <v>136</v>
      </c>
      <c r="E610" s="213" t="s">
        <v>572</v>
      </c>
      <c r="F610" s="214" t="s">
        <v>573</v>
      </c>
      <c r="G610" s="215" t="s">
        <v>154</v>
      </c>
      <c r="H610" s="216">
        <v>43.777000000000001</v>
      </c>
      <c r="I610" s="217"/>
      <c r="J610" s="218">
        <f>ROUND(I610*H610,2)</f>
        <v>0</v>
      </c>
      <c r="K610" s="214" t="s">
        <v>140</v>
      </c>
      <c r="L610" s="45"/>
      <c r="M610" s="219" t="s">
        <v>1</v>
      </c>
      <c r="N610" s="220" t="s">
        <v>43</v>
      </c>
      <c r="O610" s="92"/>
      <c r="P610" s="221">
        <f>O610*H610</f>
        <v>0</v>
      </c>
      <c r="Q610" s="221">
        <v>0</v>
      </c>
      <c r="R610" s="221">
        <f>Q610*H610</f>
        <v>0</v>
      </c>
      <c r="S610" s="221">
        <v>0</v>
      </c>
      <c r="T610" s="222">
        <f>S610*H610</f>
        <v>0</v>
      </c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R610" s="223" t="s">
        <v>207</v>
      </c>
      <c r="AT610" s="223" t="s">
        <v>136</v>
      </c>
      <c r="AU610" s="223" t="s">
        <v>85</v>
      </c>
      <c r="AY610" s="18" t="s">
        <v>133</v>
      </c>
      <c r="BE610" s="224">
        <f>IF(N610="základní",J610,0)</f>
        <v>0</v>
      </c>
      <c r="BF610" s="224">
        <f>IF(N610="snížená",J610,0)</f>
        <v>0</v>
      </c>
      <c r="BG610" s="224">
        <f>IF(N610="zákl. přenesená",J610,0)</f>
        <v>0</v>
      </c>
      <c r="BH610" s="224">
        <f>IF(N610="sníž. přenesená",J610,0)</f>
        <v>0</v>
      </c>
      <c r="BI610" s="224">
        <f>IF(N610="nulová",J610,0)</f>
        <v>0</v>
      </c>
      <c r="BJ610" s="18" t="s">
        <v>83</v>
      </c>
      <c r="BK610" s="224">
        <f>ROUND(I610*H610,2)</f>
        <v>0</v>
      </c>
      <c r="BL610" s="18" t="s">
        <v>207</v>
      </c>
      <c r="BM610" s="223" t="s">
        <v>574</v>
      </c>
    </row>
    <row r="611" s="13" customFormat="1">
      <c r="A611" s="13"/>
      <c r="B611" s="225"/>
      <c r="C611" s="226"/>
      <c r="D611" s="227" t="s">
        <v>142</v>
      </c>
      <c r="E611" s="228" t="s">
        <v>1</v>
      </c>
      <c r="F611" s="229" t="s">
        <v>575</v>
      </c>
      <c r="G611" s="226"/>
      <c r="H611" s="228" t="s">
        <v>1</v>
      </c>
      <c r="I611" s="230"/>
      <c r="J611" s="226"/>
      <c r="K611" s="226"/>
      <c r="L611" s="231"/>
      <c r="M611" s="232"/>
      <c r="N611" s="233"/>
      <c r="O611" s="233"/>
      <c r="P611" s="233"/>
      <c r="Q611" s="233"/>
      <c r="R611" s="233"/>
      <c r="S611" s="233"/>
      <c r="T611" s="234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35" t="s">
        <v>142</v>
      </c>
      <c r="AU611" s="235" t="s">
        <v>85</v>
      </c>
      <c r="AV611" s="13" t="s">
        <v>83</v>
      </c>
      <c r="AW611" s="13" t="s">
        <v>34</v>
      </c>
      <c r="AX611" s="13" t="s">
        <v>78</v>
      </c>
      <c r="AY611" s="235" t="s">
        <v>133</v>
      </c>
    </row>
    <row r="612" s="13" customFormat="1">
      <c r="A612" s="13"/>
      <c r="B612" s="225"/>
      <c r="C612" s="226"/>
      <c r="D612" s="227" t="s">
        <v>142</v>
      </c>
      <c r="E612" s="228" t="s">
        <v>1</v>
      </c>
      <c r="F612" s="229" t="s">
        <v>576</v>
      </c>
      <c r="G612" s="226"/>
      <c r="H612" s="228" t="s">
        <v>1</v>
      </c>
      <c r="I612" s="230"/>
      <c r="J612" s="226"/>
      <c r="K612" s="226"/>
      <c r="L612" s="231"/>
      <c r="M612" s="232"/>
      <c r="N612" s="233"/>
      <c r="O612" s="233"/>
      <c r="P612" s="233"/>
      <c r="Q612" s="233"/>
      <c r="R612" s="233"/>
      <c r="S612" s="233"/>
      <c r="T612" s="234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35" t="s">
        <v>142</v>
      </c>
      <c r="AU612" s="235" t="s">
        <v>85</v>
      </c>
      <c r="AV612" s="13" t="s">
        <v>83</v>
      </c>
      <c r="AW612" s="13" t="s">
        <v>34</v>
      </c>
      <c r="AX612" s="13" t="s">
        <v>78</v>
      </c>
      <c r="AY612" s="235" t="s">
        <v>133</v>
      </c>
    </row>
    <row r="613" s="14" customFormat="1">
      <c r="A613" s="14"/>
      <c r="B613" s="236"/>
      <c r="C613" s="237"/>
      <c r="D613" s="227" t="s">
        <v>142</v>
      </c>
      <c r="E613" s="238" t="s">
        <v>1</v>
      </c>
      <c r="F613" s="239" t="s">
        <v>577</v>
      </c>
      <c r="G613" s="237"/>
      <c r="H613" s="240">
        <v>43.777000000000001</v>
      </c>
      <c r="I613" s="241"/>
      <c r="J613" s="237"/>
      <c r="K613" s="237"/>
      <c r="L613" s="242"/>
      <c r="M613" s="243"/>
      <c r="N613" s="244"/>
      <c r="O613" s="244"/>
      <c r="P613" s="244"/>
      <c r="Q613" s="244"/>
      <c r="R613" s="244"/>
      <c r="S613" s="244"/>
      <c r="T613" s="245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46" t="s">
        <v>142</v>
      </c>
      <c r="AU613" s="246" t="s">
        <v>85</v>
      </c>
      <c r="AV613" s="14" t="s">
        <v>85</v>
      </c>
      <c r="AW613" s="14" t="s">
        <v>34</v>
      </c>
      <c r="AX613" s="14" t="s">
        <v>78</v>
      </c>
      <c r="AY613" s="246" t="s">
        <v>133</v>
      </c>
    </row>
    <row r="614" s="15" customFormat="1">
      <c r="A614" s="15"/>
      <c r="B614" s="247"/>
      <c r="C614" s="248"/>
      <c r="D614" s="227" t="s">
        <v>142</v>
      </c>
      <c r="E614" s="249" t="s">
        <v>1</v>
      </c>
      <c r="F614" s="250" t="s">
        <v>145</v>
      </c>
      <c r="G614" s="248"/>
      <c r="H614" s="251">
        <v>43.777000000000001</v>
      </c>
      <c r="I614" s="252"/>
      <c r="J614" s="248"/>
      <c r="K614" s="248"/>
      <c r="L614" s="253"/>
      <c r="M614" s="254"/>
      <c r="N614" s="255"/>
      <c r="O614" s="255"/>
      <c r="P614" s="255"/>
      <c r="Q614" s="255"/>
      <c r="R614" s="255"/>
      <c r="S614" s="255"/>
      <c r="T614" s="256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T614" s="257" t="s">
        <v>142</v>
      </c>
      <c r="AU614" s="257" t="s">
        <v>85</v>
      </c>
      <c r="AV614" s="15" t="s">
        <v>141</v>
      </c>
      <c r="AW614" s="15" t="s">
        <v>34</v>
      </c>
      <c r="AX614" s="15" t="s">
        <v>83</v>
      </c>
      <c r="AY614" s="257" t="s">
        <v>133</v>
      </c>
    </row>
    <row r="615" s="2" customFormat="1" ht="24.15" customHeight="1">
      <c r="A615" s="39"/>
      <c r="B615" s="40"/>
      <c r="C615" s="258" t="s">
        <v>578</v>
      </c>
      <c r="D615" s="258" t="s">
        <v>204</v>
      </c>
      <c r="E615" s="259" t="s">
        <v>579</v>
      </c>
      <c r="F615" s="260" t="s">
        <v>580</v>
      </c>
      <c r="G615" s="261" t="s">
        <v>154</v>
      </c>
      <c r="H615" s="262">
        <v>48.155000000000001</v>
      </c>
      <c r="I615" s="263"/>
      <c r="J615" s="264">
        <f>ROUND(I615*H615,2)</f>
        <v>0</v>
      </c>
      <c r="K615" s="260" t="s">
        <v>140</v>
      </c>
      <c r="L615" s="265"/>
      <c r="M615" s="266" t="s">
        <v>1</v>
      </c>
      <c r="N615" s="267" t="s">
        <v>43</v>
      </c>
      <c r="O615" s="92"/>
      <c r="P615" s="221">
        <f>O615*H615</f>
        <v>0</v>
      </c>
      <c r="Q615" s="221">
        <v>0</v>
      </c>
      <c r="R615" s="221">
        <f>Q615*H615</f>
        <v>0</v>
      </c>
      <c r="S615" s="221">
        <v>0</v>
      </c>
      <c r="T615" s="222">
        <f>S615*H615</f>
        <v>0</v>
      </c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R615" s="223" t="s">
        <v>259</v>
      </c>
      <c r="AT615" s="223" t="s">
        <v>204</v>
      </c>
      <c r="AU615" s="223" t="s">
        <v>85</v>
      </c>
      <c r="AY615" s="18" t="s">
        <v>133</v>
      </c>
      <c r="BE615" s="224">
        <f>IF(N615="základní",J615,0)</f>
        <v>0</v>
      </c>
      <c r="BF615" s="224">
        <f>IF(N615="snížená",J615,0)</f>
        <v>0</v>
      </c>
      <c r="BG615" s="224">
        <f>IF(N615="zákl. přenesená",J615,0)</f>
        <v>0</v>
      </c>
      <c r="BH615" s="224">
        <f>IF(N615="sníž. přenesená",J615,0)</f>
        <v>0</v>
      </c>
      <c r="BI615" s="224">
        <f>IF(N615="nulová",J615,0)</f>
        <v>0</v>
      </c>
      <c r="BJ615" s="18" t="s">
        <v>83</v>
      </c>
      <c r="BK615" s="224">
        <f>ROUND(I615*H615,2)</f>
        <v>0</v>
      </c>
      <c r="BL615" s="18" t="s">
        <v>207</v>
      </c>
      <c r="BM615" s="223" t="s">
        <v>581</v>
      </c>
    </row>
    <row r="616" s="14" customFormat="1">
      <c r="A616" s="14"/>
      <c r="B616" s="236"/>
      <c r="C616" s="237"/>
      <c r="D616" s="227" t="s">
        <v>142</v>
      </c>
      <c r="E616" s="238" t="s">
        <v>1</v>
      </c>
      <c r="F616" s="239" t="s">
        <v>582</v>
      </c>
      <c r="G616" s="237"/>
      <c r="H616" s="240">
        <v>48.155000000000001</v>
      </c>
      <c r="I616" s="241"/>
      <c r="J616" s="237"/>
      <c r="K616" s="237"/>
      <c r="L616" s="242"/>
      <c r="M616" s="243"/>
      <c r="N616" s="244"/>
      <c r="O616" s="244"/>
      <c r="P616" s="244"/>
      <c r="Q616" s="244"/>
      <c r="R616" s="244"/>
      <c r="S616" s="244"/>
      <c r="T616" s="245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6" t="s">
        <v>142</v>
      </c>
      <c r="AU616" s="246" t="s">
        <v>85</v>
      </c>
      <c r="AV616" s="14" t="s">
        <v>85</v>
      </c>
      <c r="AW616" s="14" t="s">
        <v>34</v>
      </c>
      <c r="AX616" s="14" t="s">
        <v>78</v>
      </c>
      <c r="AY616" s="246" t="s">
        <v>133</v>
      </c>
    </row>
    <row r="617" s="15" customFormat="1">
      <c r="A617" s="15"/>
      <c r="B617" s="247"/>
      <c r="C617" s="248"/>
      <c r="D617" s="227" t="s">
        <v>142</v>
      </c>
      <c r="E617" s="249" t="s">
        <v>1</v>
      </c>
      <c r="F617" s="250" t="s">
        <v>145</v>
      </c>
      <c r="G617" s="248"/>
      <c r="H617" s="251">
        <v>48.155000000000001</v>
      </c>
      <c r="I617" s="252"/>
      <c r="J617" s="248"/>
      <c r="K617" s="248"/>
      <c r="L617" s="253"/>
      <c r="M617" s="254"/>
      <c r="N617" s="255"/>
      <c r="O617" s="255"/>
      <c r="P617" s="255"/>
      <c r="Q617" s="255"/>
      <c r="R617" s="255"/>
      <c r="S617" s="255"/>
      <c r="T617" s="256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T617" s="257" t="s">
        <v>142</v>
      </c>
      <c r="AU617" s="257" t="s">
        <v>85</v>
      </c>
      <c r="AV617" s="15" t="s">
        <v>141</v>
      </c>
      <c r="AW617" s="15" t="s">
        <v>34</v>
      </c>
      <c r="AX617" s="15" t="s">
        <v>83</v>
      </c>
      <c r="AY617" s="257" t="s">
        <v>133</v>
      </c>
    </row>
    <row r="618" s="2" customFormat="1" ht="33" customHeight="1">
      <c r="A618" s="39"/>
      <c r="B618" s="40"/>
      <c r="C618" s="212" t="s">
        <v>391</v>
      </c>
      <c r="D618" s="212" t="s">
        <v>136</v>
      </c>
      <c r="E618" s="213" t="s">
        <v>583</v>
      </c>
      <c r="F618" s="214" t="s">
        <v>584</v>
      </c>
      <c r="G618" s="215" t="s">
        <v>154</v>
      </c>
      <c r="H618" s="216">
        <v>552.52300000000002</v>
      </c>
      <c r="I618" s="217"/>
      <c r="J618" s="218">
        <f>ROUND(I618*H618,2)</f>
        <v>0</v>
      </c>
      <c r="K618" s="214" t="s">
        <v>140</v>
      </c>
      <c r="L618" s="45"/>
      <c r="M618" s="219" t="s">
        <v>1</v>
      </c>
      <c r="N618" s="220" t="s">
        <v>43</v>
      </c>
      <c r="O618" s="92"/>
      <c r="P618" s="221">
        <f>O618*H618</f>
        <v>0</v>
      </c>
      <c r="Q618" s="221">
        <v>0</v>
      </c>
      <c r="R618" s="221">
        <f>Q618*H618</f>
        <v>0</v>
      </c>
      <c r="S618" s="221">
        <v>0</v>
      </c>
      <c r="T618" s="222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23" t="s">
        <v>207</v>
      </c>
      <c r="AT618" s="223" t="s">
        <v>136</v>
      </c>
      <c r="AU618" s="223" t="s">
        <v>85</v>
      </c>
      <c r="AY618" s="18" t="s">
        <v>133</v>
      </c>
      <c r="BE618" s="224">
        <f>IF(N618="základní",J618,0)</f>
        <v>0</v>
      </c>
      <c r="BF618" s="224">
        <f>IF(N618="snížená",J618,0)</f>
        <v>0</v>
      </c>
      <c r="BG618" s="224">
        <f>IF(N618="zákl. přenesená",J618,0)</f>
        <v>0</v>
      </c>
      <c r="BH618" s="224">
        <f>IF(N618="sníž. přenesená",J618,0)</f>
        <v>0</v>
      </c>
      <c r="BI618" s="224">
        <f>IF(N618="nulová",J618,0)</f>
        <v>0</v>
      </c>
      <c r="BJ618" s="18" t="s">
        <v>83</v>
      </c>
      <c r="BK618" s="224">
        <f>ROUND(I618*H618,2)</f>
        <v>0</v>
      </c>
      <c r="BL618" s="18" t="s">
        <v>207</v>
      </c>
      <c r="BM618" s="223" t="s">
        <v>585</v>
      </c>
    </row>
    <row r="619" s="13" customFormat="1">
      <c r="A619" s="13"/>
      <c r="B619" s="225"/>
      <c r="C619" s="226"/>
      <c r="D619" s="227" t="s">
        <v>142</v>
      </c>
      <c r="E619" s="228" t="s">
        <v>1</v>
      </c>
      <c r="F619" s="229" t="s">
        <v>586</v>
      </c>
      <c r="G619" s="226"/>
      <c r="H619" s="228" t="s">
        <v>1</v>
      </c>
      <c r="I619" s="230"/>
      <c r="J619" s="226"/>
      <c r="K619" s="226"/>
      <c r="L619" s="231"/>
      <c r="M619" s="232"/>
      <c r="N619" s="233"/>
      <c r="O619" s="233"/>
      <c r="P619" s="233"/>
      <c r="Q619" s="233"/>
      <c r="R619" s="233"/>
      <c r="S619" s="233"/>
      <c r="T619" s="234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35" t="s">
        <v>142</v>
      </c>
      <c r="AU619" s="235" t="s">
        <v>85</v>
      </c>
      <c r="AV619" s="13" t="s">
        <v>83</v>
      </c>
      <c r="AW619" s="13" t="s">
        <v>34</v>
      </c>
      <c r="AX619" s="13" t="s">
        <v>78</v>
      </c>
      <c r="AY619" s="235" t="s">
        <v>133</v>
      </c>
    </row>
    <row r="620" s="13" customFormat="1">
      <c r="A620" s="13"/>
      <c r="B620" s="225"/>
      <c r="C620" s="226"/>
      <c r="D620" s="227" t="s">
        <v>142</v>
      </c>
      <c r="E620" s="228" t="s">
        <v>1</v>
      </c>
      <c r="F620" s="229" t="s">
        <v>200</v>
      </c>
      <c r="G620" s="226"/>
      <c r="H620" s="228" t="s">
        <v>1</v>
      </c>
      <c r="I620" s="230"/>
      <c r="J620" s="226"/>
      <c r="K620" s="226"/>
      <c r="L620" s="231"/>
      <c r="M620" s="232"/>
      <c r="N620" s="233"/>
      <c r="O620" s="233"/>
      <c r="P620" s="233"/>
      <c r="Q620" s="233"/>
      <c r="R620" s="233"/>
      <c r="S620" s="233"/>
      <c r="T620" s="234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35" t="s">
        <v>142</v>
      </c>
      <c r="AU620" s="235" t="s">
        <v>85</v>
      </c>
      <c r="AV620" s="13" t="s">
        <v>83</v>
      </c>
      <c r="AW620" s="13" t="s">
        <v>34</v>
      </c>
      <c r="AX620" s="13" t="s">
        <v>78</v>
      </c>
      <c r="AY620" s="235" t="s">
        <v>133</v>
      </c>
    </row>
    <row r="621" s="13" customFormat="1">
      <c r="A621" s="13"/>
      <c r="B621" s="225"/>
      <c r="C621" s="226"/>
      <c r="D621" s="227" t="s">
        <v>142</v>
      </c>
      <c r="E621" s="228" t="s">
        <v>1</v>
      </c>
      <c r="F621" s="229" t="s">
        <v>440</v>
      </c>
      <c r="G621" s="226"/>
      <c r="H621" s="228" t="s">
        <v>1</v>
      </c>
      <c r="I621" s="230"/>
      <c r="J621" s="226"/>
      <c r="K621" s="226"/>
      <c r="L621" s="231"/>
      <c r="M621" s="232"/>
      <c r="N621" s="233"/>
      <c r="O621" s="233"/>
      <c r="P621" s="233"/>
      <c r="Q621" s="233"/>
      <c r="R621" s="233"/>
      <c r="S621" s="233"/>
      <c r="T621" s="234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35" t="s">
        <v>142</v>
      </c>
      <c r="AU621" s="235" t="s">
        <v>85</v>
      </c>
      <c r="AV621" s="13" t="s">
        <v>83</v>
      </c>
      <c r="AW621" s="13" t="s">
        <v>34</v>
      </c>
      <c r="AX621" s="13" t="s">
        <v>78</v>
      </c>
      <c r="AY621" s="235" t="s">
        <v>133</v>
      </c>
    </row>
    <row r="622" s="14" customFormat="1">
      <c r="A622" s="14"/>
      <c r="B622" s="236"/>
      <c r="C622" s="237"/>
      <c r="D622" s="227" t="s">
        <v>142</v>
      </c>
      <c r="E622" s="238" t="s">
        <v>1</v>
      </c>
      <c r="F622" s="239" t="s">
        <v>441</v>
      </c>
      <c r="G622" s="237"/>
      <c r="H622" s="240">
        <v>596.29999999999995</v>
      </c>
      <c r="I622" s="241"/>
      <c r="J622" s="237"/>
      <c r="K622" s="237"/>
      <c r="L622" s="242"/>
      <c r="M622" s="243"/>
      <c r="N622" s="244"/>
      <c r="O622" s="244"/>
      <c r="P622" s="244"/>
      <c r="Q622" s="244"/>
      <c r="R622" s="244"/>
      <c r="S622" s="244"/>
      <c r="T622" s="245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46" t="s">
        <v>142</v>
      </c>
      <c r="AU622" s="246" t="s">
        <v>85</v>
      </c>
      <c r="AV622" s="14" t="s">
        <v>85</v>
      </c>
      <c r="AW622" s="14" t="s">
        <v>34</v>
      </c>
      <c r="AX622" s="14" t="s">
        <v>78</v>
      </c>
      <c r="AY622" s="246" t="s">
        <v>133</v>
      </c>
    </row>
    <row r="623" s="13" customFormat="1">
      <c r="A623" s="13"/>
      <c r="B623" s="225"/>
      <c r="C623" s="226"/>
      <c r="D623" s="227" t="s">
        <v>142</v>
      </c>
      <c r="E623" s="228" t="s">
        <v>1</v>
      </c>
      <c r="F623" s="229" t="s">
        <v>442</v>
      </c>
      <c r="G623" s="226"/>
      <c r="H623" s="228" t="s">
        <v>1</v>
      </c>
      <c r="I623" s="230"/>
      <c r="J623" s="226"/>
      <c r="K623" s="226"/>
      <c r="L623" s="231"/>
      <c r="M623" s="232"/>
      <c r="N623" s="233"/>
      <c r="O623" s="233"/>
      <c r="P623" s="233"/>
      <c r="Q623" s="233"/>
      <c r="R623" s="233"/>
      <c r="S623" s="233"/>
      <c r="T623" s="234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35" t="s">
        <v>142</v>
      </c>
      <c r="AU623" s="235" t="s">
        <v>85</v>
      </c>
      <c r="AV623" s="13" t="s">
        <v>83</v>
      </c>
      <c r="AW623" s="13" t="s">
        <v>34</v>
      </c>
      <c r="AX623" s="13" t="s">
        <v>78</v>
      </c>
      <c r="AY623" s="235" t="s">
        <v>133</v>
      </c>
    </row>
    <row r="624" s="14" customFormat="1">
      <c r="A624" s="14"/>
      <c r="B624" s="236"/>
      <c r="C624" s="237"/>
      <c r="D624" s="227" t="s">
        <v>142</v>
      </c>
      <c r="E624" s="238" t="s">
        <v>1</v>
      </c>
      <c r="F624" s="239" t="s">
        <v>443</v>
      </c>
      <c r="G624" s="237"/>
      <c r="H624" s="240">
        <v>-43.777000000000001</v>
      </c>
      <c r="I624" s="241"/>
      <c r="J624" s="237"/>
      <c r="K624" s="237"/>
      <c r="L624" s="242"/>
      <c r="M624" s="243"/>
      <c r="N624" s="244"/>
      <c r="O624" s="244"/>
      <c r="P624" s="244"/>
      <c r="Q624" s="244"/>
      <c r="R624" s="244"/>
      <c r="S624" s="244"/>
      <c r="T624" s="245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46" t="s">
        <v>142</v>
      </c>
      <c r="AU624" s="246" t="s">
        <v>85</v>
      </c>
      <c r="AV624" s="14" t="s">
        <v>85</v>
      </c>
      <c r="AW624" s="14" t="s">
        <v>34</v>
      </c>
      <c r="AX624" s="14" t="s">
        <v>78</v>
      </c>
      <c r="AY624" s="246" t="s">
        <v>133</v>
      </c>
    </row>
    <row r="625" s="15" customFormat="1">
      <c r="A625" s="15"/>
      <c r="B625" s="247"/>
      <c r="C625" s="248"/>
      <c r="D625" s="227" t="s">
        <v>142</v>
      </c>
      <c r="E625" s="249" t="s">
        <v>1</v>
      </c>
      <c r="F625" s="250" t="s">
        <v>145</v>
      </c>
      <c r="G625" s="248"/>
      <c r="H625" s="251">
        <v>552.52300000000002</v>
      </c>
      <c r="I625" s="252"/>
      <c r="J625" s="248"/>
      <c r="K625" s="248"/>
      <c r="L625" s="253"/>
      <c r="M625" s="254"/>
      <c r="N625" s="255"/>
      <c r="O625" s="255"/>
      <c r="P625" s="255"/>
      <c r="Q625" s="255"/>
      <c r="R625" s="255"/>
      <c r="S625" s="255"/>
      <c r="T625" s="256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57" t="s">
        <v>142</v>
      </c>
      <c r="AU625" s="257" t="s">
        <v>85</v>
      </c>
      <c r="AV625" s="15" t="s">
        <v>141</v>
      </c>
      <c r="AW625" s="15" t="s">
        <v>34</v>
      </c>
      <c r="AX625" s="15" t="s">
        <v>83</v>
      </c>
      <c r="AY625" s="257" t="s">
        <v>133</v>
      </c>
    </row>
    <row r="626" s="2" customFormat="1" ht="24.15" customHeight="1">
      <c r="A626" s="39"/>
      <c r="B626" s="40"/>
      <c r="C626" s="258" t="s">
        <v>587</v>
      </c>
      <c r="D626" s="258" t="s">
        <v>204</v>
      </c>
      <c r="E626" s="259" t="s">
        <v>588</v>
      </c>
      <c r="F626" s="260" t="s">
        <v>589</v>
      </c>
      <c r="G626" s="261" t="s">
        <v>154</v>
      </c>
      <c r="H626" s="262">
        <v>1215.5509999999999</v>
      </c>
      <c r="I626" s="263"/>
      <c r="J626" s="264">
        <f>ROUND(I626*H626,2)</f>
        <v>0</v>
      </c>
      <c r="K626" s="260" t="s">
        <v>140</v>
      </c>
      <c r="L626" s="265"/>
      <c r="M626" s="266" t="s">
        <v>1</v>
      </c>
      <c r="N626" s="267" t="s">
        <v>43</v>
      </c>
      <c r="O626" s="92"/>
      <c r="P626" s="221">
        <f>O626*H626</f>
        <v>0</v>
      </c>
      <c r="Q626" s="221">
        <v>0</v>
      </c>
      <c r="R626" s="221">
        <f>Q626*H626</f>
        <v>0</v>
      </c>
      <c r="S626" s="221">
        <v>0</v>
      </c>
      <c r="T626" s="222">
        <f>S626*H626</f>
        <v>0</v>
      </c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R626" s="223" t="s">
        <v>259</v>
      </c>
      <c r="AT626" s="223" t="s">
        <v>204</v>
      </c>
      <c r="AU626" s="223" t="s">
        <v>85</v>
      </c>
      <c r="AY626" s="18" t="s">
        <v>133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8" t="s">
        <v>83</v>
      </c>
      <c r="BK626" s="224">
        <f>ROUND(I626*H626,2)</f>
        <v>0</v>
      </c>
      <c r="BL626" s="18" t="s">
        <v>207</v>
      </c>
      <c r="BM626" s="223" t="s">
        <v>590</v>
      </c>
    </row>
    <row r="627" s="14" customFormat="1">
      <c r="A627" s="14"/>
      <c r="B627" s="236"/>
      <c r="C627" s="237"/>
      <c r="D627" s="227" t="s">
        <v>142</v>
      </c>
      <c r="E627" s="238" t="s">
        <v>1</v>
      </c>
      <c r="F627" s="239" t="s">
        <v>591</v>
      </c>
      <c r="G627" s="237"/>
      <c r="H627" s="240">
        <v>1215.5509999999999</v>
      </c>
      <c r="I627" s="241"/>
      <c r="J627" s="237"/>
      <c r="K627" s="237"/>
      <c r="L627" s="242"/>
      <c r="M627" s="243"/>
      <c r="N627" s="244"/>
      <c r="O627" s="244"/>
      <c r="P627" s="244"/>
      <c r="Q627" s="244"/>
      <c r="R627" s="244"/>
      <c r="S627" s="244"/>
      <c r="T627" s="245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46" t="s">
        <v>142</v>
      </c>
      <c r="AU627" s="246" t="s">
        <v>85</v>
      </c>
      <c r="AV627" s="14" t="s">
        <v>85</v>
      </c>
      <c r="AW627" s="14" t="s">
        <v>34</v>
      </c>
      <c r="AX627" s="14" t="s">
        <v>78</v>
      </c>
      <c r="AY627" s="246" t="s">
        <v>133</v>
      </c>
    </row>
    <row r="628" s="15" customFormat="1">
      <c r="A628" s="15"/>
      <c r="B628" s="247"/>
      <c r="C628" s="248"/>
      <c r="D628" s="227" t="s">
        <v>142</v>
      </c>
      <c r="E628" s="249" t="s">
        <v>1</v>
      </c>
      <c r="F628" s="250" t="s">
        <v>145</v>
      </c>
      <c r="G628" s="248"/>
      <c r="H628" s="251">
        <v>1215.5509999999999</v>
      </c>
      <c r="I628" s="252"/>
      <c r="J628" s="248"/>
      <c r="K628" s="248"/>
      <c r="L628" s="253"/>
      <c r="M628" s="254"/>
      <c r="N628" s="255"/>
      <c r="O628" s="255"/>
      <c r="P628" s="255"/>
      <c r="Q628" s="255"/>
      <c r="R628" s="255"/>
      <c r="S628" s="255"/>
      <c r="T628" s="256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57" t="s">
        <v>142</v>
      </c>
      <c r="AU628" s="257" t="s">
        <v>85</v>
      </c>
      <c r="AV628" s="15" t="s">
        <v>141</v>
      </c>
      <c r="AW628" s="15" t="s">
        <v>34</v>
      </c>
      <c r="AX628" s="15" t="s">
        <v>83</v>
      </c>
      <c r="AY628" s="257" t="s">
        <v>133</v>
      </c>
    </row>
    <row r="629" s="2" customFormat="1" ht="24.15" customHeight="1">
      <c r="A629" s="39"/>
      <c r="B629" s="40"/>
      <c r="C629" s="212" t="s">
        <v>394</v>
      </c>
      <c r="D629" s="212" t="s">
        <v>136</v>
      </c>
      <c r="E629" s="213" t="s">
        <v>592</v>
      </c>
      <c r="F629" s="214" t="s">
        <v>593</v>
      </c>
      <c r="G629" s="215" t="s">
        <v>154</v>
      </c>
      <c r="H629" s="216">
        <v>75.742999999999995</v>
      </c>
      <c r="I629" s="217"/>
      <c r="J629" s="218">
        <f>ROUND(I629*H629,2)</f>
        <v>0</v>
      </c>
      <c r="K629" s="214" t="s">
        <v>140</v>
      </c>
      <c r="L629" s="45"/>
      <c r="M629" s="219" t="s">
        <v>1</v>
      </c>
      <c r="N629" s="220" t="s">
        <v>43</v>
      </c>
      <c r="O629" s="92"/>
      <c r="P629" s="221">
        <f>O629*H629</f>
        <v>0</v>
      </c>
      <c r="Q629" s="221">
        <v>0</v>
      </c>
      <c r="R629" s="221">
        <f>Q629*H629</f>
        <v>0</v>
      </c>
      <c r="S629" s="221">
        <v>0</v>
      </c>
      <c r="T629" s="222">
        <f>S629*H629</f>
        <v>0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23" t="s">
        <v>207</v>
      </c>
      <c r="AT629" s="223" t="s">
        <v>136</v>
      </c>
      <c r="AU629" s="223" t="s">
        <v>85</v>
      </c>
      <c r="AY629" s="18" t="s">
        <v>133</v>
      </c>
      <c r="BE629" s="224">
        <f>IF(N629="základní",J629,0)</f>
        <v>0</v>
      </c>
      <c r="BF629" s="224">
        <f>IF(N629="snížená",J629,0)</f>
        <v>0</v>
      </c>
      <c r="BG629" s="224">
        <f>IF(N629="zákl. přenesená",J629,0)</f>
        <v>0</v>
      </c>
      <c r="BH629" s="224">
        <f>IF(N629="sníž. přenesená",J629,0)</f>
        <v>0</v>
      </c>
      <c r="BI629" s="224">
        <f>IF(N629="nulová",J629,0)</f>
        <v>0</v>
      </c>
      <c r="BJ629" s="18" t="s">
        <v>83</v>
      </c>
      <c r="BK629" s="224">
        <f>ROUND(I629*H629,2)</f>
        <v>0</v>
      </c>
      <c r="BL629" s="18" t="s">
        <v>207</v>
      </c>
      <c r="BM629" s="223" t="s">
        <v>594</v>
      </c>
    </row>
    <row r="630" s="13" customFormat="1">
      <c r="A630" s="13"/>
      <c r="B630" s="225"/>
      <c r="C630" s="226"/>
      <c r="D630" s="227" t="s">
        <v>142</v>
      </c>
      <c r="E630" s="228" t="s">
        <v>1</v>
      </c>
      <c r="F630" s="229" t="s">
        <v>595</v>
      </c>
      <c r="G630" s="226"/>
      <c r="H630" s="228" t="s">
        <v>1</v>
      </c>
      <c r="I630" s="230"/>
      <c r="J630" s="226"/>
      <c r="K630" s="226"/>
      <c r="L630" s="231"/>
      <c r="M630" s="232"/>
      <c r="N630" s="233"/>
      <c r="O630" s="233"/>
      <c r="P630" s="233"/>
      <c r="Q630" s="233"/>
      <c r="R630" s="233"/>
      <c r="S630" s="233"/>
      <c r="T630" s="234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35" t="s">
        <v>142</v>
      </c>
      <c r="AU630" s="235" t="s">
        <v>85</v>
      </c>
      <c r="AV630" s="13" t="s">
        <v>83</v>
      </c>
      <c r="AW630" s="13" t="s">
        <v>34</v>
      </c>
      <c r="AX630" s="13" t="s">
        <v>78</v>
      </c>
      <c r="AY630" s="235" t="s">
        <v>133</v>
      </c>
    </row>
    <row r="631" s="14" customFormat="1">
      <c r="A631" s="14"/>
      <c r="B631" s="236"/>
      <c r="C631" s="237"/>
      <c r="D631" s="227" t="s">
        <v>142</v>
      </c>
      <c r="E631" s="238" t="s">
        <v>1</v>
      </c>
      <c r="F631" s="239" t="s">
        <v>201</v>
      </c>
      <c r="G631" s="237"/>
      <c r="H631" s="240">
        <v>13.140000000000001</v>
      </c>
      <c r="I631" s="241"/>
      <c r="J631" s="237"/>
      <c r="K631" s="237"/>
      <c r="L631" s="242"/>
      <c r="M631" s="243"/>
      <c r="N631" s="244"/>
      <c r="O631" s="244"/>
      <c r="P631" s="244"/>
      <c r="Q631" s="244"/>
      <c r="R631" s="244"/>
      <c r="S631" s="244"/>
      <c r="T631" s="245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46" t="s">
        <v>142</v>
      </c>
      <c r="AU631" s="246" t="s">
        <v>85</v>
      </c>
      <c r="AV631" s="14" t="s">
        <v>85</v>
      </c>
      <c r="AW631" s="14" t="s">
        <v>34</v>
      </c>
      <c r="AX631" s="14" t="s">
        <v>78</v>
      </c>
      <c r="AY631" s="246" t="s">
        <v>133</v>
      </c>
    </row>
    <row r="632" s="14" customFormat="1">
      <c r="A632" s="14"/>
      <c r="B632" s="236"/>
      <c r="C632" s="237"/>
      <c r="D632" s="227" t="s">
        <v>142</v>
      </c>
      <c r="E632" s="238" t="s">
        <v>1</v>
      </c>
      <c r="F632" s="239" t="s">
        <v>202</v>
      </c>
      <c r="G632" s="237"/>
      <c r="H632" s="240">
        <v>64.403000000000006</v>
      </c>
      <c r="I632" s="241"/>
      <c r="J632" s="237"/>
      <c r="K632" s="237"/>
      <c r="L632" s="242"/>
      <c r="M632" s="243"/>
      <c r="N632" s="244"/>
      <c r="O632" s="244"/>
      <c r="P632" s="244"/>
      <c r="Q632" s="244"/>
      <c r="R632" s="244"/>
      <c r="S632" s="244"/>
      <c r="T632" s="245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46" t="s">
        <v>142</v>
      </c>
      <c r="AU632" s="246" t="s">
        <v>85</v>
      </c>
      <c r="AV632" s="14" t="s">
        <v>85</v>
      </c>
      <c r="AW632" s="14" t="s">
        <v>34</v>
      </c>
      <c r="AX632" s="14" t="s">
        <v>78</v>
      </c>
      <c r="AY632" s="246" t="s">
        <v>133</v>
      </c>
    </row>
    <row r="633" s="13" customFormat="1">
      <c r="A633" s="13"/>
      <c r="B633" s="225"/>
      <c r="C633" s="226"/>
      <c r="D633" s="227" t="s">
        <v>142</v>
      </c>
      <c r="E633" s="228" t="s">
        <v>1</v>
      </c>
      <c r="F633" s="229" t="s">
        <v>181</v>
      </c>
      <c r="G633" s="226"/>
      <c r="H633" s="228" t="s">
        <v>1</v>
      </c>
      <c r="I633" s="230"/>
      <c r="J633" s="226"/>
      <c r="K633" s="226"/>
      <c r="L633" s="231"/>
      <c r="M633" s="232"/>
      <c r="N633" s="233"/>
      <c r="O633" s="233"/>
      <c r="P633" s="233"/>
      <c r="Q633" s="233"/>
      <c r="R633" s="233"/>
      <c r="S633" s="233"/>
      <c r="T633" s="234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35" t="s">
        <v>142</v>
      </c>
      <c r="AU633" s="235" t="s">
        <v>85</v>
      </c>
      <c r="AV633" s="13" t="s">
        <v>83</v>
      </c>
      <c r="AW633" s="13" t="s">
        <v>34</v>
      </c>
      <c r="AX633" s="13" t="s">
        <v>78</v>
      </c>
      <c r="AY633" s="235" t="s">
        <v>133</v>
      </c>
    </row>
    <row r="634" s="14" customFormat="1">
      <c r="A634" s="14"/>
      <c r="B634" s="236"/>
      <c r="C634" s="237"/>
      <c r="D634" s="227" t="s">
        <v>142</v>
      </c>
      <c r="E634" s="238" t="s">
        <v>1</v>
      </c>
      <c r="F634" s="239" t="s">
        <v>203</v>
      </c>
      <c r="G634" s="237"/>
      <c r="H634" s="240">
        <v>-1.8</v>
      </c>
      <c r="I634" s="241"/>
      <c r="J634" s="237"/>
      <c r="K634" s="237"/>
      <c r="L634" s="242"/>
      <c r="M634" s="243"/>
      <c r="N634" s="244"/>
      <c r="O634" s="244"/>
      <c r="P634" s="244"/>
      <c r="Q634" s="244"/>
      <c r="R634" s="244"/>
      <c r="S634" s="244"/>
      <c r="T634" s="245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46" t="s">
        <v>142</v>
      </c>
      <c r="AU634" s="246" t="s">
        <v>85</v>
      </c>
      <c r="AV634" s="14" t="s">
        <v>85</v>
      </c>
      <c r="AW634" s="14" t="s">
        <v>34</v>
      </c>
      <c r="AX634" s="14" t="s">
        <v>78</v>
      </c>
      <c r="AY634" s="246" t="s">
        <v>133</v>
      </c>
    </row>
    <row r="635" s="15" customFormat="1">
      <c r="A635" s="15"/>
      <c r="B635" s="247"/>
      <c r="C635" s="248"/>
      <c r="D635" s="227" t="s">
        <v>142</v>
      </c>
      <c r="E635" s="249" t="s">
        <v>1</v>
      </c>
      <c r="F635" s="250" t="s">
        <v>145</v>
      </c>
      <c r="G635" s="248"/>
      <c r="H635" s="251">
        <v>75.742999999999995</v>
      </c>
      <c r="I635" s="252"/>
      <c r="J635" s="248"/>
      <c r="K635" s="248"/>
      <c r="L635" s="253"/>
      <c r="M635" s="254"/>
      <c r="N635" s="255"/>
      <c r="O635" s="255"/>
      <c r="P635" s="255"/>
      <c r="Q635" s="255"/>
      <c r="R635" s="255"/>
      <c r="S635" s="255"/>
      <c r="T635" s="256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57" t="s">
        <v>142</v>
      </c>
      <c r="AU635" s="257" t="s">
        <v>85</v>
      </c>
      <c r="AV635" s="15" t="s">
        <v>141</v>
      </c>
      <c r="AW635" s="15" t="s">
        <v>34</v>
      </c>
      <c r="AX635" s="15" t="s">
        <v>83</v>
      </c>
      <c r="AY635" s="257" t="s">
        <v>133</v>
      </c>
    </row>
    <row r="636" s="2" customFormat="1" ht="24.15" customHeight="1">
      <c r="A636" s="39"/>
      <c r="B636" s="40"/>
      <c r="C636" s="258" t="s">
        <v>596</v>
      </c>
      <c r="D636" s="258" t="s">
        <v>204</v>
      </c>
      <c r="E636" s="259" t="s">
        <v>579</v>
      </c>
      <c r="F636" s="260" t="s">
        <v>580</v>
      </c>
      <c r="G636" s="261" t="s">
        <v>154</v>
      </c>
      <c r="H636" s="262">
        <v>83.316999999999993</v>
      </c>
      <c r="I636" s="263"/>
      <c r="J636" s="264">
        <f>ROUND(I636*H636,2)</f>
        <v>0</v>
      </c>
      <c r="K636" s="260" t="s">
        <v>140</v>
      </c>
      <c r="L636" s="265"/>
      <c r="M636" s="266" t="s">
        <v>1</v>
      </c>
      <c r="N636" s="267" t="s">
        <v>43</v>
      </c>
      <c r="O636" s="92"/>
      <c r="P636" s="221">
        <f>O636*H636</f>
        <v>0</v>
      </c>
      <c r="Q636" s="221">
        <v>0</v>
      </c>
      <c r="R636" s="221">
        <f>Q636*H636</f>
        <v>0</v>
      </c>
      <c r="S636" s="221">
        <v>0</v>
      </c>
      <c r="T636" s="222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23" t="s">
        <v>259</v>
      </c>
      <c r="AT636" s="223" t="s">
        <v>204</v>
      </c>
      <c r="AU636" s="223" t="s">
        <v>85</v>
      </c>
      <c r="AY636" s="18" t="s">
        <v>133</v>
      </c>
      <c r="BE636" s="224">
        <f>IF(N636="základní",J636,0)</f>
        <v>0</v>
      </c>
      <c r="BF636" s="224">
        <f>IF(N636="snížená",J636,0)</f>
        <v>0</v>
      </c>
      <c r="BG636" s="224">
        <f>IF(N636="zákl. přenesená",J636,0)</f>
        <v>0</v>
      </c>
      <c r="BH636" s="224">
        <f>IF(N636="sníž. přenesená",J636,0)</f>
        <v>0</v>
      </c>
      <c r="BI636" s="224">
        <f>IF(N636="nulová",J636,0)</f>
        <v>0</v>
      </c>
      <c r="BJ636" s="18" t="s">
        <v>83</v>
      </c>
      <c r="BK636" s="224">
        <f>ROUND(I636*H636,2)</f>
        <v>0</v>
      </c>
      <c r="BL636" s="18" t="s">
        <v>207</v>
      </c>
      <c r="BM636" s="223" t="s">
        <v>597</v>
      </c>
    </row>
    <row r="637" s="14" customFormat="1">
      <c r="A637" s="14"/>
      <c r="B637" s="236"/>
      <c r="C637" s="237"/>
      <c r="D637" s="227" t="s">
        <v>142</v>
      </c>
      <c r="E637" s="238" t="s">
        <v>1</v>
      </c>
      <c r="F637" s="239" t="s">
        <v>598</v>
      </c>
      <c r="G637" s="237"/>
      <c r="H637" s="240">
        <v>83.316999999999993</v>
      </c>
      <c r="I637" s="241"/>
      <c r="J637" s="237"/>
      <c r="K637" s="237"/>
      <c r="L637" s="242"/>
      <c r="M637" s="243"/>
      <c r="N637" s="244"/>
      <c r="O637" s="244"/>
      <c r="P637" s="244"/>
      <c r="Q637" s="244"/>
      <c r="R637" s="244"/>
      <c r="S637" s="244"/>
      <c r="T637" s="245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46" t="s">
        <v>142</v>
      </c>
      <c r="AU637" s="246" t="s">
        <v>85</v>
      </c>
      <c r="AV637" s="14" t="s">
        <v>85</v>
      </c>
      <c r="AW637" s="14" t="s">
        <v>34</v>
      </c>
      <c r="AX637" s="14" t="s">
        <v>78</v>
      </c>
      <c r="AY637" s="246" t="s">
        <v>133</v>
      </c>
    </row>
    <row r="638" s="15" customFormat="1">
      <c r="A638" s="15"/>
      <c r="B638" s="247"/>
      <c r="C638" s="248"/>
      <c r="D638" s="227" t="s">
        <v>142</v>
      </c>
      <c r="E638" s="249" t="s">
        <v>1</v>
      </c>
      <c r="F638" s="250" t="s">
        <v>145</v>
      </c>
      <c r="G638" s="248"/>
      <c r="H638" s="251">
        <v>83.316999999999993</v>
      </c>
      <c r="I638" s="252"/>
      <c r="J638" s="248"/>
      <c r="K638" s="248"/>
      <c r="L638" s="253"/>
      <c r="M638" s="254"/>
      <c r="N638" s="255"/>
      <c r="O638" s="255"/>
      <c r="P638" s="255"/>
      <c r="Q638" s="255"/>
      <c r="R638" s="255"/>
      <c r="S638" s="255"/>
      <c r="T638" s="256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T638" s="257" t="s">
        <v>142</v>
      </c>
      <c r="AU638" s="257" t="s">
        <v>85</v>
      </c>
      <c r="AV638" s="15" t="s">
        <v>141</v>
      </c>
      <c r="AW638" s="15" t="s">
        <v>34</v>
      </c>
      <c r="AX638" s="15" t="s">
        <v>83</v>
      </c>
      <c r="AY638" s="257" t="s">
        <v>133</v>
      </c>
    </row>
    <row r="639" s="2" customFormat="1" ht="33" customHeight="1">
      <c r="A639" s="39"/>
      <c r="B639" s="40"/>
      <c r="C639" s="212" t="s">
        <v>399</v>
      </c>
      <c r="D639" s="212" t="s">
        <v>136</v>
      </c>
      <c r="E639" s="213" t="s">
        <v>599</v>
      </c>
      <c r="F639" s="214" t="s">
        <v>600</v>
      </c>
      <c r="G639" s="215" t="s">
        <v>154</v>
      </c>
      <c r="H639" s="216">
        <v>153.602</v>
      </c>
      <c r="I639" s="217"/>
      <c r="J639" s="218">
        <f>ROUND(I639*H639,2)</f>
        <v>0</v>
      </c>
      <c r="K639" s="214" t="s">
        <v>140</v>
      </c>
      <c r="L639" s="45"/>
      <c r="M639" s="219" t="s">
        <v>1</v>
      </c>
      <c r="N639" s="220" t="s">
        <v>43</v>
      </c>
      <c r="O639" s="92"/>
      <c r="P639" s="221">
        <f>O639*H639</f>
        <v>0</v>
      </c>
      <c r="Q639" s="221">
        <v>0</v>
      </c>
      <c r="R639" s="221">
        <f>Q639*H639</f>
        <v>0</v>
      </c>
      <c r="S639" s="221">
        <v>0</v>
      </c>
      <c r="T639" s="222">
        <f>S639*H639</f>
        <v>0</v>
      </c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R639" s="223" t="s">
        <v>207</v>
      </c>
      <c r="AT639" s="223" t="s">
        <v>136</v>
      </c>
      <c r="AU639" s="223" t="s">
        <v>85</v>
      </c>
      <c r="AY639" s="18" t="s">
        <v>133</v>
      </c>
      <c r="BE639" s="224">
        <f>IF(N639="základní",J639,0)</f>
        <v>0</v>
      </c>
      <c r="BF639" s="224">
        <f>IF(N639="snížená",J639,0)</f>
        <v>0</v>
      </c>
      <c r="BG639" s="224">
        <f>IF(N639="zákl. přenesená",J639,0)</f>
        <v>0</v>
      </c>
      <c r="BH639" s="224">
        <f>IF(N639="sníž. přenesená",J639,0)</f>
        <v>0</v>
      </c>
      <c r="BI639" s="224">
        <f>IF(N639="nulová",J639,0)</f>
        <v>0</v>
      </c>
      <c r="BJ639" s="18" t="s">
        <v>83</v>
      </c>
      <c r="BK639" s="224">
        <f>ROUND(I639*H639,2)</f>
        <v>0</v>
      </c>
      <c r="BL639" s="18" t="s">
        <v>207</v>
      </c>
      <c r="BM639" s="223" t="s">
        <v>601</v>
      </c>
    </row>
    <row r="640" s="13" customFormat="1">
      <c r="A640" s="13"/>
      <c r="B640" s="225"/>
      <c r="C640" s="226"/>
      <c r="D640" s="227" t="s">
        <v>142</v>
      </c>
      <c r="E640" s="228" t="s">
        <v>1</v>
      </c>
      <c r="F640" s="229" t="s">
        <v>559</v>
      </c>
      <c r="G640" s="226"/>
      <c r="H640" s="228" t="s">
        <v>1</v>
      </c>
      <c r="I640" s="230"/>
      <c r="J640" s="226"/>
      <c r="K640" s="226"/>
      <c r="L640" s="231"/>
      <c r="M640" s="232"/>
      <c r="N640" s="233"/>
      <c r="O640" s="233"/>
      <c r="P640" s="233"/>
      <c r="Q640" s="233"/>
      <c r="R640" s="233"/>
      <c r="S640" s="233"/>
      <c r="T640" s="234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35" t="s">
        <v>142</v>
      </c>
      <c r="AU640" s="235" t="s">
        <v>85</v>
      </c>
      <c r="AV640" s="13" t="s">
        <v>83</v>
      </c>
      <c r="AW640" s="13" t="s">
        <v>34</v>
      </c>
      <c r="AX640" s="13" t="s">
        <v>78</v>
      </c>
      <c r="AY640" s="235" t="s">
        <v>133</v>
      </c>
    </row>
    <row r="641" s="14" customFormat="1">
      <c r="A641" s="14"/>
      <c r="B641" s="236"/>
      <c r="C641" s="237"/>
      <c r="D641" s="227" t="s">
        <v>142</v>
      </c>
      <c r="E641" s="238" t="s">
        <v>1</v>
      </c>
      <c r="F641" s="239" t="s">
        <v>560</v>
      </c>
      <c r="G641" s="237"/>
      <c r="H641" s="240">
        <v>153.602</v>
      </c>
      <c r="I641" s="241"/>
      <c r="J641" s="237"/>
      <c r="K641" s="237"/>
      <c r="L641" s="242"/>
      <c r="M641" s="243"/>
      <c r="N641" s="244"/>
      <c r="O641" s="244"/>
      <c r="P641" s="244"/>
      <c r="Q641" s="244"/>
      <c r="R641" s="244"/>
      <c r="S641" s="244"/>
      <c r="T641" s="245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46" t="s">
        <v>142</v>
      </c>
      <c r="AU641" s="246" t="s">
        <v>85</v>
      </c>
      <c r="AV641" s="14" t="s">
        <v>85</v>
      </c>
      <c r="AW641" s="14" t="s">
        <v>34</v>
      </c>
      <c r="AX641" s="14" t="s">
        <v>78</v>
      </c>
      <c r="AY641" s="246" t="s">
        <v>133</v>
      </c>
    </row>
    <row r="642" s="15" customFormat="1">
      <c r="A642" s="15"/>
      <c r="B642" s="247"/>
      <c r="C642" s="248"/>
      <c r="D642" s="227" t="s">
        <v>142</v>
      </c>
      <c r="E642" s="249" t="s">
        <v>1</v>
      </c>
      <c r="F642" s="250" t="s">
        <v>145</v>
      </c>
      <c r="G642" s="248"/>
      <c r="H642" s="251">
        <v>153.602</v>
      </c>
      <c r="I642" s="252"/>
      <c r="J642" s="248"/>
      <c r="K642" s="248"/>
      <c r="L642" s="253"/>
      <c r="M642" s="254"/>
      <c r="N642" s="255"/>
      <c r="O642" s="255"/>
      <c r="P642" s="255"/>
      <c r="Q642" s="255"/>
      <c r="R642" s="255"/>
      <c r="S642" s="255"/>
      <c r="T642" s="256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57" t="s">
        <v>142</v>
      </c>
      <c r="AU642" s="257" t="s">
        <v>85</v>
      </c>
      <c r="AV642" s="15" t="s">
        <v>141</v>
      </c>
      <c r="AW642" s="15" t="s">
        <v>34</v>
      </c>
      <c r="AX642" s="15" t="s">
        <v>83</v>
      </c>
      <c r="AY642" s="257" t="s">
        <v>133</v>
      </c>
    </row>
    <row r="643" s="2" customFormat="1" ht="24.15" customHeight="1">
      <c r="A643" s="39"/>
      <c r="B643" s="40"/>
      <c r="C643" s="258" t="s">
        <v>602</v>
      </c>
      <c r="D643" s="258" t="s">
        <v>204</v>
      </c>
      <c r="E643" s="259" t="s">
        <v>603</v>
      </c>
      <c r="F643" s="260" t="s">
        <v>604</v>
      </c>
      <c r="G643" s="261" t="s">
        <v>154</v>
      </c>
      <c r="H643" s="262">
        <v>168.96199999999999</v>
      </c>
      <c r="I643" s="263"/>
      <c r="J643" s="264">
        <f>ROUND(I643*H643,2)</f>
        <v>0</v>
      </c>
      <c r="K643" s="260" t="s">
        <v>140</v>
      </c>
      <c r="L643" s="265"/>
      <c r="M643" s="266" t="s">
        <v>1</v>
      </c>
      <c r="N643" s="267" t="s">
        <v>43</v>
      </c>
      <c r="O643" s="92"/>
      <c r="P643" s="221">
        <f>O643*H643</f>
        <v>0</v>
      </c>
      <c r="Q643" s="221">
        <v>0</v>
      </c>
      <c r="R643" s="221">
        <f>Q643*H643</f>
        <v>0</v>
      </c>
      <c r="S643" s="221">
        <v>0</v>
      </c>
      <c r="T643" s="222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223" t="s">
        <v>259</v>
      </c>
      <c r="AT643" s="223" t="s">
        <v>204</v>
      </c>
      <c r="AU643" s="223" t="s">
        <v>85</v>
      </c>
      <c r="AY643" s="18" t="s">
        <v>133</v>
      </c>
      <c r="BE643" s="224">
        <f>IF(N643="základní",J643,0)</f>
        <v>0</v>
      </c>
      <c r="BF643" s="224">
        <f>IF(N643="snížená",J643,0)</f>
        <v>0</v>
      </c>
      <c r="BG643" s="224">
        <f>IF(N643="zákl. přenesená",J643,0)</f>
        <v>0</v>
      </c>
      <c r="BH643" s="224">
        <f>IF(N643="sníž. přenesená",J643,0)</f>
        <v>0</v>
      </c>
      <c r="BI643" s="224">
        <f>IF(N643="nulová",J643,0)</f>
        <v>0</v>
      </c>
      <c r="BJ643" s="18" t="s">
        <v>83</v>
      </c>
      <c r="BK643" s="224">
        <f>ROUND(I643*H643,2)</f>
        <v>0</v>
      </c>
      <c r="BL643" s="18" t="s">
        <v>207</v>
      </c>
      <c r="BM643" s="223" t="s">
        <v>605</v>
      </c>
    </row>
    <row r="644" s="14" customFormat="1">
      <c r="A644" s="14"/>
      <c r="B644" s="236"/>
      <c r="C644" s="237"/>
      <c r="D644" s="227" t="s">
        <v>142</v>
      </c>
      <c r="E644" s="238" t="s">
        <v>1</v>
      </c>
      <c r="F644" s="239" t="s">
        <v>606</v>
      </c>
      <c r="G644" s="237"/>
      <c r="H644" s="240">
        <v>168.96199999999999</v>
      </c>
      <c r="I644" s="241"/>
      <c r="J644" s="237"/>
      <c r="K644" s="237"/>
      <c r="L644" s="242"/>
      <c r="M644" s="243"/>
      <c r="N644" s="244"/>
      <c r="O644" s="244"/>
      <c r="P644" s="244"/>
      <c r="Q644" s="244"/>
      <c r="R644" s="244"/>
      <c r="S644" s="244"/>
      <c r="T644" s="245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46" t="s">
        <v>142</v>
      </c>
      <c r="AU644" s="246" t="s">
        <v>85</v>
      </c>
      <c r="AV644" s="14" t="s">
        <v>85</v>
      </c>
      <c r="AW644" s="14" t="s">
        <v>34</v>
      </c>
      <c r="AX644" s="14" t="s">
        <v>78</v>
      </c>
      <c r="AY644" s="246" t="s">
        <v>133</v>
      </c>
    </row>
    <row r="645" s="15" customFormat="1">
      <c r="A645" s="15"/>
      <c r="B645" s="247"/>
      <c r="C645" s="248"/>
      <c r="D645" s="227" t="s">
        <v>142</v>
      </c>
      <c r="E645" s="249" t="s">
        <v>1</v>
      </c>
      <c r="F645" s="250" t="s">
        <v>145</v>
      </c>
      <c r="G645" s="248"/>
      <c r="H645" s="251">
        <v>168.96199999999999</v>
      </c>
      <c r="I645" s="252"/>
      <c r="J645" s="248"/>
      <c r="K645" s="248"/>
      <c r="L645" s="253"/>
      <c r="M645" s="254"/>
      <c r="N645" s="255"/>
      <c r="O645" s="255"/>
      <c r="P645" s="255"/>
      <c r="Q645" s="255"/>
      <c r="R645" s="255"/>
      <c r="S645" s="255"/>
      <c r="T645" s="256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T645" s="257" t="s">
        <v>142</v>
      </c>
      <c r="AU645" s="257" t="s">
        <v>85</v>
      </c>
      <c r="AV645" s="15" t="s">
        <v>141</v>
      </c>
      <c r="AW645" s="15" t="s">
        <v>34</v>
      </c>
      <c r="AX645" s="15" t="s">
        <v>83</v>
      </c>
      <c r="AY645" s="257" t="s">
        <v>133</v>
      </c>
    </row>
    <row r="646" s="2" customFormat="1" ht="24.15" customHeight="1">
      <c r="A646" s="39"/>
      <c r="B646" s="40"/>
      <c r="C646" s="212" t="s">
        <v>403</v>
      </c>
      <c r="D646" s="212" t="s">
        <v>136</v>
      </c>
      <c r="E646" s="213" t="s">
        <v>607</v>
      </c>
      <c r="F646" s="214" t="s">
        <v>608</v>
      </c>
      <c r="G646" s="215" t="s">
        <v>154</v>
      </c>
      <c r="H646" s="216">
        <v>11.096</v>
      </c>
      <c r="I646" s="217"/>
      <c r="J646" s="218">
        <f>ROUND(I646*H646,2)</f>
        <v>0</v>
      </c>
      <c r="K646" s="214" t="s">
        <v>140</v>
      </c>
      <c r="L646" s="45"/>
      <c r="M646" s="219" t="s">
        <v>1</v>
      </c>
      <c r="N646" s="220" t="s">
        <v>43</v>
      </c>
      <c r="O646" s="92"/>
      <c r="P646" s="221">
        <f>O646*H646</f>
        <v>0</v>
      </c>
      <c r="Q646" s="221">
        <v>0</v>
      </c>
      <c r="R646" s="221">
        <f>Q646*H646</f>
        <v>0</v>
      </c>
      <c r="S646" s="221">
        <v>0</v>
      </c>
      <c r="T646" s="222">
        <f>S646*H646</f>
        <v>0</v>
      </c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R646" s="223" t="s">
        <v>207</v>
      </c>
      <c r="AT646" s="223" t="s">
        <v>136</v>
      </c>
      <c r="AU646" s="223" t="s">
        <v>85</v>
      </c>
      <c r="AY646" s="18" t="s">
        <v>133</v>
      </c>
      <c r="BE646" s="224">
        <f>IF(N646="základní",J646,0)</f>
        <v>0</v>
      </c>
      <c r="BF646" s="224">
        <f>IF(N646="snížená",J646,0)</f>
        <v>0</v>
      </c>
      <c r="BG646" s="224">
        <f>IF(N646="zákl. přenesená",J646,0)</f>
        <v>0</v>
      </c>
      <c r="BH646" s="224">
        <f>IF(N646="sníž. přenesená",J646,0)</f>
        <v>0</v>
      </c>
      <c r="BI646" s="224">
        <f>IF(N646="nulová",J646,0)</f>
        <v>0</v>
      </c>
      <c r="BJ646" s="18" t="s">
        <v>83</v>
      </c>
      <c r="BK646" s="224">
        <f>ROUND(I646*H646,2)</f>
        <v>0</v>
      </c>
      <c r="BL646" s="18" t="s">
        <v>207</v>
      </c>
      <c r="BM646" s="223" t="s">
        <v>609</v>
      </c>
    </row>
    <row r="647" s="13" customFormat="1">
      <c r="A647" s="13"/>
      <c r="B647" s="225"/>
      <c r="C647" s="226"/>
      <c r="D647" s="227" t="s">
        <v>142</v>
      </c>
      <c r="E647" s="228" t="s">
        <v>1</v>
      </c>
      <c r="F647" s="229" t="s">
        <v>610</v>
      </c>
      <c r="G647" s="226"/>
      <c r="H647" s="228" t="s">
        <v>1</v>
      </c>
      <c r="I647" s="230"/>
      <c r="J647" s="226"/>
      <c r="K647" s="226"/>
      <c r="L647" s="231"/>
      <c r="M647" s="232"/>
      <c r="N647" s="233"/>
      <c r="O647" s="233"/>
      <c r="P647" s="233"/>
      <c r="Q647" s="233"/>
      <c r="R647" s="233"/>
      <c r="S647" s="233"/>
      <c r="T647" s="234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35" t="s">
        <v>142</v>
      </c>
      <c r="AU647" s="235" t="s">
        <v>85</v>
      </c>
      <c r="AV647" s="13" t="s">
        <v>83</v>
      </c>
      <c r="AW647" s="13" t="s">
        <v>34</v>
      </c>
      <c r="AX647" s="13" t="s">
        <v>78</v>
      </c>
      <c r="AY647" s="235" t="s">
        <v>133</v>
      </c>
    </row>
    <row r="648" s="14" customFormat="1">
      <c r="A648" s="14"/>
      <c r="B648" s="236"/>
      <c r="C648" s="237"/>
      <c r="D648" s="227" t="s">
        <v>142</v>
      </c>
      <c r="E648" s="238" t="s">
        <v>1</v>
      </c>
      <c r="F648" s="239" t="s">
        <v>611</v>
      </c>
      <c r="G648" s="237"/>
      <c r="H648" s="240">
        <v>11.096</v>
      </c>
      <c r="I648" s="241"/>
      <c r="J648" s="237"/>
      <c r="K648" s="237"/>
      <c r="L648" s="242"/>
      <c r="M648" s="243"/>
      <c r="N648" s="244"/>
      <c r="O648" s="244"/>
      <c r="P648" s="244"/>
      <c r="Q648" s="244"/>
      <c r="R648" s="244"/>
      <c r="S648" s="244"/>
      <c r="T648" s="245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46" t="s">
        <v>142</v>
      </c>
      <c r="AU648" s="246" t="s">
        <v>85</v>
      </c>
      <c r="AV648" s="14" t="s">
        <v>85</v>
      </c>
      <c r="AW648" s="14" t="s">
        <v>34</v>
      </c>
      <c r="AX648" s="14" t="s">
        <v>78</v>
      </c>
      <c r="AY648" s="246" t="s">
        <v>133</v>
      </c>
    </row>
    <row r="649" s="15" customFormat="1">
      <c r="A649" s="15"/>
      <c r="B649" s="247"/>
      <c r="C649" s="248"/>
      <c r="D649" s="227" t="s">
        <v>142</v>
      </c>
      <c r="E649" s="249" t="s">
        <v>1</v>
      </c>
      <c r="F649" s="250" t="s">
        <v>145</v>
      </c>
      <c r="G649" s="248"/>
      <c r="H649" s="251">
        <v>11.096</v>
      </c>
      <c r="I649" s="252"/>
      <c r="J649" s="248"/>
      <c r="K649" s="248"/>
      <c r="L649" s="253"/>
      <c r="M649" s="254"/>
      <c r="N649" s="255"/>
      <c r="O649" s="255"/>
      <c r="P649" s="255"/>
      <c r="Q649" s="255"/>
      <c r="R649" s="255"/>
      <c r="S649" s="255"/>
      <c r="T649" s="256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T649" s="257" t="s">
        <v>142</v>
      </c>
      <c r="AU649" s="257" t="s">
        <v>85</v>
      </c>
      <c r="AV649" s="15" t="s">
        <v>141</v>
      </c>
      <c r="AW649" s="15" t="s">
        <v>34</v>
      </c>
      <c r="AX649" s="15" t="s">
        <v>83</v>
      </c>
      <c r="AY649" s="257" t="s">
        <v>133</v>
      </c>
    </row>
    <row r="650" s="2" customFormat="1" ht="24.15" customHeight="1">
      <c r="A650" s="39"/>
      <c r="B650" s="40"/>
      <c r="C650" s="258" t="s">
        <v>612</v>
      </c>
      <c r="D650" s="258" t="s">
        <v>204</v>
      </c>
      <c r="E650" s="259" t="s">
        <v>588</v>
      </c>
      <c r="F650" s="260" t="s">
        <v>589</v>
      </c>
      <c r="G650" s="261" t="s">
        <v>154</v>
      </c>
      <c r="H650" s="262">
        <v>12.206</v>
      </c>
      <c r="I650" s="263"/>
      <c r="J650" s="264">
        <f>ROUND(I650*H650,2)</f>
        <v>0</v>
      </c>
      <c r="K650" s="260" t="s">
        <v>140</v>
      </c>
      <c r="L650" s="265"/>
      <c r="M650" s="266" t="s">
        <v>1</v>
      </c>
      <c r="N650" s="267" t="s">
        <v>43</v>
      </c>
      <c r="O650" s="92"/>
      <c r="P650" s="221">
        <f>O650*H650</f>
        <v>0</v>
      </c>
      <c r="Q650" s="221">
        <v>0</v>
      </c>
      <c r="R650" s="221">
        <f>Q650*H650</f>
        <v>0</v>
      </c>
      <c r="S650" s="221">
        <v>0</v>
      </c>
      <c r="T650" s="222">
        <f>S650*H650</f>
        <v>0</v>
      </c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R650" s="223" t="s">
        <v>259</v>
      </c>
      <c r="AT650" s="223" t="s">
        <v>204</v>
      </c>
      <c r="AU650" s="223" t="s">
        <v>85</v>
      </c>
      <c r="AY650" s="18" t="s">
        <v>133</v>
      </c>
      <c r="BE650" s="224">
        <f>IF(N650="základní",J650,0)</f>
        <v>0</v>
      </c>
      <c r="BF650" s="224">
        <f>IF(N650="snížená",J650,0)</f>
        <v>0</v>
      </c>
      <c r="BG650" s="224">
        <f>IF(N650="zákl. přenesená",J650,0)</f>
        <v>0</v>
      </c>
      <c r="BH650" s="224">
        <f>IF(N650="sníž. přenesená",J650,0)</f>
        <v>0</v>
      </c>
      <c r="BI650" s="224">
        <f>IF(N650="nulová",J650,0)</f>
        <v>0</v>
      </c>
      <c r="BJ650" s="18" t="s">
        <v>83</v>
      </c>
      <c r="BK650" s="224">
        <f>ROUND(I650*H650,2)</f>
        <v>0</v>
      </c>
      <c r="BL650" s="18" t="s">
        <v>207</v>
      </c>
      <c r="BM650" s="223" t="s">
        <v>613</v>
      </c>
    </row>
    <row r="651" s="14" customFormat="1">
      <c r="A651" s="14"/>
      <c r="B651" s="236"/>
      <c r="C651" s="237"/>
      <c r="D651" s="227" t="s">
        <v>142</v>
      </c>
      <c r="E651" s="238" t="s">
        <v>1</v>
      </c>
      <c r="F651" s="239" t="s">
        <v>614</v>
      </c>
      <c r="G651" s="237"/>
      <c r="H651" s="240">
        <v>12.206</v>
      </c>
      <c r="I651" s="241"/>
      <c r="J651" s="237"/>
      <c r="K651" s="237"/>
      <c r="L651" s="242"/>
      <c r="M651" s="243"/>
      <c r="N651" s="244"/>
      <c r="O651" s="244"/>
      <c r="P651" s="244"/>
      <c r="Q651" s="244"/>
      <c r="R651" s="244"/>
      <c r="S651" s="244"/>
      <c r="T651" s="245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46" t="s">
        <v>142</v>
      </c>
      <c r="AU651" s="246" t="s">
        <v>85</v>
      </c>
      <c r="AV651" s="14" t="s">
        <v>85</v>
      </c>
      <c r="AW651" s="14" t="s">
        <v>34</v>
      </c>
      <c r="AX651" s="14" t="s">
        <v>78</v>
      </c>
      <c r="AY651" s="246" t="s">
        <v>133</v>
      </c>
    </row>
    <row r="652" s="15" customFormat="1">
      <c r="A652" s="15"/>
      <c r="B652" s="247"/>
      <c r="C652" s="248"/>
      <c r="D652" s="227" t="s">
        <v>142</v>
      </c>
      <c r="E652" s="249" t="s">
        <v>1</v>
      </c>
      <c r="F652" s="250" t="s">
        <v>145</v>
      </c>
      <c r="G652" s="248"/>
      <c r="H652" s="251">
        <v>12.206</v>
      </c>
      <c r="I652" s="252"/>
      <c r="J652" s="248"/>
      <c r="K652" s="248"/>
      <c r="L652" s="253"/>
      <c r="M652" s="254"/>
      <c r="N652" s="255"/>
      <c r="O652" s="255"/>
      <c r="P652" s="255"/>
      <c r="Q652" s="255"/>
      <c r="R652" s="255"/>
      <c r="S652" s="255"/>
      <c r="T652" s="256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57" t="s">
        <v>142</v>
      </c>
      <c r="AU652" s="257" t="s">
        <v>85</v>
      </c>
      <c r="AV652" s="15" t="s">
        <v>141</v>
      </c>
      <c r="AW652" s="15" t="s">
        <v>34</v>
      </c>
      <c r="AX652" s="15" t="s">
        <v>83</v>
      </c>
      <c r="AY652" s="257" t="s">
        <v>133</v>
      </c>
    </row>
    <row r="653" s="2" customFormat="1" ht="24.15" customHeight="1">
      <c r="A653" s="39"/>
      <c r="B653" s="40"/>
      <c r="C653" s="212" t="s">
        <v>408</v>
      </c>
      <c r="D653" s="212" t="s">
        <v>136</v>
      </c>
      <c r="E653" s="213" t="s">
        <v>615</v>
      </c>
      <c r="F653" s="214" t="s">
        <v>616</v>
      </c>
      <c r="G653" s="215" t="s">
        <v>568</v>
      </c>
      <c r="H653" s="268"/>
      <c r="I653" s="217"/>
      <c r="J653" s="218">
        <f>ROUND(I653*H653,2)</f>
        <v>0</v>
      </c>
      <c r="K653" s="214" t="s">
        <v>140</v>
      </c>
      <c r="L653" s="45"/>
      <c r="M653" s="219" t="s">
        <v>1</v>
      </c>
      <c r="N653" s="220" t="s">
        <v>43</v>
      </c>
      <c r="O653" s="92"/>
      <c r="P653" s="221">
        <f>O653*H653</f>
        <v>0</v>
      </c>
      <c r="Q653" s="221">
        <v>0</v>
      </c>
      <c r="R653" s="221">
        <f>Q653*H653</f>
        <v>0</v>
      </c>
      <c r="S653" s="221">
        <v>0</v>
      </c>
      <c r="T653" s="222">
        <f>S653*H653</f>
        <v>0</v>
      </c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R653" s="223" t="s">
        <v>207</v>
      </c>
      <c r="AT653" s="223" t="s">
        <v>136</v>
      </c>
      <c r="AU653" s="223" t="s">
        <v>85</v>
      </c>
      <c r="AY653" s="18" t="s">
        <v>133</v>
      </c>
      <c r="BE653" s="224">
        <f>IF(N653="základní",J653,0)</f>
        <v>0</v>
      </c>
      <c r="BF653" s="224">
        <f>IF(N653="snížená",J653,0)</f>
        <v>0</v>
      </c>
      <c r="BG653" s="224">
        <f>IF(N653="zákl. přenesená",J653,0)</f>
        <v>0</v>
      </c>
      <c r="BH653" s="224">
        <f>IF(N653="sníž. přenesená",J653,0)</f>
        <v>0</v>
      </c>
      <c r="BI653" s="224">
        <f>IF(N653="nulová",J653,0)</f>
        <v>0</v>
      </c>
      <c r="BJ653" s="18" t="s">
        <v>83</v>
      </c>
      <c r="BK653" s="224">
        <f>ROUND(I653*H653,2)</f>
        <v>0</v>
      </c>
      <c r="BL653" s="18" t="s">
        <v>207</v>
      </c>
      <c r="BM653" s="223" t="s">
        <v>617</v>
      </c>
    </row>
    <row r="654" s="2" customFormat="1" ht="24.15" customHeight="1">
      <c r="A654" s="39"/>
      <c r="B654" s="40"/>
      <c r="C654" s="212" t="s">
        <v>618</v>
      </c>
      <c r="D654" s="212" t="s">
        <v>136</v>
      </c>
      <c r="E654" s="213" t="s">
        <v>619</v>
      </c>
      <c r="F654" s="214" t="s">
        <v>620</v>
      </c>
      <c r="G654" s="215" t="s">
        <v>568</v>
      </c>
      <c r="H654" s="268"/>
      <c r="I654" s="217"/>
      <c r="J654" s="218">
        <f>ROUND(I654*H654,2)</f>
        <v>0</v>
      </c>
      <c r="K654" s="214" t="s">
        <v>140</v>
      </c>
      <c r="L654" s="45"/>
      <c r="M654" s="219" t="s">
        <v>1</v>
      </c>
      <c r="N654" s="220" t="s">
        <v>43</v>
      </c>
      <c r="O654" s="92"/>
      <c r="P654" s="221">
        <f>O654*H654</f>
        <v>0</v>
      </c>
      <c r="Q654" s="221">
        <v>0</v>
      </c>
      <c r="R654" s="221">
        <f>Q654*H654</f>
        <v>0</v>
      </c>
      <c r="S654" s="221">
        <v>0</v>
      </c>
      <c r="T654" s="222">
        <f>S654*H654</f>
        <v>0</v>
      </c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R654" s="223" t="s">
        <v>207</v>
      </c>
      <c r="AT654" s="223" t="s">
        <v>136</v>
      </c>
      <c r="AU654" s="223" t="s">
        <v>85</v>
      </c>
      <c r="AY654" s="18" t="s">
        <v>133</v>
      </c>
      <c r="BE654" s="224">
        <f>IF(N654="základní",J654,0)</f>
        <v>0</v>
      </c>
      <c r="BF654" s="224">
        <f>IF(N654="snížená",J654,0)</f>
        <v>0</v>
      </c>
      <c r="BG654" s="224">
        <f>IF(N654="zákl. přenesená",J654,0)</f>
        <v>0</v>
      </c>
      <c r="BH654" s="224">
        <f>IF(N654="sníž. přenesená",J654,0)</f>
        <v>0</v>
      </c>
      <c r="BI654" s="224">
        <f>IF(N654="nulová",J654,0)</f>
        <v>0</v>
      </c>
      <c r="BJ654" s="18" t="s">
        <v>83</v>
      </c>
      <c r="BK654" s="224">
        <f>ROUND(I654*H654,2)</f>
        <v>0</v>
      </c>
      <c r="BL654" s="18" t="s">
        <v>207</v>
      </c>
      <c r="BM654" s="223" t="s">
        <v>621</v>
      </c>
    </row>
    <row r="655" s="12" customFormat="1" ht="22.8" customHeight="1">
      <c r="A655" s="12"/>
      <c r="B655" s="196"/>
      <c r="C655" s="197"/>
      <c r="D655" s="198" t="s">
        <v>77</v>
      </c>
      <c r="E655" s="210" t="s">
        <v>622</v>
      </c>
      <c r="F655" s="210" t="s">
        <v>623</v>
      </c>
      <c r="G655" s="197"/>
      <c r="H655" s="197"/>
      <c r="I655" s="200"/>
      <c r="J655" s="211">
        <f>BK655</f>
        <v>0</v>
      </c>
      <c r="K655" s="197"/>
      <c r="L655" s="202"/>
      <c r="M655" s="203"/>
      <c r="N655" s="204"/>
      <c r="O655" s="204"/>
      <c r="P655" s="205">
        <f>SUM(P656:P693)</f>
        <v>0</v>
      </c>
      <c r="Q655" s="204"/>
      <c r="R655" s="205">
        <f>SUM(R656:R693)</f>
        <v>0</v>
      </c>
      <c r="S655" s="204"/>
      <c r="T655" s="206">
        <f>SUM(T656:T693)</f>
        <v>0</v>
      </c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R655" s="207" t="s">
        <v>85</v>
      </c>
      <c r="AT655" s="208" t="s">
        <v>77</v>
      </c>
      <c r="AU655" s="208" t="s">
        <v>83</v>
      </c>
      <c r="AY655" s="207" t="s">
        <v>133</v>
      </c>
      <c r="BK655" s="209">
        <f>SUM(BK656:BK693)</f>
        <v>0</v>
      </c>
    </row>
    <row r="656" s="2" customFormat="1" ht="16.5" customHeight="1">
      <c r="A656" s="39"/>
      <c r="B656" s="40"/>
      <c r="C656" s="212" t="s">
        <v>411</v>
      </c>
      <c r="D656" s="212" t="s">
        <v>136</v>
      </c>
      <c r="E656" s="213" t="s">
        <v>624</v>
      </c>
      <c r="F656" s="214" t="s">
        <v>625</v>
      </c>
      <c r="G656" s="215" t="s">
        <v>222</v>
      </c>
      <c r="H656" s="216">
        <v>1160.299</v>
      </c>
      <c r="I656" s="217"/>
      <c r="J656" s="218">
        <f>ROUND(I656*H656,2)</f>
        <v>0</v>
      </c>
      <c r="K656" s="214" t="s">
        <v>140</v>
      </c>
      <c r="L656" s="45"/>
      <c r="M656" s="219" t="s">
        <v>1</v>
      </c>
      <c r="N656" s="220" t="s">
        <v>43</v>
      </c>
      <c r="O656" s="92"/>
      <c r="P656" s="221">
        <f>O656*H656</f>
        <v>0</v>
      </c>
      <c r="Q656" s="221">
        <v>0</v>
      </c>
      <c r="R656" s="221">
        <f>Q656*H656</f>
        <v>0</v>
      </c>
      <c r="S656" s="221">
        <v>0</v>
      </c>
      <c r="T656" s="222">
        <f>S656*H656</f>
        <v>0</v>
      </c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R656" s="223" t="s">
        <v>207</v>
      </c>
      <c r="AT656" s="223" t="s">
        <v>136</v>
      </c>
      <c r="AU656" s="223" t="s">
        <v>85</v>
      </c>
      <c r="AY656" s="18" t="s">
        <v>133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8" t="s">
        <v>83</v>
      </c>
      <c r="BK656" s="224">
        <f>ROUND(I656*H656,2)</f>
        <v>0</v>
      </c>
      <c r="BL656" s="18" t="s">
        <v>207</v>
      </c>
      <c r="BM656" s="223" t="s">
        <v>626</v>
      </c>
    </row>
    <row r="657" s="13" customFormat="1">
      <c r="A657" s="13"/>
      <c r="B657" s="225"/>
      <c r="C657" s="226"/>
      <c r="D657" s="227" t="s">
        <v>142</v>
      </c>
      <c r="E657" s="228" t="s">
        <v>1</v>
      </c>
      <c r="F657" s="229" t="s">
        <v>586</v>
      </c>
      <c r="G657" s="226"/>
      <c r="H657" s="228" t="s">
        <v>1</v>
      </c>
      <c r="I657" s="230"/>
      <c r="J657" s="226"/>
      <c r="K657" s="226"/>
      <c r="L657" s="231"/>
      <c r="M657" s="232"/>
      <c r="N657" s="233"/>
      <c r="O657" s="233"/>
      <c r="P657" s="233"/>
      <c r="Q657" s="233"/>
      <c r="R657" s="233"/>
      <c r="S657" s="233"/>
      <c r="T657" s="234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35" t="s">
        <v>142</v>
      </c>
      <c r="AU657" s="235" t="s">
        <v>85</v>
      </c>
      <c r="AV657" s="13" t="s">
        <v>83</v>
      </c>
      <c r="AW657" s="13" t="s">
        <v>34</v>
      </c>
      <c r="AX657" s="13" t="s">
        <v>78</v>
      </c>
      <c r="AY657" s="235" t="s">
        <v>133</v>
      </c>
    </row>
    <row r="658" s="13" customFormat="1">
      <c r="A658" s="13"/>
      <c r="B658" s="225"/>
      <c r="C658" s="226"/>
      <c r="D658" s="227" t="s">
        <v>142</v>
      </c>
      <c r="E658" s="228" t="s">
        <v>1</v>
      </c>
      <c r="F658" s="229" t="s">
        <v>200</v>
      </c>
      <c r="G658" s="226"/>
      <c r="H658" s="228" t="s">
        <v>1</v>
      </c>
      <c r="I658" s="230"/>
      <c r="J658" s="226"/>
      <c r="K658" s="226"/>
      <c r="L658" s="231"/>
      <c r="M658" s="232"/>
      <c r="N658" s="233"/>
      <c r="O658" s="233"/>
      <c r="P658" s="233"/>
      <c r="Q658" s="233"/>
      <c r="R658" s="233"/>
      <c r="S658" s="233"/>
      <c r="T658" s="234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35" t="s">
        <v>142</v>
      </c>
      <c r="AU658" s="235" t="s">
        <v>85</v>
      </c>
      <c r="AV658" s="13" t="s">
        <v>83</v>
      </c>
      <c r="AW658" s="13" t="s">
        <v>34</v>
      </c>
      <c r="AX658" s="13" t="s">
        <v>78</v>
      </c>
      <c r="AY658" s="235" t="s">
        <v>133</v>
      </c>
    </row>
    <row r="659" s="13" customFormat="1">
      <c r="A659" s="13"/>
      <c r="B659" s="225"/>
      <c r="C659" s="226"/>
      <c r="D659" s="227" t="s">
        <v>142</v>
      </c>
      <c r="E659" s="228" t="s">
        <v>1</v>
      </c>
      <c r="F659" s="229" t="s">
        <v>627</v>
      </c>
      <c r="G659" s="226"/>
      <c r="H659" s="228" t="s">
        <v>1</v>
      </c>
      <c r="I659" s="230"/>
      <c r="J659" s="226"/>
      <c r="K659" s="226"/>
      <c r="L659" s="231"/>
      <c r="M659" s="232"/>
      <c r="N659" s="233"/>
      <c r="O659" s="233"/>
      <c r="P659" s="233"/>
      <c r="Q659" s="233"/>
      <c r="R659" s="233"/>
      <c r="S659" s="233"/>
      <c r="T659" s="234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35" t="s">
        <v>142</v>
      </c>
      <c r="AU659" s="235" t="s">
        <v>85</v>
      </c>
      <c r="AV659" s="13" t="s">
        <v>83</v>
      </c>
      <c r="AW659" s="13" t="s">
        <v>34</v>
      </c>
      <c r="AX659" s="13" t="s">
        <v>78</v>
      </c>
      <c r="AY659" s="235" t="s">
        <v>133</v>
      </c>
    </row>
    <row r="660" s="13" customFormat="1">
      <c r="A660" s="13"/>
      <c r="B660" s="225"/>
      <c r="C660" s="226"/>
      <c r="D660" s="227" t="s">
        <v>142</v>
      </c>
      <c r="E660" s="228" t="s">
        <v>1</v>
      </c>
      <c r="F660" s="229" t="s">
        <v>440</v>
      </c>
      <c r="G660" s="226"/>
      <c r="H660" s="228" t="s">
        <v>1</v>
      </c>
      <c r="I660" s="230"/>
      <c r="J660" s="226"/>
      <c r="K660" s="226"/>
      <c r="L660" s="231"/>
      <c r="M660" s="232"/>
      <c r="N660" s="233"/>
      <c r="O660" s="233"/>
      <c r="P660" s="233"/>
      <c r="Q660" s="233"/>
      <c r="R660" s="233"/>
      <c r="S660" s="233"/>
      <c r="T660" s="234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35" t="s">
        <v>142</v>
      </c>
      <c r="AU660" s="235" t="s">
        <v>85</v>
      </c>
      <c r="AV660" s="13" t="s">
        <v>83</v>
      </c>
      <c r="AW660" s="13" t="s">
        <v>34</v>
      </c>
      <c r="AX660" s="13" t="s">
        <v>78</v>
      </c>
      <c r="AY660" s="235" t="s">
        <v>133</v>
      </c>
    </row>
    <row r="661" s="14" customFormat="1">
      <c r="A661" s="14"/>
      <c r="B661" s="236"/>
      <c r="C661" s="237"/>
      <c r="D661" s="227" t="s">
        <v>142</v>
      </c>
      <c r="E661" s="238" t="s">
        <v>1</v>
      </c>
      <c r="F661" s="239" t="s">
        <v>628</v>
      </c>
      <c r="G661" s="237"/>
      <c r="H661" s="240">
        <v>884.03700000000003</v>
      </c>
      <c r="I661" s="241"/>
      <c r="J661" s="237"/>
      <c r="K661" s="237"/>
      <c r="L661" s="242"/>
      <c r="M661" s="243"/>
      <c r="N661" s="244"/>
      <c r="O661" s="244"/>
      <c r="P661" s="244"/>
      <c r="Q661" s="244"/>
      <c r="R661" s="244"/>
      <c r="S661" s="244"/>
      <c r="T661" s="245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46" t="s">
        <v>142</v>
      </c>
      <c r="AU661" s="246" t="s">
        <v>85</v>
      </c>
      <c r="AV661" s="14" t="s">
        <v>85</v>
      </c>
      <c r="AW661" s="14" t="s">
        <v>34</v>
      </c>
      <c r="AX661" s="14" t="s">
        <v>78</v>
      </c>
      <c r="AY661" s="246" t="s">
        <v>133</v>
      </c>
    </row>
    <row r="662" s="13" customFormat="1">
      <c r="A662" s="13"/>
      <c r="B662" s="225"/>
      <c r="C662" s="226"/>
      <c r="D662" s="227" t="s">
        <v>142</v>
      </c>
      <c r="E662" s="228" t="s">
        <v>1</v>
      </c>
      <c r="F662" s="229" t="s">
        <v>629</v>
      </c>
      <c r="G662" s="226"/>
      <c r="H662" s="228" t="s">
        <v>1</v>
      </c>
      <c r="I662" s="230"/>
      <c r="J662" s="226"/>
      <c r="K662" s="226"/>
      <c r="L662" s="231"/>
      <c r="M662" s="232"/>
      <c r="N662" s="233"/>
      <c r="O662" s="233"/>
      <c r="P662" s="233"/>
      <c r="Q662" s="233"/>
      <c r="R662" s="233"/>
      <c r="S662" s="233"/>
      <c r="T662" s="234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35" t="s">
        <v>142</v>
      </c>
      <c r="AU662" s="235" t="s">
        <v>85</v>
      </c>
      <c r="AV662" s="13" t="s">
        <v>83</v>
      </c>
      <c r="AW662" s="13" t="s">
        <v>34</v>
      </c>
      <c r="AX662" s="13" t="s">
        <v>78</v>
      </c>
      <c r="AY662" s="235" t="s">
        <v>133</v>
      </c>
    </row>
    <row r="663" s="13" customFormat="1">
      <c r="A663" s="13"/>
      <c r="B663" s="225"/>
      <c r="C663" s="226"/>
      <c r="D663" s="227" t="s">
        <v>142</v>
      </c>
      <c r="E663" s="228" t="s">
        <v>1</v>
      </c>
      <c r="F663" s="229" t="s">
        <v>440</v>
      </c>
      <c r="G663" s="226"/>
      <c r="H663" s="228" t="s">
        <v>1</v>
      </c>
      <c r="I663" s="230"/>
      <c r="J663" s="226"/>
      <c r="K663" s="226"/>
      <c r="L663" s="231"/>
      <c r="M663" s="232"/>
      <c r="N663" s="233"/>
      <c r="O663" s="233"/>
      <c r="P663" s="233"/>
      <c r="Q663" s="233"/>
      <c r="R663" s="233"/>
      <c r="S663" s="233"/>
      <c r="T663" s="234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35" t="s">
        <v>142</v>
      </c>
      <c r="AU663" s="235" t="s">
        <v>85</v>
      </c>
      <c r="AV663" s="13" t="s">
        <v>83</v>
      </c>
      <c r="AW663" s="13" t="s">
        <v>34</v>
      </c>
      <c r="AX663" s="13" t="s">
        <v>78</v>
      </c>
      <c r="AY663" s="235" t="s">
        <v>133</v>
      </c>
    </row>
    <row r="664" s="14" customFormat="1">
      <c r="A664" s="14"/>
      <c r="B664" s="236"/>
      <c r="C664" s="237"/>
      <c r="D664" s="227" t="s">
        <v>142</v>
      </c>
      <c r="E664" s="238" t="s">
        <v>1</v>
      </c>
      <c r="F664" s="239" t="s">
        <v>630</v>
      </c>
      <c r="G664" s="237"/>
      <c r="H664" s="240">
        <v>276.262</v>
      </c>
      <c r="I664" s="241"/>
      <c r="J664" s="237"/>
      <c r="K664" s="237"/>
      <c r="L664" s="242"/>
      <c r="M664" s="243"/>
      <c r="N664" s="244"/>
      <c r="O664" s="244"/>
      <c r="P664" s="244"/>
      <c r="Q664" s="244"/>
      <c r="R664" s="244"/>
      <c r="S664" s="244"/>
      <c r="T664" s="245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46" t="s">
        <v>142</v>
      </c>
      <c r="AU664" s="246" t="s">
        <v>85</v>
      </c>
      <c r="AV664" s="14" t="s">
        <v>85</v>
      </c>
      <c r="AW664" s="14" t="s">
        <v>34</v>
      </c>
      <c r="AX664" s="14" t="s">
        <v>78</v>
      </c>
      <c r="AY664" s="246" t="s">
        <v>133</v>
      </c>
    </row>
    <row r="665" s="15" customFormat="1">
      <c r="A665" s="15"/>
      <c r="B665" s="247"/>
      <c r="C665" s="248"/>
      <c r="D665" s="227" t="s">
        <v>142</v>
      </c>
      <c r="E665" s="249" t="s">
        <v>1</v>
      </c>
      <c r="F665" s="250" t="s">
        <v>145</v>
      </c>
      <c r="G665" s="248"/>
      <c r="H665" s="251">
        <v>1160.299</v>
      </c>
      <c r="I665" s="252"/>
      <c r="J665" s="248"/>
      <c r="K665" s="248"/>
      <c r="L665" s="253"/>
      <c r="M665" s="254"/>
      <c r="N665" s="255"/>
      <c r="O665" s="255"/>
      <c r="P665" s="255"/>
      <c r="Q665" s="255"/>
      <c r="R665" s="255"/>
      <c r="S665" s="255"/>
      <c r="T665" s="256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57" t="s">
        <v>142</v>
      </c>
      <c r="AU665" s="257" t="s">
        <v>85</v>
      </c>
      <c r="AV665" s="15" t="s">
        <v>141</v>
      </c>
      <c r="AW665" s="15" t="s">
        <v>34</v>
      </c>
      <c r="AX665" s="15" t="s">
        <v>83</v>
      </c>
      <c r="AY665" s="257" t="s">
        <v>133</v>
      </c>
    </row>
    <row r="666" s="2" customFormat="1" ht="21.75" customHeight="1">
      <c r="A666" s="39"/>
      <c r="B666" s="40"/>
      <c r="C666" s="258" t="s">
        <v>631</v>
      </c>
      <c r="D666" s="258" t="s">
        <v>204</v>
      </c>
      <c r="E666" s="259" t="s">
        <v>632</v>
      </c>
      <c r="F666" s="260" t="s">
        <v>633</v>
      </c>
      <c r="G666" s="261" t="s">
        <v>139</v>
      </c>
      <c r="H666" s="262">
        <v>17.542999999999999</v>
      </c>
      <c r="I666" s="263"/>
      <c r="J666" s="264">
        <f>ROUND(I666*H666,2)</f>
        <v>0</v>
      </c>
      <c r="K666" s="260" t="s">
        <v>140</v>
      </c>
      <c r="L666" s="265"/>
      <c r="M666" s="266" t="s">
        <v>1</v>
      </c>
      <c r="N666" s="267" t="s">
        <v>43</v>
      </c>
      <c r="O666" s="92"/>
      <c r="P666" s="221">
        <f>O666*H666</f>
        <v>0</v>
      </c>
      <c r="Q666" s="221">
        <v>0</v>
      </c>
      <c r="R666" s="221">
        <f>Q666*H666</f>
        <v>0</v>
      </c>
      <c r="S666" s="221">
        <v>0</v>
      </c>
      <c r="T666" s="222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23" t="s">
        <v>259</v>
      </c>
      <c r="AT666" s="223" t="s">
        <v>204</v>
      </c>
      <c r="AU666" s="223" t="s">
        <v>85</v>
      </c>
      <c r="AY666" s="18" t="s">
        <v>133</v>
      </c>
      <c r="BE666" s="224">
        <f>IF(N666="základní",J666,0)</f>
        <v>0</v>
      </c>
      <c r="BF666" s="224">
        <f>IF(N666="snížená",J666,0)</f>
        <v>0</v>
      </c>
      <c r="BG666" s="224">
        <f>IF(N666="zákl. přenesená",J666,0)</f>
        <v>0</v>
      </c>
      <c r="BH666" s="224">
        <f>IF(N666="sníž. přenesená",J666,0)</f>
        <v>0</v>
      </c>
      <c r="BI666" s="224">
        <f>IF(N666="nulová",J666,0)</f>
        <v>0</v>
      </c>
      <c r="BJ666" s="18" t="s">
        <v>83</v>
      </c>
      <c r="BK666" s="224">
        <f>ROUND(I666*H666,2)</f>
        <v>0</v>
      </c>
      <c r="BL666" s="18" t="s">
        <v>207</v>
      </c>
      <c r="BM666" s="223" t="s">
        <v>634</v>
      </c>
    </row>
    <row r="667" s="13" customFormat="1">
      <c r="A667" s="13"/>
      <c r="B667" s="225"/>
      <c r="C667" s="226"/>
      <c r="D667" s="227" t="s">
        <v>142</v>
      </c>
      <c r="E667" s="228" t="s">
        <v>1</v>
      </c>
      <c r="F667" s="229" t="s">
        <v>200</v>
      </c>
      <c r="G667" s="226"/>
      <c r="H667" s="228" t="s">
        <v>1</v>
      </c>
      <c r="I667" s="230"/>
      <c r="J667" s="226"/>
      <c r="K667" s="226"/>
      <c r="L667" s="231"/>
      <c r="M667" s="232"/>
      <c r="N667" s="233"/>
      <c r="O667" s="233"/>
      <c r="P667" s="233"/>
      <c r="Q667" s="233"/>
      <c r="R667" s="233"/>
      <c r="S667" s="233"/>
      <c r="T667" s="234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35" t="s">
        <v>142</v>
      </c>
      <c r="AU667" s="235" t="s">
        <v>85</v>
      </c>
      <c r="AV667" s="13" t="s">
        <v>83</v>
      </c>
      <c r="AW667" s="13" t="s">
        <v>34</v>
      </c>
      <c r="AX667" s="13" t="s">
        <v>78</v>
      </c>
      <c r="AY667" s="235" t="s">
        <v>133</v>
      </c>
    </row>
    <row r="668" s="13" customFormat="1">
      <c r="A668" s="13"/>
      <c r="B668" s="225"/>
      <c r="C668" s="226"/>
      <c r="D668" s="227" t="s">
        <v>142</v>
      </c>
      <c r="E668" s="228" t="s">
        <v>1</v>
      </c>
      <c r="F668" s="229" t="s">
        <v>627</v>
      </c>
      <c r="G668" s="226"/>
      <c r="H668" s="228" t="s">
        <v>1</v>
      </c>
      <c r="I668" s="230"/>
      <c r="J668" s="226"/>
      <c r="K668" s="226"/>
      <c r="L668" s="231"/>
      <c r="M668" s="232"/>
      <c r="N668" s="233"/>
      <c r="O668" s="233"/>
      <c r="P668" s="233"/>
      <c r="Q668" s="233"/>
      <c r="R668" s="233"/>
      <c r="S668" s="233"/>
      <c r="T668" s="234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35" t="s">
        <v>142</v>
      </c>
      <c r="AU668" s="235" t="s">
        <v>85</v>
      </c>
      <c r="AV668" s="13" t="s">
        <v>83</v>
      </c>
      <c r="AW668" s="13" t="s">
        <v>34</v>
      </c>
      <c r="AX668" s="13" t="s">
        <v>78</v>
      </c>
      <c r="AY668" s="235" t="s">
        <v>133</v>
      </c>
    </row>
    <row r="669" s="13" customFormat="1">
      <c r="A669" s="13"/>
      <c r="B669" s="225"/>
      <c r="C669" s="226"/>
      <c r="D669" s="227" t="s">
        <v>142</v>
      </c>
      <c r="E669" s="228" t="s">
        <v>1</v>
      </c>
      <c r="F669" s="229" t="s">
        <v>440</v>
      </c>
      <c r="G669" s="226"/>
      <c r="H669" s="228" t="s">
        <v>1</v>
      </c>
      <c r="I669" s="230"/>
      <c r="J669" s="226"/>
      <c r="K669" s="226"/>
      <c r="L669" s="231"/>
      <c r="M669" s="232"/>
      <c r="N669" s="233"/>
      <c r="O669" s="233"/>
      <c r="P669" s="233"/>
      <c r="Q669" s="233"/>
      <c r="R669" s="233"/>
      <c r="S669" s="233"/>
      <c r="T669" s="234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35" t="s">
        <v>142</v>
      </c>
      <c r="AU669" s="235" t="s">
        <v>85</v>
      </c>
      <c r="AV669" s="13" t="s">
        <v>83</v>
      </c>
      <c r="AW669" s="13" t="s">
        <v>34</v>
      </c>
      <c r="AX669" s="13" t="s">
        <v>78</v>
      </c>
      <c r="AY669" s="235" t="s">
        <v>133</v>
      </c>
    </row>
    <row r="670" s="14" customFormat="1">
      <c r="A670" s="14"/>
      <c r="B670" s="236"/>
      <c r="C670" s="237"/>
      <c r="D670" s="227" t="s">
        <v>142</v>
      </c>
      <c r="E670" s="238" t="s">
        <v>1</v>
      </c>
      <c r="F670" s="239" t="s">
        <v>635</v>
      </c>
      <c r="G670" s="237"/>
      <c r="H670" s="240">
        <v>12.73</v>
      </c>
      <c r="I670" s="241"/>
      <c r="J670" s="237"/>
      <c r="K670" s="237"/>
      <c r="L670" s="242"/>
      <c r="M670" s="243"/>
      <c r="N670" s="244"/>
      <c r="O670" s="244"/>
      <c r="P670" s="244"/>
      <c r="Q670" s="244"/>
      <c r="R670" s="244"/>
      <c r="S670" s="244"/>
      <c r="T670" s="245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46" t="s">
        <v>142</v>
      </c>
      <c r="AU670" s="246" t="s">
        <v>85</v>
      </c>
      <c r="AV670" s="14" t="s">
        <v>85</v>
      </c>
      <c r="AW670" s="14" t="s">
        <v>34</v>
      </c>
      <c r="AX670" s="14" t="s">
        <v>78</v>
      </c>
      <c r="AY670" s="246" t="s">
        <v>133</v>
      </c>
    </row>
    <row r="671" s="13" customFormat="1">
      <c r="A671" s="13"/>
      <c r="B671" s="225"/>
      <c r="C671" s="226"/>
      <c r="D671" s="227" t="s">
        <v>142</v>
      </c>
      <c r="E671" s="228" t="s">
        <v>1</v>
      </c>
      <c r="F671" s="229" t="s">
        <v>629</v>
      </c>
      <c r="G671" s="226"/>
      <c r="H671" s="228" t="s">
        <v>1</v>
      </c>
      <c r="I671" s="230"/>
      <c r="J671" s="226"/>
      <c r="K671" s="226"/>
      <c r="L671" s="231"/>
      <c r="M671" s="232"/>
      <c r="N671" s="233"/>
      <c r="O671" s="233"/>
      <c r="P671" s="233"/>
      <c r="Q671" s="233"/>
      <c r="R671" s="233"/>
      <c r="S671" s="233"/>
      <c r="T671" s="234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35" t="s">
        <v>142</v>
      </c>
      <c r="AU671" s="235" t="s">
        <v>85</v>
      </c>
      <c r="AV671" s="13" t="s">
        <v>83</v>
      </c>
      <c r="AW671" s="13" t="s">
        <v>34</v>
      </c>
      <c r="AX671" s="13" t="s">
        <v>78</v>
      </c>
      <c r="AY671" s="235" t="s">
        <v>133</v>
      </c>
    </row>
    <row r="672" s="13" customFormat="1">
      <c r="A672" s="13"/>
      <c r="B672" s="225"/>
      <c r="C672" s="226"/>
      <c r="D672" s="227" t="s">
        <v>142</v>
      </c>
      <c r="E672" s="228" t="s">
        <v>1</v>
      </c>
      <c r="F672" s="229" t="s">
        <v>440</v>
      </c>
      <c r="G672" s="226"/>
      <c r="H672" s="228" t="s">
        <v>1</v>
      </c>
      <c r="I672" s="230"/>
      <c r="J672" s="226"/>
      <c r="K672" s="226"/>
      <c r="L672" s="231"/>
      <c r="M672" s="232"/>
      <c r="N672" s="233"/>
      <c r="O672" s="233"/>
      <c r="P672" s="233"/>
      <c r="Q672" s="233"/>
      <c r="R672" s="233"/>
      <c r="S672" s="233"/>
      <c r="T672" s="234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35" t="s">
        <v>142</v>
      </c>
      <c r="AU672" s="235" t="s">
        <v>85</v>
      </c>
      <c r="AV672" s="13" t="s">
        <v>83</v>
      </c>
      <c r="AW672" s="13" t="s">
        <v>34</v>
      </c>
      <c r="AX672" s="13" t="s">
        <v>78</v>
      </c>
      <c r="AY672" s="235" t="s">
        <v>133</v>
      </c>
    </row>
    <row r="673" s="14" customFormat="1">
      <c r="A673" s="14"/>
      <c r="B673" s="236"/>
      <c r="C673" s="237"/>
      <c r="D673" s="227" t="s">
        <v>142</v>
      </c>
      <c r="E673" s="238" t="s">
        <v>1</v>
      </c>
      <c r="F673" s="239" t="s">
        <v>636</v>
      </c>
      <c r="G673" s="237"/>
      <c r="H673" s="240">
        <v>3.9780000000000002</v>
      </c>
      <c r="I673" s="241"/>
      <c r="J673" s="237"/>
      <c r="K673" s="237"/>
      <c r="L673" s="242"/>
      <c r="M673" s="243"/>
      <c r="N673" s="244"/>
      <c r="O673" s="244"/>
      <c r="P673" s="244"/>
      <c r="Q673" s="244"/>
      <c r="R673" s="244"/>
      <c r="S673" s="244"/>
      <c r="T673" s="245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46" t="s">
        <v>142</v>
      </c>
      <c r="AU673" s="246" t="s">
        <v>85</v>
      </c>
      <c r="AV673" s="14" t="s">
        <v>85</v>
      </c>
      <c r="AW673" s="14" t="s">
        <v>34</v>
      </c>
      <c r="AX673" s="14" t="s">
        <v>78</v>
      </c>
      <c r="AY673" s="246" t="s">
        <v>133</v>
      </c>
    </row>
    <row r="674" s="15" customFormat="1">
      <c r="A674" s="15"/>
      <c r="B674" s="247"/>
      <c r="C674" s="248"/>
      <c r="D674" s="227" t="s">
        <v>142</v>
      </c>
      <c r="E674" s="249" t="s">
        <v>1</v>
      </c>
      <c r="F674" s="250" t="s">
        <v>145</v>
      </c>
      <c r="G674" s="248"/>
      <c r="H674" s="251">
        <v>16.707999999999998</v>
      </c>
      <c r="I674" s="252"/>
      <c r="J674" s="248"/>
      <c r="K674" s="248"/>
      <c r="L674" s="253"/>
      <c r="M674" s="254"/>
      <c r="N674" s="255"/>
      <c r="O674" s="255"/>
      <c r="P674" s="255"/>
      <c r="Q674" s="255"/>
      <c r="R674" s="255"/>
      <c r="S674" s="255"/>
      <c r="T674" s="256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T674" s="257" t="s">
        <v>142</v>
      </c>
      <c r="AU674" s="257" t="s">
        <v>85</v>
      </c>
      <c r="AV674" s="15" t="s">
        <v>141</v>
      </c>
      <c r="AW674" s="15" t="s">
        <v>34</v>
      </c>
      <c r="AX674" s="15" t="s">
        <v>78</v>
      </c>
      <c r="AY674" s="257" t="s">
        <v>133</v>
      </c>
    </row>
    <row r="675" s="14" customFormat="1">
      <c r="A675" s="14"/>
      <c r="B675" s="236"/>
      <c r="C675" s="237"/>
      <c r="D675" s="227" t="s">
        <v>142</v>
      </c>
      <c r="E675" s="238" t="s">
        <v>1</v>
      </c>
      <c r="F675" s="239" t="s">
        <v>637</v>
      </c>
      <c r="G675" s="237"/>
      <c r="H675" s="240">
        <v>17.542999999999999</v>
      </c>
      <c r="I675" s="241"/>
      <c r="J675" s="237"/>
      <c r="K675" s="237"/>
      <c r="L675" s="242"/>
      <c r="M675" s="243"/>
      <c r="N675" s="244"/>
      <c r="O675" s="244"/>
      <c r="P675" s="244"/>
      <c r="Q675" s="244"/>
      <c r="R675" s="244"/>
      <c r="S675" s="244"/>
      <c r="T675" s="245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46" t="s">
        <v>142</v>
      </c>
      <c r="AU675" s="246" t="s">
        <v>85</v>
      </c>
      <c r="AV675" s="14" t="s">
        <v>85</v>
      </c>
      <c r="AW675" s="14" t="s">
        <v>34</v>
      </c>
      <c r="AX675" s="14" t="s">
        <v>78</v>
      </c>
      <c r="AY675" s="246" t="s">
        <v>133</v>
      </c>
    </row>
    <row r="676" s="15" customFormat="1">
      <c r="A676" s="15"/>
      <c r="B676" s="247"/>
      <c r="C676" s="248"/>
      <c r="D676" s="227" t="s">
        <v>142</v>
      </c>
      <c r="E676" s="249" t="s">
        <v>1</v>
      </c>
      <c r="F676" s="250" t="s">
        <v>145</v>
      </c>
      <c r="G676" s="248"/>
      <c r="H676" s="251">
        <v>17.542999999999999</v>
      </c>
      <c r="I676" s="252"/>
      <c r="J676" s="248"/>
      <c r="K676" s="248"/>
      <c r="L676" s="253"/>
      <c r="M676" s="254"/>
      <c r="N676" s="255"/>
      <c r="O676" s="255"/>
      <c r="P676" s="255"/>
      <c r="Q676" s="255"/>
      <c r="R676" s="255"/>
      <c r="S676" s="255"/>
      <c r="T676" s="256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T676" s="257" t="s">
        <v>142</v>
      </c>
      <c r="AU676" s="257" t="s">
        <v>85</v>
      </c>
      <c r="AV676" s="15" t="s">
        <v>141</v>
      </c>
      <c r="AW676" s="15" t="s">
        <v>34</v>
      </c>
      <c r="AX676" s="15" t="s">
        <v>83</v>
      </c>
      <c r="AY676" s="257" t="s">
        <v>133</v>
      </c>
    </row>
    <row r="677" s="2" customFormat="1" ht="24.15" customHeight="1">
      <c r="A677" s="39"/>
      <c r="B677" s="40"/>
      <c r="C677" s="212" t="s">
        <v>417</v>
      </c>
      <c r="D677" s="212" t="s">
        <v>136</v>
      </c>
      <c r="E677" s="213" t="s">
        <v>638</v>
      </c>
      <c r="F677" s="214" t="s">
        <v>639</v>
      </c>
      <c r="G677" s="215" t="s">
        <v>154</v>
      </c>
      <c r="H677" s="216">
        <v>1105.0460000000001</v>
      </c>
      <c r="I677" s="217"/>
      <c r="J677" s="218">
        <f>ROUND(I677*H677,2)</f>
        <v>0</v>
      </c>
      <c r="K677" s="214" t="s">
        <v>140</v>
      </c>
      <c r="L677" s="45"/>
      <c r="M677" s="219" t="s">
        <v>1</v>
      </c>
      <c r="N677" s="220" t="s">
        <v>43</v>
      </c>
      <c r="O677" s="92"/>
      <c r="P677" s="221">
        <f>O677*H677</f>
        <v>0</v>
      </c>
      <c r="Q677" s="221">
        <v>0</v>
      </c>
      <c r="R677" s="221">
        <f>Q677*H677</f>
        <v>0</v>
      </c>
      <c r="S677" s="221">
        <v>0</v>
      </c>
      <c r="T677" s="222">
        <f>S677*H677</f>
        <v>0</v>
      </c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R677" s="223" t="s">
        <v>207</v>
      </c>
      <c r="AT677" s="223" t="s">
        <v>136</v>
      </c>
      <c r="AU677" s="223" t="s">
        <v>85</v>
      </c>
      <c r="AY677" s="18" t="s">
        <v>133</v>
      </c>
      <c r="BE677" s="224">
        <f>IF(N677="základní",J677,0)</f>
        <v>0</v>
      </c>
      <c r="BF677" s="224">
        <f>IF(N677="snížená",J677,0)</f>
        <v>0</v>
      </c>
      <c r="BG677" s="224">
        <f>IF(N677="zákl. přenesená",J677,0)</f>
        <v>0</v>
      </c>
      <c r="BH677" s="224">
        <f>IF(N677="sníž. přenesená",J677,0)</f>
        <v>0</v>
      </c>
      <c r="BI677" s="224">
        <f>IF(N677="nulová",J677,0)</f>
        <v>0</v>
      </c>
      <c r="BJ677" s="18" t="s">
        <v>83</v>
      </c>
      <c r="BK677" s="224">
        <f>ROUND(I677*H677,2)</f>
        <v>0</v>
      </c>
      <c r="BL677" s="18" t="s">
        <v>207</v>
      </c>
      <c r="BM677" s="223" t="s">
        <v>640</v>
      </c>
    </row>
    <row r="678" s="13" customFormat="1">
      <c r="A678" s="13"/>
      <c r="B678" s="225"/>
      <c r="C678" s="226"/>
      <c r="D678" s="227" t="s">
        <v>142</v>
      </c>
      <c r="E678" s="228" t="s">
        <v>1</v>
      </c>
      <c r="F678" s="229" t="s">
        <v>586</v>
      </c>
      <c r="G678" s="226"/>
      <c r="H678" s="228" t="s">
        <v>1</v>
      </c>
      <c r="I678" s="230"/>
      <c r="J678" s="226"/>
      <c r="K678" s="226"/>
      <c r="L678" s="231"/>
      <c r="M678" s="232"/>
      <c r="N678" s="233"/>
      <c r="O678" s="233"/>
      <c r="P678" s="233"/>
      <c r="Q678" s="233"/>
      <c r="R678" s="233"/>
      <c r="S678" s="233"/>
      <c r="T678" s="234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35" t="s">
        <v>142</v>
      </c>
      <c r="AU678" s="235" t="s">
        <v>85</v>
      </c>
      <c r="AV678" s="13" t="s">
        <v>83</v>
      </c>
      <c r="AW678" s="13" t="s">
        <v>34</v>
      </c>
      <c r="AX678" s="13" t="s">
        <v>78</v>
      </c>
      <c r="AY678" s="235" t="s">
        <v>133</v>
      </c>
    </row>
    <row r="679" s="13" customFormat="1">
      <c r="A679" s="13"/>
      <c r="B679" s="225"/>
      <c r="C679" s="226"/>
      <c r="D679" s="227" t="s">
        <v>142</v>
      </c>
      <c r="E679" s="228" t="s">
        <v>1</v>
      </c>
      <c r="F679" s="229" t="s">
        <v>200</v>
      </c>
      <c r="G679" s="226"/>
      <c r="H679" s="228" t="s">
        <v>1</v>
      </c>
      <c r="I679" s="230"/>
      <c r="J679" s="226"/>
      <c r="K679" s="226"/>
      <c r="L679" s="231"/>
      <c r="M679" s="232"/>
      <c r="N679" s="233"/>
      <c r="O679" s="233"/>
      <c r="P679" s="233"/>
      <c r="Q679" s="233"/>
      <c r="R679" s="233"/>
      <c r="S679" s="233"/>
      <c r="T679" s="234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35" t="s">
        <v>142</v>
      </c>
      <c r="AU679" s="235" t="s">
        <v>85</v>
      </c>
      <c r="AV679" s="13" t="s">
        <v>83</v>
      </c>
      <c r="AW679" s="13" t="s">
        <v>34</v>
      </c>
      <c r="AX679" s="13" t="s">
        <v>78</v>
      </c>
      <c r="AY679" s="235" t="s">
        <v>133</v>
      </c>
    </row>
    <row r="680" s="13" customFormat="1">
      <c r="A680" s="13"/>
      <c r="B680" s="225"/>
      <c r="C680" s="226"/>
      <c r="D680" s="227" t="s">
        <v>142</v>
      </c>
      <c r="E680" s="228" t="s">
        <v>1</v>
      </c>
      <c r="F680" s="229" t="s">
        <v>440</v>
      </c>
      <c r="G680" s="226"/>
      <c r="H680" s="228" t="s">
        <v>1</v>
      </c>
      <c r="I680" s="230"/>
      <c r="J680" s="226"/>
      <c r="K680" s="226"/>
      <c r="L680" s="231"/>
      <c r="M680" s="232"/>
      <c r="N680" s="233"/>
      <c r="O680" s="233"/>
      <c r="P680" s="233"/>
      <c r="Q680" s="233"/>
      <c r="R680" s="233"/>
      <c r="S680" s="233"/>
      <c r="T680" s="234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35" t="s">
        <v>142</v>
      </c>
      <c r="AU680" s="235" t="s">
        <v>85</v>
      </c>
      <c r="AV680" s="13" t="s">
        <v>83</v>
      </c>
      <c r="AW680" s="13" t="s">
        <v>34</v>
      </c>
      <c r="AX680" s="13" t="s">
        <v>78</v>
      </c>
      <c r="AY680" s="235" t="s">
        <v>133</v>
      </c>
    </row>
    <row r="681" s="14" customFormat="1">
      <c r="A681" s="14"/>
      <c r="B681" s="236"/>
      <c r="C681" s="237"/>
      <c r="D681" s="227" t="s">
        <v>142</v>
      </c>
      <c r="E681" s="238" t="s">
        <v>1</v>
      </c>
      <c r="F681" s="239" t="s">
        <v>441</v>
      </c>
      <c r="G681" s="237"/>
      <c r="H681" s="240">
        <v>596.29999999999995</v>
      </c>
      <c r="I681" s="241"/>
      <c r="J681" s="237"/>
      <c r="K681" s="237"/>
      <c r="L681" s="242"/>
      <c r="M681" s="243"/>
      <c r="N681" s="244"/>
      <c r="O681" s="244"/>
      <c r="P681" s="244"/>
      <c r="Q681" s="244"/>
      <c r="R681" s="244"/>
      <c r="S681" s="244"/>
      <c r="T681" s="245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46" t="s">
        <v>142</v>
      </c>
      <c r="AU681" s="246" t="s">
        <v>85</v>
      </c>
      <c r="AV681" s="14" t="s">
        <v>85</v>
      </c>
      <c r="AW681" s="14" t="s">
        <v>34</v>
      </c>
      <c r="AX681" s="14" t="s">
        <v>78</v>
      </c>
      <c r="AY681" s="246" t="s">
        <v>133</v>
      </c>
    </row>
    <row r="682" s="13" customFormat="1">
      <c r="A682" s="13"/>
      <c r="B682" s="225"/>
      <c r="C682" s="226"/>
      <c r="D682" s="227" t="s">
        <v>142</v>
      </c>
      <c r="E682" s="228" t="s">
        <v>1</v>
      </c>
      <c r="F682" s="229" t="s">
        <v>442</v>
      </c>
      <c r="G682" s="226"/>
      <c r="H682" s="228" t="s">
        <v>1</v>
      </c>
      <c r="I682" s="230"/>
      <c r="J682" s="226"/>
      <c r="K682" s="226"/>
      <c r="L682" s="231"/>
      <c r="M682" s="232"/>
      <c r="N682" s="233"/>
      <c r="O682" s="233"/>
      <c r="P682" s="233"/>
      <c r="Q682" s="233"/>
      <c r="R682" s="233"/>
      <c r="S682" s="233"/>
      <c r="T682" s="234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35" t="s">
        <v>142</v>
      </c>
      <c r="AU682" s="235" t="s">
        <v>85</v>
      </c>
      <c r="AV682" s="13" t="s">
        <v>83</v>
      </c>
      <c r="AW682" s="13" t="s">
        <v>34</v>
      </c>
      <c r="AX682" s="13" t="s">
        <v>78</v>
      </c>
      <c r="AY682" s="235" t="s">
        <v>133</v>
      </c>
    </row>
    <row r="683" s="14" customFormat="1">
      <c r="A683" s="14"/>
      <c r="B683" s="236"/>
      <c r="C683" s="237"/>
      <c r="D683" s="227" t="s">
        <v>142</v>
      </c>
      <c r="E683" s="238" t="s">
        <v>1</v>
      </c>
      <c r="F683" s="239" t="s">
        <v>443</v>
      </c>
      <c r="G683" s="237"/>
      <c r="H683" s="240">
        <v>-43.777000000000001</v>
      </c>
      <c r="I683" s="241"/>
      <c r="J683" s="237"/>
      <c r="K683" s="237"/>
      <c r="L683" s="242"/>
      <c r="M683" s="243"/>
      <c r="N683" s="244"/>
      <c r="O683" s="244"/>
      <c r="P683" s="244"/>
      <c r="Q683" s="244"/>
      <c r="R683" s="244"/>
      <c r="S683" s="244"/>
      <c r="T683" s="245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46" t="s">
        <v>142</v>
      </c>
      <c r="AU683" s="246" t="s">
        <v>85</v>
      </c>
      <c r="AV683" s="14" t="s">
        <v>85</v>
      </c>
      <c r="AW683" s="14" t="s">
        <v>34</v>
      </c>
      <c r="AX683" s="14" t="s">
        <v>78</v>
      </c>
      <c r="AY683" s="246" t="s">
        <v>133</v>
      </c>
    </row>
    <row r="684" s="16" customFormat="1">
      <c r="A684" s="16"/>
      <c r="B684" s="269"/>
      <c r="C684" s="270"/>
      <c r="D684" s="227" t="s">
        <v>142</v>
      </c>
      <c r="E684" s="271" t="s">
        <v>1</v>
      </c>
      <c r="F684" s="272" t="s">
        <v>641</v>
      </c>
      <c r="G684" s="270"/>
      <c r="H684" s="273">
        <v>552.52300000000002</v>
      </c>
      <c r="I684" s="274"/>
      <c r="J684" s="270"/>
      <c r="K684" s="270"/>
      <c r="L684" s="275"/>
      <c r="M684" s="276"/>
      <c r="N684" s="277"/>
      <c r="O684" s="277"/>
      <c r="P684" s="277"/>
      <c r="Q684" s="277"/>
      <c r="R684" s="277"/>
      <c r="S684" s="277"/>
      <c r="T684" s="278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T684" s="279" t="s">
        <v>142</v>
      </c>
      <c r="AU684" s="279" t="s">
        <v>85</v>
      </c>
      <c r="AV684" s="16" t="s">
        <v>134</v>
      </c>
      <c r="AW684" s="16" t="s">
        <v>34</v>
      </c>
      <c r="AX684" s="16" t="s">
        <v>78</v>
      </c>
      <c r="AY684" s="279" t="s">
        <v>133</v>
      </c>
    </row>
    <row r="685" s="13" customFormat="1">
      <c r="A685" s="13"/>
      <c r="B685" s="225"/>
      <c r="C685" s="226"/>
      <c r="D685" s="227" t="s">
        <v>142</v>
      </c>
      <c r="E685" s="228" t="s">
        <v>1</v>
      </c>
      <c r="F685" s="229" t="s">
        <v>642</v>
      </c>
      <c r="G685" s="226"/>
      <c r="H685" s="228" t="s">
        <v>1</v>
      </c>
      <c r="I685" s="230"/>
      <c r="J685" s="226"/>
      <c r="K685" s="226"/>
      <c r="L685" s="231"/>
      <c r="M685" s="232"/>
      <c r="N685" s="233"/>
      <c r="O685" s="233"/>
      <c r="P685" s="233"/>
      <c r="Q685" s="233"/>
      <c r="R685" s="233"/>
      <c r="S685" s="233"/>
      <c r="T685" s="234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35" t="s">
        <v>142</v>
      </c>
      <c r="AU685" s="235" t="s">
        <v>85</v>
      </c>
      <c r="AV685" s="13" t="s">
        <v>83</v>
      </c>
      <c r="AW685" s="13" t="s">
        <v>34</v>
      </c>
      <c r="AX685" s="13" t="s">
        <v>78</v>
      </c>
      <c r="AY685" s="235" t="s">
        <v>133</v>
      </c>
    </row>
    <row r="686" s="14" customFormat="1">
      <c r="A686" s="14"/>
      <c r="B686" s="236"/>
      <c r="C686" s="237"/>
      <c r="D686" s="227" t="s">
        <v>142</v>
      </c>
      <c r="E686" s="238" t="s">
        <v>1</v>
      </c>
      <c r="F686" s="239" t="s">
        <v>643</v>
      </c>
      <c r="G686" s="237"/>
      <c r="H686" s="240">
        <v>552.52300000000002</v>
      </c>
      <c r="I686" s="241"/>
      <c r="J686" s="237"/>
      <c r="K686" s="237"/>
      <c r="L686" s="242"/>
      <c r="M686" s="243"/>
      <c r="N686" s="244"/>
      <c r="O686" s="244"/>
      <c r="P686" s="244"/>
      <c r="Q686" s="244"/>
      <c r="R686" s="244"/>
      <c r="S686" s="244"/>
      <c r="T686" s="245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46" t="s">
        <v>142</v>
      </c>
      <c r="AU686" s="246" t="s">
        <v>85</v>
      </c>
      <c r="AV686" s="14" t="s">
        <v>85</v>
      </c>
      <c r="AW686" s="14" t="s">
        <v>34</v>
      </c>
      <c r="AX686" s="14" t="s">
        <v>78</v>
      </c>
      <c r="AY686" s="246" t="s">
        <v>133</v>
      </c>
    </row>
    <row r="687" s="15" customFormat="1">
      <c r="A687" s="15"/>
      <c r="B687" s="247"/>
      <c r="C687" s="248"/>
      <c r="D687" s="227" t="s">
        <v>142</v>
      </c>
      <c r="E687" s="249" t="s">
        <v>1</v>
      </c>
      <c r="F687" s="250" t="s">
        <v>145</v>
      </c>
      <c r="G687" s="248"/>
      <c r="H687" s="251">
        <v>1105.0460000000001</v>
      </c>
      <c r="I687" s="252"/>
      <c r="J687" s="248"/>
      <c r="K687" s="248"/>
      <c r="L687" s="253"/>
      <c r="M687" s="254"/>
      <c r="N687" s="255"/>
      <c r="O687" s="255"/>
      <c r="P687" s="255"/>
      <c r="Q687" s="255"/>
      <c r="R687" s="255"/>
      <c r="S687" s="255"/>
      <c r="T687" s="256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T687" s="257" t="s">
        <v>142</v>
      </c>
      <c r="AU687" s="257" t="s">
        <v>85</v>
      </c>
      <c r="AV687" s="15" t="s">
        <v>141</v>
      </c>
      <c r="AW687" s="15" t="s">
        <v>34</v>
      </c>
      <c r="AX687" s="15" t="s">
        <v>83</v>
      </c>
      <c r="AY687" s="257" t="s">
        <v>133</v>
      </c>
    </row>
    <row r="688" s="2" customFormat="1" ht="24.15" customHeight="1">
      <c r="A688" s="39"/>
      <c r="B688" s="40"/>
      <c r="C688" s="212" t="s">
        <v>644</v>
      </c>
      <c r="D688" s="212" t="s">
        <v>136</v>
      </c>
      <c r="E688" s="213" t="s">
        <v>645</v>
      </c>
      <c r="F688" s="214" t="s">
        <v>646</v>
      </c>
      <c r="G688" s="215" t="s">
        <v>139</v>
      </c>
      <c r="H688" s="216">
        <v>19.890999999999998</v>
      </c>
      <c r="I688" s="217"/>
      <c r="J688" s="218">
        <f>ROUND(I688*H688,2)</f>
        <v>0</v>
      </c>
      <c r="K688" s="214" t="s">
        <v>140</v>
      </c>
      <c r="L688" s="45"/>
      <c r="M688" s="219" t="s">
        <v>1</v>
      </c>
      <c r="N688" s="220" t="s">
        <v>43</v>
      </c>
      <c r="O688" s="92"/>
      <c r="P688" s="221">
        <f>O688*H688</f>
        <v>0</v>
      </c>
      <c r="Q688" s="221">
        <v>0</v>
      </c>
      <c r="R688" s="221">
        <f>Q688*H688</f>
        <v>0</v>
      </c>
      <c r="S688" s="221">
        <v>0</v>
      </c>
      <c r="T688" s="222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223" t="s">
        <v>207</v>
      </c>
      <c r="AT688" s="223" t="s">
        <v>136</v>
      </c>
      <c r="AU688" s="223" t="s">
        <v>85</v>
      </c>
      <c r="AY688" s="18" t="s">
        <v>133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8" t="s">
        <v>83</v>
      </c>
      <c r="BK688" s="224">
        <f>ROUND(I688*H688,2)</f>
        <v>0</v>
      </c>
      <c r="BL688" s="18" t="s">
        <v>207</v>
      </c>
      <c r="BM688" s="223" t="s">
        <v>647</v>
      </c>
    </row>
    <row r="689" s="13" customFormat="1">
      <c r="A689" s="13"/>
      <c r="B689" s="225"/>
      <c r="C689" s="226"/>
      <c r="D689" s="227" t="s">
        <v>142</v>
      </c>
      <c r="E689" s="228" t="s">
        <v>1</v>
      </c>
      <c r="F689" s="229" t="s">
        <v>648</v>
      </c>
      <c r="G689" s="226"/>
      <c r="H689" s="228" t="s">
        <v>1</v>
      </c>
      <c r="I689" s="230"/>
      <c r="J689" s="226"/>
      <c r="K689" s="226"/>
      <c r="L689" s="231"/>
      <c r="M689" s="232"/>
      <c r="N689" s="233"/>
      <c r="O689" s="233"/>
      <c r="P689" s="233"/>
      <c r="Q689" s="233"/>
      <c r="R689" s="233"/>
      <c r="S689" s="233"/>
      <c r="T689" s="234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35" t="s">
        <v>142</v>
      </c>
      <c r="AU689" s="235" t="s">
        <v>85</v>
      </c>
      <c r="AV689" s="13" t="s">
        <v>83</v>
      </c>
      <c r="AW689" s="13" t="s">
        <v>34</v>
      </c>
      <c r="AX689" s="13" t="s">
        <v>78</v>
      </c>
      <c r="AY689" s="235" t="s">
        <v>133</v>
      </c>
    </row>
    <row r="690" s="14" customFormat="1">
      <c r="A690" s="14"/>
      <c r="B690" s="236"/>
      <c r="C690" s="237"/>
      <c r="D690" s="227" t="s">
        <v>142</v>
      </c>
      <c r="E690" s="238" t="s">
        <v>1</v>
      </c>
      <c r="F690" s="239" t="s">
        <v>649</v>
      </c>
      <c r="G690" s="237"/>
      <c r="H690" s="240">
        <v>19.890999999999998</v>
      </c>
      <c r="I690" s="241"/>
      <c r="J690" s="237"/>
      <c r="K690" s="237"/>
      <c r="L690" s="242"/>
      <c r="M690" s="243"/>
      <c r="N690" s="244"/>
      <c r="O690" s="244"/>
      <c r="P690" s="244"/>
      <c r="Q690" s="244"/>
      <c r="R690" s="244"/>
      <c r="S690" s="244"/>
      <c r="T690" s="245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46" t="s">
        <v>142</v>
      </c>
      <c r="AU690" s="246" t="s">
        <v>85</v>
      </c>
      <c r="AV690" s="14" t="s">
        <v>85</v>
      </c>
      <c r="AW690" s="14" t="s">
        <v>34</v>
      </c>
      <c r="AX690" s="14" t="s">
        <v>78</v>
      </c>
      <c r="AY690" s="246" t="s">
        <v>133</v>
      </c>
    </row>
    <row r="691" s="15" customFormat="1">
      <c r="A691" s="15"/>
      <c r="B691" s="247"/>
      <c r="C691" s="248"/>
      <c r="D691" s="227" t="s">
        <v>142</v>
      </c>
      <c r="E691" s="249" t="s">
        <v>1</v>
      </c>
      <c r="F691" s="250" t="s">
        <v>145</v>
      </c>
      <c r="G691" s="248"/>
      <c r="H691" s="251">
        <v>19.890999999999998</v>
      </c>
      <c r="I691" s="252"/>
      <c r="J691" s="248"/>
      <c r="K691" s="248"/>
      <c r="L691" s="253"/>
      <c r="M691" s="254"/>
      <c r="N691" s="255"/>
      <c r="O691" s="255"/>
      <c r="P691" s="255"/>
      <c r="Q691" s="255"/>
      <c r="R691" s="255"/>
      <c r="S691" s="255"/>
      <c r="T691" s="256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T691" s="257" t="s">
        <v>142</v>
      </c>
      <c r="AU691" s="257" t="s">
        <v>85</v>
      </c>
      <c r="AV691" s="15" t="s">
        <v>141</v>
      </c>
      <c r="AW691" s="15" t="s">
        <v>34</v>
      </c>
      <c r="AX691" s="15" t="s">
        <v>83</v>
      </c>
      <c r="AY691" s="257" t="s">
        <v>133</v>
      </c>
    </row>
    <row r="692" s="2" customFormat="1" ht="24.15" customHeight="1">
      <c r="A692" s="39"/>
      <c r="B692" s="40"/>
      <c r="C692" s="212" t="s">
        <v>421</v>
      </c>
      <c r="D692" s="212" t="s">
        <v>136</v>
      </c>
      <c r="E692" s="213" t="s">
        <v>650</v>
      </c>
      <c r="F692" s="214" t="s">
        <v>651</v>
      </c>
      <c r="G692" s="215" t="s">
        <v>568</v>
      </c>
      <c r="H692" s="268"/>
      <c r="I692" s="217"/>
      <c r="J692" s="218">
        <f>ROUND(I692*H692,2)</f>
        <v>0</v>
      </c>
      <c r="K692" s="214" t="s">
        <v>140</v>
      </c>
      <c r="L692" s="45"/>
      <c r="M692" s="219" t="s">
        <v>1</v>
      </c>
      <c r="N692" s="220" t="s">
        <v>43</v>
      </c>
      <c r="O692" s="92"/>
      <c r="P692" s="221">
        <f>O692*H692</f>
        <v>0</v>
      </c>
      <c r="Q692" s="221">
        <v>0</v>
      </c>
      <c r="R692" s="221">
        <f>Q692*H692</f>
        <v>0</v>
      </c>
      <c r="S692" s="221">
        <v>0</v>
      </c>
      <c r="T692" s="222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23" t="s">
        <v>207</v>
      </c>
      <c r="AT692" s="223" t="s">
        <v>136</v>
      </c>
      <c r="AU692" s="223" t="s">
        <v>85</v>
      </c>
      <c r="AY692" s="18" t="s">
        <v>133</v>
      </c>
      <c r="BE692" s="224">
        <f>IF(N692="základní",J692,0)</f>
        <v>0</v>
      </c>
      <c r="BF692" s="224">
        <f>IF(N692="snížená",J692,0)</f>
        <v>0</v>
      </c>
      <c r="BG692" s="224">
        <f>IF(N692="zákl. přenesená",J692,0)</f>
        <v>0</v>
      </c>
      <c r="BH692" s="224">
        <f>IF(N692="sníž. přenesená",J692,0)</f>
        <v>0</v>
      </c>
      <c r="BI692" s="224">
        <f>IF(N692="nulová",J692,0)</f>
        <v>0</v>
      </c>
      <c r="BJ692" s="18" t="s">
        <v>83</v>
      </c>
      <c r="BK692" s="224">
        <f>ROUND(I692*H692,2)</f>
        <v>0</v>
      </c>
      <c r="BL692" s="18" t="s">
        <v>207</v>
      </c>
      <c r="BM692" s="223" t="s">
        <v>652</v>
      </c>
    </row>
    <row r="693" s="2" customFormat="1" ht="24.15" customHeight="1">
      <c r="A693" s="39"/>
      <c r="B693" s="40"/>
      <c r="C693" s="212" t="s">
        <v>653</v>
      </c>
      <c r="D693" s="212" t="s">
        <v>136</v>
      </c>
      <c r="E693" s="213" t="s">
        <v>654</v>
      </c>
      <c r="F693" s="214" t="s">
        <v>655</v>
      </c>
      <c r="G693" s="215" t="s">
        <v>568</v>
      </c>
      <c r="H693" s="268"/>
      <c r="I693" s="217"/>
      <c r="J693" s="218">
        <f>ROUND(I693*H693,2)</f>
        <v>0</v>
      </c>
      <c r="K693" s="214" t="s">
        <v>140</v>
      </c>
      <c r="L693" s="45"/>
      <c r="M693" s="219" t="s">
        <v>1</v>
      </c>
      <c r="N693" s="220" t="s">
        <v>43</v>
      </c>
      <c r="O693" s="92"/>
      <c r="P693" s="221">
        <f>O693*H693</f>
        <v>0</v>
      </c>
      <c r="Q693" s="221">
        <v>0</v>
      </c>
      <c r="R693" s="221">
        <f>Q693*H693</f>
        <v>0</v>
      </c>
      <c r="S693" s="221">
        <v>0</v>
      </c>
      <c r="T693" s="222">
        <f>S693*H693</f>
        <v>0</v>
      </c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R693" s="223" t="s">
        <v>207</v>
      </c>
      <c r="AT693" s="223" t="s">
        <v>136</v>
      </c>
      <c r="AU693" s="223" t="s">
        <v>85</v>
      </c>
      <c r="AY693" s="18" t="s">
        <v>133</v>
      </c>
      <c r="BE693" s="224">
        <f>IF(N693="základní",J693,0)</f>
        <v>0</v>
      </c>
      <c r="BF693" s="224">
        <f>IF(N693="snížená",J693,0)</f>
        <v>0</v>
      </c>
      <c r="BG693" s="224">
        <f>IF(N693="zákl. přenesená",J693,0)</f>
        <v>0</v>
      </c>
      <c r="BH693" s="224">
        <f>IF(N693="sníž. přenesená",J693,0)</f>
        <v>0</v>
      </c>
      <c r="BI693" s="224">
        <f>IF(N693="nulová",J693,0)</f>
        <v>0</v>
      </c>
      <c r="BJ693" s="18" t="s">
        <v>83</v>
      </c>
      <c r="BK693" s="224">
        <f>ROUND(I693*H693,2)</f>
        <v>0</v>
      </c>
      <c r="BL693" s="18" t="s">
        <v>207</v>
      </c>
      <c r="BM693" s="223" t="s">
        <v>656</v>
      </c>
    </row>
    <row r="694" s="12" customFormat="1" ht="22.8" customHeight="1">
      <c r="A694" s="12"/>
      <c r="B694" s="196"/>
      <c r="C694" s="197"/>
      <c r="D694" s="198" t="s">
        <v>77</v>
      </c>
      <c r="E694" s="210" t="s">
        <v>657</v>
      </c>
      <c r="F694" s="210" t="s">
        <v>658</v>
      </c>
      <c r="G694" s="197"/>
      <c r="H694" s="197"/>
      <c r="I694" s="200"/>
      <c r="J694" s="211">
        <f>BK694</f>
        <v>0</v>
      </c>
      <c r="K694" s="197"/>
      <c r="L694" s="202"/>
      <c r="M694" s="203"/>
      <c r="N694" s="204"/>
      <c r="O694" s="204"/>
      <c r="P694" s="205">
        <f>SUM(P695:P711)</f>
        <v>0</v>
      </c>
      <c r="Q694" s="204"/>
      <c r="R694" s="205">
        <f>SUM(R695:R711)</f>
        <v>0</v>
      </c>
      <c r="S694" s="204"/>
      <c r="T694" s="206">
        <f>SUM(T695:T711)</f>
        <v>0</v>
      </c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R694" s="207" t="s">
        <v>85</v>
      </c>
      <c r="AT694" s="208" t="s">
        <v>77</v>
      </c>
      <c r="AU694" s="208" t="s">
        <v>83</v>
      </c>
      <c r="AY694" s="207" t="s">
        <v>133</v>
      </c>
      <c r="BK694" s="209">
        <f>SUM(BK695:BK711)</f>
        <v>0</v>
      </c>
    </row>
    <row r="695" s="2" customFormat="1" ht="24.15" customHeight="1">
      <c r="A695" s="39"/>
      <c r="B695" s="40"/>
      <c r="C695" s="212" t="s">
        <v>426</v>
      </c>
      <c r="D695" s="212" t="s">
        <v>136</v>
      </c>
      <c r="E695" s="213" t="s">
        <v>659</v>
      </c>
      <c r="F695" s="214" t="s">
        <v>660</v>
      </c>
      <c r="G695" s="215" t="s">
        <v>154</v>
      </c>
      <c r="H695" s="216">
        <v>130.88399999999999</v>
      </c>
      <c r="I695" s="217"/>
      <c r="J695" s="218">
        <f>ROUND(I695*H695,2)</f>
        <v>0</v>
      </c>
      <c r="K695" s="214" t="s">
        <v>140</v>
      </c>
      <c r="L695" s="45"/>
      <c r="M695" s="219" t="s">
        <v>1</v>
      </c>
      <c r="N695" s="220" t="s">
        <v>43</v>
      </c>
      <c r="O695" s="92"/>
      <c r="P695" s="221">
        <f>O695*H695</f>
        <v>0</v>
      </c>
      <c r="Q695" s="221">
        <v>0</v>
      </c>
      <c r="R695" s="221">
        <f>Q695*H695</f>
        <v>0</v>
      </c>
      <c r="S695" s="221">
        <v>0</v>
      </c>
      <c r="T695" s="222">
        <f>S695*H695</f>
        <v>0</v>
      </c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R695" s="223" t="s">
        <v>207</v>
      </c>
      <c r="AT695" s="223" t="s">
        <v>136</v>
      </c>
      <c r="AU695" s="223" t="s">
        <v>85</v>
      </c>
      <c r="AY695" s="18" t="s">
        <v>133</v>
      </c>
      <c r="BE695" s="224">
        <f>IF(N695="základní",J695,0)</f>
        <v>0</v>
      </c>
      <c r="BF695" s="224">
        <f>IF(N695="snížená",J695,0)</f>
        <v>0</v>
      </c>
      <c r="BG695" s="224">
        <f>IF(N695="zákl. přenesená",J695,0)</f>
        <v>0</v>
      </c>
      <c r="BH695" s="224">
        <f>IF(N695="sníž. přenesená",J695,0)</f>
        <v>0</v>
      </c>
      <c r="BI695" s="224">
        <f>IF(N695="nulová",J695,0)</f>
        <v>0</v>
      </c>
      <c r="BJ695" s="18" t="s">
        <v>83</v>
      </c>
      <c r="BK695" s="224">
        <f>ROUND(I695*H695,2)</f>
        <v>0</v>
      </c>
      <c r="BL695" s="18" t="s">
        <v>207</v>
      </c>
      <c r="BM695" s="223" t="s">
        <v>661</v>
      </c>
    </row>
    <row r="696" s="13" customFormat="1">
      <c r="A696" s="13"/>
      <c r="B696" s="225"/>
      <c r="C696" s="226"/>
      <c r="D696" s="227" t="s">
        <v>142</v>
      </c>
      <c r="E696" s="228" t="s">
        <v>1</v>
      </c>
      <c r="F696" s="229" t="s">
        <v>662</v>
      </c>
      <c r="G696" s="226"/>
      <c r="H696" s="228" t="s">
        <v>1</v>
      </c>
      <c r="I696" s="230"/>
      <c r="J696" s="226"/>
      <c r="K696" s="226"/>
      <c r="L696" s="231"/>
      <c r="M696" s="232"/>
      <c r="N696" s="233"/>
      <c r="O696" s="233"/>
      <c r="P696" s="233"/>
      <c r="Q696" s="233"/>
      <c r="R696" s="233"/>
      <c r="S696" s="233"/>
      <c r="T696" s="234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35" t="s">
        <v>142</v>
      </c>
      <c r="AU696" s="235" t="s">
        <v>85</v>
      </c>
      <c r="AV696" s="13" t="s">
        <v>83</v>
      </c>
      <c r="AW696" s="13" t="s">
        <v>34</v>
      </c>
      <c r="AX696" s="13" t="s">
        <v>78</v>
      </c>
      <c r="AY696" s="235" t="s">
        <v>133</v>
      </c>
    </row>
    <row r="697" s="13" customFormat="1">
      <c r="A697" s="13"/>
      <c r="B697" s="225"/>
      <c r="C697" s="226"/>
      <c r="D697" s="227" t="s">
        <v>142</v>
      </c>
      <c r="E697" s="228" t="s">
        <v>1</v>
      </c>
      <c r="F697" s="229" t="s">
        <v>663</v>
      </c>
      <c r="G697" s="226"/>
      <c r="H697" s="228" t="s">
        <v>1</v>
      </c>
      <c r="I697" s="230"/>
      <c r="J697" s="226"/>
      <c r="K697" s="226"/>
      <c r="L697" s="231"/>
      <c r="M697" s="232"/>
      <c r="N697" s="233"/>
      <c r="O697" s="233"/>
      <c r="P697" s="233"/>
      <c r="Q697" s="233"/>
      <c r="R697" s="233"/>
      <c r="S697" s="233"/>
      <c r="T697" s="234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35" t="s">
        <v>142</v>
      </c>
      <c r="AU697" s="235" t="s">
        <v>85</v>
      </c>
      <c r="AV697" s="13" t="s">
        <v>83</v>
      </c>
      <c r="AW697" s="13" t="s">
        <v>34</v>
      </c>
      <c r="AX697" s="13" t="s">
        <v>78</v>
      </c>
      <c r="AY697" s="235" t="s">
        <v>133</v>
      </c>
    </row>
    <row r="698" s="14" customFormat="1">
      <c r="A698" s="14"/>
      <c r="B698" s="236"/>
      <c r="C698" s="237"/>
      <c r="D698" s="227" t="s">
        <v>142</v>
      </c>
      <c r="E698" s="238" t="s">
        <v>1</v>
      </c>
      <c r="F698" s="239" t="s">
        <v>664</v>
      </c>
      <c r="G698" s="237"/>
      <c r="H698" s="240">
        <v>65.441999999999993</v>
      </c>
      <c r="I698" s="241"/>
      <c r="J698" s="237"/>
      <c r="K698" s="237"/>
      <c r="L698" s="242"/>
      <c r="M698" s="243"/>
      <c r="N698" s="244"/>
      <c r="O698" s="244"/>
      <c r="P698" s="244"/>
      <c r="Q698" s="244"/>
      <c r="R698" s="244"/>
      <c r="S698" s="244"/>
      <c r="T698" s="245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46" t="s">
        <v>142</v>
      </c>
      <c r="AU698" s="246" t="s">
        <v>85</v>
      </c>
      <c r="AV698" s="14" t="s">
        <v>85</v>
      </c>
      <c r="AW698" s="14" t="s">
        <v>34</v>
      </c>
      <c r="AX698" s="14" t="s">
        <v>78</v>
      </c>
      <c r="AY698" s="246" t="s">
        <v>133</v>
      </c>
    </row>
    <row r="699" s="13" customFormat="1">
      <c r="A699" s="13"/>
      <c r="B699" s="225"/>
      <c r="C699" s="226"/>
      <c r="D699" s="227" t="s">
        <v>142</v>
      </c>
      <c r="E699" s="228" t="s">
        <v>1</v>
      </c>
      <c r="F699" s="229" t="s">
        <v>665</v>
      </c>
      <c r="G699" s="226"/>
      <c r="H699" s="228" t="s">
        <v>1</v>
      </c>
      <c r="I699" s="230"/>
      <c r="J699" s="226"/>
      <c r="K699" s="226"/>
      <c r="L699" s="231"/>
      <c r="M699" s="232"/>
      <c r="N699" s="233"/>
      <c r="O699" s="233"/>
      <c r="P699" s="233"/>
      <c r="Q699" s="233"/>
      <c r="R699" s="233"/>
      <c r="S699" s="233"/>
      <c r="T699" s="234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35" t="s">
        <v>142</v>
      </c>
      <c r="AU699" s="235" t="s">
        <v>85</v>
      </c>
      <c r="AV699" s="13" t="s">
        <v>83</v>
      </c>
      <c r="AW699" s="13" t="s">
        <v>34</v>
      </c>
      <c r="AX699" s="13" t="s">
        <v>78</v>
      </c>
      <c r="AY699" s="235" t="s">
        <v>133</v>
      </c>
    </row>
    <row r="700" s="14" customFormat="1">
      <c r="A700" s="14"/>
      <c r="B700" s="236"/>
      <c r="C700" s="237"/>
      <c r="D700" s="227" t="s">
        <v>142</v>
      </c>
      <c r="E700" s="238" t="s">
        <v>1</v>
      </c>
      <c r="F700" s="239" t="s">
        <v>664</v>
      </c>
      <c r="G700" s="237"/>
      <c r="H700" s="240">
        <v>65.441999999999993</v>
      </c>
      <c r="I700" s="241"/>
      <c r="J700" s="237"/>
      <c r="K700" s="237"/>
      <c r="L700" s="242"/>
      <c r="M700" s="243"/>
      <c r="N700" s="244"/>
      <c r="O700" s="244"/>
      <c r="P700" s="244"/>
      <c r="Q700" s="244"/>
      <c r="R700" s="244"/>
      <c r="S700" s="244"/>
      <c r="T700" s="245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46" t="s">
        <v>142</v>
      </c>
      <c r="AU700" s="246" t="s">
        <v>85</v>
      </c>
      <c r="AV700" s="14" t="s">
        <v>85</v>
      </c>
      <c r="AW700" s="14" t="s">
        <v>34</v>
      </c>
      <c r="AX700" s="14" t="s">
        <v>78</v>
      </c>
      <c r="AY700" s="246" t="s">
        <v>133</v>
      </c>
    </row>
    <row r="701" s="15" customFormat="1">
      <c r="A701" s="15"/>
      <c r="B701" s="247"/>
      <c r="C701" s="248"/>
      <c r="D701" s="227" t="s">
        <v>142</v>
      </c>
      <c r="E701" s="249" t="s">
        <v>1</v>
      </c>
      <c r="F701" s="250" t="s">
        <v>145</v>
      </c>
      <c r="G701" s="248"/>
      <c r="H701" s="251">
        <v>130.88399999999999</v>
      </c>
      <c r="I701" s="252"/>
      <c r="J701" s="248"/>
      <c r="K701" s="248"/>
      <c r="L701" s="253"/>
      <c r="M701" s="254"/>
      <c r="N701" s="255"/>
      <c r="O701" s="255"/>
      <c r="P701" s="255"/>
      <c r="Q701" s="255"/>
      <c r="R701" s="255"/>
      <c r="S701" s="255"/>
      <c r="T701" s="256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57" t="s">
        <v>142</v>
      </c>
      <c r="AU701" s="257" t="s">
        <v>85</v>
      </c>
      <c r="AV701" s="15" t="s">
        <v>141</v>
      </c>
      <c r="AW701" s="15" t="s">
        <v>34</v>
      </c>
      <c r="AX701" s="15" t="s">
        <v>83</v>
      </c>
      <c r="AY701" s="257" t="s">
        <v>133</v>
      </c>
    </row>
    <row r="702" s="2" customFormat="1" ht="24.15" customHeight="1">
      <c r="A702" s="39"/>
      <c r="B702" s="40"/>
      <c r="C702" s="212" t="s">
        <v>666</v>
      </c>
      <c r="D702" s="212" t="s">
        <v>136</v>
      </c>
      <c r="E702" s="213" t="s">
        <v>667</v>
      </c>
      <c r="F702" s="214" t="s">
        <v>668</v>
      </c>
      <c r="G702" s="215" t="s">
        <v>222</v>
      </c>
      <c r="H702" s="216">
        <v>113.92</v>
      </c>
      <c r="I702" s="217"/>
      <c r="J702" s="218">
        <f>ROUND(I702*H702,2)</f>
        <v>0</v>
      </c>
      <c r="K702" s="214" t="s">
        <v>140</v>
      </c>
      <c r="L702" s="45"/>
      <c r="M702" s="219" t="s">
        <v>1</v>
      </c>
      <c r="N702" s="220" t="s">
        <v>43</v>
      </c>
      <c r="O702" s="92"/>
      <c r="P702" s="221">
        <f>O702*H702</f>
        <v>0</v>
      </c>
      <c r="Q702" s="221">
        <v>0</v>
      </c>
      <c r="R702" s="221">
        <f>Q702*H702</f>
        <v>0</v>
      </c>
      <c r="S702" s="221">
        <v>0</v>
      </c>
      <c r="T702" s="222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223" t="s">
        <v>207</v>
      </c>
      <c r="AT702" s="223" t="s">
        <v>136</v>
      </c>
      <c r="AU702" s="223" t="s">
        <v>85</v>
      </c>
      <c r="AY702" s="18" t="s">
        <v>133</v>
      </c>
      <c r="BE702" s="224">
        <f>IF(N702="základní",J702,0)</f>
        <v>0</v>
      </c>
      <c r="BF702" s="224">
        <f>IF(N702="snížená",J702,0)</f>
        <v>0</v>
      </c>
      <c r="BG702" s="224">
        <f>IF(N702="zákl. přenesená",J702,0)</f>
        <v>0</v>
      </c>
      <c r="BH702" s="224">
        <f>IF(N702="sníž. přenesená",J702,0)</f>
        <v>0</v>
      </c>
      <c r="BI702" s="224">
        <f>IF(N702="nulová",J702,0)</f>
        <v>0</v>
      </c>
      <c r="BJ702" s="18" t="s">
        <v>83</v>
      </c>
      <c r="BK702" s="224">
        <f>ROUND(I702*H702,2)</f>
        <v>0</v>
      </c>
      <c r="BL702" s="18" t="s">
        <v>207</v>
      </c>
      <c r="BM702" s="223" t="s">
        <v>669</v>
      </c>
    </row>
    <row r="703" s="13" customFormat="1">
      <c r="A703" s="13"/>
      <c r="B703" s="225"/>
      <c r="C703" s="226"/>
      <c r="D703" s="227" t="s">
        <v>142</v>
      </c>
      <c r="E703" s="228" t="s">
        <v>1</v>
      </c>
      <c r="F703" s="229" t="s">
        <v>662</v>
      </c>
      <c r="G703" s="226"/>
      <c r="H703" s="228" t="s">
        <v>1</v>
      </c>
      <c r="I703" s="230"/>
      <c r="J703" s="226"/>
      <c r="K703" s="226"/>
      <c r="L703" s="231"/>
      <c r="M703" s="232"/>
      <c r="N703" s="233"/>
      <c r="O703" s="233"/>
      <c r="P703" s="233"/>
      <c r="Q703" s="233"/>
      <c r="R703" s="233"/>
      <c r="S703" s="233"/>
      <c r="T703" s="234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35" t="s">
        <v>142</v>
      </c>
      <c r="AU703" s="235" t="s">
        <v>85</v>
      </c>
      <c r="AV703" s="13" t="s">
        <v>83</v>
      </c>
      <c r="AW703" s="13" t="s">
        <v>34</v>
      </c>
      <c r="AX703" s="13" t="s">
        <v>78</v>
      </c>
      <c r="AY703" s="235" t="s">
        <v>133</v>
      </c>
    </row>
    <row r="704" s="13" customFormat="1">
      <c r="A704" s="13"/>
      <c r="B704" s="225"/>
      <c r="C704" s="226"/>
      <c r="D704" s="227" t="s">
        <v>142</v>
      </c>
      <c r="E704" s="228" t="s">
        <v>1</v>
      </c>
      <c r="F704" s="229" t="s">
        <v>663</v>
      </c>
      <c r="G704" s="226"/>
      <c r="H704" s="228" t="s">
        <v>1</v>
      </c>
      <c r="I704" s="230"/>
      <c r="J704" s="226"/>
      <c r="K704" s="226"/>
      <c r="L704" s="231"/>
      <c r="M704" s="232"/>
      <c r="N704" s="233"/>
      <c r="O704" s="233"/>
      <c r="P704" s="233"/>
      <c r="Q704" s="233"/>
      <c r="R704" s="233"/>
      <c r="S704" s="233"/>
      <c r="T704" s="234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35" t="s">
        <v>142</v>
      </c>
      <c r="AU704" s="235" t="s">
        <v>85</v>
      </c>
      <c r="AV704" s="13" t="s">
        <v>83</v>
      </c>
      <c r="AW704" s="13" t="s">
        <v>34</v>
      </c>
      <c r="AX704" s="13" t="s">
        <v>78</v>
      </c>
      <c r="AY704" s="235" t="s">
        <v>133</v>
      </c>
    </row>
    <row r="705" s="14" customFormat="1">
      <c r="A705" s="14"/>
      <c r="B705" s="236"/>
      <c r="C705" s="237"/>
      <c r="D705" s="227" t="s">
        <v>142</v>
      </c>
      <c r="E705" s="238" t="s">
        <v>1</v>
      </c>
      <c r="F705" s="239" t="s">
        <v>670</v>
      </c>
      <c r="G705" s="237"/>
      <c r="H705" s="240">
        <v>56.960000000000001</v>
      </c>
      <c r="I705" s="241"/>
      <c r="J705" s="237"/>
      <c r="K705" s="237"/>
      <c r="L705" s="242"/>
      <c r="M705" s="243"/>
      <c r="N705" s="244"/>
      <c r="O705" s="244"/>
      <c r="P705" s="244"/>
      <c r="Q705" s="244"/>
      <c r="R705" s="244"/>
      <c r="S705" s="244"/>
      <c r="T705" s="245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46" t="s">
        <v>142</v>
      </c>
      <c r="AU705" s="246" t="s">
        <v>85</v>
      </c>
      <c r="AV705" s="14" t="s">
        <v>85</v>
      </c>
      <c r="AW705" s="14" t="s">
        <v>34</v>
      </c>
      <c r="AX705" s="14" t="s">
        <v>78</v>
      </c>
      <c r="AY705" s="246" t="s">
        <v>133</v>
      </c>
    </row>
    <row r="706" s="13" customFormat="1">
      <c r="A706" s="13"/>
      <c r="B706" s="225"/>
      <c r="C706" s="226"/>
      <c r="D706" s="227" t="s">
        <v>142</v>
      </c>
      <c r="E706" s="228" t="s">
        <v>1</v>
      </c>
      <c r="F706" s="229" t="s">
        <v>665</v>
      </c>
      <c r="G706" s="226"/>
      <c r="H706" s="228" t="s">
        <v>1</v>
      </c>
      <c r="I706" s="230"/>
      <c r="J706" s="226"/>
      <c r="K706" s="226"/>
      <c r="L706" s="231"/>
      <c r="M706" s="232"/>
      <c r="N706" s="233"/>
      <c r="O706" s="233"/>
      <c r="P706" s="233"/>
      <c r="Q706" s="233"/>
      <c r="R706" s="233"/>
      <c r="S706" s="233"/>
      <c r="T706" s="234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35" t="s">
        <v>142</v>
      </c>
      <c r="AU706" s="235" t="s">
        <v>85</v>
      </c>
      <c r="AV706" s="13" t="s">
        <v>83</v>
      </c>
      <c r="AW706" s="13" t="s">
        <v>34</v>
      </c>
      <c r="AX706" s="13" t="s">
        <v>78</v>
      </c>
      <c r="AY706" s="235" t="s">
        <v>133</v>
      </c>
    </row>
    <row r="707" s="14" customFormat="1">
      <c r="A707" s="14"/>
      <c r="B707" s="236"/>
      <c r="C707" s="237"/>
      <c r="D707" s="227" t="s">
        <v>142</v>
      </c>
      <c r="E707" s="238" t="s">
        <v>1</v>
      </c>
      <c r="F707" s="239" t="s">
        <v>670</v>
      </c>
      <c r="G707" s="237"/>
      <c r="H707" s="240">
        <v>56.960000000000001</v>
      </c>
      <c r="I707" s="241"/>
      <c r="J707" s="237"/>
      <c r="K707" s="237"/>
      <c r="L707" s="242"/>
      <c r="M707" s="243"/>
      <c r="N707" s="244"/>
      <c r="O707" s="244"/>
      <c r="P707" s="244"/>
      <c r="Q707" s="244"/>
      <c r="R707" s="244"/>
      <c r="S707" s="244"/>
      <c r="T707" s="245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46" t="s">
        <v>142</v>
      </c>
      <c r="AU707" s="246" t="s">
        <v>85</v>
      </c>
      <c r="AV707" s="14" t="s">
        <v>85</v>
      </c>
      <c r="AW707" s="14" t="s">
        <v>34</v>
      </c>
      <c r="AX707" s="14" t="s">
        <v>78</v>
      </c>
      <c r="AY707" s="246" t="s">
        <v>133</v>
      </c>
    </row>
    <row r="708" s="15" customFormat="1">
      <c r="A708" s="15"/>
      <c r="B708" s="247"/>
      <c r="C708" s="248"/>
      <c r="D708" s="227" t="s">
        <v>142</v>
      </c>
      <c r="E708" s="249" t="s">
        <v>1</v>
      </c>
      <c r="F708" s="250" t="s">
        <v>145</v>
      </c>
      <c r="G708" s="248"/>
      <c r="H708" s="251">
        <v>113.92</v>
      </c>
      <c r="I708" s="252"/>
      <c r="J708" s="248"/>
      <c r="K708" s="248"/>
      <c r="L708" s="253"/>
      <c r="M708" s="254"/>
      <c r="N708" s="255"/>
      <c r="O708" s="255"/>
      <c r="P708" s="255"/>
      <c r="Q708" s="255"/>
      <c r="R708" s="255"/>
      <c r="S708" s="255"/>
      <c r="T708" s="256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57" t="s">
        <v>142</v>
      </c>
      <c r="AU708" s="257" t="s">
        <v>85</v>
      </c>
      <c r="AV708" s="15" t="s">
        <v>141</v>
      </c>
      <c r="AW708" s="15" t="s">
        <v>34</v>
      </c>
      <c r="AX708" s="15" t="s">
        <v>83</v>
      </c>
      <c r="AY708" s="257" t="s">
        <v>133</v>
      </c>
    </row>
    <row r="709" s="2" customFormat="1" ht="24.15" customHeight="1">
      <c r="A709" s="39"/>
      <c r="B709" s="40"/>
      <c r="C709" s="212" t="s">
        <v>429</v>
      </c>
      <c r="D709" s="212" t="s">
        <v>136</v>
      </c>
      <c r="E709" s="213" t="s">
        <v>671</v>
      </c>
      <c r="F709" s="214" t="s">
        <v>672</v>
      </c>
      <c r="G709" s="215" t="s">
        <v>154</v>
      </c>
      <c r="H709" s="216">
        <v>130.88399999999999</v>
      </c>
      <c r="I709" s="217"/>
      <c r="J709" s="218">
        <f>ROUND(I709*H709,2)</f>
        <v>0</v>
      </c>
      <c r="K709" s="214" t="s">
        <v>140</v>
      </c>
      <c r="L709" s="45"/>
      <c r="M709" s="219" t="s">
        <v>1</v>
      </c>
      <c r="N709" s="220" t="s">
        <v>43</v>
      </c>
      <c r="O709" s="92"/>
      <c r="P709" s="221">
        <f>O709*H709</f>
        <v>0</v>
      </c>
      <c r="Q709" s="221">
        <v>0</v>
      </c>
      <c r="R709" s="221">
        <f>Q709*H709</f>
        <v>0</v>
      </c>
      <c r="S709" s="221">
        <v>0</v>
      </c>
      <c r="T709" s="222">
        <f>S709*H709</f>
        <v>0</v>
      </c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R709" s="223" t="s">
        <v>207</v>
      </c>
      <c r="AT709" s="223" t="s">
        <v>136</v>
      </c>
      <c r="AU709" s="223" t="s">
        <v>85</v>
      </c>
      <c r="AY709" s="18" t="s">
        <v>133</v>
      </c>
      <c r="BE709" s="224">
        <f>IF(N709="základní",J709,0)</f>
        <v>0</v>
      </c>
      <c r="BF709" s="224">
        <f>IF(N709="snížená",J709,0)</f>
        <v>0</v>
      </c>
      <c r="BG709" s="224">
        <f>IF(N709="zákl. přenesená",J709,0)</f>
        <v>0</v>
      </c>
      <c r="BH709" s="224">
        <f>IF(N709="sníž. přenesená",J709,0)</f>
        <v>0</v>
      </c>
      <c r="BI709" s="224">
        <f>IF(N709="nulová",J709,0)</f>
        <v>0</v>
      </c>
      <c r="BJ709" s="18" t="s">
        <v>83</v>
      </c>
      <c r="BK709" s="224">
        <f>ROUND(I709*H709,2)</f>
        <v>0</v>
      </c>
      <c r="BL709" s="18" t="s">
        <v>207</v>
      </c>
      <c r="BM709" s="223" t="s">
        <v>673</v>
      </c>
    </row>
    <row r="710" s="2" customFormat="1" ht="33" customHeight="1">
      <c r="A710" s="39"/>
      <c r="B710" s="40"/>
      <c r="C710" s="212" t="s">
        <v>674</v>
      </c>
      <c r="D710" s="212" t="s">
        <v>136</v>
      </c>
      <c r="E710" s="213" t="s">
        <v>675</v>
      </c>
      <c r="F710" s="214" t="s">
        <v>676</v>
      </c>
      <c r="G710" s="215" t="s">
        <v>568</v>
      </c>
      <c r="H710" s="268"/>
      <c r="I710" s="217"/>
      <c r="J710" s="218">
        <f>ROUND(I710*H710,2)</f>
        <v>0</v>
      </c>
      <c r="K710" s="214" t="s">
        <v>140</v>
      </c>
      <c r="L710" s="45"/>
      <c r="M710" s="219" t="s">
        <v>1</v>
      </c>
      <c r="N710" s="220" t="s">
        <v>43</v>
      </c>
      <c r="O710" s="92"/>
      <c r="P710" s="221">
        <f>O710*H710</f>
        <v>0</v>
      </c>
      <c r="Q710" s="221">
        <v>0</v>
      </c>
      <c r="R710" s="221">
        <f>Q710*H710</f>
        <v>0</v>
      </c>
      <c r="S710" s="221">
        <v>0</v>
      </c>
      <c r="T710" s="222">
        <f>S710*H710</f>
        <v>0</v>
      </c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R710" s="223" t="s">
        <v>207</v>
      </c>
      <c r="AT710" s="223" t="s">
        <v>136</v>
      </c>
      <c r="AU710" s="223" t="s">
        <v>85</v>
      </c>
      <c r="AY710" s="18" t="s">
        <v>133</v>
      </c>
      <c r="BE710" s="224">
        <f>IF(N710="základní",J710,0)</f>
        <v>0</v>
      </c>
      <c r="BF710" s="224">
        <f>IF(N710="snížená",J710,0)</f>
        <v>0</v>
      </c>
      <c r="BG710" s="224">
        <f>IF(N710="zákl. přenesená",J710,0)</f>
        <v>0</v>
      </c>
      <c r="BH710" s="224">
        <f>IF(N710="sníž. přenesená",J710,0)</f>
        <v>0</v>
      </c>
      <c r="BI710" s="224">
        <f>IF(N710="nulová",J710,0)</f>
        <v>0</v>
      </c>
      <c r="BJ710" s="18" t="s">
        <v>83</v>
      </c>
      <c r="BK710" s="224">
        <f>ROUND(I710*H710,2)</f>
        <v>0</v>
      </c>
      <c r="BL710" s="18" t="s">
        <v>207</v>
      </c>
      <c r="BM710" s="223" t="s">
        <v>677</v>
      </c>
    </row>
    <row r="711" s="2" customFormat="1" ht="37.8" customHeight="1">
      <c r="A711" s="39"/>
      <c r="B711" s="40"/>
      <c r="C711" s="212" t="s">
        <v>435</v>
      </c>
      <c r="D711" s="212" t="s">
        <v>136</v>
      </c>
      <c r="E711" s="213" t="s">
        <v>678</v>
      </c>
      <c r="F711" s="214" t="s">
        <v>679</v>
      </c>
      <c r="G711" s="215" t="s">
        <v>568</v>
      </c>
      <c r="H711" s="268"/>
      <c r="I711" s="217"/>
      <c r="J711" s="218">
        <f>ROUND(I711*H711,2)</f>
        <v>0</v>
      </c>
      <c r="K711" s="214" t="s">
        <v>140</v>
      </c>
      <c r="L711" s="45"/>
      <c r="M711" s="219" t="s">
        <v>1</v>
      </c>
      <c r="N711" s="220" t="s">
        <v>43</v>
      </c>
      <c r="O711" s="92"/>
      <c r="P711" s="221">
        <f>O711*H711</f>
        <v>0</v>
      </c>
      <c r="Q711" s="221">
        <v>0</v>
      </c>
      <c r="R711" s="221">
        <f>Q711*H711</f>
        <v>0</v>
      </c>
      <c r="S711" s="221">
        <v>0</v>
      </c>
      <c r="T711" s="222">
        <f>S711*H711</f>
        <v>0</v>
      </c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R711" s="223" t="s">
        <v>207</v>
      </c>
      <c r="AT711" s="223" t="s">
        <v>136</v>
      </c>
      <c r="AU711" s="223" t="s">
        <v>85</v>
      </c>
      <c r="AY711" s="18" t="s">
        <v>133</v>
      </c>
      <c r="BE711" s="224">
        <f>IF(N711="základní",J711,0)</f>
        <v>0</v>
      </c>
      <c r="BF711" s="224">
        <f>IF(N711="snížená",J711,0)</f>
        <v>0</v>
      </c>
      <c r="BG711" s="224">
        <f>IF(N711="zákl. přenesená",J711,0)</f>
        <v>0</v>
      </c>
      <c r="BH711" s="224">
        <f>IF(N711="sníž. přenesená",J711,0)</f>
        <v>0</v>
      </c>
      <c r="BI711" s="224">
        <f>IF(N711="nulová",J711,0)</f>
        <v>0</v>
      </c>
      <c r="BJ711" s="18" t="s">
        <v>83</v>
      </c>
      <c r="BK711" s="224">
        <f>ROUND(I711*H711,2)</f>
        <v>0</v>
      </c>
      <c r="BL711" s="18" t="s">
        <v>207</v>
      </c>
      <c r="BM711" s="223" t="s">
        <v>680</v>
      </c>
    </row>
    <row r="712" s="12" customFormat="1" ht="22.8" customHeight="1">
      <c r="A712" s="12"/>
      <c r="B712" s="196"/>
      <c r="C712" s="197"/>
      <c r="D712" s="198" t="s">
        <v>77</v>
      </c>
      <c r="E712" s="210" t="s">
        <v>681</v>
      </c>
      <c r="F712" s="210" t="s">
        <v>682</v>
      </c>
      <c r="G712" s="197"/>
      <c r="H712" s="197"/>
      <c r="I712" s="200"/>
      <c r="J712" s="211">
        <f>BK712</f>
        <v>0</v>
      </c>
      <c r="K712" s="197"/>
      <c r="L712" s="202"/>
      <c r="M712" s="203"/>
      <c r="N712" s="204"/>
      <c r="O712" s="204"/>
      <c r="P712" s="205">
        <f>SUM(P713:P794)</f>
        <v>0</v>
      </c>
      <c r="Q712" s="204"/>
      <c r="R712" s="205">
        <f>SUM(R713:R794)</f>
        <v>0</v>
      </c>
      <c r="S712" s="204"/>
      <c r="T712" s="206">
        <f>SUM(T713:T794)</f>
        <v>0</v>
      </c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R712" s="207" t="s">
        <v>85</v>
      </c>
      <c r="AT712" s="208" t="s">
        <v>77</v>
      </c>
      <c r="AU712" s="208" t="s">
        <v>83</v>
      </c>
      <c r="AY712" s="207" t="s">
        <v>133</v>
      </c>
      <c r="BK712" s="209">
        <f>SUM(BK713:BK794)</f>
        <v>0</v>
      </c>
    </row>
    <row r="713" s="2" customFormat="1" ht="16.5" customHeight="1">
      <c r="A713" s="39"/>
      <c r="B713" s="40"/>
      <c r="C713" s="212" t="s">
        <v>683</v>
      </c>
      <c r="D713" s="212" t="s">
        <v>136</v>
      </c>
      <c r="E713" s="213" t="s">
        <v>684</v>
      </c>
      <c r="F713" s="214" t="s">
        <v>685</v>
      </c>
      <c r="G713" s="215" t="s">
        <v>222</v>
      </c>
      <c r="H713" s="216">
        <v>127.59999999999999</v>
      </c>
      <c r="I713" s="217"/>
      <c r="J713" s="218">
        <f>ROUND(I713*H713,2)</f>
        <v>0</v>
      </c>
      <c r="K713" s="214" t="s">
        <v>140</v>
      </c>
      <c r="L713" s="45"/>
      <c r="M713" s="219" t="s">
        <v>1</v>
      </c>
      <c r="N713" s="220" t="s">
        <v>43</v>
      </c>
      <c r="O713" s="92"/>
      <c r="P713" s="221">
        <f>O713*H713</f>
        <v>0</v>
      </c>
      <c r="Q713" s="221">
        <v>0</v>
      </c>
      <c r="R713" s="221">
        <f>Q713*H713</f>
        <v>0</v>
      </c>
      <c r="S713" s="221">
        <v>0</v>
      </c>
      <c r="T713" s="222">
        <f>S713*H713</f>
        <v>0</v>
      </c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R713" s="223" t="s">
        <v>207</v>
      </c>
      <c r="AT713" s="223" t="s">
        <v>136</v>
      </c>
      <c r="AU713" s="223" t="s">
        <v>85</v>
      </c>
      <c r="AY713" s="18" t="s">
        <v>133</v>
      </c>
      <c r="BE713" s="224">
        <f>IF(N713="základní",J713,0)</f>
        <v>0</v>
      </c>
      <c r="BF713" s="224">
        <f>IF(N713="snížená",J713,0)</f>
        <v>0</v>
      </c>
      <c r="BG713" s="224">
        <f>IF(N713="zákl. přenesená",J713,0)</f>
        <v>0</v>
      </c>
      <c r="BH713" s="224">
        <f>IF(N713="sníž. přenesená",J713,0)</f>
        <v>0</v>
      </c>
      <c r="BI713" s="224">
        <f>IF(N713="nulová",J713,0)</f>
        <v>0</v>
      </c>
      <c r="BJ713" s="18" t="s">
        <v>83</v>
      </c>
      <c r="BK713" s="224">
        <f>ROUND(I713*H713,2)</f>
        <v>0</v>
      </c>
      <c r="BL713" s="18" t="s">
        <v>207</v>
      </c>
      <c r="BM713" s="223" t="s">
        <v>686</v>
      </c>
    </row>
    <row r="714" s="13" customFormat="1">
      <c r="A714" s="13"/>
      <c r="B714" s="225"/>
      <c r="C714" s="226"/>
      <c r="D714" s="227" t="s">
        <v>142</v>
      </c>
      <c r="E714" s="228" t="s">
        <v>1</v>
      </c>
      <c r="F714" s="229" t="s">
        <v>687</v>
      </c>
      <c r="G714" s="226"/>
      <c r="H714" s="228" t="s">
        <v>1</v>
      </c>
      <c r="I714" s="230"/>
      <c r="J714" s="226"/>
      <c r="K714" s="226"/>
      <c r="L714" s="231"/>
      <c r="M714" s="232"/>
      <c r="N714" s="233"/>
      <c r="O714" s="233"/>
      <c r="P714" s="233"/>
      <c r="Q714" s="233"/>
      <c r="R714" s="233"/>
      <c r="S714" s="233"/>
      <c r="T714" s="234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35" t="s">
        <v>142</v>
      </c>
      <c r="AU714" s="235" t="s">
        <v>85</v>
      </c>
      <c r="AV714" s="13" t="s">
        <v>83</v>
      </c>
      <c r="AW714" s="13" t="s">
        <v>34</v>
      </c>
      <c r="AX714" s="13" t="s">
        <v>78</v>
      </c>
      <c r="AY714" s="235" t="s">
        <v>133</v>
      </c>
    </row>
    <row r="715" s="13" customFormat="1">
      <c r="A715" s="13"/>
      <c r="B715" s="225"/>
      <c r="C715" s="226"/>
      <c r="D715" s="227" t="s">
        <v>142</v>
      </c>
      <c r="E715" s="228" t="s">
        <v>1</v>
      </c>
      <c r="F715" s="229" t="s">
        <v>688</v>
      </c>
      <c r="G715" s="226"/>
      <c r="H715" s="228" t="s">
        <v>1</v>
      </c>
      <c r="I715" s="230"/>
      <c r="J715" s="226"/>
      <c r="K715" s="226"/>
      <c r="L715" s="231"/>
      <c r="M715" s="232"/>
      <c r="N715" s="233"/>
      <c r="O715" s="233"/>
      <c r="P715" s="233"/>
      <c r="Q715" s="233"/>
      <c r="R715" s="233"/>
      <c r="S715" s="233"/>
      <c r="T715" s="234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35" t="s">
        <v>142</v>
      </c>
      <c r="AU715" s="235" t="s">
        <v>85</v>
      </c>
      <c r="AV715" s="13" t="s">
        <v>83</v>
      </c>
      <c r="AW715" s="13" t="s">
        <v>34</v>
      </c>
      <c r="AX715" s="13" t="s">
        <v>78</v>
      </c>
      <c r="AY715" s="235" t="s">
        <v>133</v>
      </c>
    </row>
    <row r="716" s="14" customFormat="1">
      <c r="A716" s="14"/>
      <c r="B716" s="236"/>
      <c r="C716" s="237"/>
      <c r="D716" s="227" t="s">
        <v>142</v>
      </c>
      <c r="E716" s="238" t="s">
        <v>1</v>
      </c>
      <c r="F716" s="239" t="s">
        <v>689</v>
      </c>
      <c r="G716" s="237"/>
      <c r="H716" s="240">
        <v>20</v>
      </c>
      <c r="I716" s="241"/>
      <c r="J716" s="237"/>
      <c r="K716" s="237"/>
      <c r="L716" s="242"/>
      <c r="M716" s="243"/>
      <c r="N716" s="244"/>
      <c r="O716" s="244"/>
      <c r="P716" s="244"/>
      <c r="Q716" s="244"/>
      <c r="R716" s="244"/>
      <c r="S716" s="244"/>
      <c r="T716" s="245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46" t="s">
        <v>142</v>
      </c>
      <c r="AU716" s="246" t="s">
        <v>85</v>
      </c>
      <c r="AV716" s="14" t="s">
        <v>85</v>
      </c>
      <c r="AW716" s="14" t="s">
        <v>34</v>
      </c>
      <c r="AX716" s="14" t="s">
        <v>78</v>
      </c>
      <c r="AY716" s="246" t="s">
        <v>133</v>
      </c>
    </row>
    <row r="717" s="13" customFormat="1">
      <c r="A717" s="13"/>
      <c r="B717" s="225"/>
      <c r="C717" s="226"/>
      <c r="D717" s="227" t="s">
        <v>142</v>
      </c>
      <c r="E717" s="228" t="s">
        <v>1</v>
      </c>
      <c r="F717" s="229" t="s">
        <v>690</v>
      </c>
      <c r="G717" s="226"/>
      <c r="H717" s="228" t="s">
        <v>1</v>
      </c>
      <c r="I717" s="230"/>
      <c r="J717" s="226"/>
      <c r="K717" s="226"/>
      <c r="L717" s="231"/>
      <c r="M717" s="232"/>
      <c r="N717" s="233"/>
      <c r="O717" s="233"/>
      <c r="P717" s="233"/>
      <c r="Q717" s="233"/>
      <c r="R717" s="233"/>
      <c r="S717" s="233"/>
      <c r="T717" s="234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35" t="s">
        <v>142</v>
      </c>
      <c r="AU717" s="235" t="s">
        <v>85</v>
      </c>
      <c r="AV717" s="13" t="s">
        <v>83</v>
      </c>
      <c r="AW717" s="13" t="s">
        <v>34</v>
      </c>
      <c r="AX717" s="13" t="s">
        <v>78</v>
      </c>
      <c r="AY717" s="235" t="s">
        <v>133</v>
      </c>
    </row>
    <row r="718" s="14" customFormat="1">
      <c r="A718" s="14"/>
      <c r="B718" s="236"/>
      <c r="C718" s="237"/>
      <c r="D718" s="227" t="s">
        <v>142</v>
      </c>
      <c r="E718" s="238" t="s">
        <v>1</v>
      </c>
      <c r="F718" s="239" t="s">
        <v>691</v>
      </c>
      <c r="G718" s="237"/>
      <c r="H718" s="240">
        <v>6.4500000000000002</v>
      </c>
      <c r="I718" s="241"/>
      <c r="J718" s="237"/>
      <c r="K718" s="237"/>
      <c r="L718" s="242"/>
      <c r="M718" s="243"/>
      <c r="N718" s="244"/>
      <c r="O718" s="244"/>
      <c r="P718" s="244"/>
      <c r="Q718" s="244"/>
      <c r="R718" s="244"/>
      <c r="S718" s="244"/>
      <c r="T718" s="245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46" t="s">
        <v>142</v>
      </c>
      <c r="AU718" s="246" t="s">
        <v>85</v>
      </c>
      <c r="AV718" s="14" t="s">
        <v>85</v>
      </c>
      <c r="AW718" s="14" t="s">
        <v>34</v>
      </c>
      <c r="AX718" s="14" t="s">
        <v>78</v>
      </c>
      <c r="AY718" s="246" t="s">
        <v>133</v>
      </c>
    </row>
    <row r="719" s="13" customFormat="1">
      <c r="A719" s="13"/>
      <c r="B719" s="225"/>
      <c r="C719" s="226"/>
      <c r="D719" s="227" t="s">
        <v>142</v>
      </c>
      <c r="E719" s="228" t="s">
        <v>1</v>
      </c>
      <c r="F719" s="229" t="s">
        <v>692</v>
      </c>
      <c r="G719" s="226"/>
      <c r="H719" s="228" t="s">
        <v>1</v>
      </c>
      <c r="I719" s="230"/>
      <c r="J719" s="226"/>
      <c r="K719" s="226"/>
      <c r="L719" s="231"/>
      <c r="M719" s="232"/>
      <c r="N719" s="233"/>
      <c r="O719" s="233"/>
      <c r="P719" s="233"/>
      <c r="Q719" s="233"/>
      <c r="R719" s="233"/>
      <c r="S719" s="233"/>
      <c r="T719" s="234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35" t="s">
        <v>142</v>
      </c>
      <c r="AU719" s="235" t="s">
        <v>85</v>
      </c>
      <c r="AV719" s="13" t="s">
        <v>83</v>
      </c>
      <c r="AW719" s="13" t="s">
        <v>34</v>
      </c>
      <c r="AX719" s="13" t="s">
        <v>78</v>
      </c>
      <c r="AY719" s="235" t="s">
        <v>133</v>
      </c>
    </row>
    <row r="720" s="14" customFormat="1">
      <c r="A720" s="14"/>
      <c r="B720" s="236"/>
      <c r="C720" s="237"/>
      <c r="D720" s="227" t="s">
        <v>142</v>
      </c>
      <c r="E720" s="238" t="s">
        <v>1</v>
      </c>
      <c r="F720" s="239" t="s">
        <v>693</v>
      </c>
      <c r="G720" s="237"/>
      <c r="H720" s="240">
        <v>27.600000000000001</v>
      </c>
      <c r="I720" s="241"/>
      <c r="J720" s="237"/>
      <c r="K720" s="237"/>
      <c r="L720" s="242"/>
      <c r="M720" s="243"/>
      <c r="N720" s="244"/>
      <c r="O720" s="244"/>
      <c r="P720" s="244"/>
      <c r="Q720" s="244"/>
      <c r="R720" s="244"/>
      <c r="S720" s="244"/>
      <c r="T720" s="245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46" t="s">
        <v>142</v>
      </c>
      <c r="AU720" s="246" t="s">
        <v>85</v>
      </c>
      <c r="AV720" s="14" t="s">
        <v>85</v>
      </c>
      <c r="AW720" s="14" t="s">
        <v>34</v>
      </c>
      <c r="AX720" s="14" t="s">
        <v>78</v>
      </c>
      <c r="AY720" s="246" t="s">
        <v>133</v>
      </c>
    </row>
    <row r="721" s="13" customFormat="1">
      <c r="A721" s="13"/>
      <c r="B721" s="225"/>
      <c r="C721" s="226"/>
      <c r="D721" s="227" t="s">
        <v>142</v>
      </c>
      <c r="E721" s="228" t="s">
        <v>1</v>
      </c>
      <c r="F721" s="229" t="s">
        <v>694</v>
      </c>
      <c r="G721" s="226"/>
      <c r="H721" s="228" t="s">
        <v>1</v>
      </c>
      <c r="I721" s="230"/>
      <c r="J721" s="226"/>
      <c r="K721" s="226"/>
      <c r="L721" s="231"/>
      <c r="M721" s="232"/>
      <c r="N721" s="233"/>
      <c r="O721" s="233"/>
      <c r="P721" s="233"/>
      <c r="Q721" s="233"/>
      <c r="R721" s="233"/>
      <c r="S721" s="233"/>
      <c r="T721" s="234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35" t="s">
        <v>142</v>
      </c>
      <c r="AU721" s="235" t="s">
        <v>85</v>
      </c>
      <c r="AV721" s="13" t="s">
        <v>83</v>
      </c>
      <c r="AW721" s="13" t="s">
        <v>34</v>
      </c>
      <c r="AX721" s="13" t="s">
        <v>78</v>
      </c>
      <c r="AY721" s="235" t="s">
        <v>133</v>
      </c>
    </row>
    <row r="722" s="14" customFormat="1">
      <c r="A722" s="14"/>
      <c r="B722" s="236"/>
      <c r="C722" s="237"/>
      <c r="D722" s="227" t="s">
        <v>142</v>
      </c>
      <c r="E722" s="238" t="s">
        <v>1</v>
      </c>
      <c r="F722" s="239" t="s">
        <v>695</v>
      </c>
      <c r="G722" s="237"/>
      <c r="H722" s="240">
        <v>5.7000000000000002</v>
      </c>
      <c r="I722" s="241"/>
      <c r="J722" s="237"/>
      <c r="K722" s="237"/>
      <c r="L722" s="242"/>
      <c r="M722" s="243"/>
      <c r="N722" s="244"/>
      <c r="O722" s="244"/>
      <c r="P722" s="244"/>
      <c r="Q722" s="244"/>
      <c r="R722" s="244"/>
      <c r="S722" s="244"/>
      <c r="T722" s="245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46" t="s">
        <v>142</v>
      </c>
      <c r="AU722" s="246" t="s">
        <v>85</v>
      </c>
      <c r="AV722" s="14" t="s">
        <v>85</v>
      </c>
      <c r="AW722" s="14" t="s">
        <v>34</v>
      </c>
      <c r="AX722" s="14" t="s">
        <v>78</v>
      </c>
      <c r="AY722" s="246" t="s">
        <v>133</v>
      </c>
    </row>
    <row r="723" s="13" customFormat="1">
      <c r="A723" s="13"/>
      <c r="B723" s="225"/>
      <c r="C723" s="226"/>
      <c r="D723" s="227" t="s">
        <v>142</v>
      </c>
      <c r="E723" s="228" t="s">
        <v>1</v>
      </c>
      <c r="F723" s="229" t="s">
        <v>696</v>
      </c>
      <c r="G723" s="226"/>
      <c r="H723" s="228" t="s">
        <v>1</v>
      </c>
      <c r="I723" s="230"/>
      <c r="J723" s="226"/>
      <c r="K723" s="226"/>
      <c r="L723" s="231"/>
      <c r="M723" s="232"/>
      <c r="N723" s="233"/>
      <c r="O723" s="233"/>
      <c r="P723" s="233"/>
      <c r="Q723" s="233"/>
      <c r="R723" s="233"/>
      <c r="S723" s="233"/>
      <c r="T723" s="234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35" t="s">
        <v>142</v>
      </c>
      <c r="AU723" s="235" t="s">
        <v>85</v>
      </c>
      <c r="AV723" s="13" t="s">
        <v>83</v>
      </c>
      <c r="AW723" s="13" t="s">
        <v>34</v>
      </c>
      <c r="AX723" s="13" t="s">
        <v>78</v>
      </c>
      <c r="AY723" s="235" t="s">
        <v>133</v>
      </c>
    </row>
    <row r="724" s="14" customFormat="1">
      <c r="A724" s="14"/>
      <c r="B724" s="236"/>
      <c r="C724" s="237"/>
      <c r="D724" s="227" t="s">
        <v>142</v>
      </c>
      <c r="E724" s="238" t="s">
        <v>1</v>
      </c>
      <c r="F724" s="239" t="s">
        <v>331</v>
      </c>
      <c r="G724" s="237"/>
      <c r="H724" s="240">
        <v>9.1999999999999993</v>
      </c>
      <c r="I724" s="241"/>
      <c r="J724" s="237"/>
      <c r="K724" s="237"/>
      <c r="L724" s="242"/>
      <c r="M724" s="243"/>
      <c r="N724" s="244"/>
      <c r="O724" s="244"/>
      <c r="P724" s="244"/>
      <c r="Q724" s="244"/>
      <c r="R724" s="244"/>
      <c r="S724" s="244"/>
      <c r="T724" s="245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46" t="s">
        <v>142</v>
      </c>
      <c r="AU724" s="246" t="s">
        <v>85</v>
      </c>
      <c r="AV724" s="14" t="s">
        <v>85</v>
      </c>
      <c r="AW724" s="14" t="s">
        <v>34</v>
      </c>
      <c r="AX724" s="14" t="s">
        <v>78</v>
      </c>
      <c r="AY724" s="246" t="s">
        <v>133</v>
      </c>
    </row>
    <row r="725" s="13" customFormat="1">
      <c r="A725" s="13"/>
      <c r="B725" s="225"/>
      <c r="C725" s="226"/>
      <c r="D725" s="227" t="s">
        <v>142</v>
      </c>
      <c r="E725" s="228" t="s">
        <v>1</v>
      </c>
      <c r="F725" s="229" t="s">
        <v>697</v>
      </c>
      <c r="G725" s="226"/>
      <c r="H725" s="228" t="s">
        <v>1</v>
      </c>
      <c r="I725" s="230"/>
      <c r="J725" s="226"/>
      <c r="K725" s="226"/>
      <c r="L725" s="231"/>
      <c r="M725" s="232"/>
      <c r="N725" s="233"/>
      <c r="O725" s="233"/>
      <c r="P725" s="233"/>
      <c r="Q725" s="233"/>
      <c r="R725" s="233"/>
      <c r="S725" s="233"/>
      <c r="T725" s="234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35" t="s">
        <v>142</v>
      </c>
      <c r="AU725" s="235" t="s">
        <v>85</v>
      </c>
      <c r="AV725" s="13" t="s">
        <v>83</v>
      </c>
      <c r="AW725" s="13" t="s">
        <v>34</v>
      </c>
      <c r="AX725" s="13" t="s">
        <v>78</v>
      </c>
      <c r="AY725" s="235" t="s">
        <v>133</v>
      </c>
    </row>
    <row r="726" s="14" customFormat="1">
      <c r="A726" s="14"/>
      <c r="B726" s="236"/>
      <c r="C726" s="237"/>
      <c r="D726" s="227" t="s">
        <v>142</v>
      </c>
      <c r="E726" s="238" t="s">
        <v>1</v>
      </c>
      <c r="F726" s="239" t="s">
        <v>698</v>
      </c>
      <c r="G726" s="237"/>
      <c r="H726" s="240">
        <v>36.799999999999997</v>
      </c>
      <c r="I726" s="241"/>
      <c r="J726" s="237"/>
      <c r="K726" s="237"/>
      <c r="L726" s="242"/>
      <c r="M726" s="243"/>
      <c r="N726" s="244"/>
      <c r="O726" s="244"/>
      <c r="P726" s="244"/>
      <c r="Q726" s="244"/>
      <c r="R726" s="244"/>
      <c r="S726" s="244"/>
      <c r="T726" s="245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46" t="s">
        <v>142</v>
      </c>
      <c r="AU726" s="246" t="s">
        <v>85</v>
      </c>
      <c r="AV726" s="14" t="s">
        <v>85</v>
      </c>
      <c r="AW726" s="14" t="s">
        <v>34</v>
      </c>
      <c r="AX726" s="14" t="s">
        <v>78</v>
      </c>
      <c r="AY726" s="246" t="s">
        <v>133</v>
      </c>
    </row>
    <row r="727" s="13" customFormat="1">
      <c r="A727" s="13"/>
      <c r="B727" s="225"/>
      <c r="C727" s="226"/>
      <c r="D727" s="227" t="s">
        <v>142</v>
      </c>
      <c r="E727" s="228" t="s">
        <v>1</v>
      </c>
      <c r="F727" s="229" t="s">
        <v>699</v>
      </c>
      <c r="G727" s="226"/>
      <c r="H727" s="228" t="s">
        <v>1</v>
      </c>
      <c r="I727" s="230"/>
      <c r="J727" s="226"/>
      <c r="K727" s="226"/>
      <c r="L727" s="231"/>
      <c r="M727" s="232"/>
      <c r="N727" s="233"/>
      <c r="O727" s="233"/>
      <c r="P727" s="233"/>
      <c r="Q727" s="233"/>
      <c r="R727" s="233"/>
      <c r="S727" s="233"/>
      <c r="T727" s="234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35" t="s">
        <v>142</v>
      </c>
      <c r="AU727" s="235" t="s">
        <v>85</v>
      </c>
      <c r="AV727" s="13" t="s">
        <v>83</v>
      </c>
      <c r="AW727" s="13" t="s">
        <v>34</v>
      </c>
      <c r="AX727" s="13" t="s">
        <v>78</v>
      </c>
      <c r="AY727" s="235" t="s">
        <v>133</v>
      </c>
    </row>
    <row r="728" s="14" customFormat="1">
      <c r="A728" s="14"/>
      <c r="B728" s="236"/>
      <c r="C728" s="237"/>
      <c r="D728" s="227" t="s">
        <v>142</v>
      </c>
      <c r="E728" s="238" t="s">
        <v>1</v>
      </c>
      <c r="F728" s="239" t="s">
        <v>333</v>
      </c>
      <c r="G728" s="237"/>
      <c r="H728" s="240">
        <v>12.65</v>
      </c>
      <c r="I728" s="241"/>
      <c r="J728" s="237"/>
      <c r="K728" s="237"/>
      <c r="L728" s="242"/>
      <c r="M728" s="243"/>
      <c r="N728" s="244"/>
      <c r="O728" s="244"/>
      <c r="P728" s="244"/>
      <c r="Q728" s="244"/>
      <c r="R728" s="244"/>
      <c r="S728" s="244"/>
      <c r="T728" s="245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46" t="s">
        <v>142</v>
      </c>
      <c r="AU728" s="246" t="s">
        <v>85</v>
      </c>
      <c r="AV728" s="14" t="s">
        <v>85</v>
      </c>
      <c r="AW728" s="14" t="s">
        <v>34</v>
      </c>
      <c r="AX728" s="14" t="s">
        <v>78</v>
      </c>
      <c r="AY728" s="246" t="s">
        <v>133</v>
      </c>
    </row>
    <row r="729" s="13" customFormat="1">
      <c r="A729" s="13"/>
      <c r="B729" s="225"/>
      <c r="C729" s="226"/>
      <c r="D729" s="227" t="s">
        <v>142</v>
      </c>
      <c r="E729" s="228" t="s">
        <v>1</v>
      </c>
      <c r="F729" s="229" t="s">
        <v>700</v>
      </c>
      <c r="G729" s="226"/>
      <c r="H729" s="228" t="s">
        <v>1</v>
      </c>
      <c r="I729" s="230"/>
      <c r="J729" s="226"/>
      <c r="K729" s="226"/>
      <c r="L729" s="231"/>
      <c r="M729" s="232"/>
      <c r="N729" s="233"/>
      <c r="O729" s="233"/>
      <c r="P729" s="233"/>
      <c r="Q729" s="233"/>
      <c r="R729" s="233"/>
      <c r="S729" s="233"/>
      <c r="T729" s="234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35" t="s">
        <v>142</v>
      </c>
      <c r="AU729" s="235" t="s">
        <v>85</v>
      </c>
      <c r="AV729" s="13" t="s">
        <v>83</v>
      </c>
      <c r="AW729" s="13" t="s">
        <v>34</v>
      </c>
      <c r="AX729" s="13" t="s">
        <v>78</v>
      </c>
      <c r="AY729" s="235" t="s">
        <v>133</v>
      </c>
    </row>
    <row r="730" s="14" customFormat="1">
      <c r="A730" s="14"/>
      <c r="B730" s="236"/>
      <c r="C730" s="237"/>
      <c r="D730" s="227" t="s">
        <v>142</v>
      </c>
      <c r="E730" s="238" t="s">
        <v>1</v>
      </c>
      <c r="F730" s="239" t="s">
        <v>331</v>
      </c>
      <c r="G730" s="237"/>
      <c r="H730" s="240">
        <v>9.1999999999999993</v>
      </c>
      <c r="I730" s="241"/>
      <c r="J730" s="237"/>
      <c r="K730" s="237"/>
      <c r="L730" s="242"/>
      <c r="M730" s="243"/>
      <c r="N730" s="244"/>
      <c r="O730" s="244"/>
      <c r="P730" s="244"/>
      <c r="Q730" s="244"/>
      <c r="R730" s="244"/>
      <c r="S730" s="244"/>
      <c r="T730" s="245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46" t="s">
        <v>142</v>
      </c>
      <c r="AU730" s="246" t="s">
        <v>85</v>
      </c>
      <c r="AV730" s="14" t="s">
        <v>85</v>
      </c>
      <c r="AW730" s="14" t="s">
        <v>34</v>
      </c>
      <c r="AX730" s="14" t="s">
        <v>78</v>
      </c>
      <c r="AY730" s="246" t="s">
        <v>133</v>
      </c>
    </row>
    <row r="731" s="15" customFormat="1">
      <c r="A731" s="15"/>
      <c r="B731" s="247"/>
      <c r="C731" s="248"/>
      <c r="D731" s="227" t="s">
        <v>142</v>
      </c>
      <c r="E731" s="249" t="s">
        <v>1</v>
      </c>
      <c r="F731" s="250" t="s">
        <v>145</v>
      </c>
      <c r="G731" s="248"/>
      <c r="H731" s="251">
        <v>127.59999999999999</v>
      </c>
      <c r="I731" s="252"/>
      <c r="J731" s="248"/>
      <c r="K731" s="248"/>
      <c r="L731" s="253"/>
      <c r="M731" s="254"/>
      <c r="N731" s="255"/>
      <c r="O731" s="255"/>
      <c r="P731" s="255"/>
      <c r="Q731" s="255"/>
      <c r="R731" s="255"/>
      <c r="S731" s="255"/>
      <c r="T731" s="256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57" t="s">
        <v>142</v>
      </c>
      <c r="AU731" s="257" t="s">
        <v>85</v>
      </c>
      <c r="AV731" s="15" t="s">
        <v>141</v>
      </c>
      <c r="AW731" s="15" t="s">
        <v>34</v>
      </c>
      <c r="AX731" s="15" t="s">
        <v>83</v>
      </c>
      <c r="AY731" s="257" t="s">
        <v>133</v>
      </c>
    </row>
    <row r="732" s="2" customFormat="1" ht="16.5" customHeight="1">
      <c r="A732" s="39"/>
      <c r="B732" s="40"/>
      <c r="C732" s="212" t="s">
        <v>439</v>
      </c>
      <c r="D732" s="212" t="s">
        <v>136</v>
      </c>
      <c r="E732" s="213" t="s">
        <v>701</v>
      </c>
      <c r="F732" s="214" t="s">
        <v>702</v>
      </c>
      <c r="G732" s="215" t="s">
        <v>222</v>
      </c>
      <c r="H732" s="216">
        <v>88.569999999999993</v>
      </c>
      <c r="I732" s="217"/>
      <c r="J732" s="218">
        <f>ROUND(I732*H732,2)</f>
        <v>0</v>
      </c>
      <c r="K732" s="214" t="s">
        <v>140</v>
      </c>
      <c r="L732" s="45"/>
      <c r="M732" s="219" t="s">
        <v>1</v>
      </c>
      <c r="N732" s="220" t="s">
        <v>43</v>
      </c>
      <c r="O732" s="92"/>
      <c r="P732" s="221">
        <f>O732*H732</f>
        <v>0</v>
      </c>
      <c r="Q732" s="221">
        <v>0</v>
      </c>
      <c r="R732" s="221">
        <f>Q732*H732</f>
        <v>0</v>
      </c>
      <c r="S732" s="221">
        <v>0</v>
      </c>
      <c r="T732" s="222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23" t="s">
        <v>207</v>
      </c>
      <c r="AT732" s="223" t="s">
        <v>136</v>
      </c>
      <c r="AU732" s="223" t="s">
        <v>85</v>
      </c>
      <c r="AY732" s="18" t="s">
        <v>133</v>
      </c>
      <c r="BE732" s="224">
        <f>IF(N732="základní",J732,0)</f>
        <v>0</v>
      </c>
      <c r="BF732" s="224">
        <f>IF(N732="snížená",J732,0)</f>
        <v>0</v>
      </c>
      <c r="BG732" s="224">
        <f>IF(N732="zákl. přenesená",J732,0)</f>
        <v>0</v>
      </c>
      <c r="BH732" s="224">
        <f>IF(N732="sníž. přenesená",J732,0)</f>
        <v>0</v>
      </c>
      <c r="BI732" s="224">
        <f>IF(N732="nulová",J732,0)</f>
        <v>0</v>
      </c>
      <c r="BJ732" s="18" t="s">
        <v>83</v>
      </c>
      <c r="BK732" s="224">
        <f>ROUND(I732*H732,2)</f>
        <v>0</v>
      </c>
      <c r="BL732" s="18" t="s">
        <v>207</v>
      </c>
      <c r="BM732" s="223" t="s">
        <v>703</v>
      </c>
    </row>
    <row r="733" s="13" customFormat="1">
      <c r="A733" s="13"/>
      <c r="B733" s="225"/>
      <c r="C733" s="226"/>
      <c r="D733" s="227" t="s">
        <v>142</v>
      </c>
      <c r="E733" s="228" t="s">
        <v>1</v>
      </c>
      <c r="F733" s="229" t="s">
        <v>284</v>
      </c>
      <c r="G733" s="226"/>
      <c r="H733" s="228" t="s">
        <v>1</v>
      </c>
      <c r="I733" s="230"/>
      <c r="J733" s="226"/>
      <c r="K733" s="226"/>
      <c r="L733" s="231"/>
      <c r="M733" s="232"/>
      <c r="N733" s="233"/>
      <c r="O733" s="233"/>
      <c r="P733" s="233"/>
      <c r="Q733" s="233"/>
      <c r="R733" s="233"/>
      <c r="S733" s="233"/>
      <c r="T733" s="234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35" t="s">
        <v>142</v>
      </c>
      <c r="AU733" s="235" t="s">
        <v>85</v>
      </c>
      <c r="AV733" s="13" t="s">
        <v>83</v>
      </c>
      <c r="AW733" s="13" t="s">
        <v>34</v>
      </c>
      <c r="AX733" s="13" t="s">
        <v>78</v>
      </c>
      <c r="AY733" s="235" t="s">
        <v>133</v>
      </c>
    </row>
    <row r="734" s="14" customFormat="1">
      <c r="A734" s="14"/>
      <c r="B734" s="236"/>
      <c r="C734" s="237"/>
      <c r="D734" s="227" t="s">
        <v>142</v>
      </c>
      <c r="E734" s="238" t="s">
        <v>1</v>
      </c>
      <c r="F734" s="239" t="s">
        <v>704</v>
      </c>
      <c r="G734" s="237"/>
      <c r="H734" s="240">
        <v>28.969999999999999</v>
      </c>
      <c r="I734" s="241"/>
      <c r="J734" s="237"/>
      <c r="K734" s="237"/>
      <c r="L734" s="242"/>
      <c r="M734" s="243"/>
      <c r="N734" s="244"/>
      <c r="O734" s="244"/>
      <c r="P734" s="244"/>
      <c r="Q734" s="244"/>
      <c r="R734" s="244"/>
      <c r="S734" s="244"/>
      <c r="T734" s="245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46" t="s">
        <v>142</v>
      </c>
      <c r="AU734" s="246" t="s">
        <v>85</v>
      </c>
      <c r="AV734" s="14" t="s">
        <v>85</v>
      </c>
      <c r="AW734" s="14" t="s">
        <v>34</v>
      </c>
      <c r="AX734" s="14" t="s">
        <v>78</v>
      </c>
      <c r="AY734" s="246" t="s">
        <v>133</v>
      </c>
    </row>
    <row r="735" s="13" customFormat="1">
      <c r="A735" s="13"/>
      <c r="B735" s="225"/>
      <c r="C735" s="226"/>
      <c r="D735" s="227" t="s">
        <v>142</v>
      </c>
      <c r="E735" s="228" t="s">
        <v>1</v>
      </c>
      <c r="F735" s="229" t="s">
        <v>178</v>
      </c>
      <c r="G735" s="226"/>
      <c r="H735" s="228" t="s">
        <v>1</v>
      </c>
      <c r="I735" s="230"/>
      <c r="J735" s="226"/>
      <c r="K735" s="226"/>
      <c r="L735" s="231"/>
      <c r="M735" s="232"/>
      <c r="N735" s="233"/>
      <c r="O735" s="233"/>
      <c r="P735" s="233"/>
      <c r="Q735" s="233"/>
      <c r="R735" s="233"/>
      <c r="S735" s="233"/>
      <c r="T735" s="234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35" t="s">
        <v>142</v>
      </c>
      <c r="AU735" s="235" t="s">
        <v>85</v>
      </c>
      <c r="AV735" s="13" t="s">
        <v>83</v>
      </c>
      <c r="AW735" s="13" t="s">
        <v>34</v>
      </c>
      <c r="AX735" s="13" t="s">
        <v>78</v>
      </c>
      <c r="AY735" s="235" t="s">
        <v>133</v>
      </c>
    </row>
    <row r="736" s="14" customFormat="1">
      <c r="A736" s="14"/>
      <c r="B736" s="236"/>
      <c r="C736" s="237"/>
      <c r="D736" s="227" t="s">
        <v>142</v>
      </c>
      <c r="E736" s="238" t="s">
        <v>1</v>
      </c>
      <c r="F736" s="239" t="s">
        <v>705</v>
      </c>
      <c r="G736" s="237"/>
      <c r="H736" s="240">
        <v>30</v>
      </c>
      <c r="I736" s="241"/>
      <c r="J736" s="237"/>
      <c r="K736" s="237"/>
      <c r="L736" s="242"/>
      <c r="M736" s="243"/>
      <c r="N736" s="244"/>
      <c r="O736" s="244"/>
      <c r="P736" s="244"/>
      <c r="Q736" s="244"/>
      <c r="R736" s="244"/>
      <c r="S736" s="244"/>
      <c r="T736" s="245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46" t="s">
        <v>142</v>
      </c>
      <c r="AU736" s="246" t="s">
        <v>85</v>
      </c>
      <c r="AV736" s="14" t="s">
        <v>85</v>
      </c>
      <c r="AW736" s="14" t="s">
        <v>34</v>
      </c>
      <c r="AX736" s="14" t="s">
        <v>78</v>
      </c>
      <c r="AY736" s="246" t="s">
        <v>133</v>
      </c>
    </row>
    <row r="737" s="14" customFormat="1">
      <c r="A737" s="14"/>
      <c r="B737" s="236"/>
      <c r="C737" s="237"/>
      <c r="D737" s="227" t="s">
        <v>142</v>
      </c>
      <c r="E737" s="238" t="s">
        <v>1</v>
      </c>
      <c r="F737" s="239" t="s">
        <v>706</v>
      </c>
      <c r="G737" s="237"/>
      <c r="H737" s="240">
        <v>29.600000000000001</v>
      </c>
      <c r="I737" s="241"/>
      <c r="J737" s="237"/>
      <c r="K737" s="237"/>
      <c r="L737" s="242"/>
      <c r="M737" s="243"/>
      <c r="N737" s="244"/>
      <c r="O737" s="244"/>
      <c r="P737" s="244"/>
      <c r="Q737" s="244"/>
      <c r="R737" s="244"/>
      <c r="S737" s="244"/>
      <c r="T737" s="245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46" t="s">
        <v>142</v>
      </c>
      <c r="AU737" s="246" t="s">
        <v>85</v>
      </c>
      <c r="AV737" s="14" t="s">
        <v>85</v>
      </c>
      <c r="AW737" s="14" t="s">
        <v>34</v>
      </c>
      <c r="AX737" s="14" t="s">
        <v>78</v>
      </c>
      <c r="AY737" s="246" t="s">
        <v>133</v>
      </c>
    </row>
    <row r="738" s="15" customFormat="1">
      <c r="A738" s="15"/>
      <c r="B738" s="247"/>
      <c r="C738" s="248"/>
      <c r="D738" s="227" t="s">
        <v>142</v>
      </c>
      <c r="E738" s="249" t="s">
        <v>1</v>
      </c>
      <c r="F738" s="250" t="s">
        <v>145</v>
      </c>
      <c r="G738" s="248"/>
      <c r="H738" s="251">
        <v>88.569999999999993</v>
      </c>
      <c r="I738" s="252"/>
      <c r="J738" s="248"/>
      <c r="K738" s="248"/>
      <c r="L738" s="253"/>
      <c r="M738" s="254"/>
      <c r="N738" s="255"/>
      <c r="O738" s="255"/>
      <c r="P738" s="255"/>
      <c r="Q738" s="255"/>
      <c r="R738" s="255"/>
      <c r="S738" s="255"/>
      <c r="T738" s="256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57" t="s">
        <v>142</v>
      </c>
      <c r="AU738" s="257" t="s">
        <v>85</v>
      </c>
      <c r="AV738" s="15" t="s">
        <v>141</v>
      </c>
      <c r="AW738" s="15" t="s">
        <v>34</v>
      </c>
      <c r="AX738" s="15" t="s">
        <v>83</v>
      </c>
      <c r="AY738" s="257" t="s">
        <v>133</v>
      </c>
    </row>
    <row r="739" s="2" customFormat="1" ht="16.5" customHeight="1">
      <c r="A739" s="39"/>
      <c r="B739" s="40"/>
      <c r="C739" s="212" t="s">
        <v>707</v>
      </c>
      <c r="D739" s="212" t="s">
        <v>136</v>
      </c>
      <c r="E739" s="213" t="s">
        <v>708</v>
      </c>
      <c r="F739" s="214" t="s">
        <v>709</v>
      </c>
      <c r="G739" s="215" t="s">
        <v>222</v>
      </c>
      <c r="H739" s="216">
        <v>64.930000000000007</v>
      </c>
      <c r="I739" s="217"/>
      <c r="J739" s="218">
        <f>ROUND(I739*H739,2)</f>
        <v>0</v>
      </c>
      <c r="K739" s="214" t="s">
        <v>140</v>
      </c>
      <c r="L739" s="45"/>
      <c r="M739" s="219" t="s">
        <v>1</v>
      </c>
      <c r="N739" s="220" t="s">
        <v>43</v>
      </c>
      <c r="O739" s="92"/>
      <c r="P739" s="221">
        <f>O739*H739</f>
        <v>0</v>
      </c>
      <c r="Q739" s="221">
        <v>0</v>
      </c>
      <c r="R739" s="221">
        <f>Q739*H739</f>
        <v>0</v>
      </c>
      <c r="S739" s="221">
        <v>0</v>
      </c>
      <c r="T739" s="222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23" t="s">
        <v>207</v>
      </c>
      <c r="AT739" s="223" t="s">
        <v>136</v>
      </c>
      <c r="AU739" s="223" t="s">
        <v>85</v>
      </c>
      <c r="AY739" s="18" t="s">
        <v>133</v>
      </c>
      <c r="BE739" s="224">
        <f>IF(N739="základní",J739,0)</f>
        <v>0</v>
      </c>
      <c r="BF739" s="224">
        <f>IF(N739="snížená",J739,0)</f>
        <v>0</v>
      </c>
      <c r="BG739" s="224">
        <f>IF(N739="zákl. přenesená",J739,0)</f>
        <v>0</v>
      </c>
      <c r="BH739" s="224">
        <f>IF(N739="sníž. přenesená",J739,0)</f>
        <v>0</v>
      </c>
      <c r="BI739" s="224">
        <f>IF(N739="nulová",J739,0)</f>
        <v>0</v>
      </c>
      <c r="BJ739" s="18" t="s">
        <v>83</v>
      </c>
      <c r="BK739" s="224">
        <f>ROUND(I739*H739,2)</f>
        <v>0</v>
      </c>
      <c r="BL739" s="18" t="s">
        <v>207</v>
      </c>
      <c r="BM739" s="223" t="s">
        <v>710</v>
      </c>
    </row>
    <row r="740" s="13" customFormat="1">
      <c r="A740" s="13"/>
      <c r="B740" s="225"/>
      <c r="C740" s="226"/>
      <c r="D740" s="227" t="s">
        <v>142</v>
      </c>
      <c r="E740" s="228" t="s">
        <v>1</v>
      </c>
      <c r="F740" s="229" t="s">
        <v>284</v>
      </c>
      <c r="G740" s="226"/>
      <c r="H740" s="228" t="s">
        <v>1</v>
      </c>
      <c r="I740" s="230"/>
      <c r="J740" s="226"/>
      <c r="K740" s="226"/>
      <c r="L740" s="231"/>
      <c r="M740" s="232"/>
      <c r="N740" s="233"/>
      <c r="O740" s="233"/>
      <c r="P740" s="233"/>
      <c r="Q740" s="233"/>
      <c r="R740" s="233"/>
      <c r="S740" s="233"/>
      <c r="T740" s="234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35" t="s">
        <v>142</v>
      </c>
      <c r="AU740" s="235" t="s">
        <v>85</v>
      </c>
      <c r="AV740" s="13" t="s">
        <v>83</v>
      </c>
      <c r="AW740" s="13" t="s">
        <v>34</v>
      </c>
      <c r="AX740" s="13" t="s">
        <v>78</v>
      </c>
      <c r="AY740" s="235" t="s">
        <v>133</v>
      </c>
    </row>
    <row r="741" s="14" customFormat="1">
      <c r="A741" s="14"/>
      <c r="B741" s="236"/>
      <c r="C741" s="237"/>
      <c r="D741" s="227" t="s">
        <v>142</v>
      </c>
      <c r="E741" s="238" t="s">
        <v>1</v>
      </c>
      <c r="F741" s="239" t="s">
        <v>711</v>
      </c>
      <c r="G741" s="237"/>
      <c r="H741" s="240">
        <v>29.23</v>
      </c>
      <c r="I741" s="241"/>
      <c r="J741" s="237"/>
      <c r="K741" s="237"/>
      <c r="L741" s="242"/>
      <c r="M741" s="243"/>
      <c r="N741" s="244"/>
      <c r="O741" s="244"/>
      <c r="P741" s="244"/>
      <c r="Q741" s="244"/>
      <c r="R741" s="244"/>
      <c r="S741" s="244"/>
      <c r="T741" s="245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46" t="s">
        <v>142</v>
      </c>
      <c r="AU741" s="246" t="s">
        <v>85</v>
      </c>
      <c r="AV741" s="14" t="s">
        <v>85</v>
      </c>
      <c r="AW741" s="14" t="s">
        <v>34</v>
      </c>
      <c r="AX741" s="14" t="s">
        <v>78</v>
      </c>
      <c r="AY741" s="246" t="s">
        <v>133</v>
      </c>
    </row>
    <row r="742" s="13" customFormat="1">
      <c r="A742" s="13"/>
      <c r="B742" s="225"/>
      <c r="C742" s="226"/>
      <c r="D742" s="227" t="s">
        <v>142</v>
      </c>
      <c r="E742" s="228" t="s">
        <v>1</v>
      </c>
      <c r="F742" s="229" t="s">
        <v>178</v>
      </c>
      <c r="G742" s="226"/>
      <c r="H742" s="228" t="s">
        <v>1</v>
      </c>
      <c r="I742" s="230"/>
      <c r="J742" s="226"/>
      <c r="K742" s="226"/>
      <c r="L742" s="231"/>
      <c r="M742" s="232"/>
      <c r="N742" s="233"/>
      <c r="O742" s="233"/>
      <c r="P742" s="233"/>
      <c r="Q742" s="233"/>
      <c r="R742" s="233"/>
      <c r="S742" s="233"/>
      <c r="T742" s="234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35" t="s">
        <v>142</v>
      </c>
      <c r="AU742" s="235" t="s">
        <v>85</v>
      </c>
      <c r="AV742" s="13" t="s">
        <v>83</v>
      </c>
      <c r="AW742" s="13" t="s">
        <v>34</v>
      </c>
      <c r="AX742" s="13" t="s">
        <v>78</v>
      </c>
      <c r="AY742" s="235" t="s">
        <v>133</v>
      </c>
    </row>
    <row r="743" s="14" customFormat="1">
      <c r="A743" s="14"/>
      <c r="B743" s="236"/>
      <c r="C743" s="237"/>
      <c r="D743" s="227" t="s">
        <v>142</v>
      </c>
      <c r="E743" s="238" t="s">
        <v>1</v>
      </c>
      <c r="F743" s="239" t="s">
        <v>712</v>
      </c>
      <c r="G743" s="237"/>
      <c r="H743" s="240">
        <v>27</v>
      </c>
      <c r="I743" s="241"/>
      <c r="J743" s="237"/>
      <c r="K743" s="237"/>
      <c r="L743" s="242"/>
      <c r="M743" s="243"/>
      <c r="N743" s="244"/>
      <c r="O743" s="244"/>
      <c r="P743" s="244"/>
      <c r="Q743" s="244"/>
      <c r="R743" s="244"/>
      <c r="S743" s="244"/>
      <c r="T743" s="245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46" t="s">
        <v>142</v>
      </c>
      <c r="AU743" s="246" t="s">
        <v>85</v>
      </c>
      <c r="AV743" s="14" t="s">
        <v>85</v>
      </c>
      <c r="AW743" s="14" t="s">
        <v>34</v>
      </c>
      <c r="AX743" s="14" t="s">
        <v>78</v>
      </c>
      <c r="AY743" s="246" t="s">
        <v>133</v>
      </c>
    </row>
    <row r="744" s="14" customFormat="1">
      <c r="A744" s="14"/>
      <c r="B744" s="236"/>
      <c r="C744" s="237"/>
      <c r="D744" s="227" t="s">
        <v>142</v>
      </c>
      <c r="E744" s="238" t="s">
        <v>1</v>
      </c>
      <c r="F744" s="239" t="s">
        <v>713</v>
      </c>
      <c r="G744" s="237"/>
      <c r="H744" s="240">
        <v>8.6999999999999993</v>
      </c>
      <c r="I744" s="241"/>
      <c r="J744" s="237"/>
      <c r="K744" s="237"/>
      <c r="L744" s="242"/>
      <c r="M744" s="243"/>
      <c r="N744" s="244"/>
      <c r="O744" s="244"/>
      <c r="P744" s="244"/>
      <c r="Q744" s="244"/>
      <c r="R744" s="244"/>
      <c r="S744" s="244"/>
      <c r="T744" s="245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46" t="s">
        <v>142</v>
      </c>
      <c r="AU744" s="246" t="s">
        <v>85</v>
      </c>
      <c r="AV744" s="14" t="s">
        <v>85</v>
      </c>
      <c r="AW744" s="14" t="s">
        <v>34</v>
      </c>
      <c r="AX744" s="14" t="s">
        <v>78</v>
      </c>
      <c r="AY744" s="246" t="s">
        <v>133</v>
      </c>
    </row>
    <row r="745" s="15" customFormat="1">
      <c r="A745" s="15"/>
      <c r="B745" s="247"/>
      <c r="C745" s="248"/>
      <c r="D745" s="227" t="s">
        <v>142</v>
      </c>
      <c r="E745" s="249" t="s">
        <v>1</v>
      </c>
      <c r="F745" s="250" t="s">
        <v>145</v>
      </c>
      <c r="G745" s="248"/>
      <c r="H745" s="251">
        <v>64.930000000000007</v>
      </c>
      <c r="I745" s="252"/>
      <c r="J745" s="248"/>
      <c r="K745" s="248"/>
      <c r="L745" s="253"/>
      <c r="M745" s="254"/>
      <c r="N745" s="255"/>
      <c r="O745" s="255"/>
      <c r="P745" s="255"/>
      <c r="Q745" s="255"/>
      <c r="R745" s="255"/>
      <c r="S745" s="255"/>
      <c r="T745" s="256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57" t="s">
        <v>142</v>
      </c>
      <c r="AU745" s="257" t="s">
        <v>85</v>
      </c>
      <c r="AV745" s="15" t="s">
        <v>141</v>
      </c>
      <c r="AW745" s="15" t="s">
        <v>34</v>
      </c>
      <c r="AX745" s="15" t="s">
        <v>83</v>
      </c>
      <c r="AY745" s="257" t="s">
        <v>133</v>
      </c>
    </row>
    <row r="746" s="2" customFormat="1" ht="33" customHeight="1">
      <c r="A746" s="39"/>
      <c r="B746" s="40"/>
      <c r="C746" s="212" t="s">
        <v>447</v>
      </c>
      <c r="D746" s="212" t="s">
        <v>136</v>
      </c>
      <c r="E746" s="213" t="s">
        <v>714</v>
      </c>
      <c r="F746" s="214" t="s">
        <v>715</v>
      </c>
      <c r="G746" s="215" t="s">
        <v>222</v>
      </c>
      <c r="H746" s="216">
        <v>55</v>
      </c>
      <c r="I746" s="217"/>
      <c r="J746" s="218">
        <f>ROUND(I746*H746,2)</f>
        <v>0</v>
      </c>
      <c r="K746" s="214" t="s">
        <v>140</v>
      </c>
      <c r="L746" s="45"/>
      <c r="M746" s="219" t="s">
        <v>1</v>
      </c>
      <c r="N746" s="220" t="s">
        <v>43</v>
      </c>
      <c r="O746" s="92"/>
      <c r="P746" s="221">
        <f>O746*H746</f>
        <v>0</v>
      </c>
      <c r="Q746" s="221">
        <v>0</v>
      </c>
      <c r="R746" s="221">
        <f>Q746*H746</f>
        <v>0</v>
      </c>
      <c r="S746" s="221">
        <v>0</v>
      </c>
      <c r="T746" s="222">
        <f>S746*H746</f>
        <v>0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R746" s="223" t="s">
        <v>207</v>
      </c>
      <c r="AT746" s="223" t="s">
        <v>136</v>
      </c>
      <c r="AU746" s="223" t="s">
        <v>85</v>
      </c>
      <c r="AY746" s="18" t="s">
        <v>133</v>
      </c>
      <c r="BE746" s="224">
        <f>IF(N746="základní",J746,0)</f>
        <v>0</v>
      </c>
      <c r="BF746" s="224">
        <f>IF(N746="snížená",J746,0)</f>
        <v>0</v>
      </c>
      <c r="BG746" s="224">
        <f>IF(N746="zákl. přenesená",J746,0)</f>
        <v>0</v>
      </c>
      <c r="BH746" s="224">
        <f>IF(N746="sníž. přenesená",J746,0)</f>
        <v>0</v>
      </c>
      <c r="BI746" s="224">
        <f>IF(N746="nulová",J746,0)</f>
        <v>0</v>
      </c>
      <c r="BJ746" s="18" t="s">
        <v>83</v>
      </c>
      <c r="BK746" s="224">
        <f>ROUND(I746*H746,2)</f>
        <v>0</v>
      </c>
      <c r="BL746" s="18" t="s">
        <v>207</v>
      </c>
      <c r="BM746" s="223" t="s">
        <v>716</v>
      </c>
    </row>
    <row r="747" s="14" customFormat="1">
      <c r="A747" s="14"/>
      <c r="B747" s="236"/>
      <c r="C747" s="237"/>
      <c r="D747" s="227" t="s">
        <v>142</v>
      </c>
      <c r="E747" s="238" t="s">
        <v>1</v>
      </c>
      <c r="F747" s="239" t="s">
        <v>717</v>
      </c>
      <c r="G747" s="237"/>
      <c r="H747" s="240">
        <v>55</v>
      </c>
      <c r="I747" s="241"/>
      <c r="J747" s="237"/>
      <c r="K747" s="237"/>
      <c r="L747" s="242"/>
      <c r="M747" s="243"/>
      <c r="N747" s="244"/>
      <c r="O747" s="244"/>
      <c r="P747" s="244"/>
      <c r="Q747" s="244"/>
      <c r="R747" s="244"/>
      <c r="S747" s="244"/>
      <c r="T747" s="245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46" t="s">
        <v>142</v>
      </c>
      <c r="AU747" s="246" t="s">
        <v>85</v>
      </c>
      <c r="AV747" s="14" t="s">
        <v>85</v>
      </c>
      <c r="AW747" s="14" t="s">
        <v>34</v>
      </c>
      <c r="AX747" s="14" t="s">
        <v>78</v>
      </c>
      <c r="AY747" s="246" t="s">
        <v>133</v>
      </c>
    </row>
    <row r="748" s="15" customFormat="1">
      <c r="A748" s="15"/>
      <c r="B748" s="247"/>
      <c r="C748" s="248"/>
      <c r="D748" s="227" t="s">
        <v>142</v>
      </c>
      <c r="E748" s="249" t="s">
        <v>1</v>
      </c>
      <c r="F748" s="250" t="s">
        <v>145</v>
      </c>
      <c r="G748" s="248"/>
      <c r="H748" s="251">
        <v>55</v>
      </c>
      <c r="I748" s="252"/>
      <c r="J748" s="248"/>
      <c r="K748" s="248"/>
      <c r="L748" s="253"/>
      <c r="M748" s="254"/>
      <c r="N748" s="255"/>
      <c r="O748" s="255"/>
      <c r="P748" s="255"/>
      <c r="Q748" s="255"/>
      <c r="R748" s="255"/>
      <c r="S748" s="255"/>
      <c r="T748" s="256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57" t="s">
        <v>142</v>
      </c>
      <c r="AU748" s="257" t="s">
        <v>85</v>
      </c>
      <c r="AV748" s="15" t="s">
        <v>141</v>
      </c>
      <c r="AW748" s="15" t="s">
        <v>34</v>
      </c>
      <c r="AX748" s="15" t="s">
        <v>83</v>
      </c>
      <c r="AY748" s="257" t="s">
        <v>133</v>
      </c>
    </row>
    <row r="749" s="2" customFormat="1" ht="24.15" customHeight="1">
      <c r="A749" s="39"/>
      <c r="B749" s="40"/>
      <c r="C749" s="212" t="s">
        <v>718</v>
      </c>
      <c r="D749" s="212" t="s">
        <v>136</v>
      </c>
      <c r="E749" s="213" t="s">
        <v>719</v>
      </c>
      <c r="F749" s="214" t="s">
        <v>720</v>
      </c>
      <c r="G749" s="215" t="s">
        <v>222</v>
      </c>
      <c r="H749" s="216">
        <v>49.450000000000003</v>
      </c>
      <c r="I749" s="217"/>
      <c r="J749" s="218">
        <f>ROUND(I749*H749,2)</f>
        <v>0</v>
      </c>
      <c r="K749" s="214" t="s">
        <v>140</v>
      </c>
      <c r="L749" s="45"/>
      <c r="M749" s="219" t="s">
        <v>1</v>
      </c>
      <c r="N749" s="220" t="s">
        <v>43</v>
      </c>
      <c r="O749" s="92"/>
      <c r="P749" s="221">
        <f>O749*H749</f>
        <v>0</v>
      </c>
      <c r="Q749" s="221">
        <v>0</v>
      </c>
      <c r="R749" s="221">
        <f>Q749*H749</f>
        <v>0</v>
      </c>
      <c r="S749" s="221">
        <v>0</v>
      </c>
      <c r="T749" s="222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23" t="s">
        <v>207</v>
      </c>
      <c r="AT749" s="223" t="s">
        <v>136</v>
      </c>
      <c r="AU749" s="223" t="s">
        <v>85</v>
      </c>
      <c r="AY749" s="18" t="s">
        <v>133</v>
      </c>
      <c r="BE749" s="224">
        <f>IF(N749="základní",J749,0)</f>
        <v>0</v>
      </c>
      <c r="BF749" s="224">
        <f>IF(N749="snížená",J749,0)</f>
        <v>0</v>
      </c>
      <c r="BG749" s="224">
        <f>IF(N749="zákl. přenesená",J749,0)</f>
        <v>0</v>
      </c>
      <c r="BH749" s="224">
        <f>IF(N749="sníž. přenesená",J749,0)</f>
        <v>0</v>
      </c>
      <c r="BI749" s="224">
        <f>IF(N749="nulová",J749,0)</f>
        <v>0</v>
      </c>
      <c r="BJ749" s="18" t="s">
        <v>83</v>
      </c>
      <c r="BK749" s="224">
        <f>ROUND(I749*H749,2)</f>
        <v>0</v>
      </c>
      <c r="BL749" s="18" t="s">
        <v>207</v>
      </c>
      <c r="BM749" s="223" t="s">
        <v>721</v>
      </c>
    </row>
    <row r="750" s="13" customFormat="1">
      <c r="A750" s="13"/>
      <c r="B750" s="225"/>
      <c r="C750" s="226"/>
      <c r="D750" s="227" t="s">
        <v>142</v>
      </c>
      <c r="E750" s="228" t="s">
        <v>1</v>
      </c>
      <c r="F750" s="229" t="s">
        <v>722</v>
      </c>
      <c r="G750" s="226"/>
      <c r="H750" s="228" t="s">
        <v>1</v>
      </c>
      <c r="I750" s="230"/>
      <c r="J750" s="226"/>
      <c r="K750" s="226"/>
      <c r="L750" s="231"/>
      <c r="M750" s="232"/>
      <c r="N750" s="233"/>
      <c r="O750" s="233"/>
      <c r="P750" s="233"/>
      <c r="Q750" s="233"/>
      <c r="R750" s="233"/>
      <c r="S750" s="233"/>
      <c r="T750" s="234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35" t="s">
        <v>142</v>
      </c>
      <c r="AU750" s="235" t="s">
        <v>85</v>
      </c>
      <c r="AV750" s="13" t="s">
        <v>83</v>
      </c>
      <c r="AW750" s="13" t="s">
        <v>34</v>
      </c>
      <c r="AX750" s="13" t="s">
        <v>78</v>
      </c>
      <c r="AY750" s="235" t="s">
        <v>133</v>
      </c>
    </row>
    <row r="751" s="13" customFormat="1">
      <c r="A751" s="13"/>
      <c r="B751" s="225"/>
      <c r="C751" s="226"/>
      <c r="D751" s="227" t="s">
        <v>142</v>
      </c>
      <c r="E751" s="228" t="s">
        <v>1</v>
      </c>
      <c r="F751" s="229" t="s">
        <v>723</v>
      </c>
      <c r="G751" s="226"/>
      <c r="H751" s="228" t="s">
        <v>1</v>
      </c>
      <c r="I751" s="230"/>
      <c r="J751" s="226"/>
      <c r="K751" s="226"/>
      <c r="L751" s="231"/>
      <c r="M751" s="232"/>
      <c r="N751" s="233"/>
      <c r="O751" s="233"/>
      <c r="P751" s="233"/>
      <c r="Q751" s="233"/>
      <c r="R751" s="233"/>
      <c r="S751" s="233"/>
      <c r="T751" s="234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35" t="s">
        <v>142</v>
      </c>
      <c r="AU751" s="235" t="s">
        <v>85</v>
      </c>
      <c r="AV751" s="13" t="s">
        <v>83</v>
      </c>
      <c r="AW751" s="13" t="s">
        <v>34</v>
      </c>
      <c r="AX751" s="13" t="s">
        <v>78</v>
      </c>
      <c r="AY751" s="235" t="s">
        <v>133</v>
      </c>
    </row>
    <row r="752" s="13" customFormat="1">
      <c r="A752" s="13"/>
      <c r="B752" s="225"/>
      <c r="C752" s="226"/>
      <c r="D752" s="227" t="s">
        <v>142</v>
      </c>
      <c r="E752" s="228" t="s">
        <v>1</v>
      </c>
      <c r="F752" s="229" t="s">
        <v>697</v>
      </c>
      <c r="G752" s="226"/>
      <c r="H752" s="228" t="s">
        <v>1</v>
      </c>
      <c r="I752" s="230"/>
      <c r="J752" s="226"/>
      <c r="K752" s="226"/>
      <c r="L752" s="231"/>
      <c r="M752" s="232"/>
      <c r="N752" s="233"/>
      <c r="O752" s="233"/>
      <c r="P752" s="233"/>
      <c r="Q752" s="233"/>
      <c r="R752" s="233"/>
      <c r="S752" s="233"/>
      <c r="T752" s="234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35" t="s">
        <v>142</v>
      </c>
      <c r="AU752" s="235" t="s">
        <v>85</v>
      </c>
      <c r="AV752" s="13" t="s">
        <v>83</v>
      </c>
      <c r="AW752" s="13" t="s">
        <v>34</v>
      </c>
      <c r="AX752" s="13" t="s">
        <v>78</v>
      </c>
      <c r="AY752" s="235" t="s">
        <v>133</v>
      </c>
    </row>
    <row r="753" s="14" customFormat="1">
      <c r="A753" s="14"/>
      <c r="B753" s="236"/>
      <c r="C753" s="237"/>
      <c r="D753" s="227" t="s">
        <v>142</v>
      </c>
      <c r="E753" s="238" t="s">
        <v>1</v>
      </c>
      <c r="F753" s="239" t="s">
        <v>698</v>
      </c>
      <c r="G753" s="237"/>
      <c r="H753" s="240">
        <v>36.799999999999997</v>
      </c>
      <c r="I753" s="241"/>
      <c r="J753" s="237"/>
      <c r="K753" s="237"/>
      <c r="L753" s="242"/>
      <c r="M753" s="243"/>
      <c r="N753" s="244"/>
      <c r="O753" s="244"/>
      <c r="P753" s="244"/>
      <c r="Q753" s="244"/>
      <c r="R753" s="244"/>
      <c r="S753" s="244"/>
      <c r="T753" s="245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46" t="s">
        <v>142</v>
      </c>
      <c r="AU753" s="246" t="s">
        <v>85</v>
      </c>
      <c r="AV753" s="14" t="s">
        <v>85</v>
      </c>
      <c r="AW753" s="14" t="s">
        <v>34</v>
      </c>
      <c r="AX753" s="14" t="s">
        <v>78</v>
      </c>
      <c r="AY753" s="246" t="s">
        <v>133</v>
      </c>
    </row>
    <row r="754" s="13" customFormat="1">
      <c r="A754" s="13"/>
      <c r="B754" s="225"/>
      <c r="C754" s="226"/>
      <c r="D754" s="227" t="s">
        <v>142</v>
      </c>
      <c r="E754" s="228" t="s">
        <v>1</v>
      </c>
      <c r="F754" s="229" t="s">
        <v>699</v>
      </c>
      <c r="G754" s="226"/>
      <c r="H754" s="228" t="s">
        <v>1</v>
      </c>
      <c r="I754" s="230"/>
      <c r="J754" s="226"/>
      <c r="K754" s="226"/>
      <c r="L754" s="231"/>
      <c r="M754" s="232"/>
      <c r="N754" s="233"/>
      <c r="O754" s="233"/>
      <c r="P754" s="233"/>
      <c r="Q754" s="233"/>
      <c r="R754" s="233"/>
      <c r="S754" s="233"/>
      <c r="T754" s="234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35" t="s">
        <v>142</v>
      </c>
      <c r="AU754" s="235" t="s">
        <v>85</v>
      </c>
      <c r="AV754" s="13" t="s">
        <v>83</v>
      </c>
      <c r="AW754" s="13" t="s">
        <v>34</v>
      </c>
      <c r="AX754" s="13" t="s">
        <v>78</v>
      </c>
      <c r="AY754" s="235" t="s">
        <v>133</v>
      </c>
    </row>
    <row r="755" s="14" customFormat="1">
      <c r="A755" s="14"/>
      <c r="B755" s="236"/>
      <c r="C755" s="237"/>
      <c r="D755" s="227" t="s">
        <v>142</v>
      </c>
      <c r="E755" s="238" t="s">
        <v>1</v>
      </c>
      <c r="F755" s="239" t="s">
        <v>333</v>
      </c>
      <c r="G755" s="237"/>
      <c r="H755" s="240">
        <v>12.65</v>
      </c>
      <c r="I755" s="241"/>
      <c r="J755" s="237"/>
      <c r="K755" s="237"/>
      <c r="L755" s="242"/>
      <c r="M755" s="243"/>
      <c r="N755" s="244"/>
      <c r="O755" s="244"/>
      <c r="P755" s="244"/>
      <c r="Q755" s="244"/>
      <c r="R755" s="244"/>
      <c r="S755" s="244"/>
      <c r="T755" s="245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46" t="s">
        <v>142</v>
      </c>
      <c r="AU755" s="246" t="s">
        <v>85</v>
      </c>
      <c r="AV755" s="14" t="s">
        <v>85</v>
      </c>
      <c r="AW755" s="14" t="s">
        <v>34</v>
      </c>
      <c r="AX755" s="14" t="s">
        <v>78</v>
      </c>
      <c r="AY755" s="246" t="s">
        <v>133</v>
      </c>
    </row>
    <row r="756" s="15" customFormat="1">
      <c r="A756" s="15"/>
      <c r="B756" s="247"/>
      <c r="C756" s="248"/>
      <c r="D756" s="227" t="s">
        <v>142</v>
      </c>
      <c r="E756" s="249" t="s">
        <v>1</v>
      </c>
      <c r="F756" s="250" t="s">
        <v>145</v>
      </c>
      <c r="G756" s="248"/>
      <c r="H756" s="251">
        <v>49.450000000000003</v>
      </c>
      <c r="I756" s="252"/>
      <c r="J756" s="248"/>
      <c r="K756" s="248"/>
      <c r="L756" s="253"/>
      <c r="M756" s="254"/>
      <c r="N756" s="255"/>
      <c r="O756" s="255"/>
      <c r="P756" s="255"/>
      <c r="Q756" s="255"/>
      <c r="R756" s="255"/>
      <c r="S756" s="255"/>
      <c r="T756" s="256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T756" s="257" t="s">
        <v>142</v>
      </c>
      <c r="AU756" s="257" t="s">
        <v>85</v>
      </c>
      <c r="AV756" s="15" t="s">
        <v>141</v>
      </c>
      <c r="AW756" s="15" t="s">
        <v>34</v>
      </c>
      <c r="AX756" s="15" t="s">
        <v>83</v>
      </c>
      <c r="AY756" s="257" t="s">
        <v>133</v>
      </c>
    </row>
    <row r="757" s="2" customFormat="1" ht="24.15" customHeight="1">
      <c r="A757" s="39"/>
      <c r="B757" s="40"/>
      <c r="C757" s="212" t="s">
        <v>452</v>
      </c>
      <c r="D757" s="212" t="s">
        <v>136</v>
      </c>
      <c r="E757" s="213" t="s">
        <v>724</v>
      </c>
      <c r="F757" s="214" t="s">
        <v>725</v>
      </c>
      <c r="G757" s="215" t="s">
        <v>222</v>
      </c>
      <c r="H757" s="216">
        <v>78.150000000000006</v>
      </c>
      <c r="I757" s="217"/>
      <c r="J757" s="218">
        <f>ROUND(I757*H757,2)</f>
        <v>0</v>
      </c>
      <c r="K757" s="214" t="s">
        <v>140</v>
      </c>
      <c r="L757" s="45"/>
      <c r="M757" s="219" t="s">
        <v>1</v>
      </c>
      <c r="N757" s="220" t="s">
        <v>43</v>
      </c>
      <c r="O757" s="92"/>
      <c r="P757" s="221">
        <f>O757*H757</f>
        <v>0</v>
      </c>
      <c r="Q757" s="221">
        <v>0</v>
      </c>
      <c r="R757" s="221">
        <f>Q757*H757</f>
        <v>0</v>
      </c>
      <c r="S757" s="221">
        <v>0</v>
      </c>
      <c r="T757" s="222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23" t="s">
        <v>207</v>
      </c>
      <c r="AT757" s="223" t="s">
        <v>136</v>
      </c>
      <c r="AU757" s="223" t="s">
        <v>85</v>
      </c>
      <c r="AY757" s="18" t="s">
        <v>133</v>
      </c>
      <c r="BE757" s="224">
        <f>IF(N757="základní",J757,0)</f>
        <v>0</v>
      </c>
      <c r="BF757" s="224">
        <f>IF(N757="snížená",J757,0)</f>
        <v>0</v>
      </c>
      <c r="BG757" s="224">
        <f>IF(N757="zákl. přenesená",J757,0)</f>
        <v>0</v>
      </c>
      <c r="BH757" s="224">
        <f>IF(N757="sníž. přenesená",J757,0)</f>
        <v>0</v>
      </c>
      <c r="BI757" s="224">
        <f>IF(N757="nulová",J757,0)</f>
        <v>0</v>
      </c>
      <c r="BJ757" s="18" t="s">
        <v>83</v>
      </c>
      <c r="BK757" s="224">
        <f>ROUND(I757*H757,2)</f>
        <v>0</v>
      </c>
      <c r="BL757" s="18" t="s">
        <v>207</v>
      </c>
      <c r="BM757" s="223" t="s">
        <v>726</v>
      </c>
    </row>
    <row r="758" s="13" customFormat="1">
      <c r="A758" s="13"/>
      <c r="B758" s="225"/>
      <c r="C758" s="226"/>
      <c r="D758" s="227" t="s">
        <v>142</v>
      </c>
      <c r="E758" s="228" t="s">
        <v>1</v>
      </c>
      <c r="F758" s="229" t="s">
        <v>722</v>
      </c>
      <c r="G758" s="226"/>
      <c r="H758" s="228" t="s">
        <v>1</v>
      </c>
      <c r="I758" s="230"/>
      <c r="J758" s="226"/>
      <c r="K758" s="226"/>
      <c r="L758" s="231"/>
      <c r="M758" s="232"/>
      <c r="N758" s="233"/>
      <c r="O758" s="233"/>
      <c r="P758" s="233"/>
      <c r="Q758" s="233"/>
      <c r="R758" s="233"/>
      <c r="S758" s="233"/>
      <c r="T758" s="234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35" t="s">
        <v>142</v>
      </c>
      <c r="AU758" s="235" t="s">
        <v>85</v>
      </c>
      <c r="AV758" s="13" t="s">
        <v>83</v>
      </c>
      <c r="AW758" s="13" t="s">
        <v>34</v>
      </c>
      <c r="AX758" s="13" t="s">
        <v>78</v>
      </c>
      <c r="AY758" s="235" t="s">
        <v>133</v>
      </c>
    </row>
    <row r="759" s="13" customFormat="1">
      <c r="A759" s="13"/>
      <c r="B759" s="225"/>
      <c r="C759" s="226"/>
      <c r="D759" s="227" t="s">
        <v>142</v>
      </c>
      <c r="E759" s="228" t="s">
        <v>1</v>
      </c>
      <c r="F759" s="229" t="s">
        <v>727</v>
      </c>
      <c r="G759" s="226"/>
      <c r="H759" s="228" t="s">
        <v>1</v>
      </c>
      <c r="I759" s="230"/>
      <c r="J759" s="226"/>
      <c r="K759" s="226"/>
      <c r="L759" s="231"/>
      <c r="M759" s="232"/>
      <c r="N759" s="233"/>
      <c r="O759" s="233"/>
      <c r="P759" s="233"/>
      <c r="Q759" s="233"/>
      <c r="R759" s="233"/>
      <c r="S759" s="233"/>
      <c r="T759" s="234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35" t="s">
        <v>142</v>
      </c>
      <c r="AU759" s="235" t="s">
        <v>85</v>
      </c>
      <c r="AV759" s="13" t="s">
        <v>83</v>
      </c>
      <c r="AW759" s="13" t="s">
        <v>34</v>
      </c>
      <c r="AX759" s="13" t="s">
        <v>78</v>
      </c>
      <c r="AY759" s="235" t="s">
        <v>133</v>
      </c>
    </row>
    <row r="760" s="13" customFormat="1">
      <c r="A760" s="13"/>
      <c r="B760" s="225"/>
      <c r="C760" s="226"/>
      <c r="D760" s="227" t="s">
        <v>142</v>
      </c>
      <c r="E760" s="228" t="s">
        <v>1</v>
      </c>
      <c r="F760" s="229" t="s">
        <v>723</v>
      </c>
      <c r="G760" s="226"/>
      <c r="H760" s="228" t="s">
        <v>1</v>
      </c>
      <c r="I760" s="230"/>
      <c r="J760" s="226"/>
      <c r="K760" s="226"/>
      <c r="L760" s="231"/>
      <c r="M760" s="232"/>
      <c r="N760" s="233"/>
      <c r="O760" s="233"/>
      <c r="P760" s="233"/>
      <c r="Q760" s="233"/>
      <c r="R760" s="233"/>
      <c r="S760" s="233"/>
      <c r="T760" s="234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35" t="s">
        <v>142</v>
      </c>
      <c r="AU760" s="235" t="s">
        <v>85</v>
      </c>
      <c r="AV760" s="13" t="s">
        <v>83</v>
      </c>
      <c r="AW760" s="13" t="s">
        <v>34</v>
      </c>
      <c r="AX760" s="13" t="s">
        <v>78</v>
      </c>
      <c r="AY760" s="235" t="s">
        <v>133</v>
      </c>
    </row>
    <row r="761" s="13" customFormat="1">
      <c r="A761" s="13"/>
      <c r="B761" s="225"/>
      <c r="C761" s="226"/>
      <c r="D761" s="227" t="s">
        <v>142</v>
      </c>
      <c r="E761" s="228" t="s">
        <v>1</v>
      </c>
      <c r="F761" s="229" t="s">
        <v>688</v>
      </c>
      <c r="G761" s="226"/>
      <c r="H761" s="228" t="s">
        <v>1</v>
      </c>
      <c r="I761" s="230"/>
      <c r="J761" s="226"/>
      <c r="K761" s="226"/>
      <c r="L761" s="231"/>
      <c r="M761" s="232"/>
      <c r="N761" s="233"/>
      <c r="O761" s="233"/>
      <c r="P761" s="233"/>
      <c r="Q761" s="233"/>
      <c r="R761" s="233"/>
      <c r="S761" s="233"/>
      <c r="T761" s="234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35" t="s">
        <v>142</v>
      </c>
      <c r="AU761" s="235" t="s">
        <v>85</v>
      </c>
      <c r="AV761" s="13" t="s">
        <v>83</v>
      </c>
      <c r="AW761" s="13" t="s">
        <v>34</v>
      </c>
      <c r="AX761" s="13" t="s">
        <v>78</v>
      </c>
      <c r="AY761" s="235" t="s">
        <v>133</v>
      </c>
    </row>
    <row r="762" s="14" customFormat="1">
      <c r="A762" s="14"/>
      <c r="B762" s="236"/>
      <c r="C762" s="237"/>
      <c r="D762" s="227" t="s">
        <v>142</v>
      </c>
      <c r="E762" s="238" t="s">
        <v>1</v>
      </c>
      <c r="F762" s="239" t="s">
        <v>689</v>
      </c>
      <c r="G762" s="237"/>
      <c r="H762" s="240">
        <v>20</v>
      </c>
      <c r="I762" s="241"/>
      <c r="J762" s="237"/>
      <c r="K762" s="237"/>
      <c r="L762" s="242"/>
      <c r="M762" s="243"/>
      <c r="N762" s="244"/>
      <c r="O762" s="244"/>
      <c r="P762" s="244"/>
      <c r="Q762" s="244"/>
      <c r="R762" s="244"/>
      <c r="S762" s="244"/>
      <c r="T762" s="245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46" t="s">
        <v>142</v>
      </c>
      <c r="AU762" s="246" t="s">
        <v>85</v>
      </c>
      <c r="AV762" s="14" t="s">
        <v>85</v>
      </c>
      <c r="AW762" s="14" t="s">
        <v>34</v>
      </c>
      <c r="AX762" s="14" t="s">
        <v>78</v>
      </c>
      <c r="AY762" s="246" t="s">
        <v>133</v>
      </c>
    </row>
    <row r="763" s="13" customFormat="1">
      <c r="A763" s="13"/>
      <c r="B763" s="225"/>
      <c r="C763" s="226"/>
      <c r="D763" s="227" t="s">
        <v>142</v>
      </c>
      <c r="E763" s="228" t="s">
        <v>1</v>
      </c>
      <c r="F763" s="229" t="s">
        <v>690</v>
      </c>
      <c r="G763" s="226"/>
      <c r="H763" s="228" t="s">
        <v>1</v>
      </c>
      <c r="I763" s="230"/>
      <c r="J763" s="226"/>
      <c r="K763" s="226"/>
      <c r="L763" s="231"/>
      <c r="M763" s="232"/>
      <c r="N763" s="233"/>
      <c r="O763" s="233"/>
      <c r="P763" s="233"/>
      <c r="Q763" s="233"/>
      <c r="R763" s="233"/>
      <c r="S763" s="233"/>
      <c r="T763" s="234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35" t="s">
        <v>142</v>
      </c>
      <c r="AU763" s="235" t="s">
        <v>85</v>
      </c>
      <c r="AV763" s="13" t="s">
        <v>83</v>
      </c>
      <c r="AW763" s="13" t="s">
        <v>34</v>
      </c>
      <c r="AX763" s="13" t="s">
        <v>78</v>
      </c>
      <c r="AY763" s="235" t="s">
        <v>133</v>
      </c>
    </row>
    <row r="764" s="14" customFormat="1">
      <c r="A764" s="14"/>
      <c r="B764" s="236"/>
      <c r="C764" s="237"/>
      <c r="D764" s="227" t="s">
        <v>142</v>
      </c>
      <c r="E764" s="238" t="s">
        <v>1</v>
      </c>
      <c r="F764" s="239" t="s">
        <v>691</v>
      </c>
      <c r="G764" s="237"/>
      <c r="H764" s="240">
        <v>6.4500000000000002</v>
      </c>
      <c r="I764" s="241"/>
      <c r="J764" s="237"/>
      <c r="K764" s="237"/>
      <c r="L764" s="242"/>
      <c r="M764" s="243"/>
      <c r="N764" s="244"/>
      <c r="O764" s="244"/>
      <c r="P764" s="244"/>
      <c r="Q764" s="244"/>
      <c r="R764" s="244"/>
      <c r="S764" s="244"/>
      <c r="T764" s="245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46" t="s">
        <v>142</v>
      </c>
      <c r="AU764" s="246" t="s">
        <v>85</v>
      </c>
      <c r="AV764" s="14" t="s">
        <v>85</v>
      </c>
      <c r="AW764" s="14" t="s">
        <v>34</v>
      </c>
      <c r="AX764" s="14" t="s">
        <v>78</v>
      </c>
      <c r="AY764" s="246" t="s">
        <v>133</v>
      </c>
    </row>
    <row r="765" s="13" customFormat="1">
      <c r="A765" s="13"/>
      <c r="B765" s="225"/>
      <c r="C765" s="226"/>
      <c r="D765" s="227" t="s">
        <v>142</v>
      </c>
      <c r="E765" s="228" t="s">
        <v>1</v>
      </c>
      <c r="F765" s="229" t="s">
        <v>692</v>
      </c>
      <c r="G765" s="226"/>
      <c r="H765" s="228" t="s">
        <v>1</v>
      </c>
      <c r="I765" s="230"/>
      <c r="J765" s="226"/>
      <c r="K765" s="226"/>
      <c r="L765" s="231"/>
      <c r="M765" s="232"/>
      <c r="N765" s="233"/>
      <c r="O765" s="233"/>
      <c r="P765" s="233"/>
      <c r="Q765" s="233"/>
      <c r="R765" s="233"/>
      <c r="S765" s="233"/>
      <c r="T765" s="234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35" t="s">
        <v>142</v>
      </c>
      <c r="AU765" s="235" t="s">
        <v>85</v>
      </c>
      <c r="AV765" s="13" t="s">
        <v>83</v>
      </c>
      <c r="AW765" s="13" t="s">
        <v>34</v>
      </c>
      <c r="AX765" s="13" t="s">
        <v>78</v>
      </c>
      <c r="AY765" s="235" t="s">
        <v>133</v>
      </c>
    </row>
    <row r="766" s="14" customFormat="1">
      <c r="A766" s="14"/>
      <c r="B766" s="236"/>
      <c r="C766" s="237"/>
      <c r="D766" s="227" t="s">
        <v>142</v>
      </c>
      <c r="E766" s="238" t="s">
        <v>1</v>
      </c>
      <c r="F766" s="239" t="s">
        <v>693</v>
      </c>
      <c r="G766" s="237"/>
      <c r="H766" s="240">
        <v>27.600000000000001</v>
      </c>
      <c r="I766" s="241"/>
      <c r="J766" s="237"/>
      <c r="K766" s="237"/>
      <c r="L766" s="242"/>
      <c r="M766" s="243"/>
      <c r="N766" s="244"/>
      <c r="O766" s="244"/>
      <c r="P766" s="244"/>
      <c r="Q766" s="244"/>
      <c r="R766" s="244"/>
      <c r="S766" s="244"/>
      <c r="T766" s="245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46" t="s">
        <v>142</v>
      </c>
      <c r="AU766" s="246" t="s">
        <v>85</v>
      </c>
      <c r="AV766" s="14" t="s">
        <v>85</v>
      </c>
      <c r="AW766" s="14" t="s">
        <v>34</v>
      </c>
      <c r="AX766" s="14" t="s">
        <v>78</v>
      </c>
      <c r="AY766" s="246" t="s">
        <v>133</v>
      </c>
    </row>
    <row r="767" s="13" customFormat="1">
      <c r="A767" s="13"/>
      <c r="B767" s="225"/>
      <c r="C767" s="226"/>
      <c r="D767" s="227" t="s">
        <v>142</v>
      </c>
      <c r="E767" s="228" t="s">
        <v>1</v>
      </c>
      <c r="F767" s="229" t="s">
        <v>694</v>
      </c>
      <c r="G767" s="226"/>
      <c r="H767" s="228" t="s">
        <v>1</v>
      </c>
      <c r="I767" s="230"/>
      <c r="J767" s="226"/>
      <c r="K767" s="226"/>
      <c r="L767" s="231"/>
      <c r="M767" s="232"/>
      <c r="N767" s="233"/>
      <c r="O767" s="233"/>
      <c r="P767" s="233"/>
      <c r="Q767" s="233"/>
      <c r="R767" s="233"/>
      <c r="S767" s="233"/>
      <c r="T767" s="234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35" t="s">
        <v>142</v>
      </c>
      <c r="AU767" s="235" t="s">
        <v>85</v>
      </c>
      <c r="AV767" s="13" t="s">
        <v>83</v>
      </c>
      <c r="AW767" s="13" t="s">
        <v>34</v>
      </c>
      <c r="AX767" s="13" t="s">
        <v>78</v>
      </c>
      <c r="AY767" s="235" t="s">
        <v>133</v>
      </c>
    </row>
    <row r="768" s="14" customFormat="1">
      <c r="A768" s="14"/>
      <c r="B768" s="236"/>
      <c r="C768" s="237"/>
      <c r="D768" s="227" t="s">
        <v>142</v>
      </c>
      <c r="E768" s="238" t="s">
        <v>1</v>
      </c>
      <c r="F768" s="239" t="s">
        <v>695</v>
      </c>
      <c r="G768" s="237"/>
      <c r="H768" s="240">
        <v>5.7000000000000002</v>
      </c>
      <c r="I768" s="241"/>
      <c r="J768" s="237"/>
      <c r="K768" s="237"/>
      <c r="L768" s="242"/>
      <c r="M768" s="243"/>
      <c r="N768" s="244"/>
      <c r="O768" s="244"/>
      <c r="P768" s="244"/>
      <c r="Q768" s="244"/>
      <c r="R768" s="244"/>
      <c r="S768" s="244"/>
      <c r="T768" s="245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46" t="s">
        <v>142</v>
      </c>
      <c r="AU768" s="246" t="s">
        <v>85</v>
      </c>
      <c r="AV768" s="14" t="s">
        <v>85</v>
      </c>
      <c r="AW768" s="14" t="s">
        <v>34</v>
      </c>
      <c r="AX768" s="14" t="s">
        <v>78</v>
      </c>
      <c r="AY768" s="246" t="s">
        <v>133</v>
      </c>
    </row>
    <row r="769" s="13" customFormat="1">
      <c r="A769" s="13"/>
      <c r="B769" s="225"/>
      <c r="C769" s="226"/>
      <c r="D769" s="227" t="s">
        <v>142</v>
      </c>
      <c r="E769" s="228" t="s">
        <v>1</v>
      </c>
      <c r="F769" s="229" t="s">
        <v>696</v>
      </c>
      <c r="G769" s="226"/>
      <c r="H769" s="228" t="s">
        <v>1</v>
      </c>
      <c r="I769" s="230"/>
      <c r="J769" s="226"/>
      <c r="K769" s="226"/>
      <c r="L769" s="231"/>
      <c r="M769" s="232"/>
      <c r="N769" s="233"/>
      <c r="O769" s="233"/>
      <c r="P769" s="233"/>
      <c r="Q769" s="233"/>
      <c r="R769" s="233"/>
      <c r="S769" s="233"/>
      <c r="T769" s="234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35" t="s">
        <v>142</v>
      </c>
      <c r="AU769" s="235" t="s">
        <v>85</v>
      </c>
      <c r="AV769" s="13" t="s">
        <v>83</v>
      </c>
      <c r="AW769" s="13" t="s">
        <v>34</v>
      </c>
      <c r="AX769" s="13" t="s">
        <v>78</v>
      </c>
      <c r="AY769" s="235" t="s">
        <v>133</v>
      </c>
    </row>
    <row r="770" s="14" customFormat="1">
      <c r="A770" s="14"/>
      <c r="B770" s="236"/>
      <c r="C770" s="237"/>
      <c r="D770" s="227" t="s">
        <v>142</v>
      </c>
      <c r="E770" s="238" t="s">
        <v>1</v>
      </c>
      <c r="F770" s="239" t="s">
        <v>331</v>
      </c>
      <c r="G770" s="237"/>
      <c r="H770" s="240">
        <v>9.1999999999999993</v>
      </c>
      <c r="I770" s="241"/>
      <c r="J770" s="237"/>
      <c r="K770" s="237"/>
      <c r="L770" s="242"/>
      <c r="M770" s="243"/>
      <c r="N770" s="244"/>
      <c r="O770" s="244"/>
      <c r="P770" s="244"/>
      <c r="Q770" s="244"/>
      <c r="R770" s="244"/>
      <c r="S770" s="244"/>
      <c r="T770" s="245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46" t="s">
        <v>142</v>
      </c>
      <c r="AU770" s="246" t="s">
        <v>85</v>
      </c>
      <c r="AV770" s="14" t="s">
        <v>85</v>
      </c>
      <c r="AW770" s="14" t="s">
        <v>34</v>
      </c>
      <c r="AX770" s="14" t="s">
        <v>78</v>
      </c>
      <c r="AY770" s="246" t="s">
        <v>133</v>
      </c>
    </row>
    <row r="771" s="13" customFormat="1">
      <c r="A771" s="13"/>
      <c r="B771" s="225"/>
      <c r="C771" s="226"/>
      <c r="D771" s="227" t="s">
        <v>142</v>
      </c>
      <c r="E771" s="228" t="s">
        <v>1</v>
      </c>
      <c r="F771" s="229" t="s">
        <v>700</v>
      </c>
      <c r="G771" s="226"/>
      <c r="H771" s="228" t="s">
        <v>1</v>
      </c>
      <c r="I771" s="230"/>
      <c r="J771" s="226"/>
      <c r="K771" s="226"/>
      <c r="L771" s="231"/>
      <c r="M771" s="232"/>
      <c r="N771" s="233"/>
      <c r="O771" s="233"/>
      <c r="P771" s="233"/>
      <c r="Q771" s="233"/>
      <c r="R771" s="233"/>
      <c r="S771" s="233"/>
      <c r="T771" s="234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35" t="s">
        <v>142</v>
      </c>
      <c r="AU771" s="235" t="s">
        <v>85</v>
      </c>
      <c r="AV771" s="13" t="s">
        <v>83</v>
      </c>
      <c r="AW771" s="13" t="s">
        <v>34</v>
      </c>
      <c r="AX771" s="13" t="s">
        <v>78</v>
      </c>
      <c r="AY771" s="235" t="s">
        <v>133</v>
      </c>
    </row>
    <row r="772" s="14" customFormat="1">
      <c r="A772" s="14"/>
      <c r="B772" s="236"/>
      <c r="C772" s="237"/>
      <c r="D772" s="227" t="s">
        <v>142</v>
      </c>
      <c r="E772" s="238" t="s">
        <v>1</v>
      </c>
      <c r="F772" s="239" t="s">
        <v>331</v>
      </c>
      <c r="G772" s="237"/>
      <c r="H772" s="240">
        <v>9.1999999999999993</v>
      </c>
      <c r="I772" s="241"/>
      <c r="J772" s="237"/>
      <c r="K772" s="237"/>
      <c r="L772" s="242"/>
      <c r="M772" s="243"/>
      <c r="N772" s="244"/>
      <c r="O772" s="244"/>
      <c r="P772" s="244"/>
      <c r="Q772" s="244"/>
      <c r="R772" s="244"/>
      <c r="S772" s="244"/>
      <c r="T772" s="245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46" t="s">
        <v>142</v>
      </c>
      <c r="AU772" s="246" t="s">
        <v>85</v>
      </c>
      <c r="AV772" s="14" t="s">
        <v>85</v>
      </c>
      <c r="AW772" s="14" t="s">
        <v>34</v>
      </c>
      <c r="AX772" s="14" t="s">
        <v>78</v>
      </c>
      <c r="AY772" s="246" t="s">
        <v>133</v>
      </c>
    </row>
    <row r="773" s="15" customFormat="1">
      <c r="A773" s="15"/>
      <c r="B773" s="247"/>
      <c r="C773" s="248"/>
      <c r="D773" s="227" t="s">
        <v>142</v>
      </c>
      <c r="E773" s="249" t="s">
        <v>1</v>
      </c>
      <c r="F773" s="250" t="s">
        <v>145</v>
      </c>
      <c r="G773" s="248"/>
      <c r="H773" s="251">
        <v>78.150000000000006</v>
      </c>
      <c r="I773" s="252"/>
      <c r="J773" s="248"/>
      <c r="K773" s="248"/>
      <c r="L773" s="253"/>
      <c r="M773" s="254"/>
      <c r="N773" s="255"/>
      <c r="O773" s="255"/>
      <c r="P773" s="255"/>
      <c r="Q773" s="255"/>
      <c r="R773" s="255"/>
      <c r="S773" s="255"/>
      <c r="T773" s="256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T773" s="257" t="s">
        <v>142</v>
      </c>
      <c r="AU773" s="257" t="s">
        <v>85</v>
      </c>
      <c r="AV773" s="15" t="s">
        <v>141</v>
      </c>
      <c r="AW773" s="15" t="s">
        <v>34</v>
      </c>
      <c r="AX773" s="15" t="s">
        <v>83</v>
      </c>
      <c r="AY773" s="257" t="s">
        <v>133</v>
      </c>
    </row>
    <row r="774" s="2" customFormat="1" ht="21.75" customHeight="1">
      <c r="A774" s="39"/>
      <c r="B774" s="40"/>
      <c r="C774" s="212" t="s">
        <v>728</v>
      </c>
      <c r="D774" s="212" t="s">
        <v>136</v>
      </c>
      <c r="E774" s="213" t="s">
        <v>729</v>
      </c>
      <c r="F774" s="214" t="s">
        <v>730</v>
      </c>
      <c r="G774" s="215" t="s">
        <v>222</v>
      </c>
      <c r="H774" s="216">
        <v>28.969999999999999</v>
      </c>
      <c r="I774" s="217"/>
      <c r="J774" s="218">
        <f>ROUND(I774*H774,2)</f>
        <v>0</v>
      </c>
      <c r="K774" s="214" t="s">
        <v>140</v>
      </c>
      <c r="L774" s="45"/>
      <c r="M774" s="219" t="s">
        <v>1</v>
      </c>
      <c r="N774" s="220" t="s">
        <v>43</v>
      </c>
      <c r="O774" s="92"/>
      <c r="P774" s="221">
        <f>O774*H774</f>
        <v>0</v>
      </c>
      <c r="Q774" s="221">
        <v>0</v>
      </c>
      <c r="R774" s="221">
        <f>Q774*H774</f>
        <v>0</v>
      </c>
      <c r="S774" s="221">
        <v>0</v>
      </c>
      <c r="T774" s="222">
        <f>S774*H774</f>
        <v>0</v>
      </c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R774" s="223" t="s">
        <v>207</v>
      </c>
      <c r="AT774" s="223" t="s">
        <v>136</v>
      </c>
      <c r="AU774" s="223" t="s">
        <v>85</v>
      </c>
      <c r="AY774" s="18" t="s">
        <v>133</v>
      </c>
      <c r="BE774" s="224">
        <f>IF(N774="základní",J774,0)</f>
        <v>0</v>
      </c>
      <c r="BF774" s="224">
        <f>IF(N774="snížená",J774,0)</f>
        <v>0</v>
      </c>
      <c r="BG774" s="224">
        <f>IF(N774="zákl. přenesená",J774,0)</f>
        <v>0</v>
      </c>
      <c r="BH774" s="224">
        <f>IF(N774="sníž. přenesená",J774,0)</f>
        <v>0</v>
      </c>
      <c r="BI774" s="224">
        <f>IF(N774="nulová",J774,0)</f>
        <v>0</v>
      </c>
      <c r="BJ774" s="18" t="s">
        <v>83</v>
      </c>
      <c r="BK774" s="224">
        <f>ROUND(I774*H774,2)</f>
        <v>0</v>
      </c>
      <c r="BL774" s="18" t="s">
        <v>207</v>
      </c>
      <c r="BM774" s="223" t="s">
        <v>731</v>
      </c>
    </row>
    <row r="775" s="13" customFormat="1">
      <c r="A775" s="13"/>
      <c r="B775" s="225"/>
      <c r="C775" s="226"/>
      <c r="D775" s="227" t="s">
        <v>142</v>
      </c>
      <c r="E775" s="228" t="s">
        <v>1</v>
      </c>
      <c r="F775" s="229" t="s">
        <v>284</v>
      </c>
      <c r="G775" s="226"/>
      <c r="H775" s="228" t="s">
        <v>1</v>
      </c>
      <c r="I775" s="230"/>
      <c r="J775" s="226"/>
      <c r="K775" s="226"/>
      <c r="L775" s="231"/>
      <c r="M775" s="232"/>
      <c r="N775" s="233"/>
      <c r="O775" s="233"/>
      <c r="P775" s="233"/>
      <c r="Q775" s="233"/>
      <c r="R775" s="233"/>
      <c r="S775" s="233"/>
      <c r="T775" s="234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35" t="s">
        <v>142</v>
      </c>
      <c r="AU775" s="235" t="s">
        <v>85</v>
      </c>
      <c r="AV775" s="13" t="s">
        <v>83</v>
      </c>
      <c r="AW775" s="13" t="s">
        <v>34</v>
      </c>
      <c r="AX775" s="13" t="s">
        <v>78</v>
      </c>
      <c r="AY775" s="235" t="s">
        <v>133</v>
      </c>
    </row>
    <row r="776" s="14" customFormat="1">
      <c r="A776" s="14"/>
      <c r="B776" s="236"/>
      <c r="C776" s="237"/>
      <c r="D776" s="227" t="s">
        <v>142</v>
      </c>
      <c r="E776" s="238" t="s">
        <v>1</v>
      </c>
      <c r="F776" s="239" t="s">
        <v>704</v>
      </c>
      <c r="G776" s="237"/>
      <c r="H776" s="240">
        <v>28.969999999999999</v>
      </c>
      <c r="I776" s="241"/>
      <c r="J776" s="237"/>
      <c r="K776" s="237"/>
      <c r="L776" s="242"/>
      <c r="M776" s="243"/>
      <c r="N776" s="244"/>
      <c r="O776" s="244"/>
      <c r="P776" s="244"/>
      <c r="Q776" s="244"/>
      <c r="R776" s="244"/>
      <c r="S776" s="244"/>
      <c r="T776" s="245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46" t="s">
        <v>142</v>
      </c>
      <c r="AU776" s="246" t="s">
        <v>85</v>
      </c>
      <c r="AV776" s="14" t="s">
        <v>85</v>
      </c>
      <c r="AW776" s="14" t="s">
        <v>34</v>
      </c>
      <c r="AX776" s="14" t="s">
        <v>78</v>
      </c>
      <c r="AY776" s="246" t="s">
        <v>133</v>
      </c>
    </row>
    <row r="777" s="15" customFormat="1">
      <c r="A777" s="15"/>
      <c r="B777" s="247"/>
      <c r="C777" s="248"/>
      <c r="D777" s="227" t="s">
        <v>142</v>
      </c>
      <c r="E777" s="249" t="s">
        <v>1</v>
      </c>
      <c r="F777" s="250" t="s">
        <v>145</v>
      </c>
      <c r="G777" s="248"/>
      <c r="H777" s="251">
        <v>28.969999999999999</v>
      </c>
      <c r="I777" s="252"/>
      <c r="J777" s="248"/>
      <c r="K777" s="248"/>
      <c r="L777" s="253"/>
      <c r="M777" s="254"/>
      <c r="N777" s="255"/>
      <c r="O777" s="255"/>
      <c r="P777" s="255"/>
      <c r="Q777" s="255"/>
      <c r="R777" s="255"/>
      <c r="S777" s="255"/>
      <c r="T777" s="256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T777" s="257" t="s">
        <v>142</v>
      </c>
      <c r="AU777" s="257" t="s">
        <v>85</v>
      </c>
      <c r="AV777" s="15" t="s">
        <v>141</v>
      </c>
      <c r="AW777" s="15" t="s">
        <v>34</v>
      </c>
      <c r="AX777" s="15" t="s">
        <v>83</v>
      </c>
      <c r="AY777" s="257" t="s">
        <v>133</v>
      </c>
    </row>
    <row r="778" s="2" customFormat="1" ht="24.15" customHeight="1">
      <c r="A778" s="39"/>
      <c r="B778" s="40"/>
      <c r="C778" s="212" t="s">
        <v>461</v>
      </c>
      <c r="D778" s="212" t="s">
        <v>136</v>
      </c>
      <c r="E778" s="213" t="s">
        <v>732</v>
      </c>
      <c r="F778" s="214" t="s">
        <v>733</v>
      </c>
      <c r="G778" s="215" t="s">
        <v>222</v>
      </c>
      <c r="H778" s="216">
        <v>59.600000000000001</v>
      </c>
      <c r="I778" s="217"/>
      <c r="J778" s="218">
        <f>ROUND(I778*H778,2)</f>
        <v>0</v>
      </c>
      <c r="K778" s="214" t="s">
        <v>140</v>
      </c>
      <c r="L778" s="45"/>
      <c r="M778" s="219" t="s">
        <v>1</v>
      </c>
      <c r="N778" s="220" t="s">
        <v>43</v>
      </c>
      <c r="O778" s="92"/>
      <c r="P778" s="221">
        <f>O778*H778</f>
        <v>0</v>
      </c>
      <c r="Q778" s="221">
        <v>0</v>
      </c>
      <c r="R778" s="221">
        <f>Q778*H778</f>
        <v>0</v>
      </c>
      <c r="S778" s="221">
        <v>0</v>
      </c>
      <c r="T778" s="222">
        <f>S778*H778</f>
        <v>0</v>
      </c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R778" s="223" t="s">
        <v>207</v>
      </c>
      <c r="AT778" s="223" t="s">
        <v>136</v>
      </c>
      <c r="AU778" s="223" t="s">
        <v>85</v>
      </c>
      <c r="AY778" s="18" t="s">
        <v>133</v>
      </c>
      <c r="BE778" s="224">
        <f>IF(N778="základní",J778,0)</f>
        <v>0</v>
      </c>
      <c r="BF778" s="224">
        <f>IF(N778="snížená",J778,0)</f>
        <v>0</v>
      </c>
      <c r="BG778" s="224">
        <f>IF(N778="zákl. přenesená",J778,0)</f>
        <v>0</v>
      </c>
      <c r="BH778" s="224">
        <f>IF(N778="sníž. přenesená",J778,0)</f>
        <v>0</v>
      </c>
      <c r="BI778" s="224">
        <f>IF(N778="nulová",J778,0)</f>
        <v>0</v>
      </c>
      <c r="BJ778" s="18" t="s">
        <v>83</v>
      </c>
      <c r="BK778" s="224">
        <f>ROUND(I778*H778,2)</f>
        <v>0</v>
      </c>
      <c r="BL778" s="18" t="s">
        <v>207</v>
      </c>
      <c r="BM778" s="223" t="s">
        <v>734</v>
      </c>
    </row>
    <row r="779" s="13" customFormat="1">
      <c r="A779" s="13"/>
      <c r="B779" s="225"/>
      <c r="C779" s="226"/>
      <c r="D779" s="227" t="s">
        <v>142</v>
      </c>
      <c r="E779" s="228" t="s">
        <v>1</v>
      </c>
      <c r="F779" s="229" t="s">
        <v>727</v>
      </c>
      <c r="G779" s="226"/>
      <c r="H779" s="228" t="s">
        <v>1</v>
      </c>
      <c r="I779" s="230"/>
      <c r="J779" s="226"/>
      <c r="K779" s="226"/>
      <c r="L779" s="231"/>
      <c r="M779" s="232"/>
      <c r="N779" s="233"/>
      <c r="O779" s="233"/>
      <c r="P779" s="233"/>
      <c r="Q779" s="233"/>
      <c r="R779" s="233"/>
      <c r="S779" s="233"/>
      <c r="T779" s="234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35" t="s">
        <v>142</v>
      </c>
      <c r="AU779" s="235" t="s">
        <v>85</v>
      </c>
      <c r="AV779" s="13" t="s">
        <v>83</v>
      </c>
      <c r="AW779" s="13" t="s">
        <v>34</v>
      </c>
      <c r="AX779" s="13" t="s">
        <v>78</v>
      </c>
      <c r="AY779" s="235" t="s">
        <v>133</v>
      </c>
    </row>
    <row r="780" s="13" customFormat="1">
      <c r="A780" s="13"/>
      <c r="B780" s="225"/>
      <c r="C780" s="226"/>
      <c r="D780" s="227" t="s">
        <v>142</v>
      </c>
      <c r="E780" s="228" t="s">
        <v>1</v>
      </c>
      <c r="F780" s="229" t="s">
        <v>178</v>
      </c>
      <c r="G780" s="226"/>
      <c r="H780" s="228" t="s">
        <v>1</v>
      </c>
      <c r="I780" s="230"/>
      <c r="J780" s="226"/>
      <c r="K780" s="226"/>
      <c r="L780" s="231"/>
      <c r="M780" s="232"/>
      <c r="N780" s="233"/>
      <c r="O780" s="233"/>
      <c r="P780" s="233"/>
      <c r="Q780" s="233"/>
      <c r="R780" s="233"/>
      <c r="S780" s="233"/>
      <c r="T780" s="234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35" t="s">
        <v>142</v>
      </c>
      <c r="AU780" s="235" t="s">
        <v>85</v>
      </c>
      <c r="AV780" s="13" t="s">
        <v>83</v>
      </c>
      <c r="AW780" s="13" t="s">
        <v>34</v>
      </c>
      <c r="AX780" s="13" t="s">
        <v>78</v>
      </c>
      <c r="AY780" s="235" t="s">
        <v>133</v>
      </c>
    </row>
    <row r="781" s="14" customFormat="1">
      <c r="A781" s="14"/>
      <c r="B781" s="236"/>
      <c r="C781" s="237"/>
      <c r="D781" s="227" t="s">
        <v>142</v>
      </c>
      <c r="E781" s="238" t="s">
        <v>1</v>
      </c>
      <c r="F781" s="239" t="s">
        <v>705</v>
      </c>
      <c r="G781" s="237"/>
      <c r="H781" s="240">
        <v>30</v>
      </c>
      <c r="I781" s="241"/>
      <c r="J781" s="237"/>
      <c r="K781" s="237"/>
      <c r="L781" s="242"/>
      <c r="M781" s="243"/>
      <c r="N781" s="244"/>
      <c r="O781" s="244"/>
      <c r="P781" s="244"/>
      <c r="Q781" s="244"/>
      <c r="R781" s="244"/>
      <c r="S781" s="244"/>
      <c r="T781" s="245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46" t="s">
        <v>142</v>
      </c>
      <c r="AU781" s="246" t="s">
        <v>85</v>
      </c>
      <c r="AV781" s="14" t="s">
        <v>85</v>
      </c>
      <c r="AW781" s="14" t="s">
        <v>34</v>
      </c>
      <c r="AX781" s="14" t="s">
        <v>78</v>
      </c>
      <c r="AY781" s="246" t="s">
        <v>133</v>
      </c>
    </row>
    <row r="782" s="14" customFormat="1">
      <c r="A782" s="14"/>
      <c r="B782" s="236"/>
      <c r="C782" s="237"/>
      <c r="D782" s="227" t="s">
        <v>142</v>
      </c>
      <c r="E782" s="238" t="s">
        <v>1</v>
      </c>
      <c r="F782" s="239" t="s">
        <v>706</v>
      </c>
      <c r="G782" s="237"/>
      <c r="H782" s="240">
        <v>29.600000000000001</v>
      </c>
      <c r="I782" s="241"/>
      <c r="J782" s="237"/>
      <c r="K782" s="237"/>
      <c r="L782" s="242"/>
      <c r="M782" s="243"/>
      <c r="N782" s="244"/>
      <c r="O782" s="244"/>
      <c r="P782" s="244"/>
      <c r="Q782" s="244"/>
      <c r="R782" s="244"/>
      <c r="S782" s="244"/>
      <c r="T782" s="245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46" t="s">
        <v>142</v>
      </c>
      <c r="AU782" s="246" t="s">
        <v>85</v>
      </c>
      <c r="AV782" s="14" t="s">
        <v>85</v>
      </c>
      <c r="AW782" s="14" t="s">
        <v>34</v>
      </c>
      <c r="AX782" s="14" t="s">
        <v>78</v>
      </c>
      <c r="AY782" s="246" t="s">
        <v>133</v>
      </c>
    </row>
    <row r="783" s="15" customFormat="1">
      <c r="A783" s="15"/>
      <c r="B783" s="247"/>
      <c r="C783" s="248"/>
      <c r="D783" s="227" t="s">
        <v>142</v>
      </c>
      <c r="E783" s="249" t="s">
        <v>1</v>
      </c>
      <c r="F783" s="250" t="s">
        <v>145</v>
      </c>
      <c r="G783" s="248"/>
      <c r="H783" s="251">
        <v>59.600000000000001</v>
      </c>
      <c r="I783" s="252"/>
      <c r="J783" s="248"/>
      <c r="K783" s="248"/>
      <c r="L783" s="253"/>
      <c r="M783" s="254"/>
      <c r="N783" s="255"/>
      <c r="O783" s="255"/>
      <c r="P783" s="255"/>
      <c r="Q783" s="255"/>
      <c r="R783" s="255"/>
      <c r="S783" s="255"/>
      <c r="T783" s="256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57" t="s">
        <v>142</v>
      </c>
      <c r="AU783" s="257" t="s">
        <v>85</v>
      </c>
      <c r="AV783" s="15" t="s">
        <v>141</v>
      </c>
      <c r="AW783" s="15" t="s">
        <v>34</v>
      </c>
      <c r="AX783" s="15" t="s">
        <v>83</v>
      </c>
      <c r="AY783" s="257" t="s">
        <v>133</v>
      </c>
    </row>
    <row r="784" s="2" customFormat="1" ht="24.15" customHeight="1">
      <c r="A784" s="39"/>
      <c r="B784" s="40"/>
      <c r="C784" s="212" t="s">
        <v>735</v>
      </c>
      <c r="D784" s="212" t="s">
        <v>136</v>
      </c>
      <c r="E784" s="213" t="s">
        <v>736</v>
      </c>
      <c r="F784" s="214" t="s">
        <v>737</v>
      </c>
      <c r="G784" s="215" t="s">
        <v>222</v>
      </c>
      <c r="H784" s="216">
        <v>29.23</v>
      </c>
      <c r="I784" s="217"/>
      <c r="J784" s="218">
        <f>ROUND(I784*H784,2)</f>
        <v>0</v>
      </c>
      <c r="K784" s="214" t="s">
        <v>140</v>
      </c>
      <c r="L784" s="45"/>
      <c r="M784" s="219" t="s">
        <v>1</v>
      </c>
      <c r="N784" s="220" t="s">
        <v>43</v>
      </c>
      <c r="O784" s="92"/>
      <c r="P784" s="221">
        <f>O784*H784</f>
        <v>0</v>
      </c>
      <c r="Q784" s="221">
        <v>0</v>
      </c>
      <c r="R784" s="221">
        <f>Q784*H784</f>
        <v>0</v>
      </c>
      <c r="S784" s="221">
        <v>0</v>
      </c>
      <c r="T784" s="222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23" t="s">
        <v>207</v>
      </c>
      <c r="AT784" s="223" t="s">
        <v>136</v>
      </c>
      <c r="AU784" s="223" t="s">
        <v>85</v>
      </c>
      <c r="AY784" s="18" t="s">
        <v>133</v>
      </c>
      <c r="BE784" s="224">
        <f>IF(N784="základní",J784,0)</f>
        <v>0</v>
      </c>
      <c r="BF784" s="224">
        <f>IF(N784="snížená",J784,0)</f>
        <v>0</v>
      </c>
      <c r="BG784" s="224">
        <f>IF(N784="zákl. přenesená",J784,0)</f>
        <v>0</v>
      </c>
      <c r="BH784" s="224">
        <f>IF(N784="sníž. přenesená",J784,0)</f>
        <v>0</v>
      </c>
      <c r="BI784" s="224">
        <f>IF(N784="nulová",J784,0)</f>
        <v>0</v>
      </c>
      <c r="BJ784" s="18" t="s">
        <v>83</v>
      </c>
      <c r="BK784" s="224">
        <f>ROUND(I784*H784,2)</f>
        <v>0</v>
      </c>
      <c r="BL784" s="18" t="s">
        <v>207</v>
      </c>
      <c r="BM784" s="223" t="s">
        <v>738</v>
      </c>
    </row>
    <row r="785" s="13" customFormat="1">
      <c r="A785" s="13"/>
      <c r="B785" s="225"/>
      <c r="C785" s="226"/>
      <c r="D785" s="227" t="s">
        <v>142</v>
      </c>
      <c r="E785" s="228" t="s">
        <v>1</v>
      </c>
      <c r="F785" s="229" t="s">
        <v>284</v>
      </c>
      <c r="G785" s="226"/>
      <c r="H785" s="228" t="s">
        <v>1</v>
      </c>
      <c r="I785" s="230"/>
      <c r="J785" s="226"/>
      <c r="K785" s="226"/>
      <c r="L785" s="231"/>
      <c r="M785" s="232"/>
      <c r="N785" s="233"/>
      <c r="O785" s="233"/>
      <c r="P785" s="233"/>
      <c r="Q785" s="233"/>
      <c r="R785" s="233"/>
      <c r="S785" s="233"/>
      <c r="T785" s="234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35" t="s">
        <v>142</v>
      </c>
      <c r="AU785" s="235" t="s">
        <v>85</v>
      </c>
      <c r="AV785" s="13" t="s">
        <v>83</v>
      </c>
      <c r="AW785" s="13" t="s">
        <v>34</v>
      </c>
      <c r="AX785" s="13" t="s">
        <v>78</v>
      </c>
      <c r="AY785" s="235" t="s">
        <v>133</v>
      </c>
    </row>
    <row r="786" s="14" customFormat="1">
      <c r="A786" s="14"/>
      <c r="B786" s="236"/>
      <c r="C786" s="237"/>
      <c r="D786" s="227" t="s">
        <v>142</v>
      </c>
      <c r="E786" s="238" t="s">
        <v>1</v>
      </c>
      <c r="F786" s="239" t="s">
        <v>711</v>
      </c>
      <c r="G786" s="237"/>
      <c r="H786" s="240">
        <v>29.23</v>
      </c>
      <c r="I786" s="241"/>
      <c r="J786" s="237"/>
      <c r="K786" s="237"/>
      <c r="L786" s="242"/>
      <c r="M786" s="243"/>
      <c r="N786" s="244"/>
      <c r="O786" s="244"/>
      <c r="P786" s="244"/>
      <c r="Q786" s="244"/>
      <c r="R786" s="244"/>
      <c r="S786" s="244"/>
      <c r="T786" s="245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46" t="s">
        <v>142</v>
      </c>
      <c r="AU786" s="246" t="s">
        <v>85</v>
      </c>
      <c r="AV786" s="14" t="s">
        <v>85</v>
      </c>
      <c r="AW786" s="14" t="s">
        <v>34</v>
      </c>
      <c r="AX786" s="14" t="s">
        <v>78</v>
      </c>
      <c r="AY786" s="246" t="s">
        <v>133</v>
      </c>
    </row>
    <row r="787" s="15" customFormat="1">
      <c r="A787" s="15"/>
      <c r="B787" s="247"/>
      <c r="C787" s="248"/>
      <c r="D787" s="227" t="s">
        <v>142</v>
      </c>
      <c r="E787" s="249" t="s">
        <v>1</v>
      </c>
      <c r="F787" s="250" t="s">
        <v>145</v>
      </c>
      <c r="G787" s="248"/>
      <c r="H787" s="251">
        <v>29.23</v>
      </c>
      <c r="I787" s="252"/>
      <c r="J787" s="248"/>
      <c r="K787" s="248"/>
      <c r="L787" s="253"/>
      <c r="M787" s="254"/>
      <c r="N787" s="255"/>
      <c r="O787" s="255"/>
      <c r="P787" s="255"/>
      <c r="Q787" s="255"/>
      <c r="R787" s="255"/>
      <c r="S787" s="255"/>
      <c r="T787" s="256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T787" s="257" t="s">
        <v>142</v>
      </c>
      <c r="AU787" s="257" t="s">
        <v>85</v>
      </c>
      <c r="AV787" s="15" t="s">
        <v>141</v>
      </c>
      <c r="AW787" s="15" t="s">
        <v>34</v>
      </c>
      <c r="AX787" s="15" t="s">
        <v>83</v>
      </c>
      <c r="AY787" s="257" t="s">
        <v>133</v>
      </c>
    </row>
    <row r="788" s="2" customFormat="1" ht="24.15" customHeight="1">
      <c r="A788" s="39"/>
      <c r="B788" s="40"/>
      <c r="C788" s="212" t="s">
        <v>466</v>
      </c>
      <c r="D788" s="212" t="s">
        <v>136</v>
      </c>
      <c r="E788" s="213" t="s">
        <v>739</v>
      </c>
      <c r="F788" s="214" t="s">
        <v>740</v>
      </c>
      <c r="G788" s="215" t="s">
        <v>222</v>
      </c>
      <c r="H788" s="216">
        <v>35.700000000000003</v>
      </c>
      <c r="I788" s="217"/>
      <c r="J788" s="218">
        <f>ROUND(I788*H788,2)</f>
        <v>0</v>
      </c>
      <c r="K788" s="214" t="s">
        <v>140</v>
      </c>
      <c r="L788" s="45"/>
      <c r="M788" s="219" t="s">
        <v>1</v>
      </c>
      <c r="N788" s="220" t="s">
        <v>43</v>
      </c>
      <c r="O788" s="92"/>
      <c r="P788" s="221">
        <f>O788*H788</f>
        <v>0</v>
      </c>
      <c r="Q788" s="221">
        <v>0</v>
      </c>
      <c r="R788" s="221">
        <f>Q788*H788</f>
        <v>0</v>
      </c>
      <c r="S788" s="221">
        <v>0</v>
      </c>
      <c r="T788" s="222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23" t="s">
        <v>207</v>
      </c>
      <c r="AT788" s="223" t="s">
        <v>136</v>
      </c>
      <c r="AU788" s="223" t="s">
        <v>85</v>
      </c>
      <c r="AY788" s="18" t="s">
        <v>133</v>
      </c>
      <c r="BE788" s="224">
        <f>IF(N788="základní",J788,0)</f>
        <v>0</v>
      </c>
      <c r="BF788" s="224">
        <f>IF(N788="snížená",J788,0)</f>
        <v>0</v>
      </c>
      <c r="BG788" s="224">
        <f>IF(N788="zákl. přenesená",J788,0)</f>
        <v>0</v>
      </c>
      <c r="BH788" s="224">
        <f>IF(N788="sníž. přenesená",J788,0)</f>
        <v>0</v>
      </c>
      <c r="BI788" s="224">
        <f>IF(N788="nulová",J788,0)</f>
        <v>0</v>
      </c>
      <c r="BJ788" s="18" t="s">
        <v>83</v>
      </c>
      <c r="BK788" s="224">
        <f>ROUND(I788*H788,2)</f>
        <v>0</v>
      </c>
      <c r="BL788" s="18" t="s">
        <v>207</v>
      </c>
      <c r="BM788" s="223" t="s">
        <v>741</v>
      </c>
    </row>
    <row r="789" s="13" customFormat="1">
      <c r="A789" s="13"/>
      <c r="B789" s="225"/>
      <c r="C789" s="226"/>
      <c r="D789" s="227" t="s">
        <v>142</v>
      </c>
      <c r="E789" s="228" t="s">
        <v>1</v>
      </c>
      <c r="F789" s="229" t="s">
        <v>727</v>
      </c>
      <c r="G789" s="226"/>
      <c r="H789" s="228" t="s">
        <v>1</v>
      </c>
      <c r="I789" s="230"/>
      <c r="J789" s="226"/>
      <c r="K789" s="226"/>
      <c r="L789" s="231"/>
      <c r="M789" s="232"/>
      <c r="N789" s="233"/>
      <c r="O789" s="233"/>
      <c r="P789" s="233"/>
      <c r="Q789" s="233"/>
      <c r="R789" s="233"/>
      <c r="S789" s="233"/>
      <c r="T789" s="234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35" t="s">
        <v>142</v>
      </c>
      <c r="AU789" s="235" t="s">
        <v>85</v>
      </c>
      <c r="AV789" s="13" t="s">
        <v>83</v>
      </c>
      <c r="AW789" s="13" t="s">
        <v>34</v>
      </c>
      <c r="AX789" s="13" t="s">
        <v>78</v>
      </c>
      <c r="AY789" s="235" t="s">
        <v>133</v>
      </c>
    </row>
    <row r="790" s="13" customFormat="1">
      <c r="A790" s="13"/>
      <c r="B790" s="225"/>
      <c r="C790" s="226"/>
      <c r="D790" s="227" t="s">
        <v>142</v>
      </c>
      <c r="E790" s="228" t="s">
        <v>1</v>
      </c>
      <c r="F790" s="229" t="s">
        <v>178</v>
      </c>
      <c r="G790" s="226"/>
      <c r="H790" s="228" t="s">
        <v>1</v>
      </c>
      <c r="I790" s="230"/>
      <c r="J790" s="226"/>
      <c r="K790" s="226"/>
      <c r="L790" s="231"/>
      <c r="M790" s="232"/>
      <c r="N790" s="233"/>
      <c r="O790" s="233"/>
      <c r="P790" s="233"/>
      <c r="Q790" s="233"/>
      <c r="R790" s="233"/>
      <c r="S790" s="233"/>
      <c r="T790" s="234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35" t="s">
        <v>142</v>
      </c>
      <c r="AU790" s="235" t="s">
        <v>85</v>
      </c>
      <c r="AV790" s="13" t="s">
        <v>83</v>
      </c>
      <c r="AW790" s="13" t="s">
        <v>34</v>
      </c>
      <c r="AX790" s="13" t="s">
        <v>78</v>
      </c>
      <c r="AY790" s="235" t="s">
        <v>133</v>
      </c>
    </row>
    <row r="791" s="14" customFormat="1">
      <c r="A791" s="14"/>
      <c r="B791" s="236"/>
      <c r="C791" s="237"/>
      <c r="D791" s="227" t="s">
        <v>142</v>
      </c>
      <c r="E791" s="238" t="s">
        <v>1</v>
      </c>
      <c r="F791" s="239" t="s">
        <v>712</v>
      </c>
      <c r="G791" s="237"/>
      <c r="H791" s="240">
        <v>27</v>
      </c>
      <c r="I791" s="241"/>
      <c r="J791" s="237"/>
      <c r="K791" s="237"/>
      <c r="L791" s="242"/>
      <c r="M791" s="243"/>
      <c r="N791" s="244"/>
      <c r="O791" s="244"/>
      <c r="P791" s="244"/>
      <c r="Q791" s="244"/>
      <c r="R791" s="244"/>
      <c r="S791" s="244"/>
      <c r="T791" s="245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46" t="s">
        <v>142</v>
      </c>
      <c r="AU791" s="246" t="s">
        <v>85</v>
      </c>
      <c r="AV791" s="14" t="s">
        <v>85</v>
      </c>
      <c r="AW791" s="14" t="s">
        <v>34</v>
      </c>
      <c r="AX791" s="14" t="s">
        <v>78</v>
      </c>
      <c r="AY791" s="246" t="s">
        <v>133</v>
      </c>
    </row>
    <row r="792" s="14" customFormat="1">
      <c r="A792" s="14"/>
      <c r="B792" s="236"/>
      <c r="C792" s="237"/>
      <c r="D792" s="227" t="s">
        <v>142</v>
      </c>
      <c r="E792" s="238" t="s">
        <v>1</v>
      </c>
      <c r="F792" s="239" t="s">
        <v>713</v>
      </c>
      <c r="G792" s="237"/>
      <c r="H792" s="240">
        <v>8.6999999999999993</v>
      </c>
      <c r="I792" s="241"/>
      <c r="J792" s="237"/>
      <c r="K792" s="237"/>
      <c r="L792" s="242"/>
      <c r="M792" s="243"/>
      <c r="N792" s="244"/>
      <c r="O792" s="244"/>
      <c r="P792" s="244"/>
      <c r="Q792" s="244"/>
      <c r="R792" s="244"/>
      <c r="S792" s="244"/>
      <c r="T792" s="245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46" t="s">
        <v>142</v>
      </c>
      <c r="AU792" s="246" t="s">
        <v>85</v>
      </c>
      <c r="AV792" s="14" t="s">
        <v>85</v>
      </c>
      <c r="AW792" s="14" t="s">
        <v>34</v>
      </c>
      <c r="AX792" s="14" t="s">
        <v>78</v>
      </c>
      <c r="AY792" s="246" t="s">
        <v>133</v>
      </c>
    </row>
    <row r="793" s="15" customFormat="1">
      <c r="A793" s="15"/>
      <c r="B793" s="247"/>
      <c r="C793" s="248"/>
      <c r="D793" s="227" t="s">
        <v>142</v>
      </c>
      <c r="E793" s="249" t="s">
        <v>1</v>
      </c>
      <c r="F793" s="250" t="s">
        <v>145</v>
      </c>
      <c r="G793" s="248"/>
      <c r="H793" s="251">
        <v>35.700000000000003</v>
      </c>
      <c r="I793" s="252"/>
      <c r="J793" s="248"/>
      <c r="K793" s="248"/>
      <c r="L793" s="253"/>
      <c r="M793" s="254"/>
      <c r="N793" s="255"/>
      <c r="O793" s="255"/>
      <c r="P793" s="255"/>
      <c r="Q793" s="255"/>
      <c r="R793" s="255"/>
      <c r="S793" s="255"/>
      <c r="T793" s="256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T793" s="257" t="s">
        <v>142</v>
      </c>
      <c r="AU793" s="257" t="s">
        <v>85</v>
      </c>
      <c r="AV793" s="15" t="s">
        <v>141</v>
      </c>
      <c r="AW793" s="15" t="s">
        <v>34</v>
      </c>
      <c r="AX793" s="15" t="s">
        <v>83</v>
      </c>
      <c r="AY793" s="257" t="s">
        <v>133</v>
      </c>
    </row>
    <row r="794" s="2" customFormat="1" ht="24.15" customHeight="1">
      <c r="A794" s="39"/>
      <c r="B794" s="40"/>
      <c r="C794" s="212" t="s">
        <v>742</v>
      </c>
      <c r="D794" s="212" t="s">
        <v>136</v>
      </c>
      <c r="E794" s="213" t="s">
        <v>743</v>
      </c>
      <c r="F794" s="214" t="s">
        <v>744</v>
      </c>
      <c r="G794" s="215" t="s">
        <v>568</v>
      </c>
      <c r="H794" s="268"/>
      <c r="I794" s="217"/>
      <c r="J794" s="218">
        <f>ROUND(I794*H794,2)</f>
        <v>0</v>
      </c>
      <c r="K794" s="214" t="s">
        <v>140</v>
      </c>
      <c r="L794" s="45"/>
      <c r="M794" s="219" t="s">
        <v>1</v>
      </c>
      <c r="N794" s="220" t="s">
        <v>43</v>
      </c>
      <c r="O794" s="92"/>
      <c r="P794" s="221">
        <f>O794*H794</f>
        <v>0</v>
      </c>
      <c r="Q794" s="221">
        <v>0</v>
      </c>
      <c r="R794" s="221">
        <f>Q794*H794</f>
        <v>0</v>
      </c>
      <c r="S794" s="221">
        <v>0</v>
      </c>
      <c r="T794" s="222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23" t="s">
        <v>207</v>
      </c>
      <c r="AT794" s="223" t="s">
        <v>136</v>
      </c>
      <c r="AU794" s="223" t="s">
        <v>85</v>
      </c>
      <c r="AY794" s="18" t="s">
        <v>133</v>
      </c>
      <c r="BE794" s="224">
        <f>IF(N794="základní",J794,0)</f>
        <v>0</v>
      </c>
      <c r="BF794" s="224">
        <f>IF(N794="snížená",J794,0)</f>
        <v>0</v>
      </c>
      <c r="BG794" s="224">
        <f>IF(N794="zákl. přenesená",J794,0)</f>
        <v>0</v>
      </c>
      <c r="BH794" s="224">
        <f>IF(N794="sníž. přenesená",J794,0)</f>
        <v>0</v>
      </c>
      <c r="BI794" s="224">
        <f>IF(N794="nulová",J794,0)</f>
        <v>0</v>
      </c>
      <c r="BJ794" s="18" t="s">
        <v>83</v>
      </c>
      <c r="BK794" s="224">
        <f>ROUND(I794*H794,2)</f>
        <v>0</v>
      </c>
      <c r="BL794" s="18" t="s">
        <v>207</v>
      </c>
      <c r="BM794" s="223" t="s">
        <v>745</v>
      </c>
    </row>
    <row r="795" s="12" customFormat="1" ht="22.8" customHeight="1">
      <c r="A795" s="12"/>
      <c r="B795" s="196"/>
      <c r="C795" s="197"/>
      <c r="D795" s="198" t="s">
        <v>77</v>
      </c>
      <c r="E795" s="210" t="s">
        <v>746</v>
      </c>
      <c r="F795" s="210" t="s">
        <v>747</v>
      </c>
      <c r="G795" s="197"/>
      <c r="H795" s="197"/>
      <c r="I795" s="200"/>
      <c r="J795" s="211">
        <f>BK795</f>
        <v>0</v>
      </c>
      <c r="K795" s="197"/>
      <c r="L795" s="202"/>
      <c r="M795" s="203"/>
      <c r="N795" s="204"/>
      <c r="O795" s="204"/>
      <c r="P795" s="205">
        <f>SUM(P796:P808)</f>
        <v>0</v>
      </c>
      <c r="Q795" s="204"/>
      <c r="R795" s="205">
        <f>SUM(R796:R808)</f>
        <v>0</v>
      </c>
      <c r="S795" s="204"/>
      <c r="T795" s="206">
        <f>SUM(T796:T808)</f>
        <v>0</v>
      </c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R795" s="207" t="s">
        <v>85</v>
      </c>
      <c r="AT795" s="208" t="s">
        <v>77</v>
      </c>
      <c r="AU795" s="208" t="s">
        <v>83</v>
      </c>
      <c r="AY795" s="207" t="s">
        <v>133</v>
      </c>
      <c r="BK795" s="209">
        <f>SUM(BK796:BK808)</f>
        <v>0</v>
      </c>
    </row>
    <row r="796" s="2" customFormat="1" ht="37.8" customHeight="1">
      <c r="A796" s="39"/>
      <c r="B796" s="40"/>
      <c r="C796" s="212" t="s">
        <v>472</v>
      </c>
      <c r="D796" s="212" t="s">
        <v>136</v>
      </c>
      <c r="E796" s="213" t="s">
        <v>748</v>
      </c>
      <c r="F796" s="214" t="s">
        <v>749</v>
      </c>
      <c r="G796" s="215" t="s">
        <v>154</v>
      </c>
      <c r="H796" s="216">
        <v>229.345</v>
      </c>
      <c r="I796" s="217"/>
      <c r="J796" s="218">
        <f>ROUND(I796*H796,2)</f>
        <v>0</v>
      </c>
      <c r="K796" s="214" t="s">
        <v>140</v>
      </c>
      <c r="L796" s="45"/>
      <c r="M796" s="219" t="s">
        <v>1</v>
      </c>
      <c r="N796" s="220" t="s">
        <v>43</v>
      </c>
      <c r="O796" s="92"/>
      <c r="P796" s="221">
        <f>O796*H796</f>
        <v>0</v>
      </c>
      <c r="Q796" s="221">
        <v>0</v>
      </c>
      <c r="R796" s="221">
        <f>Q796*H796</f>
        <v>0</v>
      </c>
      <c r="S796" s="221">
        <v>0</v>
      </c>
      <c r="T796" s="222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3" t="s">
        <v>207</v>
      </c>
      <c r="AT796" s="223" t="s">
        <v>136</v>
      </c>
      <c r="AU796" s="223" t="s">
        <v>85</v>
      </c>
      <c r="AY796" s="18" t="s">
        <v>133</v>
      </c>
      <c r="BE796" s="224">
        <f>IF(N796="základní",J796,0)</f>
        <v>0</v>
      </c>
      <c r="BF796" s="224">
        <f>IF(N796="snížená",J796,0)</f>
        <v>0</v>
      </c>
      <c r="BG796" s="224">
        <f>IF(N796="zákl. přenesená",J796,0)</f>
        <v>0</v>
      </c>
      <c r="BH796" s="224">
        <f>IF(N796="sníž. přenesená",J796,0)</f>
        <v>0</v>
      </c>
      <c r="BI796" s="224">
        <f>IF(N796="nulová",J796,0)</f>
        <v>0</v>
      </c>
      <c r="BJ796" s="18" t="s">
        <v>83</v>
      </c>
      <c r="BK796" s="224">
        <f>ROUND(I796*H796,2)</f>
        <v>0</v>
      </c>
      <c r="BL796" s="18" t="s">
        <v>207</v>
      </c>
      <c r="BM796" s="223" t="s">
        <v>750</v>
      </c>
    </row>
    <row r="797" s="13" customFormat="1">
      <c r="A797" s="13"/>
      <c r="B797" s="225"/>
      <c r="C797" s="226"/>
      <c r="D797" s="227" t="s">
        <v>142</v>
      </c>
      <c r="E797" s="228" t="s">
        <v>1</v>
      </c>
      <c r="F797" s="229" t="s">
        <v>751</v>
      </c>
      <c r="G797" s="226"/>
      <c r="H797" s="228" t="s">
        <v>1</v>
      </c>
      <c r="I797" s="230"/>
      <c r="J797" s="226"/>
      <c r="K797" s="226"/>
      <c r="L797" s="231"/>
      <c r="M797" s="232"/>
      <c r="N797" s="233"/>
      <c r="O797" s="233"/>
      <c r="P797" s="233"/>
      <c r="Q797" s="233"/>
      <c r="R797" s="233"/>
      <c r="S797" s="233"/>
      <c r="T797" s="234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35" t="s">
        <v>142</v>
      </c>
      <c r="AU797" s="235" t="s">
        <v>85</v>
      </c>
      <c r="AV797" s="13" t="s">
        <v>83</v>
      </c>
      <c r="AW797" s="13" t="s">
        <v>34</v>
      </c>
      <c r="AX797" s="13" t="s">
        <v>78</v>
      </c>
      <c r="AY797" s="235" t="s">
        <v>133</v>
      </c>
    </row>
    <row r="798" s="14" customFormat="1">
      <c r="A798" s="14"/>
      <c r="B798" s="236"/>
      <c r="C798" s="237"/>
      <c r="D798" s="227" t="s">
        <v>142</v>
      </c>
      <c r="E798" s="238" t="s">
        <v>1</v>
      </c>
      <c r="F798" s="239" t="s">
        <v>560</v>
      </c>
      <c r="G798" s="237"/>
      <c r="H798" s="240">
        <v>153.602</v>
      </c>
      <c r="I798" s="241"/>
      <c r="J798" s="237"/>
      <c r="K798" s="237"/>
      <c r="L798" s="242"/>
      <c r="M798" s="243"/>
      <c r="N798" s="244"/>
      <c r="O798" s="244"/>
      <c r="P798" s="244"/>
      <c r="Q798" s="244"/>
      <c r="R798" s="244"/>
      <c r="S798" s="244"/>
      <c r="T798" s="245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46" t="s">
        <v>142</v>
      </c>
      <c r="AU798" s="246" t="s">
        <v>85</v>
      </c>
      <c r="AV798" s="14" t="s">
        <v>85</v>
      </c>
      <c r="AW798" s="14" t="s">
        <v>34</v>
      </c>
      <c r="AX798" s="14" t="s">
        <v>78</v>
      </c>
      <c r="AY798" s="246" t="s">
        <v>133</v>
      </c>
    </row>
    <row r="799" s="13" customFormat="1">
      <c r="A799" s="13"/>
      <c r="B799" s="225"/>
      <c r="C799" s="226"/>
      <c r="D799" s="227" t="s">
        <v>142</v>
      </c>
      <c r="E799" s="228" t="s">
        <v>1</v>
      </c>
      <c r="F799" s="229" t="s">
        <v>595</v>
      </c>
      <c r="G799" s="226"/>
      <c r="H799" s="228" t="s">
        <v>1</v>
      </c>
      <c r="I799" s="230"/>
      <c r="J799" s="226"/>
      <c r="K799" s="226"/>
      <c r="L799" s="231"/>
      <c r="M799" s="232"/>
      <c r="N799" s="233"/>
      <c r="O799" s="233"/>
      <c r="P799" s="233"/>
      <c r="Q799" s="233"/>
      <c r="R799" s="233"/>
      <c r="S799" s="233"/>
      <c r="T799" s="234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35" t="s">
        <v>142</v>
      </c>
      <c r="AU799" s="235" t="s">
        <v>85</v>
      </c>
      <c r="AV799" s="13" t="s">
        <v>83</v>
      </c>
      <c r="AW799" s="13" t="s">
        <v>34</v>
      </c>
      <c r="AX799" s="13" t="s">
        <v>78</v>
      </c>
      <c r="AY799" s="235" t="s">
        <v>133</v>
      </c>
    </row>
    <row r="800" s="14" customFormat="1">
      <c r="A800" s="14"/>
      <c r="B800" s="236"/>
      <c r="C800" s="237"/>
      <c r="D800" s="227" t="s">
        <v>142</v>
      </c>
      <c r="E800" s="238" t="s">
        <v>1</v>
      </c>
      <c r="F800" s="239" t="s">
        <v>201</v>
      </c>
      <c r="G800" s="237"/>
      <c r="H800" s="240">
        <v>13.140000000000001</v>
      </c>
      <c r="I800" s="241"/>
      <c r="J800" s="237"/>
      <c r="K800" s="237"/>
      <c r="L800" s="242"/>
      <c r="M800" s="243"/>
      <c r="N800" s="244"/>
      <c r="O800" s="244"/>
      <c r="P800" s="244"/>
      <c r="Q800" s="244"/>
      <c r="R800" s="244"/>
      <c r="S800" s="244"/>
      <c r="T800" s="245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46" t="s">
        <v>142</v>
      </c>
      <c r="AU800" s="246" t="s">
        <v>85</v>
      </c>
      <c r="AV800" s="14" t="s">
        <v>85</v>
      </c>
      <c r="AW800" s="14" t="s">
        <v>34</v>
      </c>
      <c r="AX800" s="14" t="s">
        <v>78</v>
      </c>
      <c r="AY800" s="246" t="s">
        <v>133</v>
      </c>
    </row>
    <row r="801" s="14" customFormat="1">
      <c r="A801" s="14"/>
      <c r="B801" s="236"/>
      <c r="C801" s="237"/>
      <c r="D801" s="227" t="s">
        <v>142</v>
      </c>
      <c r="E801" s="238" t="s">
        <v>1</v>
      </c>
      <c r="F801" s="239" t="s">
        <v>202</v>
      </c>
      <c r="G801" s="237"/>
      <c r="H801" s="240">
        <v>64.403000000000006</v>
      </c>
      <c r="I801" s="241"/>
      <c r="J801" s="237"/>
      <c r="K801" s="237"/>
      <c r="L801" s="242"/>
      <c r="M801" s="243"/>
      <c r="N801" s="244"/>
      <c r="O801" s="244"/>
      <c r="P801" s="244"/>
      <c r="Q801" s="244"/>
      <c r="R801" s="244"/>
      <c r="S801" s="244"/>
      <c r="T801" s="245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46" t="s">
        <v>142</v>
      </c>
      <c r="AU801" s="246" t="s">
        <v>85</v>
      </c>
      <c r="AV801" s="14" t="s">
        <v>85</v>
      </c>
      <c r="AW801" s="14" t="s">
        <v>34</v>
      </c>
      <c r="AX801" s="14" t="s">
        <v>78</v>
      </c>
      <c r="AY801" s="246" t="s">
        <v>133</v>
      </c>
    </row>
    <row r="802" s="13" customFormat="1">
      <c r="A802" s="13"/>
      <c r="B802" s="225"/>
      <c r="C802" s="226"/>
      <c r="D802" s="227" t="s">
        <v>142</v>
      </c>
      <c r="E802" s="228" t="s">
        <v>1</v>
      </c>
      <c r="F802" s="229" t="s">
        <v>181</v>
      </c>
      <c r="G802" s="226"/>
      <c r="H802" s="228" t="s">
        <v>1</v>
      </c>
      <c r="I802" s="230"/>
      <c r="J802" s="226"/>
      <c r="K802" s="226"/>
      <c r="L802" s="231"/>
      <c r="M802" s="232"/>
      <c r="N802" s="233"/>
      <c r="O802" s="233"/>
      <c r="P802" s="233"/>
      <c r="Q802" s="233"/>
      <c r="R802" s="233"/>
      <c r="S802" s="233"/>
      <c r="T802" s="234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35" t="s">
        <v>142</v>
      </c>
      <c r="AU802" s="235" t="s">
        <v>85</v>
      </c>
      <c r="AV802" s="13" t="s">
        <v>83</v>
      </c>
      <c r="AW802" s="13" t="s">
        <v>34</v>
      </c>
      <c r="AX802" s="13" t="s">
        <v>78</v>
      </c>
      <c r="AY802" s="235" t="s">
        <v>133</v>
      </c>
    </row>
    <row r="803" s="14" customFormat="1">
      <c r="A803" s="14"/>
      <c r="B803" s="236"/>
      <c r="C803" s="237"/>
      <c r="D803" s="227" t="s">
        <v>142</v>
      </c>
      <c r="E803" s="238" t="s">
        <v>1</v>
      </c>
      <c r="F803" s="239" t="s">
        <v>203</v>
      </c>
      <c r="G803" s="237"/>
      <c r="H803" s="240">
        <v>-1.8</v>
      </c>
      <c r="I803" s="241"/>
      <c r="J803" s="237"/>
      <c r="K803" s="237"/>
      <c r="L803" s="242"/>
      <c r="M803" s="243"/>
      <c r="N803" s="244"/>
      <c r="O803" s="244"/>
      <c r="P803" s="244"/>
      <c r="Q803" s="244"/>
      <c r="R803" s="244"/>
      <c r="S803" s="244"/>
      <c r="T803" s="245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46" t="s">
        <v>142</v>
      </c>
      <c r="AU803" s="246" t="s">
        <v>85</v>
      </c>
      <c r="AV803" s="14" t="s">
        <v>85</v>
      </c>
      <c r="AW803" s="14" t="s">
        <v>34</v>
      </c>
      <c r="AX803" s="14" t="s">
        <v>78</v>
      </c>
      <c r="AY803" s="246" t="s">
        <v>133</v>
      </c>
    </row>
    <row r="804" s="15" customFormat="1">
      <c r="A804" s="15"/>
      <c r="B804" s="247"/>
      <c r="C804" s="248"/>
      <c r="D804" s="227" t="s">
        <v>142</v>
      </c>
      <c r="E804" s="249" t="s">
        <v>1</v>
      </c>
      <c r="F804" s="250" t="s">
        <v>145</v>
      </c>
      <c r="G804" s="248"/>
      <c r="H804" s="251">
        <v>229.345</v>
      </c>
      <c r="I804" s="252"/>
      <c r="J804" s="248"/>
      <c r="K804" s="248"/>
      <c r="L804" s="253"/>
      <c r="M804" s="254"/>
      <c r="N804" s="255"/>
      <c r="O804" s="255"/>
      <c r="P804" s="255"/>
      <c r="Q804" s="255"/>
      <c r="R804" s="255"/>
      <c r="S804" s="255"/>
      <c r="T804" s="256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57" t="s">
        <v>142</v>
      </c>
      <c r="AU804" s="257" t="s">
        <v>85</v>
      </c>
      <c r="AV804" s="15" t="s">
        <v>141</v>
      </c>
      <c r="AW804" s="15" t="s">
        <v>34</v>
      </c>
      <c r="AX804" s="15" t="s">
        <v>83</v>
      </c>
      <c r="AY804" s="257" t="s">
        <v>133</v>
      </c>
    </row>
    <row r="805" s="2" customFormat="1" ht="37.8" customHeight="1">
      <c r="A805" s="39"/>
      <c r="B805" s="40"/>
      <c r="C805" s="258" t="s">
        <v>752</v>
      </c>
      <c r="D805" s="258" t="s">
        <v>204</v>
      </c>
      <c r="E805" s="259" t="s">
        <v>753</v>
      </c>
      <c r="F805" s="260" t="s">
        <v>754</v>
      </c>
      <c r="G805" s="261" t="s">
        <v>154</v>
      </c>
      <c r="H805" s="262">
        <v>252.28</v>
      </c>
      <c r="I805" s="263"/>
      <c r="J805" s="264">
        <f>ROUND(I805*H805,2)</f>
        <v>0</v>
      </c>
      <c r="K805" s="260" t="s">
        <v>140</v>
      </c>
      <c r="L805" s="265"/>
      <c r="M805" s="266" t="s">
        <v>1</v>
      </c>
      <c r="N805" s="267" t="s">
        <v>43</v>
      </c>
      <c r="O805" s="92"/>
      <c r="P805" s="221">
        <f>O805*H805</f>
        <v>0</v>
      </c>
      <c r="Q805" s="221">
        <v>0</v>
      </c>
      <c r="R805" s="221">
        <f>Q805*H805</f>
        <v>0</v>
      </c>
      <c r="S805" s="221">
        <v>0</v>
      </c>
      <c r="T805" s="222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23" t="s">
        <v>259</v>
      </c>
      <c r="AT805" s="223" t="s">
        <v>204</v>
      </c>
      <c r="AU805" s="223" t="s">
        <v>85</v>
      </c>
      <c r="AY805" s="18" t="s">
        <v>133</v>
      </c>
      <c r="BE805" s="224">
        <f>IF(N805="základní",J805,0)</f>
        <v>0</v>
      </c>
      <c r="BF805" s="224">
        <f>IF(N805="snížená",J805,0)</f>
        <v>0</v>
      </c>
      <c r="BG805" s="224">
        <f>IF(N805="zákl. přenesená",J805,0)</f>
        <v>0</v>
      </c>
      <c r="BH805" s="224">
        <f>IF(N805="sníž. přenesená",J805,0)</f>
        <v>0</v>
      </c>
      <c r="BI805" s="224">
        <f>IF(N805="nulová",J805,0)</f>
        <v>0</v>
      </c>
      <c r="BJ805" s="18" t="s">
        <v>83</v>
      </c>
      <c r="BK805" s="224">
        <f>ROUND(I805*H805,2)</f>
        <v>0</v>
      </c>
      <c r="BL805" s="18" t="s">
        <v>207</v>
      </c>
      <c r="BM805" s="223" t="s">
        <v>755</v>
      </c>
    </row>
    <row r="806" s="14" customFormat="1">
      <c r="A806" s="14"/>
      <c r="B806" s="236"/>
      <c r="C806" s="237"/>
      <c r="D806" s="227" t="s">
        <v>142</v>
      </c>
      <c r="E806" s="238" t="s">
        <v>1</v>
      </c>
      <c r="F806" s="239" t="s">
        <v>756</v>
      </c>
      <c r="G806" s="237"/>
      <c r="H806" s="240">
        <v>252.28</v>
      </c>
      <c r="I806" s="241"/>
      <c r="J806" s="237"/>
      <c r="K806" s="237"/>
      <c r="L806" s="242"/>
      <c r="M806" s="243"/>
      <c r="N806" s="244"/>
      <c r="O806" s="244"/>
      <c r="P806" s="244"/>
      <c r="Q806" s="244"/>
      <c r="R806" s="244"/>
      <c r="S806" s="244"/>
      <c r="T806" s="245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46" t="s">
        <v>142</v>
      </c>
      <c r="AU806" s="246" t="s">
        <v>85</v>
      </c>
      <c r="AV806" s="14" t="s">
        <v>85</v>
      </c>
      <c r="AW806" s="14" t="s">
        <v>34</v>
      </c>
      <c r="AX806" s="14" t="s">
        <v>78</v>
      </c>
      <c r="AY806" s="246" t="s">
        <v>133</v>
      </c>
    </row>
    <row r="807" s="15" customFormat="1">
      <c r="A807" s="15"/>
      <c r="B807" s="247"/>
      <c r="C807" s="248"/>
      <c r="D807" s="227" t="s">
        <v>142</v>
      </c>
      <c r="E807" s="249" t="s">
        <v>1</v>
      </c>
      <c r="F807" s="250" t="s">
        <v>145</v>
      </c>
      <c r="G807" s="248"/>
      <c r="H807" s="251">
        <v>252.28</v>
      </c>
      <c r="I807" s="252"/>
      <c r="J807" s="248"/>
      <c r="K807" s="248"/>
      <c r="L807" s="253"/>
      <c r="M807" s="254"/>
      <c r="N807" s="255"/>
      <c r="O807" s="255"/>
      <c r="P807" s="255"/>
      <c r="Q807" s="255"/>
      <c r="R807" s="255"/>
      <c r="S807" s="255"/>
      <c r="T807" s="256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T807" s="257" t="s">
        <v>142</v>
      </c>
      <c r="AU807" s="257" t="s">
        <v>85</v>
      </c>
      <c r="AV807" s="15" t="s">
        <v>141</v>
      </c>
      <c r="AW807" s="15" t="s">
        <v>34</v>
      </c>
      <c r="AX807" s="15" t="s">
        <v>83</v>
      </c>
      <c r="AY807" s="257" t="s">
        <v>133</v>
      </c>
    </row>
    <row r="808" s="2" customFormat="1" ht="24.15" customHeight="1">
      <c r="A808" s="39"/>
      <c r="B808" s="40"/>
      <c r="C808" s="212" t="s">
        <v>477</v>
      </c>
      <c r="D808" s="212" t="s">
        <v>136</v>
      </c>
      <c r="E808" s="213" t="s">
        <v>757</v>
      </c>
      <c r="F808" s="214" t="s">
        <v>758</v>
      </c>
      <c r="G808" s="215" t="s">
        <v>568</v>
      </c>
      <c r="H808" s="268"/>
      <c r="I808" s="217"/>
      <c r="J808" s="218">
        <f>ROUND(I808*H808,2)</f>
        <v>0</v>
      </c>
      <c r="K808" s="214" t="s">
        <v>140</v>
      </c>
      <c r="L808" s="45"/>
      <c r="M808" s="219" t="s">
        <v>1</v>
      </c>
      <c r="N808" s="220" t="s">
        <v>43</v>
      </c>
      <c r="O808" s="92"/>
      <c r="P808" s="221">
        <f>O808*H808</f>
        <v>0</v>
      </c>
      <c r="Q808" s="221">
        <v>0</v>
      </c>
      <c r="R808" s="221">
        <f>Q808*H808</f>
        <v>0</v>
      </c>
      <c r="S808" s="221">
        <v>0</v>
      </c>
      <c r="T808" s="222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23" t="s">
        <v>207</v>
      </c>
      <c r="AT808" s="223" t="s">
        <v>136</v>
      </c>
      <c r="AU808" s="223" t="s">
        <v>85</v>
      </c>
      <c r="AY808" s="18" t="s">
        <v>133</v>
      </c>
      <c r="BE808" s="224">
        <f>IF(N808="základní",J808,0)</f>
        <v>0</v>
      </c>
      <c r="BF808" s="224">
        <f>IF(N808="snížená",J808,0)</f>
        <v>0</v>
      </c>
      <c r="BG808" s="224">
        <f>IF(N808="zákl. přenesená",J808,0)</f>
        <v>0</v>
      </c>
      <c r="BH808" s="224">
        <f>IF(N808="sníž. přenesená",J808,0)</f>
        <v>0</v>
      </c>
      <c r="BI808" s="224">
        <f>IF(N808="nulová",J808,0)</f>
        <v>0</v>
      </c>
      <c r="BJ808" s="18" t="s">
        <v>83</v>
      </c>
      <c r="BK808" s="224">
        <f>ROUND(I808*H808,2)</f>
        <v>0</v>
      </c>
      <c r="BL808" s="18" t="s">
        <v>207</v>
      </c>
      <c r="BM808" s="223" t="s">
        <v>759</v>
      </c>
    </row>
    <row r="809" s="12" customFormat="1" ht="22.8" customHeight="1">
      <c r="A809" s="12"/>
      <c r="B809" s="196"/>
      <c r="C809" s="197"/>
      <c r="D809" s="198" t="s">
        <v>77</v>
      </c>
      <c r="E809" s="210" t="s">
        <v>760</v>
      </c>
      <c r="F809" s="210" t="s">
        <v>761</v>
      </c>
      <c r="G809" s="197"/>
      <c r="H809" s="197"/>
      <c r="I809" s="200"/>
      <c r="J809" s="211">
        <f>BK809</f>
        <v>0</v>
      </c>
      <c r="K809" s="197"/>
      <c r="L809" s="202"/>
      <c r="M809" s="203"/>
      <c r="N809" s="204"/>
      <c r="O809" s="204"/>
      <c r="P809" s="205">
        <f>SUM(P810:P1026)</f>
        <v>0</v>
      </c>
      <c r="Q809" s="204"/>
      <c r="R809" s="205">
        <f>SUM(R810:R1026)</f>
        <v>0</v>
      </c>
      <c r="S809" s="204"/>
      <c r="T809" s="206">
        <f>SUM(T810:T1026)</f>
        <v>0</v>
      </c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R809" s="207" t="s">
        <v>85</v>
      </c>
      <c r="AT809" s="208" t="s">
        <v>77</v>
      </c>
      <c r="AU809" s="208" t="s">
        <v>83</v>
      </c>
      <c r="AY809" s="207" t="s">
        <v>133</v>
      </c>
      <c r="BK809" s="209">
        <f>SUM(BK810:BK1026)</f>
        <v>0</v>
      </c>
    </row>
    <row r="810" s="2" customFormat="1" ht="16.5" customHeight="1">
      <c r="A810" s="39"/>
      <c r="B810" s="40"/>
      <c r="C810" s="212" t="s">
        <v>762</v>
      </c>
      <c r="D810" s="212" t="s">
        <v>136</v>
      </c>
      <c r="E810" s="213" t="s">
        <v>763</v>
      </c>
      <c r="F810" s="214" t="s">
        <v>764</v>
      </c>
      <c r="G810" s="215" t="s">
        <v>222</v>
      </c>
      <c r="H810" s="216">
        <v>252.476</v>
      </c>
      <c r="I810" s="217"/>
      <c r="J810" s="218">
        <f>ROUND(I810*H810,2)</f>
        <v>0</v>
      </c>
      <c r="K810" s="214" t="s">
        <v>140</v>
      </c>
      <c r="L810" s="45"/>
      <c r="M810" s="219" t="s">
        <v>1</v>
      </c>
      <c r="N810" s="220" t="s">
        <v>43</v>
      </c>
      <c r="O810" s="92"/>
      <c r="P810" s="221">
        <f>O810*H810</f>
        <v>0</v>
      </c>
      <c r="Q810" s="221">
        <v>0</v>
      </c>
      <c r="R810" s="221">
        <f>Q810*H810</f>
        <v>0</v>
      </c>
      <c r="S810" s="221">
        <v>0</v>
      </c>
      <c r="T810" s="222">
        <f>S810*H810</f>
        <v>0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23" t="s">
        <v>207</v>
      </c>
      <c r="AT810" s="223" t="s">
        <v>136</v>
      </c>
      <c r="AU810" s="223" t="s">
        <v>85</v>
      </c>
      <c r="AY810" s="18" t="s">
        <v>133</v>
      </c>
      <c r="BE810" s="224">
        <f>IF(N810="základní",J810,0)</f>
        <v>0</v>
      </c>
      <c r="BF810" s="224">
        <f>IF(N810="snížená",J810,0)</f>
        <v>0</v>
      </c>
      <c r="BG810" s="224">
        <f>IF(N810="zákl. přenesená",J810,0)</f>
        <v>0</v>
      </c>
      <c r="BH810" s="224">
        <f>IF(N810="sníž. přenesená",J810,0)</f>
        <v>0</v>
      </c>
      <c r="BI810" s="224">
        <f>IF(N810="nulová",J810,0)</f>
        <v>0</v>
      </c>
      <c r="BJ810" s="18" t="s">
        <v>83</v>
      </c>
      <c r="BK810" s="224">
        <f>ROUND(I810*H810,2)</f>
        <v>0</v>
      </c>
      <c r="BL810" s="18" t="s">
        <v>207</v>
      </c>
      <c r="BM810" s="223" t="s">
        <v>765</v>
      </c>
    </row>
    <row r="811" s="13" customFormat="1">
      <c r="A811" s="13"/>
      <c r="B811" s="225"/>
      <c r="C811" s="226"/>
      <c r="D811" s="227" t="s">
        <v>142</v>
      </c>
      <c r="E811" s="228" t="s">
        <v>1</v>
      </c>
      <c r="F811" s="229" t="s">
        <v>595</v>
      </c>
      <c r="G811" s="226"/>
      <c r="H811" s="228" t="s">
        <v>1</v>
      </c>
      <c r="I811" s="230"/>
      <c r="J811" s="226"/>
      <c r="K811" s="226"/>
      <c r="L811" s="231"/>
      <c r="M811" s="232"/>
      <c r="N811" s="233"/>
      <c r="O811" s="233"/>
      <c r="P811" s="233"/>
      <c r="Q811" s="233"/>
      <c r="R811" s="233"/>
      <c r="S811" s="233"/>
      <c r="T811" s="234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35" t="s">
        <v>142</v>
      </c>
      <c r="AU811" s="235" t="s">
        <v>85</v>
      </c>
      <c r="AV811" s="13" t="s">
        <v>83</v>
      </c>
      <c r="AW811" s="13" t="s">
        <v>34</v>
      </c>
      <c r="AX811" s="13" t="s">
        <v>78</v>
      </c>
      <c r="AY811" s="235" t="s">
        <v>133</v>
      </c>
    </row>
    <row r="812" s="13" customFormat="1">
      <c r="A812" s="13"/>
      <c r="B812" s="225"/>
      <c r="C812" s="226"/>
      <c r="D812" s="227" t="s">
        <v>142</v>
      </c>
      <c r="E812" s="228" t="s">
        <v>1</v>
      </c>
      <c r="F812" s="229" t="s">
        <v>766</v>
      </c>
      <c r="G812" s="226"/>
      <c r="H812" s="228" t="s">
        <v>1</v>
      </c>
      <c r="I812" s="230"/>
      <c r="J812" s="226"/>
      <c r="K812" s="226"/>
      <c r="L812" s="231"/>
      <c r="M812" s="232"/>
      <c r="N812" s="233"/>
      <c r="O812" s="233"/>
      <c r="P812" s="233"/>
      <c r="Q812" s="233"/>
      <c r="R812" s="233"/>
      <c r="S812" s="233"/>
      <c r="T812" s="234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35" t="s">
        <v>142</v>
      </c>
      <c r="AU812" s="235" t="s">
        <v>85</v>
      </c>
      <c r="AV812" s="13" t="s">
        <v>83</v>
      </c>
      <c r="AW812" s="13" t="s">
        <v>34</v>
      </c>
      <c r="AX812" s="13" t="s">
        <v>78</v>
      </c>
      <c r="AY812" s="235" t="s">
        <v>133</v>
      </c>
    </row>
    <row r="813" s="14" customFormat="1">
      <c r="A813" s="14"/>
      <c r="B813" s="236"/>
      <c r="C813" s="237"/>
      <c r="D813" s="227" t="s">
        <v>142</v>
      </c>
      <c r="E813" s="238" t="s">
        <v>1</v>
      </c>
      <c r="F813" s="239" t="s">
        <v>767</v>
      </c>
      <c r="G813" s="237"/>
      <c r="H813" s="240">
        <v>21.899999999999999</v>
      </c>
      <c r="I813" s="241"/>
      <c r="J813" s="237"/>
      <c r="K813" s="237"/>
      <c r="L813" s="242"/>
      <c r="M813" s="243"/>
      <c r="N813" s="244"/>
      <c r="O813" s="244"/>
      <c r="P813" s="244"/>
      <c r="Q813" s="244"/>
      <c r="R813" s="244"/>
      <c r="S813" s="244"/>
      <c r="T813" s="245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46" t="s">
        <v>142</v>
      </c>
      <c r="AU813" s="246" t="s">
        <v>85</v>
      </c>
      <c r="AV813" s="14" t="s">
        <v>85</v>
      </c>
      <c r="AW813" s="14" t="s">
        <v>34</v>
      </c>
      <c r="AX813" s="14" t="s">
        <v>78</v>
      </c>
      <c r="AY813" s="246" t="s">
        <v>133</v>
      </c>
    </row>
    <row r="814" s="14" customFormat="1">
      <c r="A814" s="14"/>
      <c r="B814" s="236"/>
      <c r="C814" s="237"/>
      <c r="D814" s="227" t="s">
        <v>142</v>
      </c>
      <c r="E814" s="238" t="s">
        <v>1</v>
      </c>
      <c r="F814" s="239" t="s">
        <v>768</v>
      </c>
      <c r="G814" s="237"/>
      <c r="H814" s="240">
        <v>107.33799999999999</v>
      </c>
      <c r="I814" s="241"/>
      <c r="J814" s="237"/>
      <c r="K814" s="237"/>
      <c r="L814" s="242"/>
      <c r="M814" s="243"/>
      <c r="N814" s="244"/>
      <c r="O814" s="244"/>
      <c r="P814" s="244"/>
      <c r="Q814" s="244"/>
      <c r="R814" s="244"/>
      <c r="S814" s="244"/>
      <c r="T814" s="245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46" t="s">
        <v>142</v>
      </c>
      <c r="AU814" s="246" t="s">
        <v>85</v>
      </c>
      <c r="AV814" s="14" t="s">
        <v>85</v>
      </c>
      <c r="AW814" s="14" t="s">
        <v>34</v>
      </c>
      <c r="AX814" s="14" t="s">
        <v>78</v>
      </c>
      <c r="AY814" s="246" t="s">
        <v>133</v>
      </c>
    </row>
    <row r="815" s="13" customFormat="1">
      <c r="A815" s="13"/>
      <c r="B815" s="225"/>
      <c r="C815" s="226"/>
      <c r="D815" s="227" t="s">
        <v>142</v>
      </c>
      <c r="E815" s="228" t="s">
        <v>1</v>
      </c>
      <c r="F815" s="229" t="s">
        <v>181</v>
      </c>
      <c r="G815" s="226"/>
      <c r="H815" s="228" t="s">
        <v>1</v>
      </c>
      <c r="I815" s="230"/>
      <c r="J815" s="226"/>
      <c r="K815" s="226"/>
      <c r="L815" s="231"/>
      <c r="M815" s="232"/>
      <c r="N815" s="233"/>
      <c r="O815" s="233"/>
      <c r="P815" s="233"/>
      <c r="Q815" s="233"/>
      <c r="R815" s="233"/>
      <c r="S815" s="233"/>
      <c r="T815" s="234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35" t="s">
        <v>142</v>
      </c>
      <c r="AU815" s="235" t="s">
        <v>85</v>
      </c>
      <c r="AV815" s="13" t="s">
        <v>83</v>
      </c>
      <c r="AW815" s="13" t="s">
        <v>34</v>
      </c>
      <c r="AX815" s="13" t="s">
        <v>78</v>
      </c>
      <c r="AY815" s="235" t="s">
        <v>133</v>
      </c>
    </row>
    <row r="816" s="14" customFormat="1">
      <c r="A816" s="14"/>
      <c r="B816" s="236"/>
      <c r="C816" s="237"/>
      <c r="D816" s="227" t="s">
        <v>142</v>
      </c>
      <c r="E816" s="238" t="s">
        <v>1</v>
      </c>
      <c r="F816" s="239" t="s">
        <v>769</v>
      </c>
      <c r="G816" s="237"/>
      <c r="H816" s="240">
        <v>-3</v>
      </c>
      <c r="I816" s="241"/>
      <c r="J816" s="237"/>
      <c r="K816" s="237"/>
      <c r="L816" s="242"/>
      <c r="M816" s="243"/>
      <c r="N816" s="244"/>
      <c r="O816" s="244"/>
      <c r="P816" s="244"/>
      <c r="Q816" s="244"/>
      <c r="R816" s="244"/>
      <c r="S816" s="244"/>
      <c r="T816" s="245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46" t="s">
        <v>142</v>
      </c>
      <c r="AU816" s="246" t="s">
        <v>85</v>
      </c>
      <c r="AV816" s="14" t="s">
        <v>85</v>
      </c>
      <c r="AW816" s="14" t="s">
        <v>34</v>
      </c>
      <c r="AX816" s="14" t="s">
        <v>78</v>
      </c>
      <c r="AY816" s="246" t="s">
        <v>133</v>
      </c>
    </row>
    <row r="817" s="16" customFormat="1">
      <c r="A817" s="16"/>
      <c r="B817" s="269"/>
      <c r="C817" s="270"/>
      <c r="D817" s="227" t="s">
        <v>142</v>
      </c>
      <c r="E817" s="271" t="s">
        <v>1</v>
      </c>
      <c r="F817" s="272" t="s">
        <v>641</v>
      </c>
      <c r="G817" s="270"/>
      <c r="H817" s="273">
        <v>126.238</v>
      </c>
      <c r="I817" s="274"/>
      <c r="J817" s="270"/>
      <c r="K817" s="270"/>
      <c r="L817" s="275"/>
      <c r="M817" s="276"/>
      <c r="N817" s="277"/>
      <c r="O817" s="277"/>
      <c r="P817" s="277"/>
      <c r="Q817" s="277"/>
      <c r="R817" s="277"/>
      <c r="S817" s="277"/>
      <c r="T817" s="278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T817" s="279" t="s">
        <v>142</v>
      </c>
      <c r="AU817" s="279" t="s">
        <v>85</v>
      </c>
      <c r="AV817" s="16" t="s">
        <v>134</v>
      </c>
      <c r="AW817" s="16" t="s">
        <v>34</v>
      </c>
      <c r="AX817" s="16" t="s">
        <v>78</v>
      </c>
      <c r="AY817" s="279" t="s">
        <v>133</v>
      </c>
    </row>
    <row r="818" s="13" customFormat="1">
      <c r="A818" s="13"/>
      <c r="B818" s="225"/>
      <c r="C818" s="226"/>
      <c r="D818" s="227" t="s">
        <v>142</v>
      </c>
      <c r="E818" s="228" t="s">
        <v>1</v>
      </c>
      <c r="F818" s="229" t="s">
        <v>642</v>
      </c>
      <c r="G818" s="226"/>
      <c r="H818" s="228" t="s">
        <v>1</v>
      </c>
      <c r="I818" s="230"/>
      <c r="J818" s="226"/>
      <c r="K818" s="226"/>
      <c r="L818" s="231"/>
      <c r="M818" s="232"/>
      <c r="N818" s="233"/>
      <c r="O818" s="233"/>
      <c r="P818" s="233"/>
      <c r="Q818" s="233"/>
      <c r="R818" s="233"/>
      <c r="S818" s="233"/>
      <c r="T818" s="234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35" t="s">
        <v>142</v>
      </c>
      <c r="AU818" s="235" t="s">
        <v>85</v>
      </c>
      <c r="AV818" s="13" t="s">
        <v>83</v>
      </c>
      <c r="AW818" s="13" t="s">
        <v>34</v>
      </c>
      <c r="AX818" s="13" t="s">
        <v>78</v>
      </c>
      <c r="AY818" s="235" t="s">
        <v>133</v>
      </c>
    </row>
    <row r="819" s="14" customFormat="1">
      <c r="A819" s="14"/>
      <c r="B819" s="236"/>
      <c r="C819" s="237"/>
      <c r="D819" s="227" t="s">
        <v>142</v>
      </c>
      <c r="E819" s="238" t="s">
        <v>1</v>
      </c>
      <c r="F819" s="239" t="s">
        <v>770</v>
      </c>
      <c r="G819" s="237"/>
      <c r="H819" s="240">
        <v>126.238</v>
      </c>
      <c r="I819" s="241"/>
      <c r="J819" s="237"/>
      <c r="K819" s="237"/>
      <c r="L819" s="242"/>
      <c r="M819" s="243"/>
      <c r="N819" s="244"/>
      <c r="O819" s="244"/>
      <c r="P819" s="244"/>
      <c r="Q819" s="244"/>
      <c r="R819" s="244"/>
      <c r="S819" s="244"/>
      <c r="T819" s="245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46" t="s">
        <v>142</v>
      </c>
      <c r="AU819" s="246" t="s">
        <v>85</v>
      </c>
      <c r="AV819" s="14" t="s">
        <v>85</v>
      </c>
      <c r="AW819" s="14" t="s">
        <v>34</v>
      </c>
      <c r="AX819" s="14" t="s">
        <v>78</v>
      </c>
      <c r="AY819" s="246" t="s">
        <v>133</v>
      </c>
    </row>
    <row r="820" s="15" customFormat="1">
      <c r="A820" s="15"/>
      <c r="B820" s="247"/>
      <c r="C820" s="248"/>
      <c r="D820" s="227" t="s">
        <v>142</v>
      </c>
      <c r="E820" s="249" t="s">
        <v>1</v>
      </c>
      <c r="F820" s="250" t="s">
        <v>145</v>
      </c>
      <c r="G820" s="248"/>
      <c r="H820" s="251">
        <v>252.476</v>
      </c>
      <c r="I820" s="252"/>
      <c r="J820" s="248"/>
      <c r="K820" s="248"/>
      <c r="L820" s="253"/>
      <c r="M820" s="254"/>
      <c r="N820" s="255"/>
      <c r="O820" s="255"/>
      <c r="P820" s="255"/>
      <c r="Q820" s="255"/>
      <c r="R820" s="255"/>
      <c r="S820" s="255"/>
      <c r="T820" s="256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T820" s="257" t="s">
        <v>142</v>
      </c>
      <c r="AU820" s="257" t="s">
        <v>85</v>
      </c>
      <c r="AV820" s="15" t="s">
        <v>141</v>
      </c>
      <c r="AW820" s="15" t="s">
        <v>34</v>
      </c>
      <c r="AX820" s="15" t="s">
        <v>83</v>
      </c>
      <c r="AY820" s="257" t="s">
        <v>133</v>
      </c>
    </row>
    <row r="821" s="2" customFormat="1" ht="16.5" customHeight="1">
      <c r="A821" s="39"/>
      <c r="B821" s="40"/>
      <c r="C821" s="258" t="s">
        <v>483</v>
      </c>
      <c r="D821" s="258" t="s">
        <v>204</v>
      </c>
      <c r="E821" s="259" t="s">
        <v>771</v>
      </c>
      <c r="F821" s="260" t="s">
        <v>772</v>
      </c>
      <c r="G821" s="261" t="s">
        <v>139</v>
      </c>
      <c r="H821" s="262">
        <v>1.2230000000000001</v>
      </c>
      <c r="I821" s="263"/>
      <c r="J821" s="264">
        <f>ROUND(I821*H821,2)</f>
        <v>0</v>
      </c>
      <c r="K821" s="260" t="s">
        <v>140</v>
      </c>
      <c r="L821" s="265"/>
      <c r="M821" s="266" t="s">
        <v>1</v>
      </c>
      <c r="N821" s="267" t="s">
        <v>43</v>
      </c>
      <c r="O821" s="92"/>
      <c r="P821" s="221">
        <f>O821*H821</f>
        <v>0</v>
      </c>
      <c r="Q821" s="221">
        <v>0</v>
      </c>
      <c r="R821" s="221">
        <f>Q821*H821</f>
        <v>0</v>
      </c>
      <c r="S821" s="221">
        <v>0</v>
      </c>
      <c r="T821" s="222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223" t="s">
        <v>259</v>
      </c>
      <c r="AT821" s="223" t="s">
        <v>204</v>
      </c>
      <c r="AU821" s="223" t="s">
        <v>85</v>
      </c>
      <c r="AY821" s="18" t="s">
        <v>133</v>
      </c>
      <c r="BE821" s="224">
        <f>IF(N821="základní",J821,0)</f>
        <v>0</v>
      </c>
      <c r="BF821" s="224">
        <f>IF(N821="snížená",J821,0)</f>
        <v>0</v>
      </c>
      <c r="BG821" s="224">
        <f>IF(N821="zákl. přenesená",J821,0)</f>
        <v>0</v>
      </c>
      <c r="BH821" s="224">
        <f>IF(N821="sníž. přenesená",J821,0)</f>
        <v>0</v>
      </c>
      <c r="BI821" s="224">
        <f>IF(N821="nulová",J821,0)</f>
        <v>0</v>
      </c>
      <c r="BJ821" s="18" t="s">
        <v>83</v>
      </c>
      <c r="BK821" s="224">
        <f>ROUND(I821*H821,2)</f>
        <v>0</v>
      </c>
      <c r="BL821" s="18" t="s">
        <v>207</v>
      </c>
      <c r="BM821" s="223" t="s">
        <v>773</v>
      </c>
    </row>
    <row r="822" s="13" customFormat="1">
      <c r="A822" s="13"/>
      <c r="B822" s="225"/>
      <c r="C822" s="226"/>
      <c r="D822" s="227" t="s">
        <v>142</v>
      </c>
      <c r="E822" s="228" t="s">
        <v>1</v>
      </c>
      <c r="F822" s="229" t="s">
        <v>595</v>
      </c>
      <c r="G822" s="226"/>
      <c r="H822" s="228" t="s">
        <v>1</v>
      </c>
      <c r="I822" s="230"/>
      <c r="J822" s="226"/>
      <c r="K822" s="226"/>
      <c r="L822" s="231"/>
      <c r="M822" s="232"/>
      <c r="N822" s="233"/>
      <c r="O822" s="233"/>
      <c r="P822" s="233"/>
      <c r="Q822" s="233"/>
      <c r="R822" s="233"/>
      <c r="S822" s="233"/>
      <c r="T822" s="234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35" t="s">
        <v>142</v>
      </c>
      <c r="AU822" s="235" t="s">
        <v>85</v>
      </c>
      <c r="AV822" s="13" t="s">
        <v>83</v>
      </c>
      <c r="AW822" s="13" t="s">
        <v>34</v>
      </c>
      <c r="AX822" s="13" t="s">
        <v>78</v>
      </c>
      <c r="AY822" s="235" t="s">
        <v>133</v>
      </c>
    </row>
    <row r="823" s="13" customFormat="1">
      <c r="A823" s="13"/>
      <c r="B823" s="225"/>
      <c r="C823" s="226"/>
      <c r="D823" s="227" t="s">
        <v>142</v>
      </c>
      <c r="E823" s="228" t="s">
        <v>1</v>
      </c>
      <c r="F823" s="229" t="s">
        <v>766</v>
      </c>
      <c r="G823" s="226"/>
      <c r="H823" s="228" t="s">
        <v>1</v>
      </c>
      <c r="I823" s="230"/>
      <c r="J823" s="226"/>
      <c r="K823" s="226"/>
      <c r="L823" s="231"/>
      <c r="M823" s="232"/>
      <c r="N823" s="233"/>
      <c r="O823" s="233"/>
      <c r="P823" s="233"/>
      <c r="Q823" s="233"/>
      <c r="R823" s="233"/>
      <c r="S823" s="233"/>
      <c r="T823" s="234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35" t="s">
        <v>142</v>
      </c>
      <c r="AU823" s="235" t="s">
        <v>85</v>
      </c>
      <c r="AV823" s="13" t="s">
        <v>83</v>
      </c>
      <c r="AW823" s="13" t="s">
        <v>34</v>
      </c>
      <c r="AX823" s="13" t="s">
        <v>78</v>
      </c>
      <c r="AY823" s="235" t="s">
        <v>133</v>
      </c>
    </row>
    <row r="824" s="14" customFormat="1">
      <c r="A824" s="14"/>
      <c r="B824" s="236"/>
      <c r="C824" s="237"/>
      <c r="D824" s="227" t="s">
        <v>142</v>
      </c>
      <c r="E824" s="238" t="s">
        <v>1</v>
      </c>
      <c r="F824" s="239" t="s">
        <v>774</v>
      </c>
      <c r="G824" s="237"/>
      <c r="H824" s="240">
        <v>0.19300000000000001</v>
      </c>
      <c r="I824" s="241"/>
      <c r="J824" s="237"/>
      <c r="K824" s="237"/>
      <c r="L824" s="242"/>
      <c r="M824" s="243"/>
      <c r="N824" s="244"/>
      <c r="O824" s="244"/>
      <c r="P824" s="244"/>
      <c r="Q824" s="244"/>
      <c r="R824" s="244"/>
      <c r="S824" s="244"/>
      <c r="T824" s="245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46" t="s">
        <v>142</v>
      </c>
      <c r="AU824" s="246" t="s">
        <v>85</v>
      </c>
      <c r="AV824" s="14" t="s">
        <v>85</v>
      </c>
      <c r="AW824" s="14" t="s">
        <v>34</v>
      </c>
      <c r="AX824" s="14" t="s">
        <v>78</v>
      </c>
      <c r="AY824" s="246" t="s">
        <v>133</v>
      </c>
    </row>
    <row r="825" s="14" customFormat="1">
      <c r="A825" s="14"/>
      <c r="B825" s="236"/>
      <c r="C825" s="237"/>
      <c r="D825" s="227" t="s">
        <v>142</v>
      </c>
      <c r="E825" s="238" t="s">
        <v>1</v>
      </c>
      <c r="F825" s="239" t="s">
        <v>775</v>
      </c>
      <c r="G825" s="237"/>
      <c r="H825" s="240">
        <v>0.94499999999999995</v>
      </c>
      <c r="I825" s="241"/>
      <c r="J825" s="237"/>
      <c r="K825" s="237"/>
      <c r="L825" s="242"/>
      <c r="M825" s="243"/>
      <c r="N825" s="244"/>
      <c r="O825" s="244"/>
      <c r="P825" s="244"/>
      <c r="Q825" s="244"/>
      <c r="R825" s="244"/>
      <c r="S825" s="244"/>
      <c r="T825" s="245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46" t="s">
        <v>142</v>
      </c>
      <c r="AU825" s="246" t="s">
        <v>85</v>
      </c>
      <c r="AV825" s="14" t="s">
        <v>85</v>
      </c>
      <c r="AW825" s="14" t="s">
        <v>34</v>
      </c>
      <c r="AX825" s="14" t="s">
        <v>78</v>
      </c>
      <c r="AY825" s="246" t="s">
        <v>133</v>
      </c>
    </row>
    <row r="826" s="13" customFormat="1">
      <c r="A826" s="13"/>
      <c r="B826" s="225"/>
      <c r="C826" s="226"/>
      <c r="D826" s="227" t="s">
        <v>142</v>
      </c>
      <c r="E826" s="228" t="s">
        <v>1</v>
      </c>
      <c r="F826" s="229" t="s">
        <v>181</v>
      </c>
      <c r="G826" s="226"/>
      <c r="H826" s="228" t="s">
        <v>1</v>
      </c>
      <c r="I826" s="230"/>
      <c r="J826" s="226"/>
      <c r="K826" s="226"/>
      <c r="L826" s="231"/>
      <c r="M826" s="232"/>
      <c r="N826" s="233"/>
      <c r="O826" s="233"/>
      <c r="P826" s="233"/>
      <c r="Q826" s="233"/>
      <c r="R826" s="233"/>
      <c r="S826" s="233"/>
      <c r="T826" s="234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35" t="s">
        <v>142</v>
      </c>
      <c r="AU826" s="235" t="s">
        <v>85</v>
      </c>
      <c r="AV826" s="13" t="s">
        <v>83</v>
      </c>
      <c r="AW826" s="13" t="s">
        <v>34</v>
      </c>
      <c r="AX826" s="13" t="s">
        <v>78</v>
      </c>
      <c r="AY826" s="235" t="s">
        <v>133</v>
      </c>
    </row>
    <row r="827" s="14" customFormat="1">
      <c r="A827" s="14"/>
      <c r="B827" s="236"/>
      <c r="C827" s="237"/>
      <c r="D827" s="227" t="s">
        <v>142</v>
      </c>
      <c r="E827" s="238" t="s">
        <v>1</v>
      </c>
      <c r="F827" s="239" t="s">
        <v>776</v>
      </c>
      <c r="G827" s="237"/>
      <c r="H827" s="240">
        <v>-0.025999999999999999</v>
      </c>
      <c r="I827" s="241"/>
      <c r="J827" s="237"/>
      <c r="K827" s="237"/>
      <c r="L827" s="242"/>
      <c r="M827" s="243"/>
      <c r="N827" s="244"/>
      <c r="O827" s="244"/>
      <c r="P827" s="244"/>
      <c r="Q827" s="244"/>
      <c r="R827" s="244"/>
      <c r="S827" s="244"/>
      <c r="T827" s="245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46" t="s">
        <v>142</v>
      </c>
      <c r="AU827" s="246" t="s">
        <v>85</v>
      </c>
      <c r="AV827" s="14" t="s">
        <v>85</v>
      </c>
      <c r="AW827" s="14" t="s">
        <v>34</v>
      </c>
      <c r="AX827" s="14" t="s">
        <v>78</v>
      </c>
      <c r="AY827" s="246" t="s">
        <v>133</v>
      </c>
    </row>
    <row r="828" s="15" customFormat="1">
      <c r="A828" s="15"/>
      <c r="B828" s="247"/>
      <c r="C828" s="248"/>
      <c r="D828" s="227" t="s">
        <v>142</v>
      </c>
      <c r="E828" s="249" t="s">
        <v>1</v>
      </c>
      <c r="F828" s="250" t="s">
        <v>145</v>
      </c>
      <c r="G828" s="248"/>
      <c r="H828" s="251">
        <v>1.1120000000000001</v>
      </c>
      <c r="I828" s="252"/>
      <c r="J828" s="248"/>
      <c r="K828" s="248"/>
      <c r="L828" s="253"/>
      <c r="M828" s="254"/>
      <c r="N828" s="255"/>
      <c r="O828" s="255"/>
      <c r="P828" s="255"/>
      <c r="Q828" s="255"/>
      <c r="R828" s="255"/>
      <c r="S828" s="255"/>
      <c r="T828" s="256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57" t="s">
        <v>142</v>
      </c>
      <c r="AU828" s="257" t="s">
        <v>85</v>
      </c>
      <c r="AV828" s="15" t="s">
        <v>141</v>
      </c>
      <c r="AW828" s="15" t="s">
        <v>34</v>
      </c>
      <c r="AX828" s="15" t="s">
        <v>78</v>
      </c>
      <c r="AY828" s="257" t="s">
        <v>133</v>
      </c>
    </row>
    <row r="829" s="14" customFormat="1">
      <c r="A829" s="14"/>
      <c r="B829" s="236"/>
      <c r="C829" s="237"/>
      <c r="D829" s="227" t="s">
        <v>142</v>
      </c>
      <c r="E829" s="238" t="s">
        <v>1</v>
      </c>
      <c r="F829" s="239" t="s">
        <v>777</v>
      </c>
      <c r="G829" s="237"/>
      <c r="H829" s="240">
        <v>1.2230000000000001</v>
      </c>
      <c r="I829" s="241"/>
      <c r="J829" s="237"/>
      <c r="K829" s="237"/>
      <c r="L829" s="242"/>
      <c r="M829" s="243"/>
      <c r="N829" s="244"/>
      <c r="O829" s="244"/>
      <c r="P829" s="244"/>
      <c r="Q829" s="244"/>
      <c r="R829" s="244"/>
      <c r="S829" s="244"/>
      <c r="T829" s="245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T829" s="246" t="s">
        <v>142</v>
      </c>
      <c r="AU829" s="246" t="s">
        <v>85</v>
      </c>
      <c r="AV829" s="14" t="s">
        <v>85</v>
      </c>
      <c r="AW829" s="14" t="s">
        <v>34</v>
      </c>
      <c r="AX829" s="14" t="s">
        <v>78</v>
      </c>
      <c r="AY829" s="246" t="s">
        <v>133</v>
      </c>
    </row>
    <row r="830" s="15" customFormat="1">
      <c r="A830" s="15"/>
      <c r="B830" s="247"/>
      <c r="C830" s="248"/>
      <c r="D830" s="227" t="s">
        <v>142</v>
      </c>
      <c r="E830" s="249" t="s">
        <v>1</v>
      </c>
      <c r="F830" s="250" t="s">
        <v>145</v>
      </c>
      <c r="G830" s="248"/>
      <c r="H830" s="251">
        <v>1.2230000000000001</v>
      </c>
      <c r="I830" s="252"/>
      <c r="J830" s="248"/>
      <c r="K830" s="248"/>
      <c r="L830" s="253"/>
      <c r="M830" s="254"/>
      <c r="N830" s="255"/>
      <c r="O830" s="255"/>
      <c r="P830" s="255"/>
      <c r="Q830" s="255"/>
      <c r="R830" s="255"/>
      <c r="S830" s="255"/>
      <c r="T830" s="256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T830" s="257" t="s">
        <v>142</v>
      </c>
      <c r="AU830" s="257" t="s">
        <v>85</v>
      </c>
      <c r="AV830" s="15" t="s">
        <v>141</v>
      </c>
      <c r="AW830" s="15" t="s">
        <v>34</v>
      </c>
      <c r="AX830" s="15" t="s">
        <v>83</v>
      </c>
      <c r="AY830" s="257" t="s">
        <v>133</v>
      </c>
    </row>
    <row r="831" s="2" customFormat="1" ht="24.15" customHeight="1">
      <c r="A831" s="39"/>
      <c r="B831" s="40"/>
      <c r="C831" s="212" t="s">
        <v>778</v>
      </c>
      <c r="D831" s="212" t="s">
        <v>136</v>
      </c>
      <c r="E831" s="213" t="s">
        <v>779</v>
      </c>
      <c r="F831" s="214" t="s">
        <v>780</v>
      </c>
      <c r="G831" s="215" t="s">
        <v>150</v>
      </c>
      <c r="H831" s="216">
        <v>11</v>
      </c>
      <c r="I831" s="217"/>
      <c r="J831" s="218">
        <f>ROUND(I831*H831,2)</f>
        <v>0</v>
      </c>
      <c r="K831" s="214" t="s">
        <v>140</v>
      </c>
      <c r="L831" s="45"/>
      <c r="M831" s="219" t="s">
        <v>1</v>
      </c>
      <c r="N831" s="220" t="s">
        <v>43</v>
      </c>
      <c r="O831" s="92"/>
      <c r="P831" s="221">
        <f>O831*H831</f>
        <v>0</v>
      </c>
      <c r="Q831" s="221">
        <v>0</v>
      </c>
      <c r="R831" s="221">
        <f>Q831*H831</f>
        <v>0</v>
      </c>
      <c r="S831" s="221">
        <v>0</v>
      </c>
      <c r="T831" s="222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23" t="s">
        <v>207</v>
      </c>
      <c r="AT831" s="223" t="s">
        <v>136</v>
      </c>
      <c r="AU831" s="223" t="s">
        <v>85</v>
      </c>
      <c r="AY831" s="18" t="s">
        <v>133</v>
      </c>
      <c r="BE831" s="224">
        <f>IF(N831="základní",J831,0)</f>
        <v>0</v>
      </c>
      <c r="BF831" s="224">
        <f>IF(N831="snížená",J831,0)</f>
        <v>0</v>
      </c>
      <c r="BG831" s="224">
        <f>IF(N831="zákl. přenesená",J831,0)</f>
        <v>0</v>
      </c>
      <c r="BH831" s="224">
        <f>IF(N831="sníž. přenesená",J831,0)</f>
        <v>0</v>
      </c>
      <c r="BI831" s="224">
        <f>IF(N831="nulová",J831,0)</f>
        <v>0</v>
      </c>
      <c r="BJ831" s="18" t="s">
        <v>83</v>
      </c>
      <c r="BK831" s="224">
        <f>ROUND(I831*H831,2)</f>
        <v>0</v>
      </c>
      <c r="BL831" s="18" t="s">
        <v>207</v>
      </c>
      <c r="BM831" s="223" t="s">
        <v>781</v>
      </c>
    </row>
    <row r="832" s="13" customFormat="1">
      <c r="A832" s="13"/>
      <c r="B832" s="225"/>
      <c r="C832" s="226"/>
      <c r="D832" s="227" t="s">
        <v>142</v>
      </c>
      <c r="E832" s="228" t="s">
        <v>1</v>
      </c>
      <c r="F832" s="229" t="s">
        <v>782</v>
      </c>
      <c r="G832" s="226"/>
      <c r="H832" s="228" t="s">
        <v>1</v>
      </c>
      <c r="I832" s="230"/>
      <c r="J832" s="226"/>
      <c r="K832" s="226"/>
      <c r="L832" s="231"/>
      <c r="M832" s="232"/>
      <c r="N832" s="233"/>
      <c r="O832" s="233"/>
      <c r="P832" s="233"/>
      <c r="Q832" s="233"/>
      <c r="R832" s="233"/>
      <c r="S832" s="233"/>
      <c r="T832" s="234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35" t="s">
        <v>142</v>
      </c>
      <c r="AU832" s="235" t="s">
        <v>85</v>
      </c>
      <c r="AV832" s="13" t="s">
        <v>83</v>
      </c>
      <c r="AW832" s="13" t="s">
        <v>34</v>
      </c>
      <c r="AX832" s="13" t="s">
        <v>78</v>
      </c>
      <c r="AY832" s="235" t="s">
        <v>133</v>
      </c>
    </row>
    <row r="833" s="13" customFormat="1">
      <c r="A833" s="13"/>
      <c r="B833" s="225"/>
      <c r="C833" s="226"/>
      <c r="D833" s="227" t="s">
        <v>142</v>
      </c>
      <c r="E833" s="228" t="s">
        <v>1</v>
      </c>
      <c r="F833" s="229" t="s">
        <v>783</v>
      </c>
      <c r="G833" s="226"/>
      <c r="H833" s="228" t="s">
        <v>1</v>
      </c>
      <c r="I833" s="230"/>
      <c r="J833" s="226"/>
      <c r="K833" s="226"/>
      <c r="L833" s="231"/>
      <c r="M833" s="232"/>
      <c r="N833" s="233"/>
      <c r="O833" s="233"/>
      <c r="P833" s="233"/>
      <c r="Q833" s="233"/>
      <c r="R833" s="233"/>
      <c r="S833" s="233"/>
      <c r="T833" s="234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35" t="s">
        <v>142</v>
      </c>
      <c r="AU833" s="235" t="s">
        <v>85</v>
      </c>
      <c r="AV833" s="13" t="s">
        <v>83</v>
      </c>
      <c r="AW833" s="13" t="s">
        <v>34</v>
      </c>
      <c r="AX833" s="13" t="s">
        <v>78</v>
      </c>
      <c r="AY833" s="235" t="s">
        <v>133</v>
      </c>
    </row>
    <row r="834" s="14" customFormat="1">
      <c r="A834" s="14"/>
      <c r="B834" s="236"/>
      <c r="C834" s="237"/>
      <c r="D834" s="227" t="s">
        <v>142</v>
      </c>
      <c r="E834" s="238" t="s">
        <v>1</v>
      </c>
      <c r="F834" s="239" t="s">
        <v>219</v>
      </c>
      <c r="G834" s="237"/>
      <c r="H834" s="240">
        <v>11</v>
      </c>
      <c r="I834" s="241"/>
      <c r="J834" s="237"/>
      <c r="K834" s="237"/>
      <c r="L834" s="242"/>
      <c r="M834" s="243"/>
      <c r="N834" s="244"/>
      <c r="O834" s="244"/>
      <c r="P834" s="244"/>
      <c r="Q834" s="244"/>
      <c r="R834" s="244"/>
      <c r="S834" s="244"/>
      <c r="T834" s="245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46" t="s">
        <v>142</v>
      </c>
      <c r="AU834" s="246" t="s">
        <v>85</v>
      </c>
      <c r="AV834" s="14" t="s">
        <v>85</v>
      </c>
      <c r="AW834" s="14" t="s">
        <v>34</v>
      </c>
      <c r="AX834" s="14" t="s">
        <v>78</v>
      </c>
      <c r="AY834" s="246" t="s">
        <v>133</v>
      </c>
    </row>
    <row r="835" s="15" customFormat="1">
      <c r="A835" s="15"/>
      <c r="B835" s="247"/>
      <c r="C835" s="248"/>
      <c r="D835" s="227" t="s">
        <v>142</v>
      </c>
      <c r="E835" s="249" t="s">
        <v>1</v>
      </c>
      <c r="F835" s="250" t="s">
        <v>145</v>
      </c>
      <c r="G835" s="248"/>
      <c r="H835" s="251">
        <v>11</v>
      </c>
      <c r="I835" s="252"/>
      <c r="J835" s="248"/>
      <c r="K835" s="248"/>
      <c r="L835" s="253"/>
      <c r="M835" s="254"/>
      <c r="N835" s="255"/>
      <c r="O835" s="255"/>
      <c r="P835" s="255"/>
      <c r="Q835" s="255"/>
      <c r="R835" s="255"/>
      <c r="S835" s="255"/>
      <c r="T835" s="256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T835" s="257" t="s">
        <v>142</v>
      </c>
      <c r="AU835" s="257" t="s">
        <v>85</v>
      </c>
      <c r="AV835" s="15" t="s">
        <v>141</v>
      </c>
      <c r="AW835" s="15" t="s">
        <v>34</v>
      </c>
      <c r="AX835" s="15" t="s">
        <v>83</v>
      </c>
      <c r="AY835" s="257" t="s">
        <v>133</v>
      </c>
    </row>
    <row r="836" s="2" customFormat="1" ht="24.15" customHeight="1">
      <c r="A836" s="39"/>
      <c r="B836" s="40"/>
      <c r="C836" s="258" t="s">
        <v>494</v>
      </c>
      <c r="D836" s="258" t="s">
        <v>204</v>
      </c>
      <c r="E836" s="259" t="s">
        <v>784</v>
      </c>
      <c r="F836" s="260" t="s">
        <v>785</v>
      </c>
      <c r="G836" s="261" t="s">
        <v>154</v>
      </c>
      <c r="H836" s="262">
        <v>5.6929999999999996</v>
      </c>
      <c r="I836" s="263"/>
      <c r="J836" s="264">
        <f>ROUND(I836*H836,2)</f>
        <v>0</v>
      </c>
      <c r="K836" s="260" t="s">
        <v>140</v>
      </c>
      <c r="L836" s="265"/>
      <c r="M836" s="266" t="s">
        <v>1</v>
      </c>
      <c r="N836" s="267" t="s">
        <v>43</v>
      </c>
      <c r="O836" s="92"/>
      <c r="P836" s="221">
        <f>O836*H836</f>
        <v>0</v>
      </c>
      <c r="Q836" s="221">
        <v>0</v>
      </c>
      <c r="R836" s="221">
        <f>Q836*H836</f>
        <v>0</v>
      </c>
      <c r="S836" s="221">
        <v>0</v>
      </c>
      <c r="T836" s="222">
        <f>S836*H836</f>
        <v>0</v>
      </c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R836" s="223" t="s">
        <v>259</v>
      </c>
      <c r="AT836" s="223" t="s">
        <v>204</v>
      </c>
      <c r="AU836" s="223" t="s">
        <v>85</v>
      </c>
      <c r="AY836" s="18" t="s">
        <v>133</v>
      </c>
      <c r="BE836" s="224">
        <f>IF(N836="základní",J836,0)</f>
        <v>0</v>
      </c>
      <c r="BF836" s="224">
        <f>IF(N836="snížená",J836,0)</f>
        <v>0</v>
      </c>
      <c r="BG836" s="224">
        <f>IF(N836="zákl. přenesená",J836,0)</f>
        <v>0</v>
      </c>
      <c r="BH836" s="224">
        <f>IF(N836="sníž. přenesená",J836,0)</f>
        <v>0</v>
      </c>
      <c r="BI836" s="224">
        <f>IF(N836="nulová",J836,0)</f>
        <v>0</v>
      </c>
      <c r="BJ836" s="18" t="s">
        <v>83</v>
      </c>
      <c r="BK836" s="224">
        <f>ROUND(I836*H836,2)</f>
        <v>0</v>
      </c>
      <c r="BL836" s="18" t="s">
        <v>207</v>
      </c>
      <c r="BM836" s="223" t="s">
        <v>786</v>
      </c>
    </row>
    <row r="837" s="2" customFormat="1" ht="33" customHeight="1">
      <c r="A837" s="39"/>
      <c r="B837" s="40"/>
      <c r="C837" s="212" t="s">
        <v>787</v>
      </c>
      <c r="D837" s="212" t="s">
        <v>136</v>
      </c>
      <c r="E837" s="213" t="s">
        <v>788</v>
      </c>
      <c r="F837" s="214" t="s">
        <v>789</v>
      </c>
      <c r="G837" s="215" t="s">
        <v>154</v>
      </c>
      <c r="H837" s="216">
        <v>78.337999999999994</v>
      </c>
      <c r="I837" s="217"/>
      <c r="J837" s="218">
        <f>ROUND(I837*H837,2)</f>
        <v>0</v>
      </c>
      <c r="K837" s="214" t="s">
        <v>140</v>
      </c>
      <c r="L837" s="45"/>
      <c r="M837" s="219" t="s">
        <v>1</v>
      </c>
      <c r="N837" s="220" t="s">
        <v>43</v>
      </c>
      <c r="O837" s="92"/>
      <c r="P837" s="221">
        <f>O837*H837</f>
        <v>0</v>
      </c>
      <c r="Q837" s="221">
        <v>0</v>
      </c>
      <c r="R837" s="221">
        <f>Q837*H837</f>
        <v>0</v>
      </c>
      <c r="S837" s="221">
        <v>0</v>
      </c>
      <c r="T837" s="222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23" t="s">
        <v>207</v>
      </c>
      <c r="AT837" s="223" t="s">
        <v>136</v>
      </c>
      <c r="AU837" s="223" t="s">
        <v>85</v>
      </c>
      <c r="AY837" s="18" t="s">
        <v>133</v>
      </c>
      <c r="BE837" s="224">
        <f>IF(N837="základní",J837,0)</f>
        <v>0</v>
      </c>
      <c r="BF837" s="224">
        <f>IF(N837="snížená",J837,0)</f>
        <v>0</v>
      </c>
      <c r="BG837" s="224">
        <f>IF(N837="zákl. přenesená",J837,0)</f>
        <v>0</v>
      </c>
      <c r="BH837" s="224">
        <f>IF(N837="sníž. přenesená",J837,0)</f>
        <v>0</v>
      </c>
      <c r="BI837" s="224">
        <f>IF(N837="nulová",J837,0)</f>
        <v>0</v>
      </c>
      <c r="BJ837" s="18" t="s">
        <v>83</v>
      </c>
      <c r="BK837" s="224">
        <f>ROUND(I837*H837,2)</f>
        <v>0</v>
      </c>
      <c r="BL837" s="18" t="s">
        <v>207</v>
      </c>
      <c r="BM837" s="223" t="s">
        <v>790</v>
      </c>
    </row>
    <row r="838" s="13" customFormat="1">
      <c r="A838" s="13"/>
      <c r="B838" s="225"/>
      <c r="C838" s="226"/>
      <c r="D838" s="227" t="s">
        <v>142</v>
      </c>
      <c r="E838" s="228" t="s">
        <v>1</v>
      </c>
      <c r="F838" s="229" t="s">
        <v>791</v>
      </c>
      <c r="G838" s="226"/>
      <c r="H838" s="228" t="s">
        <v>1</v>
      </c>
      <c r="I838" s="230"/>
      <c r="J838" s="226"/>
      <c r="K838" s="226"/>
      <c r="L838" s="231"/>
      <c r="M838" s="232"/>
      <c r="N838" s="233"/>
      <c r="O838" s="233"/>
      <c r="P838" s="233"/>
      <c r="Q838" s="233"/>
      <c r="R838" s="233"/>
      <c r="S838" s="233"/>
      <c r="T838" s="234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35" t="s">
        <v>142</v>
      </c>
      <c r="AU838" s="235" t="s">
        <v>85</v>
      </c>
      <c r="AV838" s="13" t="s">
        <v>83</v>
      </c>
      <c r="AW838" s="13" t="s">
        <v>34</v>
      </c>
      <c r="AX838" s="13" t="s">
        <v>78</v>
      </c>
      <c r="AY838" s="235" t="s">
        <v>133</v>
      </c>
    </row>
    <row r="839" s="13" customFormat="1">
      <c r="A839" s="13"/>
      <c r="B839" s="225"/>
      <c r="C839" s="226"/>
      <c r="D839" s="227" t="s">
        <v>142</v>
      </c>
      <c r="E839" s="228" t="s">
        <v>1</v>
      </c>
      <c r="F839" s="229" t="s">
        <v>792</v>
      </c>
      <c r="G839" s="226"/>
      <c r="H839" s="228" t="s">
        <v>1</v>
      </c>
      <c r="I839" s="230"/>
      <c r="J839" s="226"/>
      <c r="K839" s="226"/>
      <c r="L839" s="231"/>
      <c r="M839" s="232"/>
      <c r="N839" s="233"/>
      <c r="O839" s="233"/>
      <c r="P839" s="233"/>
      <c r="Q839" s="233"/>
      <c r="R839" s="233"/>
      <c r="S839" s="233"/>
      <c r="T839" s="234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35" t="s">
        <v>142</v>
      </c>
      <c r="AU839" s="235" t="s">
        <v>85</v>
      </c>
      <c r="AV839" s="13" t="s">
        <v>83</v>
      </c>
      <c r="AW839" s="13" t="s">
        <v>34</v>
      </c>
      <c r="AX839" s="13" t="s">
        <v>78</v>
      </c>
      <c r="AY839" s="235" t="s">
        <v>133</v>
      </c>
    </row>
    <row r="840" s="13" customFormat="1">
      <c r="A840" s="13"/>
      <c r="B840" s="225"/>
      <c r="C840" s="226"/>
      <c r="D840" s="227" t="s">
        <v>142</v>
      </c>
      <c r="E840" s="228" t="s">
        <v>1</v>
      </c>
      <c r="F840" s="229" t="s">
        <v>156</v>
      </c>
      <c r="G840" s="226"/>
      <c r="H840" s="228" t="s">
        <v>1</v>
      </c>
      <c r="I840" s="230"/>
      <c r="J840" s="226"/>
      <c r="K840" s="226"/>
      <c r="L840" s="231"/>
      <c r="M840" s="232"/>
      <c r="N840" s="233"/>
      <c r="O840" s="233"/>
      <c r="P840" s="233"/>
      <c r="Q840" s="233"/>
      <c r="R840" s="233"/>
      <c r="S840" s="233"/>
      <c r="T840" s="234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35" t="s">
        <v>142</v>
      </c>
      <c r="AU840" s="235" t="s">
        <v>85</v>
      </c>
      <c r="AV840" s="13" t="s">
        <v>83</v>
      </c>
      <c r="AW840" s="13" t="s">
        <v>34</v>
      </c>
      <c r="AX840" s="13" t="s">
        <v>78</v>
      </c>
      <c r="AY840" s="235" t="s">
        <v>133</v>
      </c>
    </row>
    <row r="841" s="13" customFormat="1">
      <c r="A841" s="13"/>
      <c r="B841" s="225"/>
      <c r="C841" s="226"/>
      <c r="D841" s="227" t="s">
        <v>142</v>
      </c>
      <c r="E841" s="228" t="s">
        <v>1</v>
      </c>
      <c r="F841" s="229" t="s">
        <v>793</v>
      </c>
      <c r="G841" s="226"/>
      <c r="H841" s="228" t="s">
        <v>1</v>
      </c>
      <c r="I841" s="230"/>
      <c r="J841" s="226"/>
      <c r="K841" s="226"/>
      <c r="L841" s="231"/>
      <c r="M841" s="232"/>
      <c r="N841" s="233"/>
      <c r="O841" s="233"/>
      <c r="P841" s="233"/>
      <c r="Q841" s="233"/>
      <c r="R841" s="233"/>
      <c r="S841" s="233"/>
      <c r="T841" s="234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35" t="s">
        <v>142</v>
      </c>
      <c r="AU841" s="235" t="s">
        <v>85</v>
      </c>
      <c r="AV841" s="13" t="s">
        <v>83</v>
      </c>
      <c r="AW841" s="13" t="s">
        <v>34</v>
      </c>
      <c r="AX841" s="13" t="s">
        <v>78</v>
      </c>
      <c r="AY841" s="235" t="s">
        <v>133</v>
      </c>
    </row>
    <row r="842" s="13" customFormat="1">
      <c r="A842" s="13"/>
      <c r="B842" s="225"/>
      <c r="C842" s="226"/>
      <c r="D842" s="227" t="s">
        <v>142</v>
      </c>
      <c r="E842" s="228" t="s">
        <v>1</v>
      </c>
      <c r="F842" s="229" t="s">
        <v>794</v>
      </c>
      <c r="G842" s="226"/>
      <c r="H842" s="228" t="s">
        <v>1</v>
      </c>
      <c r="I842" s="230"/>
      <c r="J842" s="226"/>
      <c r="K842" s="226"/>
      <c r="L842" s="231"/>
      <c r="M842" s="232"/>
      <c r="N842" s="233"/>
      <c r="O842" s="233"/>
      <c r="P842" s="233"/>
      <c r="Q842" s="233"/>
      <c r="R842" s="233"/>
      <c r="S842" s="233"/>
      <c r="T842" s="234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35" t="s">
        <v>142</v>
      </c>
      <c r="AU842" s="235" t="s">
        <v>85</v>
      </c>
      <c r="AV842" s="13" t="s">
        <v>83</v>
      </c>
      <c r="AW842" s="13" t="s">
        <v>34</v>
      </c>
      <c r="AX842" s="13" t="s">
        <v>78</v>
      </c>
      <c r="AY842" s="235" t="s">
        <v>133</v>
      </c>
    </row>
    <row r="843" s="13" customFormat="1">
      <c r="A843" s="13"/>
      <c r="B843" s="225"/>
      <c r="C843" s="226"/>
      <c r="D843" s="227" t="s">
        <v>142</v>
      </c>
      <c r="E843" s="228" t="s">
        <v>1</v>
      </c>
      <c r="F843" s="229" t="s">
        <v>795</v>
      </c>
      <c r="G843" s="226"/>
      <c r="H843" s="228" t="s">
        <v>1</v>
      </c>
      <c r="I843" s="230"/>
      <c r="J843" s="226"/>
      <c r="K843" s="226"/>
      <c r="L843" s="231"/>
      <c r="M843" s="232"/>
      <c r="N843" s="233"/>
      <c r="O843" s="233"/>
      <c r="P843" s="233"/>
      <c r="Q843" s="233"/>
      <c r="R843" s="233"/>
      <c r="S843" s="233"/>
      <c r="T843" s="234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35" t="s">
        <v>142</v>
      </c>
      <c r="AU843" s="235" t="s">
        <v>85</v>
      </c>
      <c r="AV843" s="13" t="s">
        <v>83</v>
      </c>
      <c r="AW843" s="13" t="s">
        <v>34</v>
      </c>
      <c r="AX843" s="13" t="s">
        <v>78</v>
      </c>
      <c r="AY843" s="235" t="s">
        <v>133</v>
      </c>
    </row>
    <row r="844" s="13" customFormat="1">
      <c r="A844" s="13"/>
      <c r="B844" s="225"/>
      <c r="C844" s="226"/>
      <c r="D844" s="227" t="s">
        <v>142</v>
      </c>
      <c r="E844" s="228" t="s">
        <v>1</v>
      </c>
      <c r="F844" s="229" t="s">
        <v>796</v>
      </c>
      <c r="G844" s="226"/>
      <c r="H844" s="228" t="s">
        <v>1</v>
      </c>
      <c r="I844" s="230"/>
      <c r="J844" s="226"/>
      <c r="K844" s="226"/>
      <c r="L844" s="231"/>
      <c r="M844" s="232"/>
      <c r="N844" s="233"/>
      <c r="O844" s="233"/>
      <c r="P844" s="233"/>
      <c r="Q844" s="233"/>
      <c r="R844" s="233"/>
      <c r="S844" s="233"/>
      <c r="T844" s="234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35" t="s">
        <v>142</v>
      </c>
      <c r="AU844" s="235" t="s">
        <v>85</v>
      </c>
      <c r="AV844" s="13" t="s">
        <v>83</v>
      </c>
      <c r="AW844" s="13" t="s">
        <v>34</v>
      </c>
      <c r="AX844" s="13" t="s">
        <v>78</v>
      </c>
      <c r="AY844" s="235" t="s">
        <v>133</v>
      </c>
    </row>
    <row r="845" s="13" customFormat="1">
      <c r="A845" s="13"/>
      <c r="B845" s="225"/>
      <c r="C845" s="226"/>
      <c r="D845" s="227" t="s">
        <v>142</v>
      </c>
      <c r="E845" s="228" t="s">
        <v>1</v>
      </c>
      <c r="F845" s="229" t="s">
        <v>797</v>
      </c>
      <c r="G845" s="226"/>
      <c r="H845" s="228" t="s">
        <v>1</v>
      </c>
      <c r="I845" s="230"/>
      <c r="J845" s="226"/>
      <c r="K845" s="226"/>
      <c r="L845" s="231"/>
      <c r="M845" s="232"/>
      <c r="N845" s="233"/>
      <c r="O845" s="233"/>
      <c r="P845" s="233"/>
      <c r="Q845" s="233"/>
      <c r="R845" s="233"/>
      <c r="S845" s="233"/>
      <c r="T845" s="234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35" t="s">
        <v>142</v>
      </c>
      <c r="AU845" s="235" t="s">
        <v>85</v>
      </c>
      <c r="AV845" s="13" t="s">
        <v>83</v>
      </c>
      <c r="AW845" s="13" t="s">
        <v>34</v>
      </c>
      <c r="AX845" s="13" t="s">
        <v>78</v>
      </c>
      <c r="AY845" s="235" t="s">
        <v>133</v>
      </c>
    </row>
    <row r="846" s="14" customFormat="1">
      <c r="A846" s="14"/>
      <c r="B846" s="236"/>
      <c r="C846" s="237"/>
      <c r="D846" s="227" t="s">
        <v>142</v>
      </c>
      <c r="E846" s="238" t="s">
        <v>1</v>
      </c>
      <c r="F846" s="239" t="s">
        <v>798</v>
      </c>
      <c r="G846" s="237"/>
      <c r="H846" s="240">
        <v>20.148</v>
      </c>
      <c r="I846" s="241"/>
      <c r="J846" s="237"/>
      <c r="K846" s="237"/>
      <c r="L846" s="242"/>
      <c r="M846" s="243"/>
      <c r="N846" s="244"/>
      <c r="O846" s="244"/>
      <c r="P846" s="244"/>
      <c r="Q846" s="244"/>
      <c r="R846" s="244"/>
      <c r="S846" s="244"/>
      <c r="T846" s="245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46" t="s">
        <v>142</v>
      </c>
      <c r="AU846" s="246" t="s">
        <v>85</v>
      </c>
      <c r="AV846" s="14" t="s">
        <v>85</v>
      </c>
      <c r="AW846" s="14" t="s">
        <v>34</v>
      </c>
      <c r="AX846" s="14" t="s">
        <v>78</v>
      </c>
      <c r="AY846" s="246" t="s">
        <v>133</v>
      </c>
    </row>
    <row r="847" s="13" customFormat="1">
      <c r="A847" s="13"/>
      <c r="B847" s="225"/>
      <c r="C847" s="226"/>
      <c r="D847" s="227" t="s">
        <v>142</v>
      </c>
      <c r="E847" s="228" t="s">
        <v>1</v>
      </c>
      <c r="F847" s="229" t="s">
        <v>158</v>
      </c>
      <c r="G847" s="226"/>
      <c r="H847" s="228" t="s">
        <v>1</v>
      </c>
      <c r="I847" s="230"/>
      <c r="J847" s="226"/>
      <c r="K847" s="226"/>
      <c r="L847" s="231"/>
      <c r="M847" s="232"/>
      <c r="N847" s="233"/>
      <c r="O847" s="233"/>
      <c r="P847" s="233"/>
      <c r="Q847" s="233"/>
      <c r="R847" s="233"/>
      <c r="S847" s="233"/>
      <c r="T847" s="234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35" t="s">
        <v>142</v>
      </c>
      <c r="AU847" s="235" t="s">
        <v>85</v>
      </c>
      <c r="AV847" s="13" t="s">
        <v>83</v>
      </c>
      <c r="AW847" s="13" t="s">
        <v>34</v>
      </c>
      <c r="AX847" s="13" t="s">
        <v>78</v>
      </c>
      <c r="AY847" s="235" t="s">
        <v>133</v>
      </c>
    </row>
    <row r="848" s="13" customFormat="1">
      <c r="A848" s="13"/>
      <c r="B848" s="225"/>
      <c r="C848" s="226"/>
      <c r="D848" s="227" t="s">
        <v>142</v>
      </c>
      <c r="E848" s="228" t="s">
        <v>1</v>
      </c>
      <c r="F848" s="229" t="s">
        <v>799</v>
      </c>
      <c r="G848" s="226"/>
      <c r="H848" s="228" t="s">
        <v>1</v>
      </c>
      <c r="I848" s="230"/>
      <c r="J848" s="226"/>
      <c r="K848" s="226"/>
      <c r="L848" s="231"/>
      <c r="M848" s="232"/>
      <c r="N848" s="233"/>
      <c r="O848" s="233"/>
      <c r="P848" s="233"/>
      <c r="Q848" s="233"/>
      <c r="R848" s="233"/>
      <c r="S848" s="233"/>
      <c r="T848" s="234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35" t="s">
        <v>142</v>
      </c>
      <c r="AU848" s="235" t="s">
        <v>85</v>
      </c>
      <c r="AV848" s="13" t="s">
        <v>83</v>
      </c>
      <c r="AW848" s="13" t="s">
        <v>34</v>
      </c>
      <c r="AX848" s="13" t="s">
        <v>78</v>
      </c>
      <c r="AY848" s="235" t="s">
        <v>133</v>
      </c>
    </row>
    <row r="849" s="13" customFormat="1">
      <c r="A849" s="13"/>
      <c r="B849" s="225"/>
      <c r="C849" s="226"/>
      <c r="D849" s="227" t="s">
        <v>142</v>
      </c>
      <c r="E849" s="228" t="s">
        <v>1</v>
      </c>
      <c r="F849" s="229" t="s">
        <v>794</v>
      </c>
      <c r="G849" s="226"/>
      <c r="H849" s="228" t="s">
        <v>1</v>
      </c>
      <c r="I849" s="230"/>
      <c r="J849" s="226"/>
      <c r="K849" s="226"/>
      <c r="L849" s="231"/>
      <c r="M849" s="232"/>
      <c r="N849" s="233"/>
      <c r="O849" s="233"/>
      <c r="P849" s="233"/>
      <c r="Q849" s="233"/>
      <c r="R849" s="233"/>
      <c r="S849" s="233"/>
      <c r="T849" s="234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35" t="s">
        <v>142</v>
      </c>
      <c r="AU849" s="235" t="s">
        <v>85</v>
      </c>
      <c r="AV849" s="13" t="s">
        <v>83</v>
      </c>
      <c r="AW849" s="13" t="s">
        <v>34</v>
      </c>
      <c r="AX849" s="13" t="s">
        <v>78</v>
      </c>
      <c r="AY849" s="235" t="s">
        <v>133</v>
      </c>
    </row>
    <row r="850" s="13" customFormat="1">
      <c r="A850" s="13"/>
      <c r="B850" s="225"/>
      <c r="C850" s="226"/>
      <c r="D850" s="227" t="s">
        <v>142</v>
      </c>
      <c r="E850" s="228" t="s">
        <v>1</v>
      </c>
      <c r="F850" s="229" t="s">
        <v>796</v>
      </c>
      <c r="G850" s="226"/>
      <c r="H850" s="228" t="s">
        <v>1</v>
      </c>
      <c r="I850" s="230"/>
      <c r="J850" s="226"/>
      <c r="K850" s="226"/>
      <c r="L850" s="231"/>
      <c r="M850" s="232"/>
      <c r="N850" s="233"/>
      <c r="O850" s="233"/>
      <c r="P850" s="233"/>
      <c r="Q850" s="233"/>
      <c r="R850" s="233"/>
      <c r="S850" s="233"/>
      <c r="T850" s="234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35" t="s">
        <v>142</v>
      </c>
      <c r="AU850" s="235" t="s">
        <v>85</v>
      </c>
      <c r="AV850" s="13" t="s">
        <v>83</v>
      </c>
      <c r="AW850" s="13" t="s">
        <v>34</v>
      </c>
      <c r="AX850" s="13" t="s">
        <v>78</v>
      </c>
      <c r="AY850" s="235" t="s">
        <v>133</v>
      </c>
    </row>
    <row r="851" s="13" customFormat="1">
      <c r="A851" s="13"/>
      <c r="B851" s="225"/>
      <c r="C851" s="226"/>
      <c r="D851" s="227" t="s">
        <v>142</v>
      </c>
      <c r="E851" s="228" t="s">
        <v>1</v>
      </c>
      <c r="F851" s="229" t="s">
        <v>797</v>
      </c>
      <c r="G851" s="226"/>
      <c r="H851" s="228" t="s">
        <v>1</v>
      </c>
      <c r="I851" s="230"/>
      <c r="J851" s="226"/>
      <c r="K851" s="226"/>
      <c r="L851" s="231"/>
      <c r="M851" s="232"/>
      <c r="N851" s="233"/>
      <c r="O851" s="233"/>
      <c r="P851" s="233"/>
      <c r="Q851" s="233"/>
      <c r="R851" s="233"/>
      <c r="S851" s="233"/>
      <c r="T851" s="234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35" t="s">
        <v>142</v>
      </c>
      <c r="AU851" s="235" t="s">
        <v>85</v>
      </c>
      <c r="AV851" s="13" t="s">
        <v>83</v>
      </c>
      <c r="AW851" s="13" t="s">
        <v>34</v>
      </c>
      <c r="AX851" s="13" t="s">
        <v>78</v>
      </c>
      <c r="AY851" s="235" t="s">
        <v>133</v>
      </c>
    </row>
    <row r="852" s="14" customFormat="1">
      <c r="A852" s="14"/>
      <c r="B852" s="236"/>
      <c r="C852" s="237"/>
      <c r="D852" s="227" t="s">
        <v>142</v>
      </c>
      <c r="E852" s="238" t="s">
        <v>1</v>
      </c>
      <c r="F852" s="239" t="s">
        <v>800</v>
      </c>
      <c r="G852" s="237"/>
      <c r="H852" s="240">
        <v>58.189999999999998</v>
      </c>
      <c r="I852" s="241"/>
      <c r="J852" s="237"/>
      <c r="K852" s="237"/>
      <c r="L852" s="242"/>
      <c r="M852" s="243"/>
      <c r="N852" s="244"/>
      <c r="O852" s="244"/>
      <c r="P852" s="244"/>
      <c r="Q852" s="244"/>
      <c r="R852" s="244"/>
      <c r="S852" s="244"/>
      <c r="T852" s="245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46" t="s">
        <v>142</v>
      </c>
      <c r="AU852" s="246" t="s">
        <v>85</v>
      </c>
      <c r="AV852" s="14" t="s">
        <v>85</v>
      </c>
      <c r="AW852" s="14" t="s">
        <v>34</v>
      </c>
      <c r="AX852" s="14" t="s">
        <v>78</v>
      </c>
      <c r="AY852" s="246" t="s">
        <v>133</v>
      </c>
    </row>
    <row r="853" s="15" customFormat="1">
      <c r="A853" s="15"/>
      <c r="B853" s="247"/>
      <c r="C853" s="248"/>
      <c r="D853" s="227" t="s">
        <v>142</v>
      </c>
      <c r="E853" s="249" t="s">
        <v>1</v>
      </c>
      <c r="F853" s="250" t="s">
        <v>145</v>
      </c>
      <c r="G853" s="248"/>
      <c r="H853" s="251">
        <v>78.337999999999994</v>
      </c>
      <c r="I853" s="252"/>
      <c r="J853" s="248"/>
      <c r="K853" s="248"/>
      <c r="L853" s="253"/>
      <c r="M853" s="254"/>
      <c r="N853" s="255"/>
      <c r="O853" s="255"/>
      <c r="P853" s="255"/>
      <c r="Q853" s="255"/>
      <c r="R853" s="255"/>
      <c r="S853" s="255"/>
      <c r="T853" s="256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T853" s="257" t="s">
        <v>142</v>
      </c>
      <c r="AU853" s="257" t="s">
        <v>85</v>
      </c>
      <c r="AV853" s="15" t="s">
        <v>141</v>
      </c>
      <c r="AW853" s="15" t="s">
        <v>34</v>
      </c>
      <c r="AX853" s="15" t="s">
        <v>83</v>
      </c>
      <c r="AY853" s="257" t="s">
        <v>133</v>
      </c>
    </row>
    <row r="854" s="2" customFormat="1" ht="24.15" customHeight="1">
      <c r="A854" s="39"/>
      <c r="B854" s="40"/>
      <c r="C854" s="258" t="s">
        <v>500</v>
      </c>
      <c r="D854" s="258" t="s">
        <v>204</v>
      </c>
      <c r="E854" s="259" t="s">
        <v>801</v>
      </c>
      <c r="F854" s="260" t="s">
        <v>802</v>
      </c>
      <c r="G854" s="261" t="s">
        <v>154</v>
      </c>
      <c r="H854" s="262">
        <v>78.337999999999994</v>
      </c>
      <c r="I854" s="263"/>
      <c r="J854" s="264">
        <f>ROUND(I854*H854,2)</f>
        <v>0</v>
      </c>
      <c r="K854" s="260" t="s">
        <v>140</v>
      </c>
      <c r="L854" s="265"/>
      <c r="M854" s="266" t="s">
        <v>1</v>
      </c>
      <c r="N854" s="267" t="s">
        <v>43</v>
      </c>
      <c r="O854" s="92"/>
      <c r="P854" s="221">
        <f>O854*H854</f>
        <v>0</v>
      </c>
      <c r="Q854" s="221">
        <v>0</v>
      </c>
      <c r="R854" s="221">
        <f>Q854*H854</f>
        <v>0</v>
      </c>
      <c r="S854" s="221">
        <v>0</v>
      </c>
      <c r="T854" s="222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23" t="s">
        <v>259</v>
      </c>
      <c r="AT854" s="223" t="s">
        <v>204</v>
      </c>
      <c r="AU854" s="223" t="s">
        <v>85</v>
      </c>
      <c r="AY854" s="18" t="s">
        <v>133</v>
      </c>
      <c r="BE854" s="224">
        <f>IF(N854="základní",J854,0)</f>
        <v>0</v>
      </c>
      <c r="BF854" s="224">
        <f>IF(N854="snížená",J854,0)</f>
        <v>0</v>
      </c>
      <c r="BG854" s="224">
        <f>IF(N854="zákl. přenesená",J854,0)</f>
        <v>0</v>
      </c>
      <c r="BH854" s="224">
        <f>IF(N854="sníž. přenesená",J854,0)</f>
        <v>0</v>
      </c>
      <c r="BI854" s="224">
        <f>IF(N854="nulová",J854,0)</f>
        <v>0</v>
      </c>
      <c r="BJ854" s="18" t="s">
        <v>83</v>
      </c>
      <c r="BK854" s="224">
        <f>ROUND(I854*H854,2)</f>
        <v>0</v>
      </c>
      <c r="BL854" s="18" t="s">
        <v>207</v>
      </c>
      <c r="BM854" s="223" t="s">
        <v>803</v>
      </c>
    </row>
    <row r="855" s="2" customFormat="1" ht="24.15" customHeight="1">
      <c r="A855" s="39"/>
      <c r="B855" s="40"/>
      <c r="C855" s="212" t="s">
        <v>804</v>
      </c>
      <c r="D855" s="212" t="s">
        <v>136</v>
      </c>
      <c r="E855" s="213" t="s">
        <v>805</v>
      </c>
      <c r="F855" s="214" t="s">
        <v>806</v>
      </c>
      <c r="G855" s="215" t="s">
        <v>154</v>
      </c>
      <c r="H855" s="216">
        <v>77.200000000000003</v>
      </c>
      <c r="I855" s="217"/>
      <c r="J855" s="218">
        <f>ROUND(I855*H855,2)</f>
        <v>0</v>
      </c>
      <c r="K855" s="214" t="s">
        <v>140</v>
      </c>
      <c r="L855" s="45"/>
      <c r="M855" s="219" t="s">
        <v>1</v>
      </c>
      <c r="N855" s="220" t="s">
        <v>43</v>
      </c>
      <c r="O855" s="92"/>
      <c r="P855" s="221">
        <f>O855*H855</f>
        <v>0</v>
      </c>
      <c r="Q855" s="221">
        <v>0</v>
      </c>
      <c r="R855" s="221">
        <f>Q855*H855</f>
        <v>0</v>
      </c>
      <c r="S855" s="221">
        <v>0</v>
      </c>
      <c r="T855" s="222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23" t="s">
        <v>207</v>
      </c>
      <c r="AT855" s="223" t="s">
        <v>136</v>
      </c>
      <c r="AU855" s="223" t="s">
        <v>85</v>
      </c>
      <c r="AY855" s="18" t="s">
        <v>133</v>
      </c>
      <c r="BE855" s="224">
        <f>IF(N855="základní",J855,0)</f>
        <v>0</v>
      </c>
      <c r="BF855" s="224">
        <f>IF(N855="snížená",J855,0)</f>
        <v>0</v>
      </c>
      <c r="BG855" s="224">
        <f>IF(N855="zákl. přenesená",J855,0)</f>
        <v>0</v>
      </c>
      <c r="BH855" s="224">
        <f>IF(N855="sníž. přenesená",J855,0)</f>
        <v>0</v>
      </c>
      <c r="BI855" s="224">
        <f>IF(N855="nulová",J855,0)</f>
        <v>0</v>
      </c>
      <c r="BJ855" s="18" t="s">
        <v>83</v>
      </c>
      <c r="BK855" s="224">
        <f>ROUND(I855*H855,2)</f>
        <v>0</v>
      </c>
      <c r="BL855" s="18" t="s">
        <v>207</v>
      </c>
      <c r="BM855" s="223" t="s">
        <v>807</v>
      </c>
    </row>
    <row r="856" s="13" customFormat="1">
      <c r="A856" s="13"/>
      <c r="B856" s="225"/>
      <c r="C856" s="226"/>
      <c r="D856" s="227" t="s">
        <v>142</v>
      </c>
      <c r="E856" s="228" t="s">
        <v>1</v>
      </c>
      <c r="F856" s="229" t="s">
        <v>808</v>
      </c>
      <c r="G856" s="226"/>
      <c r="H856" s="228" t="s">
        <v>1</v>
      </c>
      <c r="I856" s="230"/>
      <c r="J856" s="226"/>
      <c r="K856" s="226"/>
      <c r="L856" s="231"/>
      <c r="M856" s="232"/>
      <c r="N856" s="233"/>
      <c r="O856" s="233"/>
      <c r="P856" s="233"/>
      <c r="Q856" s="233"/>
      <c r="R856" s="233"/>
      <c r="S856" s="233"/>
      <c r="T856" s="234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35" t="s">
        <v>142</v>
      </c>
      <c r="AU856" s="235" t="s">
        <v>85</v>
      </c>
      <c r="AV856" s="13" t="s">
        <v>83</v>
      </c>
      <c r="AW856" s="13" t="s">
        <v>34</v>
      </c>
      <c r="AX856" s="13" t="s">
        <v>78</v>
      </c>
      <c r="AY856" s="235" t="s">
        <v>133</v>
      </c>
    </row>
    <row r="857" s="13" customFormat="1">
      <c r="A857" s="13"/>
      <c r="B857" s="225"/>
      <c r="C857" s="226"/>
      <c r="D857" s="227" t="s">
        <v>142</v>
      </c>
      <c r="E857" s="228" t="s">
        <v>1</v>
      </c>
      <c r="F857" s="229" t="s">
        <v>809</v>
      </c>
      <c r="G857" s="226"/>
      <c r="H857" s="228" t="s">
        <v>1</v>
      </c>
      <c r="I857" s="230"/>
      <c r="J857" s="226"/>
      <c r="K857" s="226"/>
      <c r="L857" s="231"/>
      <c r="M857" s="232"/>
      <c r="N857" s="233"/>
      <c r="O857" s="233"/>
      <c r="P857" s="233"/>
      <c r="Q857" s="233"/>
      <c r="R857" s="233"/>
      <c r="S857" s="233"/>
      <c r="T857" s="234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35" t="s">
        <v>142</v>
      </c>
      <c r="AU857" s="235" t="s">
        <v>85</v>
      </c>
      <c r="AV857" s="13" t="s">
        <v>83</v>
      </c>
      <c r="AW857" s="13" t="s">
        <v>34</v>
      </c>
      <c r="AX857" s="13" t="s">
        <v>78</v>
      </c>
      <c r="AY857" s="235" t="s">
        <v>133</v>
      </c>
    </row>
    <row r="858" s="13" customFormat="1">
      <c r="A858" s="13"/>
      <c r="B858" s="225"/>
      <c r="C858" s="226"/>
      <c r="D858" s="227" t="s">
        <v>142</v>
      </c>
      <c r="E858" s="228" t="s">
        <v>1</v>
      </c>
      <c r="F858" s="229" t="s">
        <v>810</v>
      </c>
      <c r="G858" s="226"/>
      <c r="H858" s="228" t="s">
        <v>1</v>
      </c>
      <c r="I858" s="230"/>
      <c r="J858" s="226"/>
      <c r="K858" s="226"/>
      <c r="L858" s="231"/>
      <c r="M858" s="232"/>
      <c r="N858" s="233"/>
      <c r="O858" s="233"/>
      <c r="P858" s="233"/>
      <c r="Q858" s="233"/>
      <c r="R858" s="233"/>
      <c r="S858" s="233"/>
      <c r="T858" s="234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35" t="s">
        <v>142</v>
      </c>
      <c r="AU858" s="235" t="s">
        <v>85</v>
      </c>
      <c r="AV858" s="13" t="s">
        <v>83</v>
      </c>
      <c r="AW858" s="13" t="s">
        <v>34</v>
      </c>
      <c r="AX858" s="13" t="s">
        <v>78</v>
      </c>
      <c r="AY858" s="235" t="s">
        <v>133</v>
      </c>
    </row>
    <row r="859" s="13" customFormat="1">
      <c r="A859" s="13"/>
      <c r="B859" s="225"/>
      <c r="C859" s="226"/>
      <c r="D859" s="227" t="s">
        <v>142</v>
      </c>
      <c r="E859" s="228" t="s">
        <v>1</v>
      </c>
      <c r="F859" s="229" t="s">
        <v>811</v>
      </c>
      <c r="G859" s="226"/>
      <c r="H859" s="228" t="s">
        <v>1</v>
      </c>
      <c r="I859" s="230"/>
      <c r="J859" s="226"/>
      <c r="K859" s="226"/>
      <c r="L859" s="231"/>
      <c r="M859" s="232"/>
      <c r="N859" s="233"/>
      <c r="O859" s="233"/>
      <c r="P859" s="233"/>
      <c r="Q859" s="233"/>
      <c r="R859" s="233"/>
      <c r="S859" s="233"/>
      <c r="T859" s="234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35" t="s">
        <v>142</v>
      </c>
      <c r="AU859" s="235" t="s">
        <v>85</v>
      </c>
      <c r="AV859" s="13" t="s">
        <v>83</v>
      </c>
      <c r="AW859" s="13" t="s">
        <v>34</v>
      </c>
      <c r="AX859" s="13" t="s">
        <v>78</v>
      </c>
      <c r="AY859" s="235" t="s">
        <v>133</v>
      </c>
    </row>
    <row r="860" s="14" customFormat="1">
      <c r="A860" s="14"/>
      <c r="B860" s="236"/>
      <c r="C860" s="237"/>
      <c r="D860" s="227" t="s">
        <v>142</v>
      </c>
      <c r="E860" s="238" t="s">
        <v>1</v>
      </c>
      <c r="F860" s="239" t="s">
        <v>812</v>
      </c>
      <c r="G860" s="237"/>
      <c r="H860" s="240">
        <v>68.079999999999998</v>
      </c>
      <c r="I860" s="241"/>
      <c r="J860" s="237"/>
      <c r="K860" s="237"/>
      <c r="L860" s="242"/>
      <c r="M860" s="243"/>
      <c r="N860" s="244"/>
      <c r="O860" s="244"/>
      <c r="P860" s="244"/>
      <c r="Q860" s="244"/>
      <c r="R860" s="244"/>
      <c r="S860" s="244"/>
      <c r="T860" s="245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46" t="s">
        <v>142</v>
      </c>
      <c r="AU860" s="246" t="s">
        <v>85</v>
      </c>
      <c r="AV860" s="14" t="s">
        <v>85</v>
      </c>
      <c r="AW860" s="14" t="s">
        <v>34</v>
      </c>
      <c r="AX860" s="14" t="s">
        <v>78</v>
      </c>
      <c r="AY860" s="246" t="s">
        <v>133</v>
      </c>
    </row>
    <row r="861" s="13" customFormat="1">
      <c r="A861" s="13"/>
      <c r="B861" s="225"/>
      <c r="C861" s="226"/>
      <c r="D861" s="227" t="s">
        <v>142</v>
      </c>
      <c r="E861" s="228" t="s">
        <v>1</v>
      </c>
      <c r="F861" s="229" t="s">
        <v>813</v>
      </c>
      <c r="G861" s="226"/>
      <c r="H861" s="228" t="s">
        <v>1</v>
      </c>
      <c r="I861" s="230"/>
      <c r="J861" s="226"/>
      <c r="K861" s="226"/>
      <c r="L861" s="231"/>
      <c r="M861" s="232"/>
      <c r="N861" s="233"/>
      <c r="O861" s="233"/>
      <c r="P861" s="233"/>
      <c r="Q861" s="233"/>
      <c r="R861" s="233"/>
      <c r="S861" s="233"/>
      <c r="T861" s="234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35" t="s">
        <v>142</v>
      </c>
      <c r="AU861" s="235" t="s">
        <v>85</v>
      </c>
      <c r="AV861" s="13" t="s">
        <v>83</v>
      </c>
      <c r="AW861" s="13" t="s">
        <v>34</v>
      </c>
      <c r="AX861" s="13" t="s">
        <v>78</v>
      </c>
      <c r="AY861" s="235" t="s">
        <v>133</v>
      </c>
    </row>
    <row r="862" s="13" customFormat="1">
      <c r="A862" s="13"/>
      <c r="B862" s="225"/>
      <c r="C862" s="226"/>
      <c r="D862" s="227" t="s">
        <v>142</v>
      </c>
      <c r="E862" s="228" t="s">
        <v>1</v>
      </c>
      <c r="F862" s="229" t="s">
        <v>809</v>
      </c>
      <c r="G862" s="226"/>
      <c r="H862" s="228" t="s">
        <v>1</v>
      </c>
      <c r="I862" s="230"/>
      <c r="J862" s="226"/>
      <c r="K862" s="226"/>
      <c r="L862" s="231"/>
      <c r="M862" s="232"/>
      <c r="N862" s="233"/>
      <c r="O862" s="233"/>
      <c r="P862" s="233"/>
      <c r="Q862" s="233"/>
      <c r="R862" s="233"/>
      <c r="S862" s="233"/>
      <c r="T862" s="234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35" t="s">
        <v>142</v>
      </c>
      <c r="AU862" s="235" t="s">
        <v>85</v>
      </c>
      <c r="AV862" s="13" t="s">
        <v>83</v>
      </c>
      <c r="AW862" s="13" t="s">
        <v>34</v>
      </c>
      <c r="AX862" s="13" t="s">
        <v>78</v>
      </c>
      <c r="AY862" s="235" t="s">
        <v>133</v>
      </c>
    </row>
    <row r="863" s="13" customFormat="1">
      <c r="A863" s="13"/>
      <c r="B863" s="225"/>
      <c r="C863" s="226"/>
      <c r="D863" s="227" t="s">
        <v>142</v>
      </c>
      <c r="E863" s="228" t="s">
        <v>1</v>
      </c>
      <c r="F863" s="229" t="s">
        <v>814</v>
      </c>
      <c r="G863" s="226"/>
      <c r="H863" s="228" t="s">
        <v>1</v>
      </c>
      <c r="I863" s="230"/>
      <c r="J863" s="226"/>
      <c r="K863" s="226"/>
      <c r="L863" s="231"/>
      <c r="M863" s="232"/>
      <c r="N863" s="233"/>
      <c r="O863" s="233"/>
      <c r="P863" s="233"/>
      <c r="Q863" s="233"/>
      <c r="R863" s="233"/>
      <c r="S863" s="233"/>
      <c r="T863" s="234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35" t="s">
        <v>142</v>
      </c>
      <c r="AU863" s="235" t="s">
        <v>85</v>
      </c>
      <c r="AV863" s="13" t="s">
        <v>83</v>
      </c>
      <c r="AW863" s="13" t="s">
        <v>34</v>
      </c>
      <c r="AX863" s="13" t="s">
        <v>78</v>
      </c>
      <c r="AY863" s="235" t="s">
        <v>133</v>
      </c>
    </row>
    <row r="864" s="13" customFormat="1">
      <c r="A864" s="13"/>
      <c r="B864" s="225"/>
      <c r="C864" s="226"/>
      <c r="D864" s="227" t="s">
        <v>142</v>
      </c>
      <c r="E864" s="228" t="s">
        <v>1</v>
      </c>
      <c r="F864" s="229" t="s">
        <v>811</v>
      </c>
      <c r="G864" s="226"/>
      <c r="H864" s="228" t="s">
        <v>1</v>
      </c>
      <c r="I864" s="230"/>
      <c r="J864" s="226"/>
      <c r="K864" s="226"/>
      <c r="L864" s="231"/>
      <c r="M864" s="232"/>
      <c r="N864" s="233"/>
      <c r="O864" s="233"/>
      <c r="P864" s="233"/>
      <c r="Q864" s="233"/>
      <c r="R864" s="233"/>
      <c r="S864" s="233"/>
      <c r="T864" s="234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35" t="s">
        <v>142</v>
      </c>
      <c r="AU864" s="235" t="s">
        <v>85</v>
      </c>
      <c r="AV864" s="13" t="s">
        <v>83</v>
      </c>
      <c r="AW864" s="13" t="s">
        <v>34</v>
      </c>
      <c r="AX864" s="13" t="s">
        <v>78</v>
      </c>
      <c r="AY864" s="235" t="s">
        <v>133</v>
      </c>
    </row>
    <row r="865" s="14" customFormat="1">
      <c r="A865" s="14"/>
      <c r="B865" s="236"/>
      <c r="C865" s="237"/>
      <c r="D865" s="227" t="s">
        <v>142</v>
      </c>
      <c r="E865" s="238" t="s">
        <v>1</v>
      </c>
      <c r="F865" s="239" t="s">
        <v>815</v>
      </c>
      <c r="G865" s="237"/>
      <c r="H865" s="240">
        <v>9.1199999999999992</v>
      </c>
      <c r="I865" s="241"/>
      <c r="J865" s="237"/>
      <c r="K865" s="237"/>
      <c r="L865" s="242"/>
      <c r="M865" s="243"/>
      <c r="N865" s="244"/>
      <c r="O865" s="244"/>
      <c r="P865" s="244"/>
      <c r="Q865" s="244"/>
      <c r="R865" s="244"/>
      <c r="S865" s="244"/>
      <c r="T865" s="245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46" t="s">
        <v>142</v>
      </c>
      <c r="AU865" s="246" t="s">
        <v>85</v>
      </c>
      <c r="AV865" s="14" t="s">
        <v>85</v>
      </c>
      <c r="AW865" s="14" t="s">
        <v>34</v>
      </c>
      <c r="AX865" s="14" t="s">
        <v>78</v>
      </c>
      <c r="AY865" s="246" t="s">
        <v>133</v>
      </c>
    </row>
    <row r="866" s="15" customFormat="1">
      <c r="A866" s="15"/>
      <c r="B866" s="247"/>
      <c r="C866" s="248"/>
      <c r="D866" s="227" t="s">
        <v>142</v>
      </c>
      <c r="E866" s="249" t="s">
        <v>1</v>
      </c>
      <c r="F866" s="250" t="s">
        <v>145</v>
      </c>
      <c r="G866" s="248"/>
      <c r="H866" s="251">
        <v>77.200000000000003</v>
      </c>
      <c r="I866" s="252"/>
      <c r="J866" s="248"/>
      <c r="K866" s="248"/>
      <c r="L866" s="253"/>
      <c r="M866" s="254"/>
      <c r="N866" s="255"/>
      <c r="O866" s="255"/>
      <c r="P866" s="255"/>
      <c r="Q866" s="255"/>
      <c r="R866" s="255"/>
      <c r="S866" s="255"/>
      <c r="T866" s="256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T866" s="257" t="s">
        <v>142</v>
      </c>
      <c r="AU866" s="257" t="s">
        <v>85</v>
      </c>
      <c r="AV866" s="15" t="s">
        <v>141</v>
      </c>
      <c r="AW866" s="15" t="s">
        <v>34</v>
      </c>
      <c r="AX866" s="15" t="s">
        <v>83</v>
      </c>
      <c r="AY866" s="257" t="s">
        <v>133</v>
      </c>
    </row>
    <row r="867" s="2" customFormat="1" ht="24.15" customHeight="1">
      <c r="A867" s="39"/>
      <c r="B867" s="40"/>
      <c r="C867" s="258" t="s">
        <v>505</v>
      </c>
      <c r="D867" s="258" t="s">
        <v>204</v>
      </c>
      <c r="E867" s="259" t="s">
        <v>816</v>
      </c>
      <c r="F867" s="260" t="s">
        <v>817</v>
      </c>
      <c r="G867" s="261" t="s">
        <v>154</v>
      </c>
      <c r="H867" s="262">
        <v>77.200000000000003</v>
      </c>
      <c r="I867" s="263"/>
      <c r="J867" s="264">
        <f>ROUND(I867*H867,2)</f>
        <v>0</v>
      </c>
      <c r="K867" s="260" t="s">
        <v>140</v>
      </c>
      <c r="L867" s="265"/>
      <c r="M867" s="266" t="s">
        <v>1</v>
      </c>
      <c r="N867" s="267" t="s">
        <v>43</v>
      </c>
      <c r="O867" s="92"/>
      <c r="P867" s="221">
        <f>O867*H867</f>
        <v>0</v>
      </c>
      <c r="Q867" s="221">
        <v>0</v>
      </c>
      <c r="R867" s="221">
        <f>Q867*H867</f>
        <v>0</v>
      </c>
      <c r="S867" s="221">
        <v>0</v>
      </c>
      <c r="T867" s="222">
        <f>S867*H867</f>
        <v>0</v>
      </c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R867" s="223" t="s">
        <v>259</v>
      </c>
      <c r="AT867" s="223" t="s">
        <v>204</v>
      </c>
      <c r="AU867" s="223" t="s">
        <v>85</v>
      </c>
      <c r="AY867" s="18" t="s">
        <v>133</v>
      </c>
      <c r="BE867" s="224">
        <f>IF(N867="základní",J867,0)</f>
        <v>0</v>
      </c>
      <c r="BF867" s="224">
        <f>IF(N867="snížená",J867,0)</f>
        <v>0</v>
      </c>
      <c r="BG867" s="224">
        <f>IF(N867="zákl. přenesená",J867,0)</f>
        <v>0</v>
      </c>
      <c r="BH867" s="224">
        <f>IF(N867="sníž. přenesená",J867,0)</f>
        <v>0</v>
      </c>
      <c r="BI867" s="224">
        <f>IF(N867="nulová",J867,0)</f>
        <v>0</v>
      </c>
      <c r="BJ867" s="18" t="s">
        <v>83</v>
      </c>
      <c r="BK867" s="224">
        <f>ROUND(I867*H867,2)</f>
        <v>0</v>
      </c>
      <c r="BL867" s="18" t="s">
        <v>207</v>
      </c>
      <c r="BM867" s="223" t="s">
        <v>818</v>
      </c>
    </row>
    <row r="868" s="2" customFormat="1" ht="24.15" customHeight="1">
      <c r="A868" s="39"/>
      <c r="B868" s="40"/>
      <c r="C868" s="212" t="s">
        <v>819</v>
      </c>
      <c r="D868" s="212" t="s">
        <v>136</v>
      </c>
      <c r="E868" s="213" t="s">
        <v>820</v>
      </c>
      <c r="F868" s="214" t="s">
        <v>821</v>
      </c>
      <c r="G868" s="215" t="s">
        <v>154</v>
      </c>
      <c r="H868" s="216">
        <v>76.507000000000005</v>
      </c>
      <c r="I868" s="217"/>
      <c r="J868" s="218">
        <f>ROUND(I868*H868,2)</f>
        <v>0</v>
      </c>
      <c r="K868" s="214" t="s">
        <v>140</v>
      </c>
      <c r="L868" s="45"/>
      <c r="M868" s="219" t="s">
        <v>1</v>
      </c>
      <c r="N868" s="220" t="s">
        <v>43</v>
      </c>
      <c r="O868" s="92"/>
      <c r="P868" s="221">
        <f>O868*H868</f>
        <v>0</v>
      </c>
      <c r="Q868" s="221">
        <v>0</v>
      </c>
      <c r="R868" s="221">
        <f>Q868*H868</f>
        <v>0</v>
      </c>
      <c r="S868" s="221">
        <v>0</v>
      </c>
      <c r="T868" s="222">
        <f>S868*H868</f>
        <v>0</v>
      </c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R868" s="223" t="s">
        <v>207</v>
      </c>
      <c r="AT868" s="223" t="s">
        <v>136</v>
      </c>
      <c r="AU868" s="223" t="s">
        <v>85</v>
      </c>
      <c r="AY868" s="18" t="s">
        <v>133</v>
      </c>
      <c r="BE868" s="224">
        <f>IF(N868="základní",J868,0)</f>
        <v>0</v>
      </c>
      <c r="BF868" s="224">
        <f>IF(N868="snížená",J868,0)</f>
        <v>0</v>
      </c>
      <c r="BG868" s="224">
        <f>IF(N868="zákl. přenesená",J868,0)</f>
        <v>0</v>
      </c>
      <c r="BH868" s="224">
        <f>IF(N868="sníž. přenesená",J868,0)</f>
        <v>0</v>
      </c>
      <c r="BI868" s="224">
        <f>IF(N868="nulová",J868,0)</f>
        <v>0</v>
      </c>
      <c r="BJ868" s="18" t="s">
        <v>83</v>
      </c>
      <c r="BK868" s="224">
        <f>ROUND(I868*H868,2)</f>
        <v>0</v>
      </c>
      <c r="BL868" s="18" t="s">
        <v>207</v>
      </c>
      <c r="BM868" s="223" t="s">
        <v>822</v>
      </c>
    </row>
    <row r="869" s="13" customFormat="1">
      <c r="A869" s="13"/>
      <c r="B869" s="225"/>
      <c r="C869" s="226"/>
      <c r="D869" s="227" t="s">
        <v>142</v>
      </c>
      <c r="E869" s="228" t="s">
        <v>1</v>
      </c>
      <c r="F869" s="229" t="s">
        <v>823</v>
      </c>
      <c r="G869" s="226"/>
      <c r="H869" s="228" t="s">
        <v>1</v>
      </c>
      <c r="I869" s="230"/>
      <c r="J869" s="226"/>
      <c r="K869" s="226"/>
      <c r="L869" s="231"/>
      <c r="M869" s="232"/>
      <c r="N869" s="233"/>
      <c r="O869" s="233"/>
      <c r="P869" s="233"/>
      <c r="Q869" s="233"/>
      <c r="R869" s="233"/>
      <c r="S869" s="233"/>
      <c r="T869" s="234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35" t="s">
        <v>142</v>
      </c>
      <c r="AU869" s="235" t="s">
        <v>85</v>
      </c>
      <c r="AV869" s="13" t="s">
        <v>83</v>
      </c>
      <c r="AW869" s="13" t="s">
        <v>34</v>
      </c>
      <c r="AX869" s="13" t="s">
        <v>78</v>
      </c>
      <c r="AY869" s="235" t="s">
        <v>133</v>
      </c>
    </row>
    <row r="870" s="13" customFormat="1">
      <c r="A870" s="13"/>
      <c r="B870" s="225"/>
      <c r="C870" s="226"/>
      <c r="D870" s="227" t="s">
        <v>142</v>
      </c>
      <c r="E870" s="228" t="s">
        <v>1</v>
      </c>
      <c r="F870" s="229" t="s">
        <v>809</v>
      </c>
      <c r="G870" s="226"/>
      <c r="H870" s="228" t="s">
        <v>1</v>
      </c>
      <c r="I870" s="230"/>
      <c r="J870" s="226"/>
      <c r="K870" s="226"/>
      <c r="L870" s="231"/>
      <c r="M870" s="232"/>
      <c r="N870" s="233"/>
      <c r="O870" s="233"/>
      <c r="P870" s="233"/>
      <c r="Q870" s="233"/>
      <c r="R870" s="233"/>
      <c r="S870" s="233"/>
      <c r="T870" s="234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35" t="s">
        <v>142</v>
      </c>
      <c r="AU870" s="235" t="s">
        <v>85</v>
      </c>
      <c r="AV870" s="13" t="s">
        <v>83</v>
      </c>
      <c r="AW870" s="13" t="s">
        <v>34</v>
      </c>
      <c r="AX870" s="13" t="s">
        <v>78</v>
      </c>
      <c r="AY870" s="235" t="s">
        <v>133</v>
      </c>
    </row>
    <row r="871" s="13" customFormat="1">
      <c r="A871" s="13"/>
      <c r="B871" s="225"/>
      <c r="C871" s="226"/>
      <c r="D871" s="227" t="s">
        <v>142</v>
      </c>
      <c r="E871" s="228" t="s">
        <v>1</v>
      </c>
      <c r="F871" s="229" t="s">
        <v>824</v>
      </c>
      <c r="G871" s="226"/>
      <c r="H871" s="228" t="s">
        <v>1</v>
      </c>
      <c r="I871" s="230"/>
      <c r="J871" s="226"/>
      <c r="K871" s="226"/>
      <c r="L871" s="231"/>
      <c r="M871" s="232"/>
      <c r="N871" s="233"/>
      <c r="O871" s="233"/>
      <c r="P871" s="233"/>
      <c r="Q871" s="233"/>
      <c r="R871" s="233"/>
      <c r="S871" s="233"/>
      <c r="T871" s="234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35" t="s">
        <v>142</v>
      </c>
      <c r="AU871" s="235" t="s">
        <v>85</v>
      </c>
      <c r="AV871" s="13" t="s">
        <v>83</v>
      </c>
      <c r="AW871" s="13" t="s">
        <v>34</v>
      </c>
      <c r="AX871" s="13" t="s">
        <v>78</v>
      </c>
      <c r="AY871" s="235" t="s">
        <v>133</v>
      </c>
    </row>
    <row r="872" s="13" customFormat="1">
      <c r="A872" s="13"/>
      <c r="B872" s="225"/>
      <c r="C872" s="226"/>
      <c r="D872" s="227" t="s">
        <v>142</v>
      </c>
      <c r="E872" s="228" t="s">
        <v>1</v>
      </c>
      <c r="F872" s="229" t="s">
        <v>825</v>
      </c>
      <c r="G872" s="226"/>
      <c r="H872" s="228" t="s">
        <v>1</v>
      </c>
      <c r="I872" s="230"/>
      <c r="J872" s="226"/>
      <c r="K872" s="226"/>
      <c r="L872" s="231"/>
      <c r="M872" s="232"/>
      <c r="N872" s="233"/>
      <c r="O872" s="233"/>
      <c r="P872" s="233"/>
      <c r="Q872" s="233"/>
      <c r="R872" s="233"/>
      <c r="S872" s="233"/>
      <c r="T872" s="234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35" t="s">
        <v>142</v>
      </c>
      <c r="AU872" s="235" t="s">
        <v>85</v>
      </c>
      <c r="AV872" s="13" t="s">
        <v>83</v>
      </c>
      <c r="AW872" s="13" t="s">
        <v>34</v>
      </c>
      <c r="AX872" s="13" t="s">
        <v>78</v>
      </c>
      <c r="AY872" s="235" t="s">
        <v>133</v>
      </c>
    </row>
    <row r="873" s="13" customFormat="1">
      <c r="A873" s="13"/>
      <c r="B873" s="225"/>
      <c r="C873" s="226"/>
      <c r="D873" s="227" t="s">
        <v>142</v>
      </c>
      <c r="E873" s="228" t="s">
        <v>1</v>
      </c>
      <c r="F873" s="229" t="s">
        <v>826</v>
      </c>
      <c r="G873" s="226"/>
      <c r="H873" s="228" t="s">
        <v>1</v>
      </c>
      <c r="I873" s="230"/>
      <c r="J873" s="226"/>
      <c r="K873" s="226"/>
      <c r="L873" s="231"/>
      <c r="M873" s="232"/>
      <c r="N873" s="233"/>
      <c r="O873" s="233"/>
      <c r="P873" s="233"/>
      <c r="Q873" s="233"/>
      <c r="R873" s="233"/>
      <c r="S873" s="233"/>
      <c r="T873" s="234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35" t="s">
        <v>142</v>
      </c>
      <c r="AU873" s="235" t="s">
        <v>85</v>
      </c>
      <c r="AV873" s="13" t="s">
        <v>83</v>
      </c>
      <c r="AW873" s="13" t="s">
        <v>34</v>
      </c>
      <c r="AX873" s="13" t="s">
        <v>78</v>
      </c>
      <c r="AY873" s="235" t="s">
        <v>133</v>
      </c>
    </row>
    <row r="874" s="13" customFormat="1">
      <c r="A874" s="13"/>
      <c r="B874" s="225"/>
      <c r="C874" s="226"/>
      <c r="D874" s="227" t="s">
        <v>142</v>
      </c>
      <c r="E874" s="228" t="s">
        <v>1</v>
      </c>
      <c r="F874" s="229" t="s">
        <v>811</v>
      </c>
      <c r="G874" s="226"/>
      <c r="H874" s="228" t="s">
        <v>1</v>
      </c>
      <c r="I874" s="230"/>
      <c r="J874" s="226"/>
      <c r="K874" s="226"/>
      <c r="L874" s="231"/>
      <c r="M874" s="232"/>
      <c r="N874" s="233"/>
      <c r="O874" s="233"/>
      <c r="P874" s="233"/>
      <c r="Q874" s="233"/>
      <c r="R874" s="233"/>
      <c r="S874" s="233"/>
      <c r="T874" s="234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35" t="s">
        <v>142</v>
      </c>
      <c r="AU874" s="235" t="s">
        <v>85</v>
      </c>
      <c r="AV874" s="13" t="s">
        <v>83</v>
      </c>
      <c r="AW874" s="13" t="s">
        <v>34</v>
      </c>
      <c r="AX874" s="13" t="s">
        <v>78</v>
      </c>
      <c r="AY874" s="235" t="s">
        <v>133</v>
      </c>
    </row>
    <row r="875" s="14" customFormat="1">
      <c r="A875" s="14"/>
      <c r="B875" s="236"/>
      <c r="C875" s="237"/>
      <c r="D875" s="227" t="s">
        <v>142</v>
      </c>
      <c r="E875" s="238" t="s">
        <v>1</v>
      </c>
      <c r="F875" s="239" t="s">
        <v>827</v>
      </c>
      <c r="G875" s="237"/>
      <c r="H875" s="240">
        <v>55.200000000000003</v>
      </c>
      <c r="I875" s="241"/>
      <c r="J875" s="237"/>
      <c r="K875" s="237"/>
      <c r="L875" s="242"/>
      <c r="M875" s="243"/>
      <c r="N875" s="244"/>
      <c r="O875" s="244"/>
      <c r="P875" s="244"/>
      <c r="Q875" s="244"/>
      <c r="R875" s="244"/>
      <c r="S875" s="244"/>
      <c r="T875" s="245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T875" s="246" t="s">
        <v>142</v>
      </c>
      <c r="AU875" s="246" t="s">
        <v>85</v>
      </c>
      <c r="AV875" s="14" t="s">
        <v>85</v>
      </c>
      <c r="AW875" s="14" t="s">
        <v>34</v>
      </c>
      <c r="AX875" s="14" t="s">
        <v>78</v>
      </c>
      <c r="AY875" s="246" t="s">
        <v>133</v>
      </c>
    </row>
    <row r="876" s="13" customFormat="1">
      <c r="A876" s="13"/>
      <c r="B876" s="225"/>
      <c r="C876" s="226"/>
      <c r="D876" s="227" t="s">
        <v>142</v>
      </c>
      <c r="E876" s="228" t="s">
        <v>1</v>
      </c>
      <c r="F876" s="229" t="s">
        <v>828</v>
      </c>
      <c r="G876" s="226"/>
      <c r="H876" s="228" t="s">
        <v>1</v>
      </c>
      <c r="I876" s="230"/>
      <c r="J876" s="226"/>
      <c r="K876" s="226"/>
      <c r="L876" s="231"/>
      <c r="M876" s="232"/>
      <c r="N876" s="233"/>
      <c r="O876" s="233"/>
      <c r="P876" s="233"/>
      <c r="Q876" s="233"/>
      <c r="R876" s="233"/>
      <c r="S876" s="233"/>
      <c r="T876" s="234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35" t="s">
        <v>142</v>
      </c>
      <c r="AU876" s="235" t="s">
        <v>85</v>
      </c>
      <c r="AV876" s="13" t="s">
        <v>83</v>
      </c>
      <c r="AW876" s="13" t="s">
        <v>34</v>
      </c>
      <c r="AX876" s="13" t="s">
        <v>78</v>
      </c>
      <c r="AY876" s="235" t="s">
        <v>133</v>
      </c>
    </row>
    <row r="877" s="13" customFormat="1">
      <c r="A877" s="13"/>
      <c r="B877" s="225"/>
      <c r="C877" s="226"/>
      <c r="D877" s="227" t="s">
        <v>142</v>
      </c>
      <c r="E877" s="228" t="s">
        <v>1</v>
      </c>
      <c r="F877" s="229" t="s">
        <v>809</v>
      </c>
      <c r="G877" s="226"/>
      <c r="H877" s="228" t="s">
        <v>1</v>
      </c>
      <c r="I877" s="230"/>
      <c r="J877" s="226"/>
      <c r="K877" s="226"/>
      <c r="L877" s="231"/>
      <c r="M877" s="232"/>
      <c r="N877" s="233"/>
      <c r="O877" s="233"/>
      <c r="P877" s="233"/>
      <c r="Q877" s="233"/>
      <c r="R877" s="233"/>
      <c r="S877" s="233"/>
      <c r="T877" s="234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35" t="s">
        <v>142</v>
      </c>
      <c r="AU877" s="235" t="s">
        <v>85</v>
      </c>
      <c r="AV877" s="13" t="s">
        <v>83</v>
      </c>
      <c r="AW877" s="13" t="s">
        <v>34</v>
      </c>
      <c r="AX877" s="13" t="s">
        <v>78</v>
      </c>
      <c r="AY877" s="235" t="s">
        <v>133</v>
      </c>
    </row>
    <row r="878" s="13" customFormat="1">
      <c r="A878" s="13"/>
      <c r="B878" s="225"/>
      <c r="C878" s="226"/>
      <c r="D878" s="227" t="s">
        <v>142</v>
      </c>
      <c r="E878" s="228" t="s">
        <v>1</v>
      </c>
      <c r="F878" s="229" t="s">
        <v>829</v>
      </c>
      <c r="G878" s="226"/>
      <c r="H878" s="228" t="s">
        <v>1</v>
      </c>
      <c r="I878" s="230"/>
      <c r="J878" s="226"/>
      <c r="K878" s="226"/>
      <c r="L878" s="231"/>
      <c r="M878" s="232"/>
      <c r="N878" s="233"/>
      <c r="O878" s="233"/>
      <c r="P878" s="233"/>
      <c r="Q878" s="233"/>
      <c r="R878" s="233"/>
      <c r="S878" s="233"/>
      <c r="T878" s="234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35" t="s">
        <v>142</v>
      </c>
      <c r="AU878" s="235" t="s">
        <v>85</v>
      </c>
      <c r="AV878" s="13" t="s">
        <v>83</v>
      </c>
      <c r="AW878" s="13" t="s">
        <v>34</v>
      </c>
      <c r="AX878" s="13" t="s">
        <v>78</v>
      </c>
      <c r="AY878" s="235" t="s">
        <v>133</v>
      </c>
    </row>
    <row r="879" s="13" customFormat="1">
      <c r="A879" s="13"/>
      <c r="B879" s="225"/>
      <c r="C879" s="226"/>
      <c r="D879" s="227" t="s">
        <v>142</v>
      </c>
      <c r="E879" s="228" t="s">
        <v>1</v>
      </c>
      <c r="F879" s="229" t="s">
        <v>830</v>
      </c>
      <c r="G879" s="226"/>
      <c r="H879" s="228" t="s">
        <v>1</v>
      </c>
      <c r="I879" s="230"/>
      <c r="J879" s="226"/>
      <c r="K879" s="226"/>
      <c r="L879" s="231"/>
      <c r="M879" s="232"/>
      <c r="N879" s="233"/>
      <c r="O879" s="233"/>
      <c r="P879" s="233"/>
      <c r="Q879" s="233"/>
      <c r="R879" s="233"/>
      <c r="S879" s="233"/>
      <c r="T879" s="234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35" t="s">
        <v>142</v>
      </c>
      <c r="AU879" s="235" t="s">
        <v>85</v>
      </c>
      <c r="AV879" s="13" t="s">
        <v>83</v>
      </c>
      <c r="AW879" s="13" t="s">
        <v>34</v>
      </c>
      <c r="AX879" s="13" t="s">
        <v>78</v>
      </c>
      <c r="AY879" s="235" t="s">
        <v>133</v>
      </c>
    </row>
    <row r="880" s="13" customFormat="1">
      <c r="A880" s="13"/>
      <c r="B880" s="225"/>
      <c r="C880" s="226"/>
      <c r="D880" s="227" t="s">
        <v>142</v>
      </c>
      <c r="E880" s="228" t="s">
        <v>1</v>
      </c>
      <c r="F880" s="229" t="s">
        <v>811</v>
      </c>
      <c r="G880" s="226"/>
      <c r="H880" s="228" t="s">
        <v>1</v>
      </c>
      <c r="I880" s="230"/>
      <c r="J880" s="226"/>
      <c r="K880" s="226"/>
      <c r="L880" s="231"/>
      <c r="M880" s="232"/>
      <c r="N880" s="233"/>
      <c r="O880" s="233"/>
      <c r="P880" s="233"/>
      <c r="Q880" s="233"/>
      <c r="R880" s="233"/>
      <c r="S880" s="233"/>
      <c r="T880" s="234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35" t="s">
        <v>142</v>
      </c>
      <c r="AU880" s="235" t="s">
        <v>85</v>
      </c>
      <c r="AV880" s="13" t="s">
        <v>83</v>
      </c>
      <c r="AW880" s="13" t="s">
        <v>34</v>
      </c>
      <c r="AX880" s="13" t="s">
        <v>78</v>
      </c>
      <c r="AY880" s="235" t="s">
        <v>133</v>
      </c>
    </row>
    <row r="881" s="14" customFormat="1">
      <c r="A881" s="14"/>
      <c r="B881" s="236"/>
      <c r="C881" s="237"/>
      <c r="D881" s="227" t="s">
        <v>142</v>
      </c>
      <c r="E881" s="238" t="s">
        <v>1</v>
      </c>
      <c r="F881" s="239" t="s">
        <v>831</v>
      </c>
      <c r="G881" s="237"/>
      <c r="H881" s="240">
        <v>5.5259999999999998</v>
      </c>
      <c r="I881" s="241"/>
      <c r="J881" s="237"/>
      <c r="K881" s="237"/>
      <c r="L881" s="242"/>
      <c r="M881" s="243"/>
      <c r="N881" s="244"/>
      <c r="O881" s="244"/>
      <c r="P881" s="244"/>
      <c r="Q881" s="244"/>
      <c r="R881" s="244"/>
      <c r="S881" s="244"/>
      <c r="T881" s="245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46" t="s">
        <v>142</v>
      </c>
      <c r="AU881" s="246" t="s">
        <v>85</v>
      </c>
      <c r="AV881" s="14" t="s">
        <v>85</v>
      </c>
      <c r="AW881" s="14" t="s">
        <v>34</v>
      </c>
      <c r="AX881" s="14" t="s">
        <v>78</v>
      </c>
      <c r="AY881" s="246" t="s">
        <v>133</v>
      </c>
    </row>
    <row r="882" s="13" customFormat="1">
      <c r="A882" s="13"/>
      <c r="B882" s="225"/>
      <c r="C882" s="226"/>
      <c r="D882" s="227" t="s">
        <v>142</v>
      </c>
      <c r="E882" s="228" t="s">
        <v>1</v>
      </c>
      <c r="F882" s="229" t="s">
        <v>832</v>
      </c>
      <c r="G882" s="226"/>
      <c r="H882" s="228" t="s">
        <v>1</v>
      </c>
      <c r="I882" s="230"/>
      <c r="J882" s="226"/>
      <c r="K882" s="226"/>
      <c r="L882" s="231"/>
      <c r="M882" s="232"/>
      <c r="N882" s="233"/>
      <c r="O882" s="233"/>
      <c r="P882" s="233"/>
      <c r="Q882" s="233"/>
      <c r="R882" s="233"/>
      <c r="S882" s="233"/>
      <c r="T882" s="234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35" t="s">
        <v>142</v>
      </c>
      <c r="AU882" s="235" t="s">
        <v>85</v>
      </c>
      <c r="AV882" s="13" t="s">
        <v>83</v>
      </c>
      <c r="AW882" s="13" t="s">
        <v>34</v>
      </c>
      <c r="AX882" s="13" t="s">
        <v>78</v>
      </c>
      <c r="AY882" s="235" t="s">
        <v>133</v>
      </c>
    </row>
    <row r="883" s="13" customFormat="1">
      <c r="A883" s="13"/>
      <c r="B883" s="225"/>
      <c r="C883" s="226"/>
      <c r="D883" s="227" t="s">
        <v>142</v>
      </c>
      <c r="E883" s="228" t="s">
        <v>1</v>
      </c>
      <c r="F883" s="229" t="s">
        <v>809</v>
      </c>
      <c r="G883" s="226"/>
      <c r="H883" s="228" t="s">
        <v>1</v>
      </c>
      <c r="I883" s="230"/>
      <c r="J883" s="226"/>
      <c r="K883" s="226"/>
      <c r="L883" s="231"/>
      <c r="M883" s="232"/>
      <c r="N883" s="233"/>
      <c r="O883" s="233"/>
      <c r="P883" s="233"/>
      <c r="Q883" s="233"/>
      <c r="R883" s="233"/>
      <c r="S883" s="233"/>
      <c r="T883" s="234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35" t="s">
        <v>142</v>
      </c>
      <c r="AU883" s="235" t="s">
        <v>85</v>
      </c>
      <c r="AV883" s="13" t="s">
        <v>83</v>
      </c>
      <c r="AW883" s="13" t="s">
        <v>34</v>
      </c>
      <c r="AX883" s="13" t="s">
        <v>78</v>
      </c>
      <c r="AY883" s="235" t="s">
        <v>133</v>
      </c>
    </row>
    <row r="884" s="13" customFormat="1">
      <c r="A884" s="13"/>
      <c r="B884" s="225"/>
      <c r="C884" s="226"/>
      <c r="D884" s="227" t="s">
        <v>142</v>
      </c>
      <c r="E884" s="228" t="s">
        <v>1</v>
      </c>
      <c r="F884" s="229" t="s">
        <v>829</v>
      </c>
      <c r="G884" s="226"/>
      <c r="H884" s="228" t="s">
        <v>1</v>
      </c>
      <c r="I884" s="230"/>
      <c r="J884" s="226"/>
      <c r="K884" s="226"/>
      <c r="L884" s="231"/>
      <c r="M884" s="232"/>
      <c r="N884" s="233"/>
      <c r="O884" s="233"/>
      <c r="P884" s="233"/>
      <c r="Q884" s="233"/>
      <c r="R884" s="233"/>
      <c r="S884" s="233"/>
      <c r="T884" s="234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35" t="s">
        <v>142</v>
      </c>
      <c r="AU884" s="235" t="s">
        <v>85</v>
      </c>
      <c r="AV884" s="13" t="s">
        <v>83</v>
      </c>
      <c r="AW884" s="13" t="s">
        <v>34</v>
      </c>
      <c r="AX884" s="13" t="s">
        <v>78</v>
      </c>
      <c r="AY884" s="235" t="s">
        <v>133</v>
      </c>
    </row>
    <row r="885" s="13" customFormat="1">
      <c r="A885" s="13"/>
      <c r="B885" s="225"/>
      <c r="C885" s="226"/>
      <c r="D885" s="227" t="s">
        <v>142</v>
      </c>
      <c r="E885" s="228" t="s">
        <v>1</v>
      </c>
      <c r="F885" s="229" t="s">
        <v>811</v>
      </c>
      <c r="G885" s="226"/>
      <c r="H885" s="228" t="s">
        <v>1</v>
      </c>
      <c r="I885" s="230"/>
      <c r="J885" s="226"/>
      <c r="K885" s="226"/>
      <c r="L885" s="231"/>
      <c r="M885" s="232"/>
      <c r="N885" s="233"/>
      <c r="O885" s="233"/>
      <c r="P885" s="233"/>
      <c r="Q885" s="233"/>
      <c r="R885" s="233"/>
      <c r="S885" s="233"/>
      <c r="T885" s="234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35" t="s">
        <v>142</v>
      </c>
      <c r="AU885" s="235" t="s">
        <v>85</v>
      </c>
      <c r="AV885" s="13" t="s">
        <v>83</v>
      </c>
      <c r="AW885" s="13" t="s">
        <v>34</v>
      </c>
      <c r="AX885" s="13" t="s">
        <v>78</v>
      </c>
      <c r="AY885" s="235" t="s">
        <v>133</v>
      </c>
    </row>
    <row r="886" s="14" customFormat="1">
      <c r="A886" s="14"/>
      <c r="B886" s="236"/>
      <c r="C886" s="237"/>
      <c r="D886" s="227" t="s">
        <v>142</v>
      </c>
      <c r="E886" s="238" t="s">
        <v>1</v>
      </c>
      <c r="F886" s="239" t="s">
        <v>833</v>
      </c>
      <c r="G886" s="237"/>
      <c r="H886" s="240">
        <v>6.407</v>
      </c>
      <c r="I886" s="241"/>
      <c r="J886" s="237"/>
      <c r="K886" s="237"/>
      <c r="L886" s="242"/>
      <c r="M886" s="243"/>
      <c r="N886" s="244"/>
      <c r="O886" s="244"/>
      <c r="P886" s="244"/>
      <c r="Q886" s="244"/>
      <c r="R886" s="244"/>
      <c r="S886" s="244"/>
      <c r="T886" s="245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46" t="s">
        <v>142</v>
      </c>
      <c r="AU886" s="246" t="s">
        <v>85</v>
      </c>
      <c r="AV886" s="14" t="s">
        <v>85</v>
      </c>
      <c r="AW886" s="14" t="s">
        <v>34</v>
      </c>
      <c r="AX886" s="14" t="s">
        <v>78</v>
      </c>
      <c r="AY886" s="246" t="s">
        <v>133</v>
      </c>
    </row>
    <row r="887" s="13" customFormat="1">
      <c r="A887" s="13"/>
      <c r="B887" s="225"/>
      <c r="C887" s="226"/>
      <c r="D887" s="227" t="s">
        <v>142</v>
      </c>
      <c r="E887" s="228" t="s">
        <v>1</v>
      </c>
      <c r="F887" s="229" t="s">
        <v>834</v>
      </c>
      <c r="G887" s="226"/>
      <c r="H887" s="228" t="s">
        <v>1</v>
      </c>
      <c r="I887" s="230"/>
      <c r="J887" s="226"/>
      <c r="K887" s="226"/>
      <c r="L887" s="231"/>
      <c r="M887" s="232"/>
      <c r="N887" s="233"/>
      <c r="O887" s="233"/>
      <c r="P887" s="233"/>
      <c r="Q887" s="233"/>
      <c r="R887" s="233"/>
      <c r="S887" s="233"/>
      <c r="T887" s="234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35" t="s">
        <v>142</v>
      </c>
      <c r="AU887" s="235" t="s">
        <v>85</v>
      </c>
      <c r="AV887" s="13" t="s">
        <v>83</v>
      </c>
      <c r="AW887" s="13" t="s">
        <v>34</v>
      </c>
      <c r="AX887" s="13" t="s">
        <v>78</v>
      </c>
      <c r="AY887" s="235" t="s">
        <v>133</v>
      </c>
    </row>
    <row r="888" s="13" customFormat="1">
      <c r="A888" s="13"/>
      <c r="B888" s="225"/>
      <c r="C888" s="226"/>
      <c r="D888" s="227" t="s">
        <v>142</v>
      </c>
      <c r="E888" s="228" t="s">
        <v>1</v>
      </c>
      <c r="F888" s="229" t="s">
        <v>809</v>
      </c>
      <c r="G888" s="226"/>
      <c r="H888" s="228" t="s">
        <v>1</v>
      </c>
      <c r="I888" s="230"/>
      <c r="J888" s="226"/>
      <c r="K888" s="226"/>
      <c r="L888" s="231"/>
      <c r="M888" s="232"/>
      <c r="N888" s="233"/>
      <c r="O888" s="233"/>
      <c r="P888" s="233"/>
      <c r="Q888" s="233"/>
      <c r="R888" s="233"/>
      <c r="S888" s="233"/>
      <c r="T888" s="234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35" t="s">
        <v>142</v>
      </c>
      <c r="AU888" s="235" t="s">
        <v>85</v>
      </c>
      <c r="AV888" s="13" t="s">
        <v>83</v>
      </c>
      <c r="AW888" s="13" t="s">
        <v>34</v>
      </c>
      <c r="AX888" s="13" t="s">
        <v>78</v>
      </c>
      <c r="AY888" s="235" t="s">
        <v>133</v>
      </c>
    </row>
    <row r="889" s="13" customFormat="1">
      <c r="A889" s="13"/>
      <c r="B889" s="225"/>
      <c r="C889" s="226"/>
      <c r="D889" s="227" t="s">
        <v>142</v>
      </c>
      <c r="E889" s="228" t="s">
        <v>1</v>
      </c>
      <c r="F889" s="229" t="s">
        <v>835</v>
      </c>
      <c r="G889" s="226"/>
      <c r="H889" s="228" t="s">
        <v>1</v>
      </c>
      <c r="I889" s="230"/>
      <c r="J889" s="226"/>
      <c r="K889" s="226"/>
      <c r="L889" s="231"/>
      <c r="M889" s="232"/>
      <c r="N889" s="233"/>
      <c r="O889" s="233"/>
      <c r="P889" s="233"/>
      <c r="Q889" s="233"/>
      <c r="R889" s="233"/>
      <c r="S889" s="233"/>
      <c r="T889" s="234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35" t="s">
        <v>142</v>
      </c>
      <c r="AU889" s="235" t="s">
        <v>85</v>
      </c>
      <c r="AV889" s="13" t="s">
        <v>83</v>
      </c>
      <c r="AW889" s="13" t="s">
        <v>34</v>
      </c>
      <c r="AX889" s="13" t="s">
        <v>78</v>
      </c>
      <c r="AY889" s="235" t="s">
        <v>133</v>
      </c>
    </row>
    <row r="890" s="13" customFormat="1">
      <c r="A890" s="13"/>
      <c r="B890" s="225"/>
      <c r="C890" s="226"/>
      <c r="D890" s="227" t="s">
        <v>142</v>
      </c>
      <c r="E890" s="228" t="s">
        <v>1</v>
      </c>
      <c r="F890" s="229" t="s">
        <v>811</v>
      </c>
      <c r="G890" s="226"/>
      <c r="H890" s="228" t="s">
        <v>1</v>
      </c>
      <c r="I890" s="230"/>
      <c r="J890" s="226"/>
      <c r="K890" s="226"/>
      <c r="L890" s="231"/>
      <c r="M890" s="232"/>
      <c r="N890" s="233"/>
      <c r="O890" s="233"/>
      <c r="P890" s="233"/>
      <c r="Q890" s="233"/>
      <c r="R890" s="233"/>
      <c r="S890" s="233"/>
      <c r="T890" s="234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35" t="s">
        <v>142</v>
      </c>
      <c r="AU890" s="235" t="s">
        <v>85</v>
      </c>
      <c r="AV890" s="13" t="s">
        <v>83</v>
      </c>
      <c r="AW890" s="13" t="s">
        <v>34</v>
      </c>
      <c r="AX890" s="13" t="s">
        <v>78</v>
      </c>
      <c r="AY890" s="235" t="s">
        <v>133</v>
      </c>
    </row>
    <row r="891" s="14" customFormat="1">
      <c r="A891" s="14"/>
      <c r="B891" s="236"/>
      <c r="C891" s="237"/>
      <c r="D891" s="227" t="s">
        <v>142</v>
      </c>
      <c r="E891" s="238" t="s">
        <v>1</v>
      </c>
      <c r="F891" s="239" t="s">
        <v>836</v>
      </c>
      <c r="G891" s="237"/>
      <c r="H891" s="240">
        <v>9.3740000000000006</v>
      </c>
      <c r="I891" s="241"/>
      <c r="J891" s="237"/>
      <c r="K891" s="237"/>
      <c r="L891" s="242"/>
      <c r="M891" s="243"/>
      <c r="N891" s="244"/>
      <c r="O891" s="244"/>
      <c r="P891" s="244"/>
      <c r="Q891" s="244"/>
      <c r="R891" s="244"/>
      <c r="S891" s="244"/>
      <c r="T891" s="245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46" t="s">
        <v>142</v>
      </c>
      <c r="AU891" s="246" t="s">
        <v>85</v>
      </c>
      <c r="AV891" s="14" t="s">
        <v>85</v>
      </c>
      <c r="AW891" s="14" t="s">
        <v>34</v>
      </c>
      <c r="AX891" s="14" t="s">
        <v>78</v>
      </c>
      <c r="AY891" s="246" t="s">
        <v>133</v>
      </c>
    </row>
    <row r="892" s="15" customFormat="1">
      <c r="A892" s="15"/>
      <c r="B892" s="247"/>
      <c r="C892" s="248"/>
      <c r="D892" s="227" t="s">
        <v>142</v>
      </c>
      <c r="E892" s="249" t="s">
        <v>1</v>
      </c>
      <c r="F892" s="250" t="s">
        <v>145</v>
      </c>
      <c r="G892" s="248"/>
      <c r="H892" s="251">
        <v>76.507000000000005</v>
      </c>
      <c r="I892" s="252"/>
      <c r="J892" s="248"/>
      <c r="K892" s="248"/>
      <c r="L892" s="253"/>
      <c r="M892" s="254"/>
      <c r="N892" s="255"/>
      <c r="O892" s="255"/>
      <c r="P892" s="255"/>
      <c r="Q892" s="255"/>
      <c r="R892" s="255"/>
      <c r="S892" s="255"/>
      <c r="T892" s="256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T892" s="257" t="s">
        <v>142</v>
      </c>
      <c r="AU892" s="257" t="s">
        <v>85</v>
      </c>
      <c r="AV892" s="15" t="s">
        <v>141</v>
      </c>
      <c r="AW892" s="15" t="s">
        <v>34</v>
      </c>
      <c r="AX892" s="15" t="s">
        <v>83</v>
      </c>
      <c r="AY892" s="257" t="s">
        <v>133</v>
      </c>
    </row>
    <row r="893" s="2" customFormat="1" ht="24.15" customHeight="1">
      <c r="A893" s="39"/>
      <c r="B893" s="40"/>
      <c r="C893" s="258" t="s">
        <v>507</v>
      </c>
      <c r="D893" s="258" t="s">
        <v>204</v>
      </c>
      <c r="E893" s="259" t="s">
        <v>837</v>
      </c>
      <c r="F893" s="260" t="s">
        <v>838</v>
      </c>
      <c r="G893" s="261" t="s">
        <v>154</v>
      </c>
      <c r="H893" s="262">
        <v>76.507000000000005</v>
      </c>
      <c r="I893" s="263"/>
      <c r="J893" s="264">
        <f>ROUND(I893*H893,2)</f>
        <v>0</v>
      </c>
      <c r="K893" s="260" t="s">
        <v>140</v>
      </c>
      <c r="L893" s="265"/>
      <c r="M893" s="266" t="s">
        <v>1</v>
      </c>
      <c r="N893" s="267" t="s">
        <v>43</v>
      </c>
      <c r="O893" s="92"/>
      <c r="P893" s="221">
        <f>O893*H893</f>
        <v>0</v>
      </c>
      <c r="Q893" s="221">
        <v>0</v>
      </c>
      <c r="R893" s="221">
        <f>Q893*H893</f>
        <v>0</v>
      </c>
      <c r="S893" s="221">
        <v>0</v>
      </c>
      <c r="T893" s="222">
        <f>S893*H893</f>
        <v>0</v>
      </c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R893" s="223" t="s">
        <v>259</v>
      </c>
      <c r="AT893" s="223" t="s">
        <v>204</v>
      </c>
      <c r="AU893" s="223" t="s">
        <v>85</v>
      </c>
      <c r="AY893" s="18" t="s">
        <v>133</v>
      </c>
      <c r="BE893" s="224">
        <f>IF(N893="základní",J893,0)</f>
        <v>0</v>
      </c>
      <c r="BF893" s="224">
        <f>IF(N893="snížená",J893,0)</f>
        <v>0</v>
      </c>
      <c r="BG893" s="224">
        <f>IF(N893="zákl. přenesená",J893,0)</f>
        <v>0</v>
      </c>
      <c r="BH893" s="224">
        <f>IF(N893="sníž. přenesená",J893,0)</f>
        <v>0</v>
      </c>
      <c r="BI893" s="224">
        <f>IF(N893="nulová",J893,0)</f>
        <v>0</v>
      </c>
      <c r="BJ893" s="18" t="s">
        <v>83</v>
      </c>
      <c r="BK893" s="224">
        <f>ROUND(I893*H893,2)</f>
        <v>0</v>
      </c>
      <c r="BL893" s="18" t="s">
        <v>207</v>
      </c>
      <c r="BM893" s="223" t="s">
        <v>839</v>
      </c>
    </row>
    <row r="894" s="2" customFormat="1" ht="24.15" customHeight="1">
      <c r="A894" s="39"/>
      <c r="B894" s="40"/>
      <c r="C894" s="212" t="s">
        <v>840</v>
      </c>
      <c r="D894" s="212" t="s">
        <v>136</v>
      </c>
      <c r="E894" s="213" t="s">
        <v>779</v>
      </c>
      <c r="F894" s="214" t="s">
        <v>780</v>
      </c>
      <c r="G894" s="215" t="s">
        <v>150</v>
      </c>
      <c r="H894" s="216">
        <v>8</v>
      </c>
      <c r="I894" s="217"/>
      <c r="J894" s="218">
        <f>ROUND(I894*H894,2)</f>
        <v>0</v>
      </c>
      <c r="K894" s="214" t="s">
        <v>140</v>
      </c>
      <c r="L894" s="45"/>
      <c r="M894" s="219" t="s">
        <v>1</v>
      </c>
      <c r="N894" s="220" t="s">
        <v>43</v>
      </c>
      <c r="O894" s="92"/>
      <c r="P894" s="221">
        <f>O894*H894</f>
        <v>0</v>
      </c>
      <c r="Q894" s="221">
        <v>0</v>
      </c>
      <c r="R894" s="221">
        <f>Q894*H894</f>
        <v>0</v>
      </c>
      <c r="S894" s="221">
        <v>0</v>
      </c>
      <c r="T894" s="222">
        <f>S894*H894</f>
        <v>0</v>
      </c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R894" s="223" t="s">
        <v>207</v>
      </c>
      <c r="AT894" s="223" t="s">
        <v>136</v>
      </c>
      <c r="AU894" s="223" t="s">
        <v>85</v>
      </c>
      <c r="AY894" s="18" t="s">
        <v>133</v>
      </c>
      <c r="BE894" s="224">
        <f>IF(N894="základní",J894,0)</f>
        <v>0</v>
      </c>
      <c r="BF894" s="224">
        <f>IF(N894="snížená",J894,0)</f>
        <v>0</v>
      </c>
      <c r="BG894" s="224">
        <f>IF(N894="zákl. přenesená",J894,0)</f>
        <v>0</v>
      </c>
      <c r="BH894" s="224">
        <f>IF(N894="sníž. přenesená",J894,0)</f>
        <v>0</v>
      </c>
      <c r="BI894" s="224">
        <f>IF(N894="nulová",J894,0)</f>
        <v>0</v>
      </c>
      <c r="BJ894" s="18" t="s">
        <v>83</v>
      </c>
      <c r="BK894" s="224">
        <f>ROUND(I894*H894,2)</f>
        <v>0</v>
      </c>
      <c r="BL894" s="18" t="s">
        <v>207</v>
      </c>
      <c r="BM894" s="223" t="s">
        <v>841</v>
      </c>
    </row>
    <row r="895" s="13" customFormat="1">
      <c r="A895" s="13"/>
      <c r="B895" s="225"/>
      <c r="C895" s="226"/>
      <c r="D895" s="227" t="s">
        <v>142</v>
      </c>
      <c r="E895" s="228" t="s">
        <v>1</v>
      </c>
      <c r="F895" s="229" t="s">
        <v>842</v>
      </c>
      <c r="G895" s="226"/>
      <c r="H895" s="228" t="s">
        <v>1</v>
      </c>
      <c r="I895" s="230"/>
      <c r="J895" s="226"/>
      <c r="K895" s="226"/>
      <c r="L895" s="231"/>
      <c r="M895" s="232"/>
      <c r="N895" s="233"/>
      <c r="O895" s="233"/>
      <c r="P895" s="233"/>
      <c r="Q895" s="233"/>
      <c r="R895" s="233"/>
      <c r="S895" s="233"/>
      <c r="T895" s="234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35" t="s">
        <v>142</v>
      </c>
      <c r="AU895" s="235" t="s">
        <v>85</v>
      </c>
      <c r="AV895" s="13" t="s">
        <v>83</v>
      </c>
      <c r="AW895" s="13" t="s">
        <v>34</v>
      </c>
      <c r="AX895" s="13" t="s">
        <v>78</v>
      </c>
      <c r="AY895" s="235" t="s">
        <v>133</v>
      </c>
    </row>
    <row r="896" s="13" customFormat="1">
      <c r="A896" s="13"/>
      <c r="B896" s="225"/>
      <c r="C896" s="226"/>
      <c r="D896" s="227" t="s">
        <v>142</v>
      </c>
      <c r="E896" s="228" t="s">
        <v>1</v>
      </c>
      <c r="F896" s="229" t="s">
        <v>809</v>
      </c>
      <c r="G896" s="226"/>
      <c r="H896" s="228" t="s">
        <v>1</v>
      </c>
      <c r="I896" s="230"/>
      <c r="J896" s="226"/>
      <c r="K896" s="226"/>
      <c r="L896" s="231"/>
      <c r="M896" s="232"/>
      <c r="N896" s="233"/>
      <c r="O896" s="233"/>
      <c r="P896" s="233"/>
      <c r="Q896" s="233"/>
      <c r="R896" s="233"/>
      <c r="S896" s="233"/>
      <c r="T896" s="234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35" t="s">
        <v>142</v>
      </c>
      <c r="AU896" s="235" t="s">
        <v>85</v>
      </c>
      <c r="AV896" s="13" t="s">
        <v>83</v>
      </c>
      <c r="AW896" s="13" t="s">
        <v>34</v>
      </c>
      <c r="AX896" s="13" t="s">
        <v>78</v>
      </c>
      <c r="AY896" s="235" t="s">
        <v>133</v>
      </c>
    </row>
    <row r="897" s="13" customFormat="1">
      <c r="A897" s="13"/>
      <c r="B897" s="225"/>
      <c r="C897" s="226"/>
      <c r="D897" s="227" t="s">
        <v>142</v>
      </c>
      <c r="E897" s="228" t="s">
        <v>1</v>
      </c>
      <c r="F897" s="229" t="s">
        <v>843</v>
      </c>
      <c r="G897" s="226"/>
      <c r="H897" s="228" t="s">
        <v>1</v>
      </c>
      <c r="I897" s="230"/>
      <c r="J897" s="226"/>
      <c r="K897" s="226"/>
      <c r="L897" s="231"/>
      <c r="M897" s="232"/>
      <c r="N897" s="233"/>
      <c r="O897" s="233"/>
      <c r="P897" s="233"/>
      <c r="Q897" s="233"/>
      <c r="R897" s="233"/>
      <c r="S897" s="233"/>
      <c r="T897" s="234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35" t="s">
        <v>142</v>
      </c>
      <c r="AU897" s="235" t="s">
        <v>85</v>
      </c>
      <c r="AV897" s="13" t="s">
        <v>83</v>
      </c>
      <c r="AW897" s="13" t="s">
        <v>34</v>
      </c>
      <c r="AX897" s="13" t="s">
        <v>78</v>
      </c>
      <c r="AY897" s="235" t="s">
        <v>133</v>
      </c>
    </row>
    <row r="898" s="13" customFormat="1">
      <c r="A898" s="13"/>
      <c r="B898" s="225"/>
      <c r="C898" s="226"/>
      <c r="D898" s="227" t="s">
        <v>142</v>
      </c>
      <c r="E898" s="228" t="s">
        <v>1</v>
      </c>
      <c r="F898" s="229" t="s">
        <v>844</v>
      </c>
      <c r="G898" s="226"/>
      <c r="H898" s="228" t="s">
        <v>1</v>
      </c>
      <c r="I898" s="230"/>
      <c r="J898" s="226"/>
      <c r="K898" s="226"/>
      <c r="L898" s="231"/>
      <c r="M898" s="232"/>
      <c r="N898" s="233"/>
      <c r="O898" s="233"/>
      <c r="P898" s="233"/>
      <c r="Q898" s="233"/>
      <c r="R898" s="233"/>
      <c r="S898" s="233"/>
      <c r="T898" s="234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35" t="s">
        <v>142</v>
      </c>
      <c r="AU898" s="235" t="s">
        <v>85</v>
      </c>
      <c r="AV898" s="13" t="s">
        <v>83</v>
      </c>
      <c r="AW898" s="13" t="s">
        <v>34</v>
      </c>
      <c r="AX898" s="13" t="s">
        <v>78</v>
      </c>
      <c r="AY898" s="235" t="s">
        <v>133</v>
      </c>
    </row>
    <row r="899" s="14" customFormat="1">
      <c r="A899" s="14"/>
      <c r="B899" s="236"/>
      <c r="C899" s="237"/>
      <c r="D899" s="227" t="s">
        <v>142</v>
      </c>
      <c r="E899" s="238" t="s">
        <v>1</v>
      </c>
      <c r="F899" s="239" t="s">
        <v>162</v>
      </c>
      <c r="G899" s="237"/>
      <c r="H899" s="240">
        <v>8</v>
      </c>
      <c r="I899" s="241"/>
      <c r="J899" s="237"/>
      <c r="K899" s="237"/>
      <c r="L899" s="242"/>
      <c r="M899" s="243"/>
      <c r="N899" s="244"/>
      <c r="O899" s="244"/>
      <c r="P899" s="244"/>
      <c r="Q899" s="244"/>
      <c r="R899" s="244"/>
      <c r="S899" s="244"/>
      <c r="T899" s="245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46" t="s">
        <v>142</v>
      </c>
      <c r="AU899" s="246" t="s">
        <v>85</v>
      </c>
      <c r="AV899" s="14" t="s">
        <v>85</v>
      </c>
      <c r="AW899" s="14" t="s">
        <v>34</v>
      </c>
      <c r="AX899" s="14" t="s">
        <v>78</v>
      </c>
      <c r="AY899" s="246" t="s">
        <v>133</v>
      </c>
    </row>
    <row r="900" s="15" customFormat="1">
      <c r="A900" s="15"/>
      <c r="B900" s="247"/>
      <c r="C900" s="248"/>
      <c r="D900" s="227" t="s">
        <v>142</v>
      </c>
      <c r="E900" s="249" t="s">
        <v>1</v>
      </c>
      <c r="F900" s="250" t="s">
        <v>145</v>
      </c>
      <c r="G900" s="248"/>
      <c r="H900" s="251">
        <v>8</v>
      </c>
      <c r="I900" s="252"/>
      <c r="J900" s="248"/>
      <c r="K900" s="248"/>
      <c r="L900" s="253"/>
      <c r="M900" s="254"/>
      <c r="N900" s="255"/>
      <c r="O900" s="255"/>
      <c r="P900" s="255"/>
      <c r="Q900" s="255"/>
      <c r="R900" s="255"/>
      <c r="S900" s="255"/>
      <c r="T900" s="256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T900" s="257" t="s">
        <v>142</v>
      </c>
      <c r="AU900" s="257" t="s">
        <v>85</v>
      </c>
      <c r="AV900" s="15" t="s">
        <v>141</v>
      </c>
      <c r="AW900" s="15" t="s">
        <v>34</v>
      </c>
      <c r="AX900" s="15" t="s">
        <v>83</v>
      </c>
      <c r="AY900" s="257" t="s">
        <v>133</v>
      </c>
    </row>
    <row r="901" s="2" customFormat="1" ht="24.15" customHeight="1">
      <c r="A901" s="39"/>
      <c r="B901" s="40"/>
      <c r="C901" s="258" t="s">
        <v>510</v>
      </c>
      <c r="D901" s="258" t="s">
        <v>204</v>
      </c>
      <c r="E901" s="259" t="s">
        <v>845</v>
      </c>
      <c r="F901" s="260" t="s">
        <v>846</v>
      </c>
      <c r="G901" s="261" t="s">
        <v>154</v>
      </c>
      <c r="H901" s="262">
        <v>4.1399999999999997</v>
      </c>
      <c r="I901" s="263"/>
      <c r="J901" s="264">
        <f>ROUND(I901*H901,2)</f>
        <v>0</v>
      </c>
      <c r="K901" s="260" t="s">
        <v>140</v>
      </c>
      <c r="L901" s="265"/>
      <c r="M901" s="266" t="s">
        <v>1</v>
      </c>
      <c r="N901" s="267" t="s">
        <v>43</v>
      </c>
      <c r="O901" s="92"/>
      <c r="P901" s="221">
        <f>O901*H901</f>
        <v>0</v>
      </c>
      <c r="Q901" s="221">
        <v>0</v>
      </c>
      <c r="R901" s="221">
        <f>Q901*H901</f>
        <v>0</v>
      </c>
      <c r="S901" s="221">
        <v>0</v>
      </c>
      <c r="T901" s="222">
        <f>S901*H901</f>
        <v>0</v>
      </c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R901" s="223" t="s">
        <v>259</v>
      </c>
      <c r="AT901" s="223" t="s">
        <v>204</v>
      </c>
      <c r="AU901" s="223" t="s">
        <v>85</v>
      </c>
      <c r="AY901" s="18" t="s">
        <v>133</v>
      </c>
      <c r="BE901" s="224">
        <f>IF(N901="základní",J901,0)</f>
        <v>0</v>
      </c>
      <c r="BF901" s="224">
        <f>IF(N901="snížená",J901,0)</f>
        <v>0</v>
      </c>
      <c r="BG901" s="224">
        <f>IF(N901="zákl. přenesená",J901,0)</f>
        <v>0</v>
      </c>
      <c r="BH901" s="224">
        <f>IF(N901="sníž. přenesená",J901,0)</f>
        <v>0</v>
      </c>
      <c r="BI901" s="224">
        <f>IF(N901="nulová",J901,0)</f>
        <v>0</v>
      </c>
      <c r="BJ901" s="18" t="s">
        <v>83</v>
      </c>
      <c r="BK901" s="224">
        <f>ROUND(I901*H901,2)</f>
        <v>0</v>
      </c>
      <c r="BL901" s="18" t="s">
        <v>207</v>
      </c>
      <c r="BM901" s="223" t="s">
        <v>847</v>
      </c>
    </row>
    <row r="902" s="13" customFormat="1">
      <c r="A902" s="13"/>
      <c r="B902" s="225"/>
      <c r="C902" s="226"/>
      <c r="D902" s="227" t="s">
        <v>142</v>
      </c>
      <c r="E902" s="228" t="s">
        <v>1</v>
      </c>
      <c r="F902" s="229" t="s">
        <v>842</v>
      </c>
      <c r="G902" s="226"/>
      <c r="H902" s="228" t="s">
        <v>1</v>
      </c>
      <c r="I902" s="230"/>
      <c r="J902" s="226"/>
      <c r="K902" s="226"/>
      <c r="L902" s="231"/>
      <c r="M902" s="232"/>
      <c r="N902" s="233"/>
      <c r="O902" s="233"/>
      <c r="P902" s="233"/>
      <c r="Q902" s="233"/>
      <c r="R902" s="233"/>
      <c r="S902" s="233"/>
      <c r="T902" s="234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35" t="s">
        <v>142</v>
      </c>
      <c r="AU902" s="235" t="s">
        <v>85</v>
      </c>
      <c r="AV902" s="13" t="s">
        <v>83</v>
      </c>
      <c r="AW902" s="13" t="s">
        <v>34</v>
      </c>
      <c r="AX902" s="13" t="s">
        <v>78</v>
      </c>
      <c r="AY902" s="235" t="s">
        <v>133</v>
      </c>
    </row>
    <row r="903" s="13" customFormat="1">
      <c r="A903" s="13"/>
      <c r="B903" s="225"/>
      <c r="C903" s="226"/>
      <c r="D903" s="227" t="s">
        <v>142</v>
      </c>
      <c r="E903" s="228" t="s">
        <v>1</v>
      </c>
      <c r="F903" s="229" t="s">
        <v>809</v>
      </c>
      <c r="G903" s="226"/>
      <c r="H903" s="228" t="s">
        <v>1</v>
      </c>
      <c r="I903" s="230"/>
      <c r="J903" s="226"/>
      <c r="K903" s="226"/>
      <c r="L903" s="231"/>
      <c r="M903" s="232"/>
      <c r="N903" s="233"/>
      <c r="O903" s="233"/>
      <c r="P903" s="233"/>
      <c r="Q903" s="233"/>
      <c r="R903" s="233"/>
      <c r="S903" s="233"/>
      <c r="T903" s="234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35" t="s">
        <v>142</v>
      </c>
      <c r="AU903" s="235" t="s">
        <v>85</v>
      </c>
      <c r="AV903" s="13" t="s">
        <v>83</v>
      </c>
      <c r="AW903" s="13" t="s">
        <v>34</v>
      </c>
      <c r="AX903" s="13" t="s">
        <v>78</v>
      </c>
      <c r="AY903" s="235" t="s">
        <v>133</v>
      </c>
    </row>
    <row r="904" s="13" customFormat="1">
      <c r="A904" s="13"/>
      <c r="B904" s="225"/>
      <c r="C904" s="226"/>
      <c r="D904" s="227" t="s">
        <v>142</v>
      </c>
      <c r="E904" s="228" t="s">
        <v>1</v>
      </c>
      <c r="F904" s="229" t="s">
        <v>843</v>
      </c>
      <c r="G904" s="226"/>
      <c r="H904" s="228" t="s">
        <v>1</v>
      </c>
      <c r="I904" s="230"/>
      <c r="J904" s="226"/>
      <c r="K904" s="226"/>
      <c r="L904" s="231"/>
      <c r="M904" s="232"/>
      <c r="N904" s="233"/>
      <c r="O904" s="233"/>
      <c r="P904" s="233"/>
      <c r="Q904" s="233"/>
      <c r="R904" s="233"/>
      <c r="S904" s="233"/>
      <c r="T904" s="234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35" t="s">
        <v>142</v>
      </c>
      <c r="AU904" s="235" t="s">
        <v>85</v>
      </c>
      <c r="AV904" s="13" t="s">
        <v>83</v>
      </c>
      <c r="AW904" s="13" t="s">
        <v>34</v>
      </c>
      <c r="AX904" s="13" t="s">
        <v>78</v>
      </c>
      <c r="AY904" s="235" t="s">
        <v>133</v>
      </c>
    </row>
    <row r="905" s="13" customFormat="1">
      <c r="A905" s="13"/>
      <c r="B905" s="225"/>
      <c r="C905" s="226"/>
      <c r="D905" s="227" t="s">
        <v>142</v>
      </c>
      <c r="E905" s="228" t="s">
        <v>1</v>
      </c>
      <c r="F905" s="229" t="s">
        <v>844</v>
      </c>
      <c r="G905" s="226"/>
      <c r="H905" s="228" t="s">
        <v>1</v>
      </c>
      <c r="I905" s="230"/>
      <c r="J905" s="226"/>
      <c r="K905" s="226"/>
      <c r="L905" s="231"/>
      <c r="M905" s="232"/>
      <c r="N905" s="233"/>
      <c r="O905" s="233"/>
      <c r="P905" s="233"/>
      <c r="Q905" s="233"/>
      <c r="R905" s="233"/>
      <c r="S905" s="233"/>
      <c r="T905" s="234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35" t="s">
        <v>142</v>
      </c>
      <c r="AU905" s="235" t="s">
        <v>85</v>
      </c>
      <c r="AV905" s="13" t="s">
        <v>83</v>
      </c>
      <c r="AW905" s="13" t="s">
        <v>34</v>
      </c>
      <c r="AX905" s="13" t="s">
        <v>78</v>
      </c>
      <c r="AY905" s="235" t="s">
        <v>133</v>
      </c>
    </row>
    <row r="906" s="14" customFormat="1">
      <c r="A906" s="14"/>
      <c r="B906" s="236"/>
      <c r="C906" s="237"/>
      <c r="D906" s="227" t="s">
        <v>142</v>
      </c>
      <c r="E906" s="238" t="s">
        <v>1</v>
      </c>
      <c r="F906" s="239" t="s">
        <v>468</v>
      </c>
      <c r="G906" s="237"/>
      <c r="H906" s="240">
        <v>4.1399999999999997</v>
      </c>
      <c r="I906" s="241"/>
      <c r="J906" s="237"/>
      <c r="K906" s="237"/>
      <c r="L906" s="242"/>
      <c r="M906" s="243"/>
      <c r="N906" s="244"/>
      <c r="O906" s="244"/>
      <c r="P906" s="244"/>
      <c r="Q906" s="244"/>
      <c r="R906" s="244"/>
      <c r="S906" s="244"/>
      <c r="T906" s="245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46" t="s">
        <v>142</v>
      </c>
      <c r="AU906" s="246" t="s">
        <v>85</v>
      </c>
      <c r="AV906" s="14" t="s">
        <v>85</v>
      </c>
      <c r="AW906" s="14" t="s">
        <v>34</v>
      </c>
      <c r="AX906" s="14" t="s">
        <v>78</v>
      </c>
      <c r="AY906" s="246" t="s">
        <v>133</v>
      </c>
    </row>
    <row r="907" s="15" customFormat="1">
      <c r="A907" s="15"/>
      <c r="B907" s="247"/>
      <c r="C907" s="248"/>
      <c r="D907" s="227" t="s">
        <v>142</v>
      </c>
      <c r="E907" s="249" t="s">
        <v>1</v>
      </c>
      <c r="F907" s="250" t="s">
        <v>145</v>
      </c>
      <c r="G907" s="248"/>
      <c r="H907" s="251">
        <v>4.1399999999999997</v>
      </c>
      <c r="I907" s="252"/>
      <c r="J907" s="248"/>
      <c r="K907" s="248"/>
      <c r="L907" s="253"/>
      <c r="M907" s="254"/>
      <c r="N907" s="255"/>
      <c r="O907" s="255"/>
      <c r="P907" s="255"/>
      <c r="Q907" s="255"/>
      <c r="R907" s="255"/>
      <c r="S907" s="255"/>
      <c r="T907" s="256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T907" s="257" t="s">
        <v>142</v>
      </c>
      <c r="AU907" s="257" t="s">
        <v>85</v>
      </c>
      <c r="AV907" s="15" t="s">
        <v>141</v>
      </c>
      <c r="AW907" s="15" t="s">
        <v>34</v>
      </c>
      <c r="AX907" s="15" t="s">
        <v>83</v>
      </c>
      <c r="AY907" s="257" t="s">
        <v>133</v>
      </c>
    </row>
    <row r="908" s="2" customFormat="1" ht="16.5" customHeight="1">
      <c r="A908" s="39"/>
      <c r="B908" s="40"/>
      <c r="C908" s="212" t="s">
        <v>848</v>
      </c>
      <c r="D908" s="212" t="s">
        <v>136</v>
      </c>
      <c r="E908" s="213" t="s">
        <v>849</v>
      </c>
      <c r="F908" s="214" t="s">
        <v>850</v>
      </c>
      <c r="G908" s="215" t="s">
        <v>154</v>
      </c>
      <c r="H908" s="216">
        <v>78.337999999999994</v>
      </c>
      <c r="I908" s="217"/>
      <c r="J908" s="218">
        <f>ROUND(I908*H908,2)</f>
        <v>0</v>
      </c>
      <c r="K908" s="214" t="s">
        <v>140</v>
      </c>
      <c r="L908" s="45"/>
      <c r="M908" s="219" t="s">
        <v>1</v>
      </c>
      <c r="N908" s="220" t="s">
        <v>43</v>
      </c>
      <c r="O908" s="92"/>
      <c r="P908" s="221">
        <f>O908*H908</f>
        <v>0</v>
      </c>
      <c r="Q908" s="221">
        <v>0</v>
      </c>
      <c r="R908" s="221">
        <f>Q908*H908</f>
        <v>0</v>
      </c>
      <c r="S908" s="221">
        <v>0</v>
      </c>
      <c r="T908" s="222">
        <f>S908*H908</f>
        <v>0</v>
      </c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R908" s="223" t="s">
        <v>207</v>
      </c>
      <c r="AT908" s="223" t="s">
        <v>136</v>
      </c>
      <c r="AU908" s="223" t="s">
        <v>85</v>
      </c>
      <c r="AY908" s="18" t="s">
        <v>133</v>
      </c>
      <c r="BE908" s="224">
        <f>IF(N908="základní",J908,0)</f>
        <v>0</v>
      </c>
      <c r="BF908" s="224">
        <f>IF(N908="snížená",J908,0)</f>
        <v>0</v>
      </c>
      <c r="BG908" s="224">
        <f>IF(N908="zákl. přenesená",J908,0)</f>
        <v>0</v>
      </c>
      <c r="BH908" s="224">
        <f>IF(N908="sníž. přenesená",J908,0)</f>
        <v>0</v>
      </c>
      <c r="BI908" s="224">
        <f>IF(N908="nulová",J908,0)</f>
        <v>0</v>
      </c>
      <c r="BJ908" s="18" t="s">
        <v>83</v>
      </c>
      <c r="BK908" s="224">
        <f>ROUND(I908*H908,2)</f>
        <v>0</v>
      </c>
      <c r="BL908" s="18" t="s">
        <v>207</v>
      </c>
      <c r="BM908" s="223" t="s">
        <v>851</v>
      </c>
    </row>
    <row r="909" s="13" customFormat="1">
      <c r="A909" s="13"/>
      <c r="B909" s="225"/>
      <c r="C909" s="226"/>
      <c r="D909" s="227" t="s">
        <v>142</v>
      </c>
      <c r="E909" s="228" t="s">
        <v>1</v>
      </c>
      <c r="F909" s="229" t="s">
        <v>852</v>
      </c>
      <c r="G909" s="226"/>
      <c r="H909" s="228" t="s">
        <v>1</v>
      </c>
      <c r="I909" s="230"/>
      <c r="J909" s="226"/>
      <c r="K909" s="226"/>
      <c r="L909" s="231"/>
      <c r="M909" s="232"/>
      <c r="N909" s="233"/>
      <c r="O909" s="233"/>
      <c r="P909" s="233"/>
      <c r="Q909" s="233"/>
      <c r="R909" s="233"/>
      <c r="S909" s="233"/>
      <c r="T909" s="234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35" t="s">
        <v>142</v>
      </c>
      <c r="AU909" s="235" t="s">
        <v>85</v>
      </c>
      <c r="AV909" s="13" t="s">
        <v>83</v>
      </c>
      <c r="AW909" s="13" t="s">
        <v>34</v>
      </c>
      <c r="AX909" s="13" t="s">
        <v>78</v>
      </c>
      <c r="AY909" s="235" t="s">
        <v>133</v>
      </c>
    </row>
    <row r="910" s="13" customFormat="1">
      <c r="A910" s="13"/>
      <c r="B910" s="225"/>
      <c r="C910" s="226"/>
      <c r="D910" s="227" t="s">
        <v>142</v>
      </c>
      <c r="E910" s="228" t="s">
        <v>1</v>
      </c>
      <c r="F910" s="229" t="s">
        <v>792</v>
      </c>
      <c r="G910" s="226"/>
      <c r="H910" s="228" t="s">
        <v>1</v>
      </c>
      <c r="I910" s="230"/>
      <c r="J910" s="226"/>
      <c r="K910" s="226"/>
      <c r="L910" s="231"/>
      <c r="M910" s="232"/>
      <c r="N910" s="233"/>
      <c r="O910" s="233"/>
      <c r="P910" s="233"/>
      <c r="Q910" s="233"/>
      <c r="R910" s="233"/>
      <c r="S910" s="233"/>
      <c r="T910" s="234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35" t="s">
        <v>142</v>
      </c>
      <c r="AU910" s="235" t="s">
        <v>85</v>
      </c>
      <c r="AV910" s="13" t="s">
        <v>83</v>
      </c>
      <c r="AW910" s="13" t="s">
        <v>34</v>
      </c>
      <c r="AX910" s="13" t="s">
        <v>78</v>
      </c>
      <c r="AY910" s="235" t="s">
        <v>133</v>
      </c>
    </row>
    <row r="911" s="13" customFormat="1">
      <c r="A911" s="13"/>
      <c r="B911" s="225"/>
      <c r="C911" s="226"/>
      <c r="D911" s="227" t="s">
        <v>142</v>
      </c>
      <c r="E911" s="228" t="s">
        <v>1</v>
      </c>
      <c r="F911" s="229" t="s">
        <v>156</v>
      </c>
      <c r="G911" s="226"/>
      <c r="H911" s="228" t="s">
        <v>1</v>
      </c>
      <c r="I911" s="230"/>
      <c r="J911" s="226"/>
      <c r="K911" s="226"/>
      <c r="L911" s="231"/>
      <c r="M911" s="232"/>
      <c r="N911" s="233"/>
      <c r="O911" s="233"/>
      <c r="P911" s="233"/>
      <c r="Q911" s="233"/>
      <c r="R911" s="233"/>
      <c r="S911" s="233"/>
      <c r="T911" s="234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35" t="s">
        <v>142</v>
      </c>
      <c r="AU911" s="235" t="s">
        <v>85</v>
      </c>
      <c r="AV911" s="13" t="s">
        <v>83</v>
      </c>
      <c r="AW911" s="13" t="s">
        <v>34</v>
      </c>
      <c r="AX911" s="13" t="s">
        <v>78</v>
      </c>
      <c r="AY911" s="235" t="s">
        <v>133</v>
      </c>
    </row>
    <row r="912" s="13" customFormat="1">
      <c r="A912" s="13"/>
      <c r="B912" s="225"/>
      <c r="C912" s="226"/>
      <c r="D912" s="227" t="s">
        <v>142</v>
      </c>
      <c r="E912" s="228" t="s">
        <v>1</v>
      </c>
      <c r="F912" s="229" t="s">
        <v>793</v>
      </c>
      <c r="G912" s="226"/>
      <c r="H912" s="228" t="s">
        <v>1</v>
      </c>
      <c r="I912" s="230"/>
      <c r="J912" s="226"/>
      <c r="K912" s="226"/>
      <c r="L912" s="231"/>
      <c r="M912" s="232"/>
      <c r="N912" s="233"/>
      <c r="O912" s="233"/>
      <c r="P912" s="233"/>
      <c r="Q912" s="233"/>
      <c r="R912" s="233"/>
      <c r="S912" s="233"/>
      <c r="T912" s="234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35" t="s">
        <v>142</v>
      </c>
      <c r="AU912" s="235" t="s">
        <v>85</v>
      </c>
      <c r="AV912" s="13" t="s">
        <v>83</v>
      </c>
      <c r="AW912" s="13" t="s">
        <v>34</v>
      </c>
      <c r="AX912" s="13" t="s">
        <v>78</v>
      </c>
      <c r="AY912" s="235" t="s">
        <v>133</v>
      </c>
    </row>
    <row r="913" s="13" customFormat="1">
      <c r="A913" s="13"/>
      <c r="B913" s="225"/>
      <c r="C913" s="226"/>
      <c r="D913" s="227" t="s">
        <v>142</v>
      </c>
      <c r="E913" s="228" t="s">
        <v>1</v>
      </c>
      <c r="F913" s="229" t="s">
        <v>794</v>
      </c>
      <c r="G913" s="226"/>
      <c r="H913" s="228" t="s">
        <v>1</v>
      </c>
      <c r="I913" s="230"/>
      <c r="J913" s="226"/>
      <c r="K913" s="226"/>
      <c r="L913" s="231"/>
      <c r="M913" s="232"/>
      <c r="N913" s="233"/>
      <c r="O913" s="233"/>
      <c r="P913" s="233"/>
      <c r="Q913" s="233"/>
      <c r="R913" s="233"/>
      <c r="S913" s="233"/>
      <c r="T913" s="234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35" t="s">
        <v>142</v>
      </c>
      <c r="AU913" s="235" t="s">
        <v>85</v>
      </c>
      <c r="AV913" s="13" t="s">
        <v>83</v>
      </c>
      <c r="AW913" s="13" t="s">
        <v>34</v>
      </c>
      <c r="AX913" s="13" t="s">
        <v>78</v>
      </c>
      <c r="AY913" s="235" t="s">
        <v>133</v>
      </c>
    </row>
    <row r="914" s="13" customFormat="1">
      <c r="A914" s="13"/>
      <c r="B914" s="225"/>
      <c r="C914" s="226"/>
      <c r="D914" s="227" t="s">
        <v>142</v>
      </c>
      <c r="E914" s="228" t="s">
        <v>1</v>
      </c>
      <c r="F914" s="229" t="s">
        <v>795</v>
      </c>
      <c r="G914" s="226"/>
      <c r="H914" s="228" t="s">
        <v>1</v>
      </c>
      <c r="I914" s="230"/>
      <c r="J914" s="226"/>
      <c r="K914" s="226"/>
      <c r="L914" s="231"/>
      <c r="M914" s="232"/>
      <c r="N914" s="233"/>
      <c r="O914" s="233"/>
      <c r="P914" s="233"/>
      <c r="Q914" s="233"/>
      <c r="R914" s="233"/>
      <c r="S914" s="233"/>
      <c r="T914" s="234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35" t="s">
        <v>142</v>
      </c>
      <c r="AU914" s="235" t="s">
        <v>85</v>
      </c>
      <c r="AV914" s="13" t="s">
        <v>83</v>
      </c>
      <c r="AW914" s="13" t="s">
        <v>34</v>
      </c>
      <c r="AX914" s="13" t="s">
        <v>78</v>
      </c>
      <c r="AY914" s="235" t="s">
        <v>133</v>
      </c>
    </row>
    <row r="915" s="13" customFormat="1">
      <c r="A915" s="13"/>
      <c r="B915" s="225"/>
      <c r="C915" s="226"/>
      <c r="D915" s="227" t="s">
        <v>142</v>
      </c>
      <c r="E915" s="228" t="s">
        <v>1</v>
      </c>
      <c r="F915" s="229" t="s">
        <v>853</v>
      </c>
      <c r="G915" s="226"/>
      <c r="H915" s="228" t="s">
        <v>1</v>
      </c>
      <c r="I915" s="230"/>
      <c r="J915" s="226"/>
      <c r="K915" s="226"/>
      <c r="L915" s="231"/>
      <c r="M915" s="232"/>
      <c r="N915" s="233"/>
      <c r="O915" s="233"/>
      <c r="P915" s="233"/>
      <c r="Q915" s="233"/>
      <c r="R915" s="233"/>
      <c r="S915" s="233"/>
      <c r="T915" s="234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35" t="s">
        <v>142</v>
      </c>
      <c r="AU915" s="235" t="s">
        <v>85</v>
      </c>
      <c r="AV915" s="13" t="s">
        <v>83</v>
      </c>
      <c r="AW915" s="13" t="s">
        <v>34</v>
      </c>
      <c r="AX915" s="13" t="s">
        <v>78</v>
      </c>
      <c r="AY915" s="235" t="s">
        <v>133</v>
      </c>
    </row>
    <row r="916" s="13" customFormat="1">
      <c r="A916" s="13"/>
      <c r="B916" s="225"/>
      <c r="C916" s="226"/>
      <c r="D916" s="227" t="s">
        <v>142</v>
      </c>
      <c r="E916" s="228" t="s">
        <v>1</v>
      </c>
      <c r="F916" s="229" t="s">
        <v>854</v>
      </c>
      <c r="G916" s="226"/>
      <c r="H916" s="228" t="s">
        <v>1</v>
      </c>
      <c r="I916" s="230"/>
      <c r="J916" s="226"/>
      <c r="K916" s="226"/>
      <c r="L916" s="231"/>
      <c r="M916" s="232"/>
      <c r="N916" s="233"/>
      <c r="O916" s="233"/>
      <c r="P916" s="233"/>
      <c r="Q916" s="233"/>
      <c r="R916" s="233"/>
      <c r="S916" s="233"/>
      <c r="T916" s="234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35" t="s">
        <v>142</v>
      </c>
      <c r="AU916" s="235" t="s">
        <v>85</v>
      </c>
      <c r="AV916" s="13" t="s">
        <v>83</v>
      </c>
      <c r="AW916" s="13" t="s">
        <v>34</v>
      </c>
      <c r="AX916" s="13" t="s">
        <v>78</v>
      </c>
      <c r="AY916" s="235" t="s">
        <v>133</v>
      </c>
    </row>
    <row r="917" s="14" customFormat="1">
      <c r="A917" s="14"/>
      <c r="B917" s="236"/>
      <c r="C917" s="237"/>
      <c r="D917" s="227" t="s">
        <v>142</v>
      </c>
      <c r="E917" s="238" t="s">
        <v>1</v>
      </c>
      <c r="F917" s="239" t="s">
        <v>798</v>
      </c>
      <c r="G917" s="237"/>
      <c r="H917" s="240">
        <v>20.148</v>
      </c>
      <c r="I917" s="241"/>
      <c r="J917" s="237"/>
      <c r="K917" s="237"/>
      <c r="L917" s="242"/>
      <c r="M917" s="243"/>
      <c r="N917" s="244"/>
      <c r="O917" s="244"/>
      <c r="P917" s="244"/>
      <c r="Q917" s="244"/>
      <c r="R917" s="244"/>
      <c r="S917" s="244"/>
      <c r="T917" s="245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46" t="s">
        <v>142</v>
      </c>
      <c r="AU917" s="246" t="s">
        <v>85</v>
      </c>
      <c r="AV917" s="14" t="s">
        <v>85</v>
      </c>
      <c r="AW917" s="14" t="s">
        <v>34</v>
      </c>
      <c r="AX917" s="14" t="s">
        <v>78</v>
      </c>
      <c r="AY917" s="246" t="s">
        <v>133</v>
      </c>
    </row>
    <row r="918" s="13" customFormat="1">
      <c r="A918" s="13"/>
      <c r="B918" s="225"/>
      <c r="C918" s="226"/>
      <c r="D918" s="227" t="s">
        <v>142</v>
      </c>
      <c r="E918" s="228" t="s">
        <v>1</v>
      </c>
      <c r="F918" s="229" t="s">
        <v>158</v>
      </c>
      <c r="G918" s="226"/>
      <c r="H918" s="228" t="s">
        <v>1</v>
      </c>
      <c r="I918" s="230"/>
      <c r="J918" s="226"/>
      <c r="K918" s="226"/>
      <c r="L918" s="231"/>
      <c r="M918" s="232"/>
      <c r="N918" s="233"/>
      <c r="O918" s="233"/>
      <c r="P918" s="233"/>
      <c r="Q918" s="233"/>
      <c r="R918" s="233"/>
      <c r="S918" s="233"/>
      <c r="T918" s="234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35" t="s">
        <v>142</v>
      </c>
      <c r="AU918" s="235" t="s">
        <v>85</v>
      </c>
      <c r="AV918" s="13" t="s">
        <v>83</v>
      </c>
      <c r="AW918" s="13" t="s">
        <v>34</v>
      </c>
      <c r="AX918" s="13" t="s">
        <v>78</v>
      </c>
      <c r="AY918" s="235" t="s">
        <v>133</v>
      </c>
    </row>
    <row r="919" s="13" customFormat="1">
      <c r="A919" s="13"/>
      <c r="B919" s="225"/>
      <c r="C919" s="226"/>
      <c r="D919" s="227" t="s">
        <v>142</v>
      </c>
      <c r="E919" s="228" t="s">
        <v>1</v>
      </c>
      <c r="F919" s="229" t="s">
        <v>799</v>
      </c>
      <c r="G919" s="226"/>
      <c r="H919" s="228" t="s">
        <v>1</v>
      </c>
      <c r="I919" s="230"/>
      <c r="J919" s="226"/>
      <c r="K919" s="226"/>
      <c r="L919" s="231"/>
      <c r="M919" s="232"/>
      <c r="N919" s="233"/>
      <c r="O919" s="233"/>
      <c r="P919" s="233"/>
      <c r="Q919" s="233"/>
      <c r="R919" s="233"/>
      <c r="S919" s="233"/>
      <c r="T919" s="234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35" t="s">
        <v>142</v>
      </c>
      <c r="AU919" s="235" t="s">
        <v>85</v>
      </c>
      <c r="AV919" s="13" t="s">
        <v>83</v>
      </c>
      <c r="AW919" s="13" t="s">
        <v>34</v>
      </c>
      <c r="AX919" s="13" t="s">
        <v>78</v>
      </c>
      <c r="AY919" s="235" t="s">
        <v>133</v>
      </c>
    </row>
    <row r="920" s="13" customFormat="1">
      <c r="A920" s="13"/>
      <c r="B920" s="225"/>
      <c r="C920" s="226"/>
      <c r="D920" s="227" t="s">
        <v>142</v>
      </c>
      <c r="E920" s="228" t="s">
        <v>1</v>
      </c>
      <c r="F920" s="229" t="s">
        <v>794</v>
      </c>
      <c r="G920" s="226"/>
      <c r="H920" s="228" t="s">
        <v>1</v>
      </c>
      <c r="I920" s="230"/>
      <c r="J920" s="226"/>
      <c r="K920" s="226"/>
      <c r="L920" s="231"/>
      <c r="M920" s="232"/>
      <c r="N920" s="233"/>
      <c r="O920" s="233"/>
      <c r="P920" s="233"/>
      <c r="Q920" s="233"/>
      <c r="R920" s="233"/>
      <c r="S920" s="233"/>
      <c r="T920" s="234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35" t="s">
        <v>142</v>
      </c>
      <c r="AU920" s="235" t="s">
        <v>85</v>
      </c>
      <c r="AV920" s="13" t="s">
        <v>83</v>
      </c>
      <c r="AW920" s="13" t="s">
        <v>34</v>
      </c>
      <c r="AX920" s="13" t="s">
        <v>78</v>
      </c>
      <c r="AY920" s="235" t="s">
        <v>133</v>
      </c>
    </row>
    <row r="921" s="13" customFormat="1">
      <c r="A921" s="13"/>
      <c r="B921" s="225"/>
      <c r="C921" s="226"/>
      <c r="D921" s="227" t="s">
        <v>142</v>
      </c>
      <c r="E921" s="228" t="s">
        <v>1</v>
      </c>
      <c r="F921" s="229" t="s">
        <v>853</v>
      </c>
      <c r="G921" s="226"/>
      <c r="H921" s="228" t="s">
        <v>1</v>
      </c>
      <c r="I921" s="230"/>
      <c r="J921" s="226"/>
      <c r="K921" s="226"/>
      <c r="L921" s="231"/>
      <c r="M921" s="232"/>
      <c r="N921" s="233"/>
      <c r="O921" s="233"/>
      <c r="P921" s="233"/>
      <c r="Q921" s="233"/>
      <c r="R921" s="233"/>
      <c r="S921" s="233"/>
      <c r="T921" s="234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35" t="s">
        <v>142</v>
      </c>
      <c r="AU921" s="235" t="s">
        <v>85</v>
      </c>
      <c r="AV921" s="13" t="s">
        <v>83</v>
      </c>
      <c r="AW921" s="13" t="s">
        <v>34</v>
      </c>
      <c r="AX921" s="13" t="s">
        <v>78</v>
      </c>
      <c r="AY921" s="235" t="s">
        <v>133</v>
      </c>
    </row>
    <row r="922" s="13" customFormat="1">
      <c r="A922" s="13"/>
      <c r="B922" s="225"/>
      <c r="C922" s="226"/>
      <c r="D922" s="227" t="s">
        <v>142</v>
      </c>
      <c r="E922" s="228" t="s">
        <v>1</v>
      </c>
      <c r="F922" s="229" t="s">
        <v>854</v>
      </c>
      <c r="G922" s="226"/>
      <c r="H922" s="228" t="s">
        <v>1</v>
      </c>
      <c r="I922" s="230"/>
      <c r="J922" s="226"/>
      <c r="K922" s="226"/>
      <c r="L922" s="231"/>
      <c r="M922" s="232"/>
      <c r="N922" s="233"/>
      <c r="O922" s="233"/>
      <c r="P922" s="233"/>
      <c r="Q922" s="233"/>
      <c r="R922" s="233"/>
      <c r="S922" s="233"/>
      <c r="T922" s="234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35" t="s">
        <v>142</v>
      </c>
      <c r="AU922" s="235" t="s">
        <v>85</v>
      </c>
      <c r="AV922" s="13" t="s">
        <v>83</v>
      </c>
      <c r="AW922" s="13" t="s">
        <v>34</v>
      </c>
      <c r="AX922" s="13" t="s">
        <v>78</v>
      </c>
      <c r="AY922" s="235" t="s">
        <v>133</v>
      </c>
    </row>
    <row r="923" s="14" customFormat="1">
      <c r="A923" s="14"/>
      <c r="B923" s="236"/>
      <c r="C923" s="237"/>
      <c r="D923" s="227" t="s">
        <v>142</v>
      </c>
      <c r="E923" s="238" t="s">
        <v>1</v>
      </c>
      <c r="F923" s="239" t="s">
        <v>800</v>
      </c>
      <c r="G923" s="237"/>
      <c r="H923" s="240">
        <v>58.189999999999998</v>
      </c>
      <c r="I923" s="241"/>
      <c r="J923" s="237"/>
      <c r="K923" s="237"/>
      <c r="L923" s="242"/>
      <c r="M923" s="243"/>
      <c r="N923" s="244"/>
      <c r="O923" s="244"/>
      <c r="P923" s="244"/>
      <c r="Q923" s="244"/>
      <c r="R923" s="244"/>
      <c r="S923" s="244"/>
      <c r="T923" s="245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46" t="s">
        <v>142</v>
      </c>
      <c r="AU923" s="246" t="s">
        <v>85</v>
      </c>
      <c r="AV923" s="14" t="s">
        <v>85</v>
      </c>
      <c r="AW923" s="14" t="s">
        <v>34</v>
      </c>
      <c r="AX923" s="14" t="s">
        <v>78</v>
      </c>
      <c r="AY923" s="246" t="s">
        <v>133</v>
      </c>
    </row>
    <row r="924" s="15" customFormat="1">
      <c r="A924" s="15"/>
      <c r="B924" s="247"/>
      <c r="C924" s="248"/>
      <c r="D924" s="227" t="s">
        <v>142</v>
      </c>
      <c r="E924" s="249" t="s">
        <v>1</v>
      </c>
      <c r="F924" s="250" t="s">
        <v>145</v>
      </c>
      <c r="G924" s="248"/>
      <c r="H924" s="251">
        <v>78.337999999999994</v>
      </c>
      <c r="I924" s="252"/>
      <c r="J924" s="248"/>
      <c r="K924" s="248"/>
      <c r="L924" s="253"/>
      <c r="M924" s="254"/>
      <c r="N924" s="255"/>
      <c r="O924" s="255"/>
      <c r="P924" s="255"/>
      <c r="Q924" s="255"/>
      <c r="R924" s="255"/>
      <c r="S924" s="255"/>
      <c r="T924" s="256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57" t="s">
        <v>142</v>
      </c>
      <c r="AU924" s="257" t="s">
        <v>85</v>
      </c>
      <c r="AV924" s="15" t="s">
        <v>141</v>
      </c>
      <c r="AW924" s="15" t="s">
        <v>34</v>
      </c>
      <c r="AX924" s="15" t="s">
        <v>83</v>
      </c>
      <c r="AY924" s="257" t="s">
        <v>133</v>
      </c>
    </row>
    <row r="925" s="2" customFormat="1" ht="16.5" customHeight="1">
      <c r="A925" s="39"/>
      <c r="B925" s="40"/>
      <c r="C925" s="212" t="s">
        <v>514</v>
      </c>
      <c r="D925" s="212" t="s">
        <v>136</v>
      </c>
      <c r="E925" s="213" t="s">
        <v>855</v>
      </c>
      <c r="F925" s="214" t="s">
        <v>856</v>
      </c>
      <c r="G925" s="215" t="s">
        <v>154</v>
      </c>
      <c r="H925" s="216">
        <v>20.975999999999999</v>
      </c>
      <c r="I925" s="217"/>
      <c r="J925" s="218">
        <f>ROUND(I925*H925,2)</f>
        <v>0</v>
      </c>
      <c r="K925" s="214" t="s">
        <v>140</v>
      </c>
      <c r="L925" s="45"/>
      <c r="M925" s="219" t="s">
        <v>1</v>
      </c>
      <c r="N925" s="220" t="s">
        <v>43</v>
      </c>
      <c r="O925" s="92"/>
      <c r="P925" s="221">
        <f>O925*H925</f>
        <v>0</v>
      </c>
      <c r="Q925" s="221">
        <v>0</v>
      </c>
      <c r="R925" s="221">
        <f>Q925*H925</f>
        <v>0</v>
      </c>
      <c r="S925" s="221">
        <v>0</v>
      </c>
      <c r="T925" s="222">
        <f>S925*H925</f>
        <v>0</v>
      </c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R925" s="223" t="s">
        <v>207</v>
      </c>
      <c r="AT925" s="223" t="s">
        <v>136</v>
      </c>
      <c r="AU925" s="223" t="s">
        <v>85</v>
      </c>
      <c r="AY925" s="18" t="s">
        <v>133</v>
      </c>
      <c r="BE925" s="224">
        <f>IF(N925="základní",J925,0)</f>
        <v>0</v>
      </c>
      <c r="BF925" s="224">
        <f>IF(N925="snížená",J925,0)</f>
        <v>0</v>
      </c>
      <c r="BG925" s="224">
        <f>IF(N925="zákl. přenesená",J925,0)</f>
        <v>0</v>
      </c>
      <c r="BH925" s="224">
        <f>IF(N925="sníž. přenesená",J925,0)</f>
        <v>0</v>
      </c>
      <c r="BI925" s="224">
        <f>IF(N925="nulová",J925,0)</f>
        <v>0</v>
      </c>
      <c r="BJ925" s="18" t="s">
        <v>83</v>
      </c>
      <c r="BK925" s="224">
        <f>ROUND(I925*H925,2)</f>
        <v>0</v>
      </c>
      <c r="BL925" s="18" t="s">
        <v>207</v>
      </c>
      <c r="BM925" s="223" t="s">
        <v>857</v>
      </c>
    </row>
    <row r="926" s="13" customFormat="1">
      <c r="A926" s="13"/>
      <c r="B926" s="225"/>
      <c r="C926" s="226"/>
      <c r="D926" s="227" t="s">
        <v>142</v>
      </c>
      <c r="E926" s="228" t="s">
        <v>1</v>
      </c>
      <c r="F926" s="229" t="s">
        <v>858</v>
      </c>
      <c r="G926" s="226"/>
      <c r="H926" s="228" t="s">
        <v>1</v>
      </c>
      <c r="I926" s="230"/>
      <c r="J926" s="226"/>
      <c r="K926" s="226"/>
      <c r="L926" s="231"/>
      <c r="M926" s="232"/>
      <c r="N926" s="233"/>
      <c r="O926" s="233"/>
      <c r="P926" s="233"/>
      <c r="Q926" s="233"/>
      <c r="R926" s="233"/>
      <c r="S926" s="233"/>
      <c r="T926" s="234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35" t="s">
        <v>142</v>
      </c>
      <c r="AU926" s="235" t="s">
        <v>85</v>
      </c>
      <c r="AV926" s="13" t="s">
        <v>83</v>
      </c>
      <c r="AW926" s="13" t="s">
        <v>34</v>
      </c>
      <c r="AX926" s="13" t="s">
        <v>78</v>
      </c>
      <c r="AY926" s="235" t="s">
        <v>133</v>
      </c>
    </row>
    <row r="927" s="13" customFormat="1">
      <c r="A927" s="13"/>
      <c r="B927" s="225"/>
      <c r="C927" s="226"/>
      <c r="D927" s="227" t="s">
        <v>142</v>
      </c>
      <c r="E927" s="228" t="s">
        <v>1</v>
      </c>
      <c r="F927" s="229" t="s">
        <v>859</v>
      </c>
      <c r="G927" s="226"/>
      <c r="H927" s="228" t="s">
        <v>1</v>
      </c>
      <c r="I927" s="230"/>
      <c r="J927" s="226"/>
      <c r="K927" s="226"/>
      <c r="L927" s="231"/>
      <c r="M927" s="232"/>
      <c r="N927" s="233"/>
      <c r="O927" s="233"/>
      <c r="P927" s="233"/>
      <c r="Q927" s="233"/>
      <c r="R927" s="233"/>
      <c r="S927" s="233"/>
      <c r="T927" s="234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35" t="s">
        <v>142</v>
      </c>
      <c r="AU927" s="235" t="s">
        <v>85</v>
      </c>
      <c r="AV927" s="13" t="s">
        <v>83</v>
      </c>
      <c r="AW927" s="13" t="s">
        <v>34</v>
      </c>
      <c r="AX927" s="13" t="s">
        <v>78</v>
      </c>
      <c r="AY927" s="235" t="s">
        <v>133</v>
      </c>
    </row>
    <row r="928" s="13" customFormat="1">
      <c r="A928" s="13"/>
      <c r="B928" s="225"/>
      <c r="C928" s="226"/>
      <c r="D928" s="227" t="s">
        <v>142</v>
      </c>
      <c r="E928" s="228" t="s">
        <v>1</v>
      </c>
      <c r="F928" s="229" t="s">
        <v>794</v>
      </c>
      <c r="G928" s="226"/>
      <c r="H928" s="228" t="s">
        <v>1</v>
      </c>
      <c r="I928" s="230"/>
      <c r="J928" s="226"/>
      <c r="K928" s="226"/>
      <c r="L928" s="231"/>
      <c r="M928" s="232"/>
      <c r="N928" s="233"/>
      <c r="O928" s="233"/>
      <c r="P928" s="233"/>
      <c r="Q928" s="233"/>
      <c r="R928" s="233"/>
      <c r="S928" s="233"/>
      <c r="T928" s="234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35" t="s">
        <v>142</v>
      </c>
      <c r="AU928" s="235" t="s">
        <v>85</v>
      </c>
      <c r="AV928" s="13" t="s">
        <v>83</v>
      </c>
      <c r="AW928" s="13" t="s">
        <v>34</v>
      </c>
      <c r="AX928" s="13" t="s">
        <v>78</v>
      </c>
      <c r="AY928" s="235" t="s">
        <v>133</v>
      </c>
    </row>
    <row r="929" s="13" customFormat="1">
      <c r="A929" s="13"/>
      <c r="B929" s="225"/>
      <c r="C929" s="226"/>
      <c r="D929" s="227" t="s">
        <v>142</v>
      </c>
      <c r="E929" s="228" t="s">
        <v>1</v>
      </c>
      <c r="F929" s="229" t="s">
        <v>860</v>
      </c>
      <c r="G929" s="226"/>
      <c r="H929" s="228" t="s">
        <v>1</v>
      </c>
      <c r="I929" s="230"/>
      <c r="J929" s="226"/>
      <c r="K929" s="226"/>
      <c r="L929" s="231"/>
      <c r="M929" s="232"/>
      <c r="N929" s="233"/>
      <c r="O929" s="233"/>
      <c r="P929" s="233"/>
      <c r="Q929" s="233"/>
      <c r="R929" s="233"/>
      <c r="S929" s="233"/>
      <c r="T929" s="234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35" t="s">
        <v>142</v>
      </c>
      <c r="AU929" s="235" t="s">
        <v>85</v>
      </c>
      <c r="AV929" s="13" t="s">
        <v>83</v>
      </c>
      <c r="AW929" s="13" t="s">
        <v>34</v>
      </c>
      <c r="AX929" s="13" t="s">
        <v>78</v>
      </c>
      <c r="AY929" s="235" t="s">
        <v>133</v>
      </c>
    </row>
    <row r="930" s="13" customFormat="1">
      <c r="A930" s="13"/>
      <c r="B930" s="225"/>
      <c r="C930" s="226"/>
      <c r="D930" s="227" t="s">
        <v>142</v>
      </c>
      <c r="E930" s="228" t="s">
        <v>1</v>
      </c>
      <c r="F930" s="229" t="s">
        <v>861</v>
      </c>
      <c r="G930" s="226"/>
      <c r="H930" s="228" t="s">
        <v>1</v>
      </c>
      <c r="I930" s="230"/>
      <c r="J930" s="226"/>
      <c r="K930" s="226"/>
      <c r="L930" s="231"/>
      <c r="M930" s="232"/>
      <c r="N930" s="233"/>
      <c r="O930" s="233"/>
      <c r="P930" s="233"/>
      <c r="Q930" s="233"/>
      <c r="R930" s="233"/>
      <c r="S930" s="233"/>
      <c r="T930" s="234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35" t="s">
        <v>142</v>
      </c>
      <c r="AU930" s="235" t="s">
        <v>85</v>
      </c>
      <c r="AV930" s="13" t="s">
        <v>83</v>
      </c>
      <c r="AW930" s="13" t="s">
        <v>34</v>
      </c>
      <c r="AX930" s="13" t="s">
        <v>78</v>
      </c>
      <c r="AY930" s="235" t="s">
        <v>133</v>
      </c>
    </row>
    <row r="931" s="14" customFormat="1">
      <c r="A931" s="14"/>
      <c r="B931" s="236"/>
      <c r="C931" s="237"/>
      <c r="D931" s="227" t="s">
        <v>142</v>
      </c>
      <c r="E931" s="238" t="s">
        <v>1</v>
      </c>
      <c r="F931" s="239" t="s">
        <v>862</v>
      </c>
      <c r="G931" s="237"/>
      <c r="H931" s="240">
        <v>20.975999999999999</v>
      </c>
      <c r="I931" s="241"/>
      <c r="J931" s="237"/>
      <c r="K931" s="237"/>
      <c r="L931" s="242"/>
      <c r="M931" s="243"/>
      <c r="N931" s="244"/>
      <c r="O931" s="244"/>
      <c r="P931" s="244"/>
      <c r="Q931" s="244"/>
      <c r="R931" s="244"/>
      <c r="S931" s="244"/>
      <c r="T931" s="245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46" t="s">
        <v>142</v>
      </c>
      <c r="AU931" s="246" t="s">
        <v>85</v>
      </c>
      <c r="AV931" s="14" t="s">
        <v>85</v>
      </c>
      <c r="AW931" s="14" t="s">
        <v>34</v>
      </c>
      <c r="AX931" s="14" t="s">
        <v>78</v>
      </c>
      <c r="AY931" s="246" t="s">
        <v>133</v>
      </c>
    </row>
    <row r="932" s="15" customFormat="1">
      <c r="A932" s="15"/>
      <c r="B932" s="247"/>
      <c r="C932" s="248"/>
      <c r="D932" s="227" t="s">
        <v>142</v>
      </c>
      <c r="E932" s="249" t="s">
        <v>1</v>
      </c>
      <c r="F932" s="250" t="s">
        <v>145</v>
      </c>
      <c r="G932" s="248"/>
      <c r="H932" s="251">
        <v>20.975999999999999</v>
      </c>
      <c r="I932" s="252"/>
      <c r="J932" s="248"/>
      <c r="K932" s="248"/>
      <c r="L932" s="253"/>
      <c r="M932" s="254"/>
      <c r="N932" s="255"/>
      <c r="O932" s="255"/>
      <c r="P932" s="255"/>
      <c r="Q932" s="255"/>
      <c r="R932" s="255"/>
      <c r="S932" s="255"/>
      <c r="T932" s="256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T932" s="257" t="s">
        <v>142</v>
      </c>
      <c r="AU932" s="257" t="s">
        <v>85</v>
      </c>
      <c r="AV932" s="15" t="s">
        <v>141</v>
      </c>
      <c r="AW932" s="15" t="s">
        <v>34</v>
      </c>
      <c r="AX932" s="15" t="s">
        <v>83</v>
      </c>
      <c r="AY932" s="257" t="s">
        <v>133</v>
      </c>
    </row>
    <row r="933" s="2" customFormat="1" ht="24.15" customHeight="1">
      <c r="A933" s="39"/>
      <c r="B933" s="40"/>
      <c r="C933" s="212" t="s">
        <v>863</v>
      </c>
      <c r="D933" s="212" t="s">
        <v>136</v>
      </c>
      <c r="E933" s="213" t="s">
        <v>864</v>
      </c>
      <c r="F933" s="214" t="s">
        <v>865</v>
      </c>
      <c r="G933" s="215" t="s">
        <v>150</v>
      </c>
      <c r="H933" s="216">
        <v>1</v>
      </c>
      <c r="I933" s="217"/>
      <c r="J933" s="218">
        <f>ROUND(I933*H933,2)</f>
        <v>0</v>
      </c>
      <c r="K933" s="214" t="s">
        <v>140</v>
      </c>
      <c r="L933" s="45"/>
      <c r="M933" s="219" t="s">
        <v>1</v>
      </c>
      <c r="N933" s="220" t="s">
        <v>43</v>
      </c>
      <c r="O933" s="92"/>
      <c r="P933" s="221">
        <f>O933*H933</f>
        <v>0</v>
      </c>
      <c r="Q933" s="221">
        <v>0</v>
      </c>
      <c r="R933" s="221">
        <f>Q933*H933</f>
        <v>0</v>
      </c>
      <c r="S933" s="221">
        <v>0</v>
      </c>
      <c r="T933" s="222">
        <f>S933*H933</f>
        <v>0</v>
      </c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R933" s="223" t="s">
        <v>207</v>
      </c>
      <c r="AT933" s="223" t="s">
        <v>136</v>
      </c>
      <c r="AU933" s="223" t="s">
        <v>85</v>
      </c>
      <c r="AY933" s="18" t="s">
        <v>133</v>
      </c>
      <c r="BE933" s="224">
        <f>IF(N933="základní",J933,0)</f>
        <v>0</v>
      </c>
      <c r="BF933" s="224">
        <f>IF(N933="snížená",J933,0)</f>
        <v>0</v>
      </c>
      <c r="BG933" s="224">
        <f>IF(N933="zákl. přenesená",J933,0)</f>
        <v>0</v>
      </c>
      <c r="BH933" s="224">
        <f>IF(N933="sníž. přenesená",J933,0)</f>
        <v>0</v>
      </c>
      <c r="BI933" s="224">
        <f>IF(N933="nulová",J933,0)</f>
        <v>0</v>
      </c>
      <c r="BJ933" s="18" t="s">
        <v>83</v>
      </c>
      <c r="BK933" s="224">
        <f>ROUND(I933*H933,2)</f>
        <v>0</v>
      </c>
      <c r="BL933" s="18" t="s">
        <v>207</v>
      </c>
      <c r="BM933" s="223" t="s">
        <v>866</v>
      </c>
    </row>
    <row r="934" s="13" customFormat="1">
      <c r="A934" s="13"/>
      <c r="B934" s="225"/>
      <c r="C934" s="226"/>
      <c r="D934" s="227" t="s">
        <v>142</v>
      </c>
      <c r="E934" s="228" t="s">
        <v>1</v>
      </c>
      <c r="F934" s="229" t="s">
        <v>867</v>
      </c>
      <c r="G934" s="226"/>
      <c r="H934" s="228" t="s">
        <v>1</v>
      </c>
      <c r="I934" s="230"/>
      <c r="J934" s="226"/>
      <c r="K934" s="226"/>
      <c r="L934" s="231"/>
      <c r="M934" s="232"/>
      <c r="N934" s="233"/>
      <c r="O934" s="233"/>
      <c r="P934" s="233"/>
      <c r="Q934" s="233"/>
      <c r="R934" s="233"/>
      <c r="S934" s="233"/>
      <c r="T934" s="234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35" t="s">
        <v>142</v>
      </c>
      <c r="AU934" s="235" t="s">
        <v>85</v>
      </c>
      <c r="AV934" s="13" t="s">
        <v>83</v>
      </c>
      <c r="AW934" s="13" t="s">
        <v>34</v>
      </c>
      <c r="AX934" s="13" t="s">
        <v>78</v>
      </c>
      <c r="AY934" s="235" t="s">
        <v>133</v>
      </c>
    </row>
    <row r="935" s="13" customFormat="1">
      <c r="A935" s="13"/>
      <c r="B935" s="225"/>
      <c r="C935" s="226"/>
      <c r="D935" s="227" t="s">
        <v>142</v>
      </c>
      <c r="E935" s="228" t="s">
        <v>1</v>
      </c>
      <c r="F935" s="229" t="s">
        <v>352</v>
      </c>
      <c r="G935" s="226"/>
      <c r="H935" s="228" t="s">
        <v>1</v>
      </c>
      <c r="I935" s="230"/>
      <c r="J935" s="226"/>
      <c r="K935" s="226"/>
      <c r="L935" s="231"/>
      <c r="M935" s="232"/>
      <c r="N935" s="233"/>
      <c r="O935" s="233"/>
      <c r="P935" s="233"/>
      <c r="Q935" s="233"/>
      <c r="R935" s="233"/>
      <c r="S935" s="233"/>
      <c r="T935" s="234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35" t="s">
        <v>142</v>
      </c>
      <c r="AU935" s="235" t="s">
        <v>85</v>
      </c>
      <c r="AV935" s="13" t="s">
        <v>83</v>
      </c>
      <c r="AW935" s="13" t="s">
        <v>34</v>
      </c>
      <c r="AX935" s="13" t="s">
        <v>78</v>
      </c>
      <c r="AY935" s="235" t="s">
        <v>133</v>
      </c>
    </row>
    <row r="936" s="14" customFormat="1">
      <c r="A936" s="14"/>
      <c r="B936" s="236"/>
      <c r="C936" s="237"/>
      <c r="D936" s="227" t="s">
        <v>142</v>
      </c>
      <c r="E936" s="238" t="s">
        <v>1</v>
      </c>
      <c r="F936" s="239" t="s">
        <v>83</v>
      </c>
      <c r="G936" s="237"/>
      <c r="H936" s="240">
        <v>1</v>
      </c>
      <c r="I936" s="241"/>
      <c r="J936" s="237"/>
      <c r="K936" s="237"/>
      <c r="L936" s="242"/>
      <c r="M936" s="243"/>
      <c r="N936" s="244"/>
      <c r="O936" s="244"/>
      <c r="P936" s="244"/>
      <c r="Q936" s="244"/>
      <c r="R936" s="244"/>
      <c r="S936" s="244"/>
      <c r="T936" s="245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46" t="s">
        <v>142</v>
      </c>
      <c r="AU936" s="246" t="s">
        <v>85</v>
      </c>
      <c r="AV936" s="14" t="s">
        <v>85</v>
      </c>
      <c r="AW936" s="14" t="s">
        <v>34</v>
      </c>
      <c r="AX936" s="14" t="s">
        <v>78</v>
      </c>
      <c r="AY936" s="246" t="s">
        <v>133</v>
      </c>
    </row>
    <row r="937" s="15" customFormat="1">
      <c r="A937" s="15"/>
      <c r="B937" s="247"/>
      <c r="C937" s="248"/>
      <c r="D937" s="227" t="s">
        <v>142</v>
      </c>
      <c r="E937" s="249" t="s">
        <v>1</v>
      </c>
      <c r="F937" s="250" t="s">
        <v>145</v>
      </c>
      <c r="G937" s="248"/>
      <c r="H937" s="251">
        <v>1</v>
      </c>
      <c r="I937" s="252"/>
      <c r="J937" s="248"/>
      <c r="K937" s="248"/>
      <c r="L937" s="253"/>
      <c r="M937" s="254"/>
      <c r="N937" s="255"/>
      <c r="O937" s="255"/>
      <c r="P937" s="255"/>
      <c r="Q937" s="255"/>
      <c r="R937" s="255"/>
      <c r="S937" s="255"/>
      <c r="T937" s="256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T937" s="257" t="s">
        <v>142</v>
      </c>
      <c r="AU937" s="257" t="s">
        <v>85</v>
      </c>
      <c r="AV937" s="15" t="s">
        <v>141</v>
      </c>
      <c r="AW937" s="15" t="s">
        <v>34</v>
      </c>
      <c r="AX937" s="15" t="s">
        <v>83</v>
      </c>
      <c r="AY937" s="257" t="s">
        <v>133</v>
      </c>
    </row>
    <row r="938" s="2" customFormat="1" ht="24.15" customHeight="1">
      <c r="A938" s="39"/>
      <c r="B938" s="40"/>
      <c r="C938" s="258" t="s">
        <v>521</v>
      </c>
      <c r="D938" s="258" t="s">
        <v>204</v>
      </c>
      <c r="E938" s="259" t="s">
        <v>868</v>
      </c>
      <c r="F938" s="260" t="s">
        <v>869</v>
      </c>
      <c r="G938" s="261" t="s">
        <v>154</v>
      </c>
      <c r="H938" s="262">
        <v>1</v>
      </c>
      <c r="I938" s="263"/>
      <c r="J938" s="264">
        <f>ROUND(I938*H938,2)</f>
        <v>0</v>
      </c>
      <c r="K938" s="260" t="s">
        <v>140</v>
      </c>
      <c r="L938" s="265"/>
      <c r="M938" s="266" t="s">
        <v>1</v>
      </c>
      <c r="N938" s="267" t="s">
        <v>43</v>
      </c>
      <c r="O938" s="92"/>
      <c r="P938" s="221">
        <f>O938*H938</f>
        <v>0</v>
      </c>
      <c r="Q938" s="221">
        <v>0</v>
      </c>
      <c r="R938" s="221">
        <f>Q938*H938</f>
        <v>0</v>
      </c>
      <c r="S938" s="221">
        <v>0</v>
      </c>
      <c r="T938" s="222">
        <f>S938*H938</f>
        <v>0</v>
      </c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R938" s="223" t="s">
        <v>259</v>
      </c>
      <c r="AT938" s="223" t="s">
        <v>204</v>
      </c>
      <c r="AU938" s="223" t="s">
        <v>85</v>
      </c>
      <c r="AY938" s="18" t="s">
        <v>133</v>
      </c>
      <c r="BE938" s="224">
        <f>IF(N938="základní",J938,0)</f>
        <v>0</v>
      </c>
      <c r="BF938" s="224">
        <f>IF(N938="snížená",J938,0)</f>
        <v>0</v>
      </c>
      <c r="BG938" s="224">
        <f>IF(N938="zákl. přenesená",J938,0)</f>
        <v>0</v>
      </c>
      <c r="BH938" s="224">
        <f>IF(N938="sníž. přenesená",J938,0)</f>
        <v>0</v>
      </c>
      <c r="BI938" s="224">
        <f>IF(N938="nulová",J938,0)</f>
        <v>0</v>
      </c>
      <c r="BJ938" s="18" t="s">
        <v>83</v>
      </c>
      <c r="BK938" s="224">
        <f>ROUND(I938*H938,2)</f>
        <v>0</v>
      </c>
      <c r="BL938" s="18" t="s">
        <v>207</v>
      </c>
      <c r="BM938" s="223" t="s">
        <v>870</v>
      </c>
    </row>
    <row r="939" s="2" customFormat="1" ht="16.5" customHeight="1">
      <c r="A939" s="39"/>
      <c r="B939" s="40"/>
      <c r="C939" s="212" t="s">
        <v>871</v>
      </c>
      <c r="D939" s="212" t="s">
        <v>136</v>
      </c>
      <c r="E939" s="213" t="s">
        <v>872</v>
      </c>
      <c r="F939" s="214" t="s">
        <v>873</v>
      </c>
      <c r="G939" s="215" t="s">
        <v>154</v>
      </c>
      <c r="H939" s="216">
        <v>9.8320000000000007</v>
      </c>
      <c r="I939" s="217"/>
      <c r="J939" s="218">
        <f>ROUND(I939*H939,2)</f>
        <v>0</v>
      </c>
      <c r="K939" s="214" t="s">
        <v>140</v>
      </c>
      <c r="L939" s="45"/>
      <c r="M939" s="219" t="s">
        <v>1</v>
      </c>
      <c r="N939" s="220" t="s">
        <v>43</v>
      </c>
      <c r="O939" s="92"/>
      <c r="P939" s="221">
        <f>O939*H939</f>
        <v>0</v>
      </c>
      <c r="Q939" s="221">
        <v>0</v>
      </c>
      <c r="R939" s="221">
        <f>Q939*H939</f>
        <v>0</v>
      </c>
      <c r="S939" s="221">
        <v>0</v>
      </c>
      <c r="T939" s="222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23" t="s">
        <v>207</v>
      </c>
      <c r="AT939" s="223" t="s">
        <v>136</v>
      </c>
      <c r="AU939" s="223" t="s">
        <v>85</v>
      </c>
      <c r="AY939" s="18" t="s">
        <v>133</v>
      </c>
      <c r="BE939" s="224">
        <f>IF(N939="základní",J939,0)</f>
        <v>0</v>
      </c>
      <c r="BF939" s="224">
        <f>IF(N939="snížená",J939,0)</f>
        <v>0</v>
      </c>
      <c r="BG939" s="224">
        <f>IF(N939="zákl. přenesená",J939,0)</f>
        <v>0</v>
      </c>
      <c r="BH939" s="224">
        <f>IF(N939="sníž. přenesená",J939,0)</f>
        <v>0</v>
      </c>
      <c r="BI939" s="224">
        <f>IF(N939="nulová",J939,0)</f>
        <v>0</v>
      </c>
      <c r="BJ939" s="18" t="s">
        <v>83</v>
      </c>
      <c r="BK939" s="224">
        <f>ROUND(I939*H939,2)</f>
        <v>0</v>
      </c>
      <c r="BL939" s="18" t="s">
        <v>207</v>
      </c>
      <c r="BM939" s="223" t="s">
        <v>874</v>
      </c>
    </row>
    <row r="940" s="13" customFormat="1">
      <c r="A940" s="13"/>
      <c r="B940" s="225"/>
      <c r="C940" s="226"/>
      <c r="D940" s="227" t="s">
        <v>142</v>
      </c>
      <c r="E940" s="228" t="s">
        <v>1</v>
      </c>
      <c r="F940" s="229" t="s">
        <v>875</v>
      </c>
      <c r="G940" s="226"/>
      <c r="H940" s="228" t="s">
        <v>1</v>
      </c>
      <c r="I940" s="230"/>
      <c r="J940" s="226"/>
      <c r="K940" s="226"/>
      <c r="L940" s="231"/>
      <c r="M940" s="232"/>
      <c r="N940" s="233"/>
      <c r="O940" s="233"/>
      <c r="P940" s="233"/>
      <c r="Q940" s="233"/>
      <c r="R940" s="233"/>
      <c r="S940" s="233"/>
      <c r="T940" s="234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35" t="s">
        <v>142</v>
      </c>
      <c r="AU940" s="235" t="s">
        <v>85</v>
      </c>
      <c r="AV940" s="13" t="s">
        <v>83</v>
      </c>
      <c r="AW940" s="13" t="s">
        <v>34</v>
      </c>
      <c r="AX940" s="13" t="s">
        <v>78</v>
      </c>
      <c r="AY940" s="235" t="s">
        <v>133</v>
      </c>
    </row>
    <row r="941" s="13" customFormat="1">
      <c r="A941" s="13"/>
      <c r="B941" s="225"/>
      <c r="C941" s="226"/>
      <c r="D941" s="227" t="s">
        <v>142</v>
      </c>
      <c r="E941" s="228" t="s">
        <v>1</v>
      </c>
      <c r="F941" s="229" t="s">
        <v>876</v>
      </c>
      <c r="G941" s="226"/>
      <c r="H941" s="228" t="s">
        <v>1</v>
      </c>
      <c r="I941" s="230"/>
      <c r="J941" s="226"/>
      <c r="K941" s="226"/>
      <c r="L941" s="231"/>
      <c r="M941" s="232"/>
      <c r="N941" s="233"/>
      <c r="O941" s="233"/>
      <c r="P941" s="233"/>
      <c r="Q941" s="233"/>
      <c r="R941" s="233"/>
      <c r="S941" s="233"/>
      <c r="T941" s="234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35" t="s">
        <v>142</v>
      </c>
      <c r="AU941" s="235" t="s">
        <v>85</v>
      </c>
      <c r="AV941" s="13" t="s">
        <v>83</v>
      </c>
      <c r="AW941" s="13" t="s">
        <v>34</v>
      </c>
      <c r="AX941" s="13" t="s">
        <v>78</v>
      </c>
      <c r="AY941" s="235" t="s">
        <v>133</v>
      </c>
    </row>
    <row r="942" s="13" customFormat="1">
      <c r="A942" s="13"/>
      <c r="B942" s="225"/>
      <c r="C942" s="226"/>
      <c r="D942" s="227" t="s">
        <v>142</v>
      </c>
      <c r="E942" s="228" t="s">
        <v>1</v>
      </c>
      <c r="F942" s="229" t="s">
        <v>877</v>
      </c>
      <c r="G942" s="226"/>
      <c r="H942" s="228" t="s">
        <v>1</v>
      </c>
      <c r="I942" s="230"/>
      <c r="J942" s="226"/>
      <c r="K942" s="226"/>
      <c r="L942" s="231"/>
      <c r="M942" s="232"/>
      <c r="N942" s="233"/>
      <c r="O942" s="233"/>
      <c r="P942" s="233"/>
      <c r="Q942" s="233"/>
      <c r="R942" s="233"/>
      <c r="S942" s="233"/>
      <c r="T942" s="234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35" t="s">
        <v>142</v>
      </c>
      <c r="AU942" s="235" t="s">
        <v>85</v>
      </c>
      <c r="AV942" s="13" t="s">
        <v>83</v>
      </c>
      <c r="AW942" s="13" t="s">
        <v>34</v>
      </c>
      <c r="AX942" s="13" t="s">
        <v>78</v>
      </c>
      <c r="AY942" s="235" t="s">
        <v>133</v>
      </c>
    </row>
    <row r="943" s="14" customFormat="1">
      <c r="A943" s="14"/>
      <c r="B943" s="236"/>
      <c r="C943" s="237"/>
      <c r="D943" s="227" t="s">
        <v>142</v>
      </c>
      <c r="E943" s="238" t="s">
        <v>1</v>
      </c>
      <c r="F943" s="239" t="s">
        <v>878</v>
      </c>
      <c r="G943" s="237"/>
      <c r="H943" s="240">
        <v>4.9160000000000004</v>
      </c>
      <c r="I943" s="241"/>
      <c r="J943" s="237"/>
      <c r="K943" s="237"/>
      <c r="L943" s="242"/>
      <c r="M943" s="243"/>
      <c r="N943" s="244"/>
      <c r="O943" s="244"/>
      <c r="P943" s="244"/>
      <c r="Q943" s="244"/>
      <c r="R943" s="244"/>
      <c r="S943" s="244"/>
      <c r="T943" s="245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46" t="s">
        <v>142</v>
      </c>
      <c r="AU943" s="246" t="s">
        <v>85</v>
      </c>
      <c r="AV943" s="14" t="s">
        <v>85</v>
      </c>
      <c r="AW943" s="14" t="s">
        <v>34</v>
      </c>
      <c r="AX943" s="14" t="s">
        <v>78</v>
      </c>
      <c r="AY943" s="246" t="s">
        <v>133</v>
      </c>
    </row>
    <row r="944" s="13" customFormat="1">
      <c r="A944" s="13"/>
      <c r="B944" s="225"/>
      <c r="C944" s="226"/>
      <c r="D944" s="227" t="s">
        <v>142</v>
      </c>
      <c r="E944" s="228" t="s">
        <v>1</v>
      </c>
      <c r="F944" s="229" t="s">
        <v>879</v>
      </c>
      <c r="G944" s="226"/>
      <c r="H944" s="228" t="s">
        <v>1</v>
      </c>
      <c r="I944" s="230"/>
      <c r="J944" s="226"/>
      <c r="K944" s="226"/>
      <c r="L944" s="231"/>
      <c r="M944" s="232"/>
      <c r="N944" s="233"/>
      <c r="O944" s="233"/>
      <c r="P944" s="233"/>
      <c r="Q944" s="233"/>
      <c r="R944" s="233"/>
      <c r="S944" s="233"/>
      <c r="T944" s="234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35" t="s">
        <v>142</v>
      </c>
      <c r="AU944" s="235" t="s">
        <v>85</v>
      </c>
      <c r="AV944" s="13" t="s">
        <v>83</v>
      </c>
      <c r="AW944" s="13" t="s">
        <v>34</v>
      </c>
      <c r="AX944" s="13" t="s">
        <v>78</v>
      </c>
      <c r="AY944" s="235" t="s">
        <v>133</v>
      </c>
    </row>
    <row r="945" s="14" customFormat="1">
      <c r="A945" s="14"/>
      <c r="B945" s="236"/>
      <c r="C945" s="237"/>
      <c r="D945" s="227" t="s">
        <v>142</v>
      </c>
      <c r="E945" s="238" t="s">
        <v>1</v>
      </c>
      <c r="F945" s="239" t="s">
        <v>880</v>
      </c>
      <c r="G945" s="237"/>
      <c r="H945" s="240">
        <v>4.9160000000000004</v>
      </c>
      <c r="I945" s="241"/>
      <c r="J945" s="237"/>
      <c r="K945" s="237"/>
      <c r="L945" s="242"/>
      <c r="M945" s="243"/>
      <c r="N945" s="244"/>
      <c r="O945" s="244"/>
      <c r="P945" s="244"/>
      <c r="Q945" s="244"/>
      <c r="R945" s="244"/>
      <c r="S945" s="244"/>
      <c r="T945" s="245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46" t="s">
        <v>142</v>
      </c>
      <c r="AU945" s="246" t="s">
        <v>85</v>
      </c>
      <c r="AV945" s="14" t="s">
        <v>85</v>
      </c>
      <c r="AW945" s="14" t="s">
        <v>34</v>
      </c>
      <c r="AX945" s="14" t="s">
        <v>78</v>
      </c>
      <c r="AY945" s="246" t="s">
        <v>133</v>
      </c>
    </row>
    <row r="946" s="15" customFormat="1">
      <c r="A946" s="15"/>
      <c r="B946" s="247"/>
      <c r="C946" s="248"/>
      <c r="D946" s="227" t="s">
        <v>142</v>
      </c>
      <c r="E946" s="249" t="s">
        <v>1</v>
      </c>
      <c r="F946" s="250" t="s">
        <v>145</v>
      </c>
      <c r="G946" s="248"/>
      <c r="H946" s="251">
        <v>9.8320000000000007</v>
      </c>
      <c r="I946" s="252"/>
      <c r="J946" s="248"/>
      <c r="K946" s="248"/>
      <c r="L946" s="253"/>
      <c r="M946" s="254"/>
      <c r="N946" s="255"/>
      <c r="O946" s="255"/>
      <c r="P946" s="255"/>
      <c r="Q946" s="255"/>
      <c r="R946" s="255"/>
      <c r="S946" s="255"/>
      <c r="T946" s="256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T946" s="257" t="s">
        <v>142</v>
      </c>
      <c r="AU946" s="257" t="s">
        <v>85</v>
      </c>
      <c r="AV946" s="15" t="s">
        <v>141</v>
      </c>
      <c r="AW946" s="15" t="s">
        <v>34</v>
      </c>
      <c r="AX946" s="15" t="s">
        <v>83</v>
      </c>
      <c r="AY946" s="257" t="s">
        <v>133</v>
      </c>
    </row>
    <row r="947" s="2" customFormat="1" ht="24.15" customHeight="1">
      <c r="A947" s="39"/>
      <c r="B947" s="40"/>
      <c r="C947" s="212" t="s">
        <v>526</v>
      </c>
      <c r="D947" s="212" t="s">
        <v>136</v>
      </c>
      <c r="E947" s="213" t="s">
        <v>881</v>
      </c>
      <c r="F947" s="214" t="s">
        <v>882</v>
      </c>
      <c r="G947" s="215" t="s">
        <v>150</v>
      </c>
      <c r="H947" s="216">
        <v>5.6929999999999996</v>
      </c>
      <c r="I947" s="217"/>
      <c r="J947" s="218">
        <f>ROUND(I947*H947,2)</f>
        <v>0</v>
      </c>
      <c r="K947" s="214" t="s">
        <v>140</v>
      </c>
      <c r="L947" s="45"/>
      <c r="M947" s="219" t="s">
        <v>1</v>
      </c>
      <c r="N947" s="220" t="s">
        <v>43</v>
      </c>
      <c r="O947" s="92"/>
      <c r="P947" s="221">
        <f>O947*H947</f>
        <v>0</v>
      </c>
      <c r="Q947" s="221">
        <v>0</v>
      </c>
      <c r="R947" s="221">
        <f>Q947*H947</f>
        <v>0</v>
      </c>
      <c r="S947" s="221">
        <v>0</v>
      </c>
      <c r="T947" s="222">
        <f>S947*H947</f>
        <v>0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223" t="s">
        <v>207</v>
      </c>
      <c r="AT947" s="223" t="s">
        <v>136</v>
      </c>
      <c r="AU947" s="223" t="s">
        <v>85</v>
      </c>
      <c r="AY947" s="18" t="s">
        <v>133</v>
      </c>
      <c r="BE947" s="224">
        <f>IF(N947="základní",J947,0)</f>
        <v>0</v>
      </c>
      <c r="BF947" s="224">
        <f>IF(N947="snížená",J947,0)</f>
        <v>0</v>
      </c>
      <c r="BG947" s="224">
        <f>IF(N947="zákl. přenesená",J947,0)</f>
        <v>0</v>
      </c>
      <c r="BH947" s="224">
        <f>IF(N947="sníž. přenesená",J947,0)</f>
        <v>0</v>
      </c>
      <c r="BI947" s="224">
        <f>IF(N947="nulová",J947,0)</f>
        <v>0</v>
      </c>
      <c r="BJ947" s="18" t="s">
        <v>83</v>
      </c>
      <c r="BK947" s="224">
        <f>ROUND(I947*H947,2)</f>
        <v>0</v>
      </c>
      <c r="BL947" s="18" t="s">
        <v>207</v>
      </c>
      <c r="BM947" s="223" t="s">
        <v>883</v>
      </c>
    </row>
    <row r="948" s="13" customFormat="1">
      <c r="A948" s="13"/>
      <c r="B948" s="225"/>
      <c r="C948" s="226"/>
      <c r="D948" s="227" t="s">
        <v>142</v>
      </c>
      <c r="E948" s="228" t="s">
        <v>1</v>
      </c>
      <c r="F948" s="229" t="s">
        <v>782</v>
      </c>
      <c r="G948" s="226"/>
      <c r="H948" s="228" t="s">
        <v>1</v>
      </c>
      <c r="I948" s="230"/>
      <c r="J948" s="226"/>
      <c r="K948" s="226"/>
      <c r="L948" s="231"/>
      <c r="M948" s="232"/>
      <c r="N948" s="233"/>
      <c r="O948" s="233"/>
      <c r="P948" s="233"/>
      <c r="Q948" s="233"/>
      <c r="R948" s="233"/>
      <c r="S948" s="233"/>
      <c r="T948" s="234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35" t="s">
        <v>142</v>
      </c>
      <c r="AU948" s="235" t="s">
        <v>85</v>
      </c>
      <c r="AV948" s="13" t="s">
        <v>83</v>
      </c>
      <c r="AW948" s="13" t="s">
        <v>34</v>
      </c>
      <c r="AX948" s="13" t="s">
        <v>78</v>
      </c>
      <c r="AY948" s="235" t="s">
        <v>133</v>
      </c>
    </row>
    <row r="949" s="13" customFormat="1">
      <c r="A949" s="13"/>
      <c r="B949" s="225"/>
      <c r="C949" s="226"/>
      <c r="D949" s="227" t="s">
        <v>142</v>
      </c>
      <c r="E949" s="228" t="s">
        <v>1</v>
      </c>
      <c r="F949" s="229" t="s">
        <v>783</v>
      </c>
      <c r="G949" s="226"/>
      <c r="H949" s="228" t="s">
        <v>1</v>
      </c>
      <c r="I949" s="230"/>
      <c r="J949" s="226"/>
      <c r="K949" s="226"/>
      <c r="L949" s="231"/>
      <c r="M949" s="232"/>
      <c r="N949" s="233"/>
      <c r="O949" s="233"/>
      <c r="P949" s="233"/>
      <c r="Q949" s="233"/>
      <c r="R949" s="233"/>
      <c r="S949" s="233"/>
      <c r="T949" s="234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35" t="s">
        <v>142</v>
      </c>
      <c r="AU949" s="235" t="s">
        <v>85</v>
      </c>
      <c r="AV949" s="13" t="s">
        <v>83</v>
      </c>
      <c r="AW949" s="13" t="s">
        <v>34</v>
      </c>
      <c r="AX949" s="13" t="s">
        <v>78</v>
      </c>
      <c r="AY949" s="235" t="s">
        <v>133</v>
      </c>
    </row>
    <row r="950" s="14" customFormat="1">
      <c r="A950" s="14"/>
      <c r="B950" s="236"/>
      <c r="C950" s="237"/>
      <c r="D950" s="227" t="s">
        <v>142</v>
      </c>
      <c r="E950" s="238" t="s">
        <v>1</v>
      </c>
      <c r="F950" s="239" t="s">
        <v>884</v>
      </c>
      <c r="G950" s="237"/>
      <c r="H950" s="240">
        <v>5.6929999999999996</v>
      </c>
      <c r="I950" s="241"/>
      <c r="J950" s="237"/>
      <c r="K950" s="237"/>
      <c r="L950" s="242"/>
      <c r="M950" s="243"/>
      <c r="N950" s="244"/>
      <c r="O950" s="244"/>
      <c r="P950" s="244"/>
      <c r="Q950" s="244"/>
      <c r="R950" s="244"/>
      <c r="S950" s="244"/>
      <c r="T950" s="245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T950" s="246" t="s">
        <v>142</v>
      </c>
      <c r="AU950" s="246" t="s">
        <v>85</v>
      </c>
      <c r="AV950" s="14" t="s">
        <v>85</v>
      </c>
      <c r="AW950" s="14" t="s">
        <v>34</v>
      </c>
      <c r="AX950" s="14" t="s">
        <v>78</v>
      </c>
      <c r="AY950" s="246" t="s">
        <v>133</v>
      </c>
    </row>
    <row r="951" s="15" customFormat="1">
      <c r="A951" s="15"/>
      <c r="B951" s="247"/>
      <c r="C951" s="248"/>
      <c r="D951" s="227" t="s">
        <v>142</v>
      </c>
      <c r="E951" s="249" t="s">
        <v>1</v>
      </c>
      <c r="F951" s="250" t="s">
        <v>145</v>
      </c>
      <c r="G951" s="248"/>
      <c r="H951" s="251">
        <v>5.6929999999999996</v>
      </c>
      <c r="I951" s="252"/>
      <c r="J951" s="248"/>
      <c r="K951" s="248"/>
      <c r="L951" s="253"/>
      <c r="M951" s="254"/>
      <c r="N951" s="255"/>
      <c r="O951" s="255"/>
      <c r="P951" s="255"/>
      <c r="Q951" s="255"/>
      <c r="R951" s="255"/>
      <c r="S951" s="255"/>
      <c r="T951" s="256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T951" s="257" t="s">
        <v>142</v>
      </c>
      <c r="AU951" s="257" t="s">
        <v>85</v>
      </c>
      <c r="AV951" s="15" t="s">
        <v>141</v>
      </c>
      <c r="AW951" s="15" t="s">
        <v>34</v>
      </c>
      <c r="AX951" s="15" t="s">
        <v>83</v>
      </c>
      <c r="AY951" s="257" t="s">
        <v>133</v>
      </c>
    </row>
    <row r="952" s="2" customFormat="1" ht="24.15" customHeight="1">
      <c r="A952" s="39"/>
      <c r="B952" s="40"/>
      <c r="C952" s="212" t="s">
        <v>885</v>
      </c>
      <c r="D952" s="212" t="s">
        <v>136</v>
      </c>
      <c r="E952" s="213" t="s">
        <v>886</v>
      </c>
      <c r="F952" s="214" t="s">
        <v>887</v>
      </c>
      <c r="G952" s="215" t="s">
        <v>150</v>
      </c>
      <c r="H952" s="216">
        <v>273.05599999999998</v>
      </c>
      <c r="I952" s="217"/>
      <c r="J952" s="218">
        <f>ROUND(I952*H952,2)</f>
        <v>0</v>
      </c>
      <c r="K952" s="214" t="s">
        <v>140</v>
      </c>
      <c r="L952" s="45"/>
      <c r="M952" s="219" t="s">
        <v>1</v>
      </c>
      <c r="N952" s="220" t="s">
        <v>43</v>
      </c>
      <c r="O952" s="92"/>
      <c r="P952" s="221">
        <f>O952*H952</f>
        <v>0</v>
      </c>
      <c r="Q952" s="221">
        <v>0</v>
      </c>
      <c r="R952" s="221">
        <f>Q952*H952</f>
        <v>0</v>
      </c>
      <c r="S952" s="221">
        <v>0</v>
      </c>
      <c r="T952" s="222">
        <f>S952*H952</f>
        <v>0</v>
      </c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R952" s="223" t="s">
        <v>207</v>
      </c>
      <c r="AT952" s="223" t="s">
        <v>136</v>
      </c>
      <c r="AU952" s="223" t="s">
        <v>85</v>
      </c>
      <c r="AY952" s="18" t="s">
        <v>133</v>
      </c>
      <c r="BE952" s="224">
        <f>IF(N952="základní",J952,0)</f>
        <v>0</v>
      </c>
      <c r="BF952" s="224">
        <f>IF(N952="snížená",J952,0)</f>
        <v>0</v>
      </c>
      <c r="BG952" s="224">
        <f>IF(N952="zákl. přenesená",J952,0)</f>
        <v>0</v>
      </c>
      <c r="BH952" s="224">
        <f>IF(N952="sníž. přenesená",J952,0)</f>
        <v>0</v>
      </c>
      <c r="BI952" s="224">
        <f>IF(N952="nulová",J952,0)</f>
        <v>0</v>
      </c>
      <c r="BJ952" s="18" t="s">
        <v>83</v>
      </c>
      <c r="BK952" s="224">
        <f>ROUND(I952*H952,2)</f>
        <v>0</v>
      </c>
      <c r="BL952" s="18" t="s">
        <v>207</v>
      </c>
      <c r="BM952" s="223" t="s">
        <v>888</v>
      </c>
    </row>
    <row r="953" s="13" customFormat="1">
      <c r="A953" s="13"/>
      <c r="B953" s="225"/>
      <c r="C953" s="226"/>
      <c r="D953" s="227" t="s">
        <v>142</v>
      </c>
      <c r="E953" s="228" t="s">
        <v>1</v>
      </c>
      <c r="F953" s="229" t="s">
        <v>156</v>
      </c>
      <c r="G953" s="226"/>
      <c r="H953" s="228" t="s">
        <v>1</v>
      </c>
      <c r="I953" s="230"/>
      <c r="J953" s="226"/>
      <c r="K953" s="226"/>
      <c r="L953" s="231"/>
      <c r="M953" s="232"/>
      <c r="N953" s="233"/>
      <c r="O953" s="233"/>
      <c r="P953" s="233"/>
      <c r="Q953" s="233"/>
      <c r="R953" s="233"/>
      <c r="S953" s="233"/>
      <c r="T953" s="234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35" t="s">
        <v>142</v>
      </c>
      <c r="AU953" s="235" t="s">
        <v>85</v>
      </c>
      <c r="AV953" s="13" t="s">
        <v>83</v>
      </c>
      <c r="AW953" s="13" t="s">
        <v>34</v>
      </c>
      <c r="AX953" s="13" t="s">
        <v>78</v>
      </c>
      <c r="AY953" s="235" t="s">
        <v>133</v>
      </c>
    </row>
    <row r="954" s="13" customFormat="1">
      <c r="A954" s="13"/>
      <c r="B954" s="225"/>
      <c r="C954" s="226"/>
      <c r="D954" s="227" t="s">
        <v>142</v>
      </c>
      <c r="E954" s="228" t="s">
        <v>1</v>
      </c>
      <c r="F954" s="229" t="s">
        <v>793</v>
      </c>
      <c r="G954" s="226"/>
      <c r="H954" s="228" t="s">
        <v>1</v>
      </c>
      <c r="I954" s="230"/>
      <c r="J954" s="226"/>
      <c r="K954" s="226"/>
      <c r="L954" s="231"/>
      <c r="M954" s="232"/>
      <c r="N954" s="233"/>
      <c r="O954" s="233"/>
      <c r="P954" s="233"/>
      <c r="Q954" s="233"/>
      <c r="R954" s="233"/>
      <c r="S954" s="233"/>
      <c r="T954" s="234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35" t="s">
        <v>142</v>
      </c>
      <c r="AU954" s="235" t="s">
        <v>85</v>
      </c>
      <c r="AV954" s="13" t="s">
        <v>83</v>
      </c>
      <c r="AW954" s="13" t="s">
        <v>34</v>
      </c>
      <c r="AX954" s="13" t="s">
        <v>78</v>
      </c>
      <c r="AY954" s="235" t="s">
        <v>133</v>
      </c>
    </row>
    <row r="955" s="13" customFormat="1">
      <c r="A955" s="13"/>
      <c r="B955" s="225"/>
      <c r="C955" s="226"/>
      <c r="D955" s="227" t="s">
        <v>142</v>
      </c>
      <c r="E955" s="228" t="s">
        <v>1</v>
      </c>
      <c r="F955" s="229" t="s">
        <v>794</v>
      </c>
      <c r="G955" s="226"/>
      <c r="H955" s="228" t="s">
        <v>1</v>
      </c>
      <c r="I955" s="230"/>
      <c r="J955" s="226"/>
      <c r="K955" s="226"/>
      <c r="L955" s="231"/>
      <c r="M955" s="232"/>
      <c r="N955" s="233"/>
      <c r="O955" s="233"/>
      <c r="P955" s="233"/>
      <c r="Q955" s="233"/>
      <c r="R955" s="233"/>
      <c r="S955" s="233"/>
      <c r="T955" s="234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35" t="s">
        <v>142</v>
      </c>
      <c r="AU955" s="235" t="s">
        <v>85</v>
      </c>
      <c r="AV955" s="13" t="s">
        <v>83</v>
      </c>
      <c r="AW955" s="13" t="s">
        <v>34</v>
      </c>
      <c r="AX955" s="13" t="s">
        <v>78</v>
      </c>
      <c r="AY955" s="235" t="s">
        <v>133</v>
      </c>
    </row>
    <row r="956" s="13" customFormat="1">
      <c r="A956" s="13"/>
      <c r="B956" s="225"/>
      <c r="C956" s="226"/>
      <c r="D956" s="227" t="s">
        <v>142</v>
      </c>
      <c r="E956" s="228" t="s">
        <v>1</v>
      </c>
      <c r="F956" s="229" t="s">
        <v>795</v>
      </c>
      <c r="G956" s="226"/>
      <c r="H956" s="228" t="s">
        <v>1</v>
      </c>
      <c r="I956" s="230"/>
      <c r="J956" s="226"/>
      <c r="K956" s="226"/>
      <c r="L956" s="231"/>
      <c r="M956" s="232"/>
      <c r="N956" s="233"/>
      <c r="O956" s="233"/>
      <c r="P956" s="233"/>
      <c r="Q956" s="233"/>
      <c r="R956" s="233"/>
      <c r="S956" s="233"/>
      <c r="T956" s="234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35" t="s">
        <v>142</v>
      </c>
      <c r="AU956" s="235" t="s">
        <v>85</v>
      </c>
      <c r="AV956" s="13" t="s">
        <v>83</v>
      </c>
      <c r="AW956" s="13" t="s">
        <v>34</v>
      </c>
      <c r="AX956" s="13" t="s">
        <v>78</v>
      </c>
      <c r="AY956" s="235" t="s">
        <v>133</v>
      </c>
    </row>
    <row r="957" s="13" customFormat="1">
      <c r="A957" s="13"/>
      <c r="B957" s="225"/>
      <c r="C957" s="226"/>
      <c r="D957" s="227" t="s">
        <v>142</v>
      </c>
      <c r="E957" s="228" t="s">
        <v>1</v>
      </c>
      <c r="F957" s="229" t="s">
        <v>889</v>
      </c>
      <c r="G957" s="226"/>
      <c r="H957" s="228" t="s">
        <v>1</v>
      </c>
      <c r="I957" s="230"/>
      <c r="J957" s="226"/>
      <c r="K957" s="226"/>
      <c r="L957" s="231"/>
      <c r="M957" s="232"/>
      <c r="N957" s="233"/>
      <c r="O957" s="233"/>
      <c r="P957" s="233"/>
      <c r="Q957" s="233"/>
      <c r="R957" s="233"/>
      <c r="S957" s="233"/>
      <c r="T957" s="234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35" t="s">
        <v>142</v>
      </c>
      <c r="AU957" s="235" t="s">
        <v>85</v>
      </c>
      <c r="AV957" s="13" t="s">
        <v>83</v>
      </c>
      <c r="AW957" s="13" t="s">
        <v>34</v>
      </c>
      <c r="AX957" s="13" t="s">
        <v>78</v>
      </c>
      <c r="AY957" s="235" t="s">
        <v>133</v>
      </c>
    </row>
    <row r="958" s="13" customFormat="1">
      <c r="A958" s="13"/>
      <c r="B958" s="225"/>
      <c r="C958" s="226"/>
      <c r="D958" s="227" t="s">
        <v>142</v>
      </c>
      <c r="E958" s="228" t="s">
        <v>1</v>
      </c>
      <c r="F958" s="229" t="s">
        <v>890</v>
      </c>
      <c r="G958" s="226"/>
      <c r="H958" s="228" t="s">
        <v>1</v>
      </c>
      <c r="I958" s="230"/>
      <c r="J958" s="226"/>
      <c r="K958" s="226"/>
      <c r="L958" s="231"/>
      <c r="M958" s="232"/>
      <c r="N958" s="233"/>
      <c r="O958" s="233"/>
      <c r="P958" s="233"/>
      <c r="Q958" s="233"/>
      <c r="R958" s="233"/>
      <c r="S958" s="233"/>
      <c r="T958" s="234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35" t="s">
        <v>142</v>
      </c>
      <c r="AU958" s="235" t="s">
        <v>85</v>
      </c>
      <c r="AV958" s="13" t="s">
        <v>83</v>
      </c>
      <c r="AW958" s="13" t="s">
        <v>34</v>
      </c>
      <c r="AX958" s="13" t="s">
        <v>78</v>
      </c>
      <c r="AY958" s="235" t="s">
        <v>133</v>
      </c>
    </row>
    <row r="959" s="13" customFormat="1">
      <c r="A959" s="13"/>
      <c r="B959" s="225"/>
      <c r="C959" s="226"/>
      <c r="D959" s="227" t="s">
        <v>142</v>
      </c>
      <c r="E959" s="228" t="s">
        <v>1</v>
      </c>
      <c r="F959" s="229" t="s">
        <v>854</v>
      </c>
      <c r="G959" s="226"/>
      <c r="H959" s="228" t="s">
        <v>1</v>
      </c>
      <c r="I959" s="230"/>
      <c r="J959" s="226"/>
      <c r="K959" s="226"/>
      <c r="L959" s="231"/>
      <c r="M959" s="232"/>
      <c r="N959" s="233"/>
      <c r="O959" s="233"/>
      <c r="P959" s="233"/>
      <c r="Q959" s="233"/>
      <c r="R959" s="233"/>
      <c r="S959" s="233"/>
      <c r="T959" s="234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35" t="s">
        <v>142</v>
      </c>
      <c r="AU959" s="235" t="s">
        <v>85</v>
      </c>
      <c r="AV959" s="13" t="s">
        <v>83</v>
      </c>
      <c r="AW959" s="13" t="s">
        <v>34</v>
      </c>
      <c r="AX959" s="13" t="s">
        <v>78</v>
      </c>
      <c r="AY959" s="235" t="s">
        <v>133</v>
      </c>
    </row>
    <row r="960" s="13" customFormat="1">
      <c r="A960" s="13"/>
      <c r="B960" s="225"/>
      <c r="C960" s="226"/>
      <c r="D960" s="227" t="s">
        <v>142</v>
      </c>
      <c r="E960" s="228" t="s">
        <v>1</v>
      </c>
      <c r="F960" s="229" t="s">
        <v>891</v>
      </c>
      <c r="G960" s="226"/>
      <c r="H960" s="228" t="s">
        <v>1</v>
      </c>
      <c r="I960" s="230"/>
      <c r="J960" s="226"/>
      <c r="K960" s="226"/>
      <c r="L960" s="231"/>
      <c r="M960" s="232"/>
      <c r="N960" s="233"/>
      <c r="O960" s="233"/>
      <c r="P960" s="233"/>
      <c r="Q960" s="233"/>
      <c r="R960" s="233"/>
      <c r="S960" s="233"/>
      <c r="T960" s="234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35" t="s">
        <v>142</v>
      </c>
      <c r="AU960" s="235" t="s">
        <v>85</v>
      </c>
      <c r="AV960" s="13" t="s">
        <v>83</v>
      </c>
      <c r="AW960" s="13" t="s">
        <v>34</v>
      </c>
      <c r="AX960" s="13" t="s">
        <v>78</v>
      </c>
      <c r="AY960" s="235" t="s">
        <v>133</v>
      </c>
    </row>
    <row r="961" s="14" customFormat="1">
      <c r="A961" s="14"/>
      <c r="B961" s="236"/>
      <c r="C961" s="237"/>
      <c r="D961" s="227" t="s">
        <v>142</v>
      </c>
      <c r="E961" s="238" t="s">
        <v>1</v>
      </c>
      <c r="F961" s="239" t="s">
        <v>798</v>
      </c>
      <c r="G961" s="237"/>
      <c r="H961" s="240">
        <v>20.148</v>
      </c>
      <c r="I961" s="241"/>
      <c r="J961" s="237"/>
      <c r="K961" s="237"/>
      <c r="L961" s="242"/>
      <c r="M961" s="243"/>
      <c r="N961" s="244"/>
      <c r="O961" s="244"/>
      <c r="P961" s="244"/>
      <c r="Q961" s="244"/>
      <c r="R961" s="244"/>
      <c r="S961" s="244"/>
      <c r="T961" s="245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46" t="s">
        <v>142</v>
      </c>
      <c r="AU961" s="246" t="s">
        <v>85</v>
      </c>
      <c r="AV961" s="14" t="s">
        <v>85</v>
      </c>
      <c r="AW961" s="14" t="s">
        <v>34</v>
      </c>
      <c r="AX961" s="14" t="s">
        <v>78</v>
      </c>
      <c r="AY961" s="246" t="s">
        <v>133</v>
      </c>
    </row>
    <row r="962" s="13" customFormat="1">
      <c r="A962" s="13"/>
      <c r="B962" s="225"/>
      <c r="C962" s="226"/>
      <c r="D962" s="227" t="s">
        <v>142</v>
      </c>
      <c r="E962" s="228" t="s">
        <v>1</v>
      </c>
      <c r="F962" s="229" t="s">
        <v>892</v>
      </c>
      <c r="G962" s="226"/>
      <c r="H962" s="228" t="s">
        <v>1</v>
      </c>
      <c r="I962" s="230"/>
      <c r="J962" s="226"/>
      <c r="K962" s="226"/>
      <c r="L962" s="231"/>
      <c r="M962" s="232"/>
      <c r="N962" s="233"/>
      <c r="O962" s="233"/>
      <c r="P962" s="233"/>
      <c r="Q962" s="233"/>
      <c r="R962" s="233"/>
      <c r="S962" s="233"/>
      <c r="T962" s="234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35" t="s">
        <v>142</v>
      </c>
      <c r="AU962" s="235" t="s">
        <v>85</v>
      </c>
      <c r="AV962" s="13" t="s">
        <v>83</v>
      </c>
      <c r="AW962" s="13" t="s">
        <v>34</v>
      </c>
      <c r="AX962" s="13" t="s">
        <v>78</v>
      </c>
      <c r="AY962" s="235" t="s">
        <v>133</v>
      </c>
    </row>
    <row r="963" s="14" customFormat="1">
      <c r="A963" s="14"/>
      <c r="B963" s="236"/>
      <c r="C963" s="237"/>
      <c r="D963" s="227" t="s">
        <v>142</v>
      </c>
      <c r="E963" s="238" t="s">
        <v>1</v>
      </c>
      <c r="F963" s="239" t="s">
        <v>893</v>
      </c>
      <c r="G963" s="237"/>
      <c r="H963" s="240">
        <v>20.148</v>
      </c>
      <c r="I963" s="241"/>
      <c r="J963" s="237"/>
      <c r="K963" s="237"/>
      <c r="L963" s="242"/>
      <c r="M963" s="243"/>
      <c r="N963" s="244"/>
      <c r="O963" s="244"/>
      <c r="P963" s="244"/>
      <c r="Q963" s="244"/>
      <c r="R963" s="244"/>
      <c r="S963" s="244"/>
      <c r="T963" s="245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T963" s="246" t="s">
        <v>142</v>
      </c>
      <c r="AU963" s="246" t="s">
        <v>85</v>
      </c>
      <c r="AV963" s="14" t="s">
        <v>85</v>
      </c>
      <c r="AW963" s="14" t="s">
        <v>34</v>
      </c>
      <c r="AX963" s="14" t="s">
        <v>78</v>
      </c>
      <c r="AY963" s="246" t="s">
        <v>133</v>
      </c>
    </row>
    <row r="964" s="13" customFormat="1">
      <c r="A964" s="13"/>
      <c r="B964" s="225"/>
      <c r="C964" s="226"/>
      <c r="D964" s="227" t="s">
        <v>142</v>
      </c>
      <c r="E964" s="228" t="s">
        <v>1</v>
      </c>
      <c r="F964" s="229" t="s">
        <v>158</v>
      </c>
      <c r="G964" s="226"/>
      <c r="H964" s="228" t="s">
        <v>1</v>
      </c>
      <c r="I964" s="230"/>
      <c r="J964" s="226"/>
      <c r="K964" s="226"/>
      <c r="L964" s="231"/>
      <c r="M964" s="232"/>
      <c r="N964" s="233"/>
      <c r="O964" s="233"/>
      <c r="P964" s="233"/>
      <c r="Q964" s="233"/>
      <c r="R964" s="233"/>
      <c r="S964" s="233"/>
      <c r="T964" s="234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35" t="s">
        <v>142</v>
      </c>
      <c r="AU964" s="235" t="s">
        <v>85</v>
      </c>
      <c r="AV964" s="13" t="s">
        <v>83</v>
      </c>
      <c r="AW964" s="13" t="s">
        <v>34</v>
      </c>
      <c r="AX964" s="13" t="s">
        <v>78</v>
      </c>
      <c r="AY964" s="235" t="s">
        <v>133</v>
      </c>
    </row>
    <row r="965" s="13" customFormat="1">
      <c r="A965" s="13"/>
      <c r="B965" s="225"/>
      <c r="C965" s="226"/>
      <c r="D965" s="227" t="s">
        <v>142</v>
      </c>
      <c r="E965" s="228" t="s">
        <v>1</v>
      </c>
      <c r="F965" s="229" t="s">
        <v>799</v>
      </c>
      <c r="G965" s="226"/>
      <c r="H965" s="228" t="s">
        <v>1</v>
      </c>
      <c r="I965" s="230"/>
      <c r="J965" s="226"/>
      <c r="K965" s="226"/>
      <c r="L965" s="231"/>
      <c r="M965" s="232"/>
      <c r="N965" s="233"/>
      <c r="O965" s="233"/>
      <c r="P965" s="233"/>
      <c r="Q965" s="233"/>
      <c r="R965" s="233"/>
      <c r="S965" s="233"/>
      <c r="T965" s="234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35" t="s">
        <v>142</v>
      </c>
      <c r="AU965" s="235" t="s">
        <v>85</v>
      </c>
      <c r="AV965" s="13" t="s">
        <v>83</v>
      </c>
      <c r="AW965" s="13" t="s">
        <v>34</v>
      </c>
      <c r="AX965" s="13" t="s">
        <v>78</v>
      </c>
      <c r="AY965" s="235" t="s">
        <v>133</v>
      </c>
    </row>
    <row r="966" s="13" customFormat="1">
      <c r="A966" s="13"/>
      <c r="B966" s="225"/>
      <c r="C966" s="226"/>
      <c r="D966" s="227" t="s">
        <v>142</v>
      </c>
      <c r="E966" s="228" t="s">
        <v>1</v>
      </c>
      <c r="F966" s="229" t="s">
        <v>794</v>
      </c>
      <c r="G966" s="226"/>
      <c r="H966" s="228" t="s">
        <v>1</v>
      </c>
      <c r="I966" s="230"/>
      <c r="J966" s="226"/>
      <c r="K966" s="226"/>
      <c r="L966" s="231"/>
      <c r="M966" s="232"/>
      <c r="N966" s="233"/>
      <c r="O966" s="233"/>
      <c r="P966" s="233"/>
      <c r="Q966" s="233"/>
      <c r="R966" s="233"/>
      <c r="S966" s="233"/>
      <c r="T966" s="234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35" t="s">
        <v>142</v>
      </c>
      <c r="AU966" s="235" t="s">
        <v>85</v>
      </c>
      <c r="AV966" s="13" t="s">
        <v>83</v>
      </c>
      <c r="AW966" s="13" t="s">
        <v>34</v>
      </c>
      <c r="AX966" s="13" t="s">
        <v>78</v>
      </c>
      <c r="AY966" s="235" t="s">
        <v>133</v>
      </c>
    </row>
    <row r="967" s="13" customFormat="1">
      <c r="A967" s="13"/>
      <c r="B967" s="225"/>
      <c r="C967" s="226"/>
      <c r="D967" s="227" t="s">
        <v>142</v>
      </c>
      <c r="E967" s="228" t="s">
        <v>1</v>
      </c>
      <c r="F967" s="229" t="s">
        <v>889</v>
      </c>
      <c r="G967" s="226"/>
      <c r="H967" s="228" t="s">
        <v>1</v>
      </c>
      <c r="I967" s="230"/>
      <c r="J967" s="226"/>
      <c r="K967" s="226"/>
      <c r="L967" s="231"/>
      <c r="M967" s="232"/>
      <c r="N967" s="233"/>
      <c r="O967" s="233"/>
      <c r="P967" s="233"/>
      <c r="Q967" s="233"/>
      <c r="R967" s="233"/>
      <c r="S967" s="233"/>
      <c r="T967" s="234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35" t="s">
        <v>142</v>
      </c>
      <c r="AU967" s="235" t="s">
        <v>85</v>
      </c>
      <c r="AV967" s="13" t="s">
        <v>83</v>
      </c>
      <c r="AW967" s="13" t="s">
        <v>34</v>
      </c>
      <c r="AX967" s="13" t="s">
        <v>78</v>
      </c>
      <c r="AY967" s="235" t="s">
        <v>133</v>
      </c>
    </row>
    <row r="968" s="13" customFormat="1">
      <c r="A968" s="13"/>
      <c r="B968" s="225"/>
      <c r="C968" s="226"/>
      <c r="D968" s="227" t="s">
        <v>142</v>
      </c>
      <c r="E968" s="228" t="s">
        <v>1</v>
      </c>
      <c r="F968" s="229" t="s">
        <v>890</v>
      </c>
      <c r="G968" s="226"/>
      <c r="H968" s="228" t="s">
        <v>1</v>
      </c>
      <c r="I968" s="230"/>
      <c r="J968" s="226"/>
      <c r="K968" s="226"/>
      <c r="L968" s="231"/>
      <c r="M968" s="232"/>
      <c r="N968" s="233"/>
      <c r="O968" s="233"/>
      <c r="P968" s="233"/>
      <c r="Q968" s="233"/>
      <c r="R968" s="233"/>
      <c r="S968" s="233"/>
      <c r="T968" s="234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35" t="s">
        <v>142</v>
      </c>
      <c r="AU968" s="235" t="s">
        <v>85</v>
      </c>
      <c r="AV968" s="13" t="s">
        <v>83</v>
      </c>
      <c r="AW968" s="13" t="s">
        <v>34</v>
      </c>
      <c r="AX968" s="13" t="s">
        <v>78</v>
      </c>
      <c r="AY968" s="235" t="s">
        <v>133</v>
      </c>
    </row>
    <row r="969" s="13" customFormat="1">
      <c r="A969" s="13"/>
      <c r="B969" s="225"/>
      <c r="C969" s="226"/>
      <c r="D969" s="227" t="s">
        <v>142</v>
      </c>
      <c r="E969" s="228" t="s">
        <v>1</v>
      </c>
      <c r="F969" s="229" t="s">
        <v>894</v>
      </c>
      <c r="G969" s="226"/>
      <c r="H969" s="228" t="s">
        <v>1</v>
      </c>
      <c r="I969" s="230"/>
      <c r="J969" s="226"/>
      <c r="K969" s="226"/>
      <c r="L969" s="231"/>
      <c r="M969" s="232"/>
      <c r="N969" s="233"/>
      <c r="O969" s="233"/>
      <c r="P969" s="233"/>
      <c r="Q969" s="233"/>
      <c r="R969" s="233"/>
      <c r="S969" s="233"/>
      <c r="T969" s="234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35" t="s">
        <v>142</v>
      </c>
      <c r="AU969" s="235" t="s">
        <v>85</v>
      </c>
      <c r="AV969" s="13" t="s">
        <v>83</v>
      </c>
      <c r="AW969" s="13" t="s">
        <v>34</v>
      </c>
      <c r="AX969" s="13" t="s">
        <v>78</v>
      </c>
      <c r="AY969" s="235" t="s">
        <v>133</v>
      </c>
    </row>
    <row r="970" s="13" customFormat="1">
      <c r="A970" s="13"/>
      <c r="B970" s="225"/>
      <c r="C970" s="226"/>
      <c r="D970" s="227" t="s">
        <v>142</v>
      </c>
      <c r="E970" s="228" t="s">
        <v>1</v>
      </c>
      <c r="F970" s="229" t="s">
        <v>891</v>
      </c>
      <c r="G970" s="226"/>
      <c r="H970" s="228" t="s">
        <v>1</v>
      </c>
      <c r="I970" s="230"/>
      <c r="J970" s="226"/>
      <c r="K970" s="226"/>
      <c r="L970" s="231"/>
      <c r="M970" s="232"/>
      <c r="N970" s="233"/>
      <c r="O970" s="233"/>
      <c r="P970" s="233"/>
      <c r="Q970" s="233"/>
      <c r="R970" s="233"/>
      <c r="S970" s="233"/>
      <c r="T970" s="234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35" t="s">
        <v>142</v>
      </c>
      <c r="AU970" s="235" t="s">
        <v>85</v>
      </c>
      <c r="AV970" s="13" t="s">
        <v>83</v>
      </c>
      <c r="AW970" s="13" t="s">
        <v>34</v>
      </c>
      <c r="AX970" s="13" t="s">
        <v>78</v>
      </c>
      <c r="AY970" s="235" t="s">
        <v>133</v>
      </c>
    </row>
    <row r="971" s="14" customFormat="1">
      <c r="A971" s="14"/>
      <c r="B971" s="236"/>
      <c r="C971" s="237"/>
      <c r="D971" s="227" t="s">
        <v>142</v>
      </c>
      <c r="E971" s="238" t="s">
        <v>1</v>
      </c>
      <c r="F971" s="239" t="s">
        <v>895</v>
      </c>
      <c r="G971" s="237"/>
      <c r="H971" s="240">
        <v>116.38</v>
      </c>
      <c r="I971" s="241"/>
      <c r="J971" s="237"/>
      <c r="K971" s="237"/>
      <c r="L971" s="242"/>
      <c r="M971" s="243"/>
      <c r="N971" s="244"/>
      <c r="O971" s="244"/>
      <c r="P971" s="244"/>
      <c r="Q971" s="244"/>
      <c r="R971" s="244"/>
      <c r="S971" s="244"/>
      <c r="T971" s="245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46" t="s">
        <v>142</v>
      </c>
      <c r="AU971" s="246" t="s">
        <v>85</v>
      </c>
      <c r="AV971" s="14" t="s">
        <v>85</v>
      </c>
      <c r="AW971" s="14" t="s">
        <v>34</v>
      </c>
      <c r="AX971" s="14" t="s">
        <v>78</v>
      </c>
      <c r="AY971" s="246" t="s">
        <v>133</v>
      </c>
    </row>
    <row r="972" s="13" customFormat="1">
      <c r="A972" s="13"/>
      <c r="B972" s="225"/>
      <c r="C972" s="226"/>
      <c r="D972" s="227" t="s">
        <v>142</v>
      </c>
      <c r="E972" s="228" t="s">
        <v>1</v>
      </c>
      <c r="F972" s="229" t="s">
        <v>892</v>
      </c>
      <c r="G972" s="226"/>
      <c r="H972" s="228" t="s">
        <v>1</v>
      </c>
      <c r="I972" s="230"/>
      <c r="J972" s="226"/>
      <c r="K972" s="226"/>
      <c r="L972" s="231"/>
      <c r="M972" s="232"/>
      <c r="N972" s="233"/>
      <c r="O972" s="233"/>
      <c r="P972" s="233"/>
      <c r="Q972" s="233"/>
      <c r="R972" s="233"/>
      <c r="S972" s="233"/>
      <c r="T972" s="234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35" t="s">
        <v>142</v>
      </c>
      <c r="AU972" s="235" t="s">
        <v>85</v>
      </c>
      <c r="AV972" s="13" t="s">
        <v>83</v>
      </c>
      <c r="AW972" s="13" t="s">
        <v>34</v>
      </c>
      <c r="AX972" s="13" t="s">
        <v>78</v>
      </c>
      <c r="AY972" s="235" t="s">
        <v>133</v>
      </c>
    </row>
    <row r="973" s="14" customFormat="1">
      <c r="A973" s="14"/>
      <c r="B973" s="236"/>
      <c r="C973" s="237"/>
      <c r="D973" s="227" t="s">
        <v>142</v>
      </c>
      <c r="E973" s="238" t="s">
        <v>1</v>
      </c>
      <c r="F973" s="239" t="s">
        <v>896</v>
      </c>
      <c r="G973" s="237"/>
      <c r="H973" s="240">
        <v>116.38</v>
      </c>
      <c r="I973" s="241"/>
      <c r="J973" s="237"/>
      <c r="K973" s="237"/>
      <c r="L973" s="242"/>
      <c r="M973" s="243"/>
      <c r="N973" s="244"/>
      <c r="O973" s="244"/>
      <c r="P973" s="244"/>
      <c r="Q973" s="244"/>
      <c r="R973" s="244"/>
      <c r="S973" s="244"/>
      <c r="T973" s="245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46" t="s">
        <v>142</v>
      </c>
      <c r="AU973" s="246" t="s">
        <v>85</v>
      </c>
      <c r="AV973" s="14" t="s">
        <v>85</v>
      </c>
      <c r="AW973" s="14" t="s">
        <v>34</v>
      </c>
      <c r="AX973" s="14" t="s">
        <v>78</v>
      </c>
      <c r="AY973" s="246" t="s">
        <v>133</v>
      </c>
    </row>
    <row r="974" s="15" customFormat="1">
      <c r="A974" s="15"/>
      <c r="B974" s="247"/>
      <c r="C974" s="248"/>
      <c r="D974" s="227" t="s">
        <v>142</v>
      </c>
      <c r="E974" s="249" t="s">
        <v>1</v>
      </c>
      <c r="F974" s="250" t="s">
        <v>145</v>
      </c>
      <c r="G974" s="248"/>
      <c r="H974" s="251">
        <v>273.05599999999998</v>
      </c>
      <c r="I974" s="252"/>
      <c r="J974" s="248"/>
      <c r="K974" s="248"/>
      <c r="L974" s="253"/>
      <c r="M974" s="254"/>
      <c r="N974" s="255"/>
      <c r="O974" s="255"/>
      <c r="P974" s="255"/>
      <c r="Q974" s="255"/>
      <c r="R974" s="255"/>
      <c r="S974" s="255"/>
      <c r="T974" s="256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T974" s="257" t="s">
        <v>142</v>
      </c>
      <c r="AU974" s="257" t="s">
        <v>85</v>
      </c>
      <c r="AV974" s="15" t="s">
        <v>141</v>
      </c>
      <c r="AW974" s="15" t="s">
        <v>34</v>
      </c>
      <c r="AX974" s="15" t="s">
        <v>83</v>
      </c>
      <c r="AY974" s="257" t="s">
        <v>133</v>
      </c>
    </row>
    <row r="975" s="2" customFormat="1" ht="24.15" customHeight="1">
      <c r="A975" s="39"/>
      <c r="B975" s="40"/>
      <c r="C975" s="212" t="s">
        <v>532</v>
      </c>
      <c r="D975" s="212" t="s">
        <v>136</v>
      </c>
      <c r="E975" s="213" t="s">
        <v>897</v>
      </c>
      <c r="F975" s="214" t="s">
        <v>898</v>
      </c>
      <c r="G975" s="215" t="s">
        <v>222</v>
      </c>
      <c r="H975" s="216">
        <v>82.799999999999997</v>
      </c>
      <c r="I975" s="217"/>
      <c r="J975" s="218">
        <f>ROUND(I975*H975,2)</f>
        <v>0</v>
      </c>
      <c r="K975" s="214" t="s">
        <v>140</v>
      </c>
      <c r="L975" s="45"/>
      <c r="M975" s="219" t="s">
        <v>1</v>
      </c>
      <c r="N975" s="220" t="s">
        <v>43</v>
      </c>
      <c r="O975" s="92"/>
      <c r="P975" s="221">
        <f>O975*H975</f>
        <v>0</v>
      </c>
      <c r="Q975" s="221">
        <v>0</v>
      </c>
      <c r="R975" s="221">
        <f>Q975*H975</f>
        <v>0</v>
      </c>
      <c r="S975" s="221">
        <v>0</v>
      </c>
      <c r="T975" s="222">
        <f>S975*H975</f>
        <v>0</v>
      </c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R975" s="223" t="s">
        <v>207</v>
      </c>
      <c r="AT975" s="223" t="s">
        <v>136</v>
      </c>
      <c r="AU975" s="223" t="s">
        <v>85</v>
      </c>
      <c r="AY975" s="18" t="s">
        <v>133</v>
      </c>
      <c r="BE975" s="224">
        <f>IF(N975="základní",J975,0)</f>
        <v>0</v>
      </c>
      <c r="BF975" s="224">
        <f>IF(N975="snížená",J975,0)</f>
        <v>0</v>
      </c>
      <c r="BG975" s="224">
        <f>IF(N975="zákl. přenesená",J975,0)</f>
        <v>0</v>
      </c>
      <c r="BH975" s="224">
        <f>IF(N975="sníž. přenesená",J975,0)</f>
        <v>0</v>
      </c>
      <c r="BI975" s="224">
        <f>IF(N975="nulová",J975,0)</f>
        <v>0</v>
      </c>
      <c r="BJ975" s="18" t="s">
        <v>83</v>
      </c>
      <c r="BK975" s="224">
        <f>ROUND(I975*H975,2)</f>
        <v>0</v>
      </c>
      <c r="BL975" s="18" t="s">
        <v>207</v>
      </c>
      <c r="BM975" s="223" t="s">
        <v>899</v>
      </c>
    </row>
    <row r="976" s="13" customFormat="1">
      <c r="A976" s="13"/>
      <c r="B976" s="225"/>
      <c r="C976" s="226"/>
      <c r="D976" s="227" t="s">
        <v>142</v>
      </c>
      <c r="E976" s="228" t="s">
        <v>1</v>
      </c>
      <c r="F976" s="229" t="s">
        <v>900</v>
      </c>
      <c r="G976" s="226"/>
      <c r="H976" s="228" t="s">
        <v>1</v>
      </c>
      <c r="I976" s="230"/>
      <c r="J976" s="226"/>
      <c r="K976" s="226"/>
      <c r="L976" s="231"/>
      <c r="M976" s="232"/>
      <c r="N976" s="233"/>
      <c r="O976" s="233"/>
      <c r="P976" s="233"/>
      <c r="Q976" s="233"/>
      <c r="R976" s="233"/>
      <c r="S976" s="233"/>
      <c r="T976" s="234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35" t="s">
        <v>142</v>
      </c>
      <c r="AU976" s="235" t="s">
        <v>85</v>
      </c>
      <c r="AV976" s="13" t="s">
        <v>83</v>
      </c>
      <c r="AW976" s="13" t="s">
        <v>34</v>
      </c>
      <c r="AX976" s="13" t="s">
        <v>78</v>
      </c>
      <c r="AY976" s="235" t="s">
        <v>133</v>
      </c>
    </row>
    <row r="977" s="13" customFormat="1">
      <c r="A977" s="13"/>
      <c r="B977" s="225"/>
      <c r="C977" s="226"/>
      <c r="D977" s="227" t="s">
        <v>142</v>
      </c>
      <c r="E977" s="228" t="s">
        <v>1</v>
      </c>
      <c r="F977" s="229" t="s">
        <v>901</v>
      </c>
      <c r="G977" s="226"/>
      <c r="H977" s="228" t="s">
        <v>1</v>
      </c>
      <c r="I977" s="230"/>
      <c r="J977" s="226"/>
      <c r="K977" s="226"/>
      <c r="L977" s="231"/>
      <c r="M977" s="232"/>
      <c r="N977" s="233"/>
      <c r="O977" s="233"/>
      <c r="P977" s="233"/>
      <c r="Q977" s="233"/>
      <c r="R977" s="233"/>
      <c r="S977" s="233"/>
      <c r="T977" s="234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35" t="s">
        <v>142</v>
      </c>
      <c r="AU977" s="235" t="s">
        <v>85</v>
      </c>
      <c r="AV977" s="13" t="s">
        <v>83</v>
      </c>
      <c r="AW977" s="13" t="s">
        <v>34</v>
      </c>
      <c r="AX977" s="13" t="s">
        <v>78</v>
      </c>
      <c r="AY977" s="235" t="s">
        <v>133</v>
      </c>
    </row>
    <row r="978" s="13" customFormat="1">
      <c r="A978" s="13"/>
      <c r="B978" s="225"/>
      <c r="C978" s="226"/>
      <c r="D978" s="227" t="s">
        <v>142</v>
      </c>
      <c r="E978" s="228" t="s">
        <v>1</v>
      </c>
      <c r="F978" s="229" t="s">
        <v>723</v>
      </c>
      <c r="G978" s="226"/>
      <c r="H978" s="228" t="s">
        <v>1</v>
      </c>
      <c r="I978" s="230"/>
      <c r="J978" s="226"/>
      <c r="K978" s="226"/>
      <c r="L978" s="231"/>
      <c r="M978" s="232"/>
      <c r="N978" s="233"/>
      <c r="O978" s="233"/>
      <c r="P978" s="233"/>
      <c r="Q978" s="233"/>
      <c r="R978" s="233"/>
      <c r="S978" s="233"/>
      <c r="T978" s="234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35" t="s">
        <v>142</v>
      </c>
      <c r="AU978" s="235" t="s">
        <v>85</v>
      </c>
      <c r="AV978" s="13" t="s">
        <v>83</v>
      </c>
      <c r="AW978" s="13" t="s">
        <v>34</v>
      </c>
      <c r="AX978" s="13" t="s">
        <v>78</v>
      </c>
      <c r="AY978" s="235" t="s">
        <v>133</v>
      </c>
    </row>
    <row r="979" s="13" customFormat="1">
      <c r="A979" s="13"/>
      <c r="B979" s="225"/>
      <c r="C979" s="226"/>
      <c r="D979" s="227" t="s">
        <v>142</v>
      </c>
      <c r="E979" s="228" t="s">
        <v>1</v>
      </c>
      <c r="F979" s="229" t="s">
        <v>902</v>
      </c>
      <c r="G979" s="226"/>
      <c r="H979" s="228" t="s">
        <v>1</v>
      </c>
      <c r="I979" s="230"/>
      <c r="J979" s="226"/>
      <c r="K979" s="226"/>
      <c r="L979" s="231"/>
      <c r="M979" s="232"/>
      <c r="N979" s="233"/>
      <c r="O979" s="233"/>
      <c r="P979" s="233"/>
      <c r="Q979" s="233"/>
      <c r="R979" s="233"/>
      <c r="S979" s="233"/>
      <c r="T979" s="234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35" t="s">
        <v>142</v>
      </c>
      <c r="AU979" s="235" t="s">
        <v>85</v>
      </c>
      <c r="AV979" s="13" t="s">
        <v>83</v>
      </c>
      <c r="AW979" s="13" t="s">
        <v>34</v>
      </c>
      <c r="AX979" s="13" t="s">
        <v>78</v>
      </c>
      <c r="AY979" s="235" t="s">
        <v>133</v>
      </c>
    </row>
    <row r="980" s="13" customFormat="1">
      <c r="A980" s="13"/>
      <c r="B980" s="225"/>
      <c r="C980" s="226"/>
      <c r="D980" s="227" t="s">
        <v>142</v>
      </c>
      <c r="E980" s="228" t="s">
        <v>1</v>
      </c>
      <c r="F980" s="229" t="s">
        <v>903</v>
      </c>
      <c r="G980" s="226"/>
      <c r="H980" s="228" t="s">
        <v>1</v>
      </c>
      <c r="I980" s="230"/>
      <c r="J980" s="226"/>
      <c r="K980" s="226"/>
      <c r="L980" s="231"/>
      <c r="M980" s="232"/>
      <c r="N980" s="233"/>
      <c r="O980" s="233"/>
      <c r="P980" s="233"/>
      <c r="Q980" s="233"/>
      <c r="R980" s="233"/>
      <c r="S980" s="233"/>
      <c r="T980" s="234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35" t="s">
        <v>142</v>
      </c>
      <c r="AU980" s="235" t="s">
        <v>85</v>
      </c>
      <c r="AV980" s="13" t="s">
        <v>83</v>
      </c>
      <c r="AW980" s="13" t="s">
        <v>34</v>
      </c>
      <c r="AX980" s="13" t="s">
        <v>78</v>
      </c>
      <c r="AY980" s="235" t="s">
        <v>133</v>
      </c>
    </row>
    <row r="981" s="14" customFormat="1">
      <c r="A981" s="14"/>
      <c r="B981" s="236"/>
      <c r="C981" s="237"/>
      <c r="D981" s="227" t="s">
        <v>142</v>
      </c>
      <c r="E981" s="238" t="s">
        <v>1</v>
      </c>
      <c r="F981" s="239" t="s">
        <v>695</v>
      </c>
      <c r="G981" s="237"/>
      <c r="H981" s="240">
        <v>5.7000000000000002</v>
      </c>
      <c r="I981" s="241"/>
      <c r="J981" s="237"/>
      <c r="K981" s="237"/>
      <c r="L981" s="242"/>
      <c r="M981" s="243"/>
      <c r="N981" s="244"/>
      <c r="O981" s="244"/>
      <c r="P981" s="244"/>
      <c r="Q981" s="244"/>
      <c r="R981" s="244"/>
      <c r="S981" s="244"/>
      <c r="T981" s="245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46" t="s">
        <v>142</v>
      </c>
      <c r="AU981" s="246" t="s">
        <v>85</v>
      </c>
      <c r="AV981" s="14" t="s">
        <v>85</v>
      </c>
      <c r="AW981" s="14" t="s">
        <v>34</v>
      </c>
      <c r="AX981" s="14" t="s">
        <v>78</v>
      </c>
      <c r="AY981" s="246" t="s">
        <v>133</v>
      </c>
    </row>
    <row r="982" s="13" customFormat="1">
      <c r="A982" s="13"/>
      <c r="B982" s="225"/>
      <c r="C982" s="226"/>
      <c r="D982" s="227" t="s">
        <v>142</v>
      </c>
      <c r="E982" s="228" t="s">
        <v>1</v>
      </c>
      <c r="F982" s="229" t="s">
        <v>904</v>
      </c>
      <c r="G982" s="226"/>
      <c r="H982" s="228" t="s">
        <v>1</v>
      </c>
      <c r="I982" s="230"/>
      <c r="J982" s="226"/>
      <c r="K982" s="226"/>
      <c r="L982" s="231"/>
      <c r="M982" s="232"/>
      <c r="N982" s="233"/>
      <c r="O982" s="233"/>
      <c r="P982" s="233"/>
      <c r="Q982" s="233"/>
      <c r="R982" s="233"/>
      <c r="S982" s="233"/>
      <c r="T982" s="234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35" t="s">
        <v>142</v>
      </c>
      <c r="AU982" s="235" t="s">
        <v>85</v>
      </c>
      <c r="AV982" s="13" t="s">
        <v>83</v>
      </c>
      <c r="AW982" s="13" t="s">
        <v>34</v>
      </c>
      <c r="AX982" s="13" t="s">
        <v>78</v>
      </c>
      <c r="AY982" s="235" t="s">
        <v>133</v>
      </c>
    </row>
    <row r="983" s="14" customFormat="1">
      <c r="A983" s="14"/>
      <c r="B983" s="236"/>
      <c r="C983" s="237"/>
      <c r="D983" s="227" t="s">
        <v>142</v>
      </c>
      <c r="E983" s="238" t="s">
        <v>1</v>
      </c>
      <c r="F983" s="239" t="s">
        <v>905</v>
      </c>
      <c r="G983" s="237"/>
      <c r="H983" s="240">
        <v>4.2999999999999998</v>
      </c>
      <c r="I983" s="241"/>
      <c r="J983" s="237"/>
      <c r="K983" s="237"/>
      <c r="L983" s="242"/>
      <c r="M983" s="243"/>
      <c r="N983" s="244"/>
      <c r="O983" s="244"/>
      <c r="P983" s="244"/>
      <c r="Q983" s="244"/>
      <c r="R983" s="244"/>
      <c r="S983" s="244"/>
      <c r="T983" s="245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46" t="s">
        <v>142</v>
      </c>
      <c r="AU983" s="246" t="s">
        <v>85</v>
      </c>
      <c r="AV983" s="14" t="s">
        <v>85</v>
      </c>
      <c r="AW983" s="14" t="s">
        <v>34</v>
      </c>
      <c r="AX983" s="14" t="s">
        <v>78</v>
      </c>
      <c r="AY983" s="246" t="s">
        <v>133</v>
      </c>
    </row>
    <row r="984" s="13" customFormat="1">
      <c r="A984" s="13"/>
      <c r="B984" s="225"/>
      <c r="C984" s="226"/>
      <c r="D984" s="227" t="s">
        <v>142</v>
      </c>
      <c r="E984" s="228" t="s">
        <v>1</v>
      </c>
      <c r="F984" s="229" t="s">
        <v>906</v>
      </c>
      <c r="G984" s="226"/>
      <c r="H984" s="228" t="s">
        <v>1</v>
      </c>
      <c r="I984" s="230"/>
      <c r="J984" s="226"/>
      <c r="K984" s="226"/>
      <c r="L984" s="231"/>
      <c r="M984" s="232"/>
      <c r="N984" s="233"/>
      <c r="O984" s="233"/>
      <c r="P984" s="233"/>
      <c r="Q984" s="233"/>
      <c r="R984" s="233"/>
      <c r="S984" s="233"/>
      <c r="T984" s="234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35" t="s">
        <v>142</v>
      </c>
      <c r="AU984" s="235" t="s">
        <v>85</v>
      </c>
      <c r="AV984" s="13" t="s">
        <v>83</v>
      </c>
      <c r="AW984" s="13" t="s">
        <v>34</v>
      </c>
      <c r="AX984" s="13" t="s">
        <v>78</v>
      </c>
      <c r="AY984" s="235" t="s">
        <v>133</v>
      </c>
    </row>
    <row r="985" s="14" customFormat="1">
      <c r="A985" s="14"/>
      <c r="B985" s="236"/>
      <c r="C985" s="237"/>
      <c r="D985" s="227" t="s">
        <v>142</v>
      </c>
      <c r="E985" s="238" t="s">
        <v>1</v>
      </c>
      <c r="F985" s="239" t="s">
        <v>907</v>
      </c>
      <c r="G985" s="237"/>
      <c r="H985" s="240">
        <v>31.199999999999999</v>
      </c>
      <c r="I985" s="241"/>
      <c r="J985" s="237"/>
      <c r="K985" s="237"/>
      <c r="L985" s="242"/>
      <c r="M985" s="243"/>
      <c r="N985" s="244"/>
      <c r="O985" s="244"/>
      <c r="P985" s="244"/>
      <c r="Q985" s="244"/>
      <c r="R985" s="244"/>
      <c r="S985" s="244"/>
      <c r="T985" s="245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46" t="s">
        <v>142</v>
      </c>
      <c r="AU985" s="246" t="s">
        <v>85</v>
      </c>
      <c r="AV985" s="14" t="s">
        <v>85</v>
      </c>
      <c r="AW985" s="14" t="s">
        <v>34</v>
      </c>
      <c r="AX985" s="14" t="s">
        <v>78</v>
      </c>
      <c r="AY985" s="246" t="s">
        <v>133</v>
      </c>
    </row>
    <row r="986" s="13" customFormat="1">
      <c r="A986" s="13"/>
      <c r="B986" s="225"/>
      <c r="C986" s="226"/>
      <c r="D986" s="227" t="s">
        <v>142</v>
      </c>
      <c r="E986" s="228" t="s">
        <v>1</v>
      </c>
      <c r="F986" s="229" t="s">
        <v>908</v>
      </c>
      <c r="G986" s="226"/>
      <c r="H986" s="228" t="s">
        <v>1</v>
      </c>
      <c r="I986" s="230"/>
      <c r="J986" s="226"/>
      <c r="K986" s="226"/>
      <c r="L986" s="231"/>
      <c r="M986" s="232"/>
      <c r="N986" s="233"/>
      <c r="O986" s="233"/>
      <c r="P986" s="233"/>
      <c r="Q986" s="233"/>
      <c r="R986" s="233"/>
      <c r="S986" s="233"/>
      <c r="T986" s="234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35" t="s">
        <v>142</v>
      </c>
      <c r="AU986" s="235" t="s">
        <v>85</v>
      </c>
      <c r="AV986" s="13" t="s">
        <v>83</v>
      </c>
      <c r="AW986" s="13" t="s">
        <v>34</v>
      </c>
      <c r="AX986" s="13" t="s">
        <v>78</v>
      </c>
      <c r="AY986" s="235" t="s">
        <v>133</v>
      </c>
    </row>
    <row r="987" s="14" customFormat="1">
      <c r="A987" s="14"/>
      <c r="B987" s="236"/>
      <c r="C987" s="237"/>
      <c r="D987" s="227" t="s">
        <v>142</v>
      </c>
      <c r="E987" s="238" t="s">
        <v>1</v>
      </c>
      <c r="F987" s="239" t="s">
        <v>907</v>
      </c>
      <c r="G987" s="237"/>
      <c r="H987" s="240">
        <v>31.199999999999999</v>
      </c>
      <c r="I987" s="241"/>
      <c r="J987" s="237"/>
      <c r="K987" s="237"/>
      <c r="L987" s="242"/>
      <c r="M987" s="243"/>
      <c r="N987" s="244"/>
      <c r="O987" s="244"/>
      <c r="P987" s="244"/>
      <c r="Q987" s="244"/>
      <c r="R987" s="244"/>
      <c r="S987" s="244"/>
      <c r="T987" s="245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46" t="s">
        <v>142</v>
      </c>
      <c r="AU987" s="246" t="s">
        <v>85</v>
      </c>
      <c r="AV987" s="14" t="s">
        <v>85</v>
      </c>
      <c r="AW987" s="14" t="s">
        <v>34</v>
      </c>
      <c r="AX987" s="14" t="s">
        <v>78</v>
      </c>
      <c r="AY987" s="246" t="s">
        <v>133</v>
      </c>
    </row>
    <row r="988" s="13" customFormat="1">
      <c r="A988" s="13"/>
      <c r="B988" s="225"/>
      <c r="C988" s="226"/>
      <c r="D988" s="227" t="s">
        <v>142</v>
      </c>
      <c r="E988" s="228" t="s">
        <v>1</v>
      </c>
      <c r="F988" s="229" t="s">
        <v>909</v>
      </c>
      <c r="G988" s="226"/>
      <c r="H988" s="228" t="s">
        <v>1</v>
      </c>
      <c r="I988" s="230"/>
      <c r="J988" s="226"/>
      <c r="K988" s="226"/>
      <c r="L988" s="231"/>
      <c r="M988" s="232"/>
      <c r="N988" s="233"/>
      <c r="O988" s="233"/>
      <c r="P988" s="233"/>
      <c r="Q988" s="233"/>
      <c r="R988" s="233"/>
      <c r="S988" s="233"/>
      <c r="T988" s="234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35" t="s">
        <v>142</v>
      </c>
      <c r="AU988" s="235" t="s">
        <v>85</v>
      </c>
      <c r="AV988" s="13" t="s">
        <v>83</v>
      </c>
      <c r="AW988" s="13" t="s">
        <v>34</v>
      </c>
      <c r="AX988" s="13" t="s">
        <v>78</v>
      </c>
      <c r="AY988" s="235" t="s">
        <v>133</v>
      </c>
    </row>
    <row r="989" s="14" customFormat="1">
      <c r="A989" s="14"/>
      <c r="B989" s="236"/>
      <c r="C989" s="237"/>
      <c r="D989" s="227" t="s">
        <v>142</v>
      </c>
      <c r="E989" s="238" t="s">
        <v>1</v>
      </c>
      <c r="F989" s="239" t="s">
        <v>910</v>
      </c>
      <c r="G989" s="237"/>
      <c r="H989" s="240">
        <v>10.4</v>
      </c>
      <c r="I989" s="241"/>
      <c r="J989" s="237"/>
      <c r="K989" s="237"/>
      <c r="L989" s="242"/>
      <c r="M989" s="243"/>
      <c r="N989" s="244"/>
      <c r="O989" s="244"/>
      <c r="P989" s="244"/>
      <c r="Q989" s="244"/>
      <c r="R989" s="244"/>
      <c r="S989" s="244"/>
      <c r="T989" s="245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46" t="s">
        <v>142</v>
      </c>
      <c r="AU989" s="246" t="s">
        <v>85</v>
      </c>
      <c r="AV989" s="14" t="s">
        <v>85</v>
      </c>
      <c r="AW989" s="14" t="s">
        <v>34</v>
      </c>
      <c r="AX989" s="14" t="s">
        <v>78</v>
      </c>
      <c r="AY989" s="246" t="s">
        <v>133</v>
      </c>
    </row>
    <row r="990" s="15" customFormat="1">
      <c r="A990" s="15"/>
      <c r="B990" s="247"/>
      <c r="C990" s="248"/>
      <c r="D990" s="227" t="s">
        <v>142</v>
      </c>
      <c r="E990" s="249" t="s">
        <v>1</v>
      </c>
      <c r="F990" s="250" t="s">
        <v>145</v>
      </c>
      <c r="G990" s="248"/>
      <c r="H990" s="251">
        <v>82.799999999999997</v>
      </c>
      <c r="I990" s="252"/>
      <c r="J990" s="248"/>
      <c r="K990" s="248"/>
      <c r="L990" s="253"/>
      <c r="M990" s="254"/>
      <c r="N990" s="255"/>
      <c r="O990" s="255"/>
      <c r="P990" s="255"/>
      <c r="Q990" s="255"/>
      <c r="R990" s="255"/>
      <c r="S990" s="255"/>
      <c r="T990" s="256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T990" s="257" t="s">
        <v>142</v>
      </c>
      <c r="AU990" s="257" t="s">
        <v>85</v>
      </c>
      <c r="AV990" s="15" t="s">
        <v>141</v>
      </c>
      <c r="AW990" s="15" t="s">
        <v>34</v>
      </c>
      <c r="AX990" s="15" t="s">
        <v>83</v>
      </c>
      <c r="AY990" s="257" t="s">
        <v>133</v>
      </c>
    </row>
    <row r="991" s="2" customFormat="1" ht="24.15" customHeight="1">
      <c r="A991" s="39"/>
      <c r="B991" s="40"/>
      <c r="C991" s="258" t="s">
        <v>911</v>
      </c>
      <c r="D991" s="258" t="s">
        <v>204</v>
      </c>
      <c r="E991" s="259" t="s">
        <v>912</v>
      </c>
      <c r="F991" s="260" t="s">
        <v>913</v>
      </c>
      <c r="G991" s="261" t="s">
        <v>222</v>
      </c>
      <c r="H991" s="262">
        <v>4.2999999999999998</v>
      </c>
      <c r="I991" s="263"/>
      <c r="J991" s="264">
        <f>ROUND(I991*H991,2)</f>
        <v>0</v>
      </c>
      <c r="K991" s="260" t="s">
        <v>140</v>
      </c>
      <c r="L991" s="265"/>
      <c r="M991" s="266" t="s">
        <v>1</v>
      </c>
      <c r="N991" s="267" t="s">
        <v>43</v>
      </c>
      <c r="O991" s="92"/>
      <c r="P991" s="221">
        <f>O991*H991</f>
        <v>0</v>
      </c>
      <c r="Q991" s="221">
        <v>0</v>
      </c>
      <c r="R991" s="221">
        <f>Q991*H991</f>
        <v>0</v>
      </c>
      <c r="S991" s="221">
        <v>0</v>
      </c>
      <c r="T991" s="222">
        <f>S991*H991</f>
        <v>0</v>
      </c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R991" s="223" t="s">
        <v>259</v>
      </c>
      <c r="AT991" s="223" t="s">
        <v>204</v>
      </c>
      <c r="AU991" s="223" t="s">
        <v>85</v>
      </c>
      <c r="AY991" s="18" t="s">
        <v>133</v>
      </c>
      <c r="BE991" s="224">
        <f>IF(N991="základní",J991,0)</f>
        <v>0</v>
      </c>
      <c r="BF991" s="224">
        <f>IF(N991="snížená",J991,0)</f>
        <v>0</v>
      </c>
      <c r="BG991" s="224">
        <f>IF(N991="zákl. přenesená",J991,0)</f>
        <v>0</v>
      </c>
      <c r="BH991" s="224">
        <f>IF(N991="sníž. přenesená",J991,0)</f>
        <v>0</v>
      </c>
      <c r="BI991" s="224">
        <f>IF(N991="nulová",J991,0)</f>
        <v>0</v>
      </c>
      <c r="BJ991" s="18" t="s">
        <v>83</v>
      </c>
      <c r="BK991" s="224">
        <f>ROUND(I991*H991,2)</f>
        <v>0</v>
      </c>
      <c r="BL991" s="18" t="s">
        <v>207</v>
      </c>
      <c r="BM991" s="223" t="s">
        <v>914</v>
      </c>
    </row>
    <row r="992" s="13" customFormat="1">
      <c r="A992" s="13"/>
      <c r="B992" s="225"/>
      <c r="C992" s="226"/>
      <c r="D992" s="227" t="s">
        <v>142</v>
      </c>
      <c r="E992" s="228" t="s">
        <v>1</v>
      </c>
      <c r="F992" s="229" t="s">
        <v>900</v>
      </c>
      <c r="G992" s="226"/>
      <c r="H992" s="228" t="s">
        <v>1</v>
      </c>
      <c r="I992" s="230"/>
      <c r="J992" s="226"/>
      <c r="K992" s="226"/>
      <c r="L992" s="231"/>
      <c r="M992" s="232"/>
      <c r="N992" s="233"/>
      <c r="O992" s="233"/>
      <c r="P992" s="233"/>
      <c r="Q992" s="233"/>
      <c r="R992" s="233"/>
      <c r="S992" s="233"/>
      <c r="T992" s="234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35" t="s">
        <v>142</v>
      </c>
      <c r="AU992" s="235" t="s">
        <v>85</v>
      </c>
      <c r="AV992" s="13" t="s">
        <v>83</v>
      </c>
      <c r="AW992" s="13" t="s">
        <v>34</v>
      </c>
      <c r="AX992" s="13" t="s">
        <v>78</v>
      </c>
      <c r="AY992" s="235" t="s">
        <v>133</v>
      </c>
    </row>
    <row r="993" s="13" customFormat="1">
      <c r="A993" s="13"/>
      <c r="B993" s="225"/>
      <c r="C993" s="226"/>
      <c r="D993" s="227" t="s">
        <v>142</v>
      </c>
      <c r="E993" s="228" t="s">
        <v>1</v>
      </c>
      <c r="F993" s="229" t="s">
        <v>901</v>
      </c>
      <c r="G993" s="226"/>
      <c r="H993" s="228" t="s">
        <v>1</v>
      </c>
      <c r="I993" s="230"/>
      <c r="J993" s="226"/>
      <c r="K993" s="226"/>
      <c r="L993" s="231"/>
      <c r="M993" s="232"/>
      <c r="N993" s="233"/>
      <c r="O993" s="233"/>
      <c r="P993" s="233"/>
      <c r="Q993" s="233"/>
      <c r="R993" s="233"/>
      <c r="S993" s="233"/>
      <c r="T993" s="234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35" t="s">
        <v>142</v>
      </c>
      <c r="AU993" s="235" t="s">
        <v>85</v>
      </c>
      <c r="AV993" s="13" t="s">
        <v>83</v>
      </c>
      <c r="AW993" s="13" t="s">
        <v>34</v>
      </c>
      <c r="AX993" s="13" t="s">
        <v>78</v>
      </c>
      <c r="AY993" s="235" t="s">
        <v>133</v>
      </c>
    </row>
    <row r="994" s="13" customFormat="1">
      <c r="A994" s="13"/>
      <c r="B994" s="225"/>
      <c r="C994" s="226"/>
      <c r="D994" s="227" t="s">
        <v>142</v>
      </c>
      <c r="E994" s="228" t="s">
        <v>1</v>
      </c>
      <c r="F994" s="229" t="s">
        <v>723</v>
      </c>
      <c r="G994" s="226"/>
      <c r="H994" s="228" t="s">
        <v>1</v>
      </c>
      <c r="I994" s="230"/>
      <c r="J994" s="226"/>
      <c r="K994" s="226"/>
      <c r="L994" s="231"/>
      <c r="M994" s="232"/>
      <c r="N994" s="233"/>
      <c r="O994" s="233"/>
      <c r="P994" s="233"/>
      <c r="Q994" s="233"/>
      <c r="R994" s="233"/>
      <c r="S994" s="233"/>
      <c r="T994" s="234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35" t="s">
        <v>142</v>
      </c>
      <c r="AU994" s="235" t="s">
        <v>85</v>
      </c>
      <c r="AV994" s="13" t="s">
        <v>83</v>
      </c>
      <c r="AW994" s="13" t="s">
        <v>34</v>
      </c>
      <c r="AX994" s="13" t="s">
        <v>78</v>
      </c>
      <c r="AY994" s="235" t="s">
        <v>133</v>
      </c>
    </row>
    <row r="995" s="13" customFormat="1">
      <c r="A995" s="13"/>
      <c r="B995" s="225"/>
      <c r="C995" s="226"/>
      <c r="D995" s="227" t="s">
        <v>142</v>
      </c>
      <c r="E995" s="228" t="s">
        <v>1</v>
      </c>
      <c r="F995" s="229" t="s">
        <v>902</v>
      </c>
      <c r="G995" s="226"/>
      <c r="H995" s="228" t="s">
        <v>1</v>
      </c>
      <c r="I995" s="230"/>
      <c r="J995" s="226"/>
      <c r="K995" s="226"/>
      <c r="L995" s="231"/>
      <c r="M995" s="232"/>
      <c r="N995" s="233"/>
      <c r="O995" s="233"/>
      <c r="P995" s="233"/>
      <c r="Q995" s="233"/>
      <c r="R995" s="233"/>
      <c r="S995" s="233"/>
      <c r="T995" s="234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35" t="s">
        <v>142</v>
      </c>
      <c r="AU995" s="235" t="s">
        <v>85</v>
      </c>
      <c r="AV995" s="13" t="s">
        <v>83</v>
      </c>
      <c r="AW995" s="13" t="s">
        <v>34</v>
      </c>
      <c r="AX995" s="13" t="s">
        <v>78</v>
      </c>
      <c r="AY995" s="235" t="s">
        <v>133</v>
      </c>
    </row>
    <row r="996" s="13" customFormat="1">
      <c r="A996" s="13"/>
      <c r="B996" s="225"/>
      <c r="C996" s="226"/>
      <c r="D996" s="227" t="s">
        <v>142</v>
      </c>
      <c r="E996" s="228" t="s">
        <v>1</v>
      </c>
      <c r="F996" s="229" t="s">
        <v>904</v>
      </c>
      <c r="G996" s="226"/>
      <c r="H996" s="228" t="s">
        <v>1</v>
      </c>
      <c r="I996" s="230"/>
      <c r="J996" s="226"/>
      <c r="K996" s="226"/>
      <c r="L996" s="231"/>
      <c r="M996" s="232"/>
      <c r="N996" s="233"/>
      <c r="O996" s="233"/>
      <c r="P996" s="233"/>
      <c r="Q996" s="233"/>
      <c r="R996" s="233"/>
      <c r="S996" s="233"/>
      <c r="T996" s="234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35" t="s">
        <v>142</v>
      </c>
      <c r="AU996" s="235" t="s">
        <v>85</v>
      </c>
      <c r="AV996" s="13" t="s">
        <v>83</v>
      </c>
      <c r="AW996" s="13" t="s">
        <v>34</v>
      </c>
      <c r="AX996" s="13" t="s">
        <v>78</v>
      </c>
      <c r="AY996" s="235" t="s">
        <v>133</v>
      </c>
    </row>
    <row r="997" s="14" customFormat="1">
      <c r="A997" s="14"/>
      <c r="B997" s="236"/>
      <c r="C997" s="237"/>
      <c r="D997" s="227" t="s">
        <v>142</v>
      </c>
      <c r="E997" s="238" t="s">
        <v>1</v>
      </c>
      <c r="F997" s="239" t="s">
        <v>905</v>
      </c>
      <c r="G997" s="237"/>
      <c r="H997" s="240">
        <v>4.2999999999999998</v>
      </c>
      <c r="I997" s="241"/>
      <c r="J997" s="237"/>
      <c r="K997" s="237"/>
      <c r="L997" s="242"/>
      <c r="M997" s="243"/>
      <c r="N997" s="244"/>
      <c r="O997" s="244"/>
      <c r="P997" s="244"/>
      <c r="Q997" s="244"/>
      <c r="R997" s="244"/>
      <c r="S997" s="244"/>
      <c r="T997" s="245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46" t="s">
        <v>142</v>
      </c>
      <c r="AU997" s="246" t="s">
        <v>85</v>
      </c>
      <c r="AV997" s="14" t="s">
        <v>85</v>
      </c>
      <c r="AW997" s="14" t="s">
        <v>34</v>
      </c>
      <c r="AX997" s="14" t="s">
        <v>78</v>
      </c>
      <c r="AY997" s="246" t="s">
        <v>133</v>
      </c>
    </row>
    <row r="998" s="15" customFormat="1">
      <c r="A998" s="15"/>
      <c r="B998" s="247"/>
      <c r="C998" s="248"/>
      <c r="D998" s="227" t="s">
        <v>142</v>
      </c>
      <c r="E998" s="249" t="s">
        <v>1</v>
      </c>
      <c r="F998" s="250" t="s">
        <v>145</v>
      </c>
      <c r="G998" s="248"/>
      <c r="H998" s="251">
        <v>4.2999999999999998</v>
      </c>
      <c r="I998" s="252"/>
      <c r="J998" s="248"/>
      <c r="K998" s="248"/>
      <c r="L998" s="253"/>
      <c r="M998" s="254"/>
      <c r="N998" s="255"/>
      <c r="O998" s="255"/>
      <c r="P998" s="255"/>
      <c r="Q998" s="255"/>
      <c r="R998" s="255"/>
      <c r="S998" s="255"/>
      <c r="T998" s="256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57" t="s">
        <v>142</v>
      </c>
      <c r="AU998" s="257" t="s">
        <v>85</v>
      </c>
      <c r="AV998" s="15" t="s">
        <v>141</v>
      </c>
      <c r="AW998" s="15" t="s">
        <v>34</v>
      </c>
      <c r="AX998" s="15" t="s">
        <v>83</v>
      </c>
      <c r="AY998" s="257" t="s">
        <v>133</v>
      </c>
    </row>
    <row r="999" s="2" customFormat="1" ht="24.15" customHeight="1">
      <c r="A999" s="39"/>
      <c r="B999" s="40"/>
      <c r="C999" s="258" t="s">
        <v>537</v>
      </c>
      <c r="D999" s="258" t="s">
        <v>204</v>
      </c>
      <c r="E999" s="259" t="s">
        <v>915</v>
      </c>
      <c r="F999" s="260" t="s">
        <v>916</v>
      </c>
      <c r="G999" s="261" t="s">
        <v>222</v>
      </c>
      <c r="H999" s="262">
        <v>41.600000000000001</v>
      </c>
      <c r="I999" s="263"/>
      <c r="J999" s="264">
        <f>ROUND(I999*H999,2)</f>
        <v>0</v>
      </c>
      <c r="K999" s="260" t="s">
        <v>140</v>
      </c>
      <c r="L999" s="265"/>
      <c r="M999" s="266" t="s">
        <v>1</v>
      </c>
      <c r="N999" s="267" t="s">
        <v>43</v>
      </c>
      <c r="O999" s="92"/>
      <c r="P999" s="221">
        <f>O999*H999</f>
        <v>0</v>
      </c>
      <c r="Q999" s="221">
        <v>0</v>
      </c>
      <c r="R999" s="221">
        <f>Q999*H999</f>
        <v>0</v>
      </c>
      <c r="S999" s="221">
        <v>0</v>
      </c>
      <c r="T999" s="222">
        <f>S999*H999</f>
        <v>0</v>
      </c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R999" s="223" t="s">
        <v>259</v>
      </c>
      <c r="AT999" s="223" t="s">
        <v>204</v>
      </c>
      <c r="AU999" s="223" t="s">
        <v>85</v>
      </c>
      <c r="AY999" s="18" t="s">
        <v>133</v>
      </c>
      <c r="BE999" s="224">
        <f>IF(N999="základní",J999,0)</f>
        <v>0</v>
      </c>
      <c r="BF999" s="224">
        <f>IF(N999="snížená",J999,0)</f>
        <v>0</v>
      </c>
      <c r="BG999" s="224">
        <f>IF(N999="zákl. přenesená",J999,0)</f>
        <v>0</v>
      </c>
      <c r="BH999" s="224">
        <f>IF(N999="sníž. přenesená",J999,0)</f>
        <v>0</v>
      </c>
      <c r="BI999" s="224">
        <f>IF(N999="nulová",J999,0)</f>
        <v>0</v>
      </c>
      <c r="BJ999" s="18" t="s">
        <v>83</v>
      </c>
      <c r="BK999" s="224">
        <f>ROUND(I999*H999,2)</f>
        <v>0</v>
      </c>
      <c r="BL999" s="18" t="s">
        <v>207</v>
      </c>
      <c r="BM999" s="223" t="s">
        <v>917</v>
      </c>
    </row>
    <row r="1000" s="13" customFormat="1">
      <c r="A1000" s="13"/>
      <c r="B1000" s="225"/>
      <c r="C1000" s="226"/>
      <c r="D1000" s="227" t="s">
        <v>142</v>
      </c>
      <c r="E1000" s="228" t="s">
        <v>1</v>
      </c>
      <c r="F1000" s="229" t="s">
        <v>900</v>
      </c>
      <c r="G1000" s="226"/>
      <c r="H1000" s="228" t="s">
        <v>1</v>
      </c>
      <c r="I1000" s="230"/>
      <c r="J1000" s="226"/>
      <c r="K1000" s="226"/>
      <c r="L1000" s="231"/>
      <c r="M1000" s="232"/>
      <c r="N1000" s="233"/>
      <c r="O1000" s="233"/>
      <c r="P1000" s="233"/>
      <c r="Q1000" s="233"/>
      <c r="R1000" s="233"/>
      <c r="S1000" s="233"/>
      <c r="T1000" s="234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35" t="s">
        <v>142</v>
      </c>
      <c r="AU1000" s="235" t="s">
        <v>85</v>
      </c>
      <c r="AV1000" s="13" t="s">
        <v>83</v>
      </c>
      <c r="AW1000" s="13" t="s">
        <v>34</v>
      </c>
      <c r="AX1000" s="13" t="s">
        <v>78</v>
      </c>
      <c r="AY1000" s="235" t="s">
        <v>133</v>
      </c>
    </row>
    <row r="1001" s="13" customFormat="1">
      <c r="A1001" s="13"/>
      <c r="B1001" s="225"/>
      <c r="C1001" s="226"/>
      <c r="D1001" s="227" t="s">
        <v>142</v>
      </c>
      <c r="E1001" s="228" t="s">
        <v>1</v>
      </c>
      <c r="F1001" s="229" t="s">
        <v>901</v>
      </c>
      <c r="G1001" s="226"/>
      <c r="H1001" s="228" t="s">
        <v>1</v>
      </c>
      <c r="I1001" s="230"/>
      <c r="J1001" s="226"/>
      <c r="K1001" s="226"/>
      <c r="L1001" s="231"/>
      <c r="M1001" s="232"/>
      <c r="N1001" s="233"/>
      <c r="O1001" s="233"/>
      <c r="P1001" s="233"/>
      <c r="Q1001" s="233"/>
      <c r="R1001" s="233"/>
      <c r="S1001" s="233"/>
      <c r="T1001" s="234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35" t="s">
        <v>142</v>
      </c>
      <c r="AU1001" s="235" t="s">
        <v>85</v>
      </c>
      <c r="AV1001" s="13" t="s">
        <v>83</v>
      </c>
      <c r="AW1001" s="13" t="s">
        <v>34</v>
      </c>
      <c r="AX1001" s="13" t="s">
        <v>78</v>
      </c>
      <c r="AY1001" s="235" t="s">
        <v>133</v>
      </c>
    </row>
    <row r="1002" s="13" customFormat="1">
      <c r="A1002" s="13"/>
      <c r="B1002" s="225"/>
      <c r="C1002" s="226"/>
      <c r="D1002" s="227" t="s">
        <v>142</v>
      </c>
      <c r="E1002" s="228" t="s">
        <v>1</v>
      </c>
      <c r="F1002" s="229" t="s">
        <v>723</v>
      </c>
      <c r="G1002" s="226"/>
      <c r="H1002" s="228" t="s">
        <v>1</v>
      </c>
      <c r="I1002" s="230"/>
      <c r="J1002" s="226"/>
      <c r="K1002" s="226"/>
      <c r="L1002" s="231"/>
      <c r="M1002" s="232"/>
      <c r="N1002" s="233"/>
      <c r="O1002" s="233"/>
      <c r="P1002" s="233"/>
      <c r="Q1002" s="233"/>
      <c r="R1002" s="233"/>
      <c r="S1002" s="233"/>
      <c r="T1002" s="234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35" t="s">
        <v>142</v>
      </c>
      <c r="AU1002" s="235" t="s">
        <v>85</v>
      </c>
      <c r="AV1002" s="13" t="s">
        <v>83</v>
      </c>
      <c r="AW1002" s="13" t="s">
        <v>34</v>
      </c>
      <c r="AX1002" s="13" t="s">
        <v>78</v>
      </c>
      <c r="AY1002" s="235" t="s">
        <v>133</v>
      </c>
    </row>
    <row r="1003" s="13" customFormat="1">
      <c r="A1003" s="13"/>
      <c r="B1003" s="225"/>
      <c r="C1003" s="226"/>
      <c r="D1003" s="227" t="s">
        <v>142</v>
      </c>
      <c r="E1003" s="228" t="s">
        <v>1</v>
      </c>
      <c r="F1003" s="229" t="s">
        <v>902</v>
      </c>
      <c r="G1003" s="226"/>
      <c r="H1003" s="228" t="s">
        <v>1</v>
      </c>
      <c r="I1003" s="230"/>
      <c r="J1003" s="226"/>
      <c r="K1003" s="226"/>
      <c r="L1003" s="231"/>
      <c r="M1003" s="232"/>
      <c r="N1003" s="233"/>
      <c r="O1003" s="233"/>
      <c r="P1003" s="233"/>
      <c r="Q1003" s="233"/>
      <c r="R1003" s="233"/>
      <c r="S1003" s="233"/>
      <c r="T1003" s="234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35" t="s">
        <v>142</v>
      </c>
      <c r="AU1003" s="235" t="s">
        <v>85</v>
      </c>
      <c r="AV1003" s="13" t="s">
        <v>83</v>
      </c>
      <c r="AW1003" s="13" t="s">
        <v>34</v>
      </c>
      <c r="AX1003" s="13" t="s">
        <v>78</v>
      </c>
      <c r="AY1003" s="235" t="s">
        <v>133</v>
      </c>
    </row>
    <row r="1004" s="13" customFormat="1">
      <c r="A1004" s="13"/>
      <c r="B1004" s="225"/>
      <c r="C1004" s="226"/>
      <c r="D1004" s="227" t="s">
        <v>142</v>
      </c>
      <c r="E1004" s="228" t="s">
        <v>1</v>
      </c>
      <c r="F1004" s="229" t="s">
        <v>908</v>
      </c>
      <c r="G1004" s="226"/>
      <c r="H1004" s="228" t="s">
        <v>1</v>
      </c>
      <c r="I1004" s="230"/>
      <c r="J1004" s="226"/>
      <c r="K1004" s="226"/>
      <c r="L1004" s="231"/>
      <c r="M1004" s="232"/>
      <c r="N1004" s="233"/>
      <c r="O1004" s="233"/>
      <c r="P1004" s="233"/>
      <c r="Q1004" s="233"/>
      <c r="R1004" s="233"/>
      <c r="S1004" s="233"/>
      <c r="T1004" s="234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35" t="s">
        <v>142</v>
      </c>
      <c r="AU1004" s="235" t="s">
        <v>85</v>
      </c>
      <c r="AV1004" s="13" t="s">
        <v>83</v>
      </c>
      <c r="AW1004" s="13" t="s">
        <v>34</v>
      </c>
      <c r="AX1004" s="13" t="s">
        <v>78</v>
      </c>
      <c r="AY1004" s="235" t="s">
        <v>133</v>
      </c>
    </row>
    <row r="1005" s="14" customFormat="1">
      <c r="A1005" s="14"/>
      <c r="B1005" s="236"/>
      <c r="C1005" s="237"/>
      <c r="D1005" s="227" t="s">
        <v>142</v>
      </c>
      <c r="E1005" s="238" t="s">
        <v>1</v>
      </c>
      <c r="F1005" s="239" t="s">
        <v>907</v>
      </c>
      <c r="G1005" s="237"/>
      <c r="H1005" s="240">
        <v>31.199999999999999</v>
      </c>
      <c r="I1005" s="241"/>
      <c r="J1005" s="237"/>
      <c r="K1005" s="237"/>
      <c r="L1005" s="242"/>
      <c r="M1005" s="243"/>
      <c r="N1005" s="244"/>
      <c r="O1005" s="244"/>
      <c r="P1005" s="244"/>
      <c r="Q1005" s="244"/>
      <c r="R1005" s="244"/>
      <c r="S1005" s="244"/>
      <c r="T1005" s="245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46" t="s">
        <v>142</v>
      </c>
      <c r="AU1005" s="246" t="s">
        <v>85</v>
      </c>
      <c r="AV1005" s="14" t="s">
        <v>85</v>
      </c>
      <c r="AW1005" s="14" t="s">
        <v>34</v>
      </c>
      <c r="AX1005" s="14" t="s">
        <v>78</v>
      </c>
      <c r="AY1005" s="246" t="s">
        <v>133</v>
      </c>
    </row>
    <row r="1006" s="13" customFormat="1">
      <c r="A1006" s="13"/>
      <c r="B1006" s="225"/>
      <c r="C1006" s="226"/>
      <c r="D1006" s="227" t="s">
        <v>142</v>
      </c>
      <c r="E1006" s="228" t="s">
        <v>1</v>
      </c>
      <c r="F1006" s="229" t="s">
        <v>909</v>
      </c>
      <c r="G1006" s="226"/>
      <c r="H1006" s="228" t="s">
        <v>1</v>
      </c>
      <c r="I1006" s="230"/>
      <c r="J1006" s="226"/>
      <c r="K1006" s="226"/>
      <c r="L1006" s="231"/>
      <c r="M1006" s="232"/>
      <c r="N1006" s="233"/>
      <c r="O1006" s="233"/>
      <c r="P1006" s="233"/>
      <c r="Q1006" s="233"/>
      <c r="R1006" s="233"/>
      <c r="S1006" s="233"/>
      <c r="T1006" s="234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35" t="s">
        <v>142</v>
      </c>
      <c r="AU1006" s="235" t="s">
        <v>85</v>
      </c>
      <c r="AV1006" s="13" t="s">
        <v>83</v>
      </c>
      <c r="AW1006" s="13" t="s">
        <v>34</v>
      </c>
      <c r="AX1006" s="13" t="s">
        <v>78</v>
      </c>
      <c r="AY1006" s="235" t="s">
        <v>133</v>
      </c>
    </row>
    <row r="1007" s="14" customFormat="1">
      <c r="A1007" s="14"/>
      <c r="B1007" s="236"/>
      <c r="C1007" s="237"/>
      <c r="D1007" s="227" t="s">
        <v>142</v>
      </c>
      <c r="E1007" s="238" t="s">
        <v>1</v>
      </c>
      <c r="F1007" s="239" t="s">
        <v>910</v>
      </c>
      <c r="G1007" s="237"/>
      <c r="H1007" s="240">
        <v>10.4</v>
      </c>
      <c r="I1007" s="241"/>
      <c r="J1007" s="237"/>
      <c r="K1007" s="237"/>
      <c r="L1007" s="242"/>
      <c r="M1007" s="243"/>
      <c r="N1007" s="244"/>
      <c r="O1007" s="244"/>
      <c r="P1007" s="244"/>
      <c r="Q1007" s="244"/>
      <c r="R1007" s="244"/>
      <c r="S1007" s="244"/>
      <c r="T1007" s="245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46" t="s">
        <v>142</v>
      </c>
      <c r="AU1007" s="246" t="s">
        <v>85</v>
      </c>
      <c r="AV1007" s="14" t="s">
        <v>85</v>
      </c>
      <c r="AW1007" s="14" t="s">
        <v>34</v>
      </c>
      <c r="AX1007" s="14" t="s">
        <v>78</v>
      </c>
      <c r="AY1007" s="246" t="s">
        <v>133</v>
      </c>
    </row>
    <row r="1008" s="15" customFormat="1">
      <c r="A1008" s="15"/>
      <c r="B1008" s="247"/>
      <c r="C1008" s="248"/>
      <c r="D1008" s="227" t="s">
        <v>142</v>
      </c>
      <c r="E1008" s="249" t="s">
        <v>1</v>
      </c>
      <c r="F1008" s="250" t="s">
        <v>145</v>
      </c>
      <c r="G1008" s="248"/>
      <c r="H1008" s="251">
        <v>41.600000000000001</v>
      </c>
      <c r="I1008" s="252"/>
      <c r="J1008" s="248"/>
      <c r="K1008" s="248"/>
      <c r="L1008" s="253"/>
      <c r="M1008" s="254"/>
      <c r="N1008" s="255"/>
      <c r="O1008" s="255"/>
      <c r="P1008" s="255"/>
      <c r="Q1008" s="255"/>
      <c r="R1008" s="255"/>
      <c r="S1008" s="255"/>
      <c r="T1008" s="256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T1008" s="257" t="s">
        <v>142</v>
      </c>
      <c r="AU1008" s="257" t="s">
        <v>85</v>
      </c>
      <c r="AV1008" s="15" t="s">
        <v>141</v>
      </c>
      <c r="AW1008" s="15" t="s">
        <v>34</v>
      </c>
      <c r="AX1008" s="15" t="s">
        <v>83</v>
      </c>
      <c r="AY1008" s="257" t="s">
        <v>133</v>
      </c>
    </row>
    <row r="1009" s="2" customFormat="1" ht="24.15" customHeight="1">
      <c r="A1009" s="39"/>
      <c r="B1009" s="40"/>
      <c r="C1009" s="258" t="s">
        <v>918</v>
      </c>
      <c r="D1009" s="258" t="s">
        <v>204</v>
      </c>
      <c r="E1009" s="259" t="s">
        <v>919</v>
      </c>
      <c r="F1009" s="260" t="s">
        <v>920</v>
      </c>
      <c r="G1009" s="261" t="s">
        <v>222</v>
      </c>
      <c r="H1009" s="262">
        <v>5.7000000000000002</v>
      </c>
      <c r="I1009" s="263"/>
      <c r="J1009" s="264">
        <f>ROUND(I1009*H1009,2)</f>
        <v>0</v>
      </c>
      <c r="K1009" s="260" t="s">
        <v>140</v>
      </c>
      <c r="L1009" s="265"/>
      <c r="M1009" s="266" t="s">
        <v>1</v>
      </c>
      <c r="N1009" s="267" t="s">
        <v>43</v>
      </c>
      <c r="O1009" s="92"/>
      <c r="P1009" s="221">
        <f>O1009*H1009</f>
        <v>0</v>
      </c>
      <c r="Q1009" s="221">
        <v>0</v>
      </c>
      <c r="R1009" s="221">
        <f>Q1009*H1009</f>
        <v>0</v>
      </c>
      <c r="S1009" s="221">
        <v>0</v>
      </c>
      <c r="T1009" s="222">
        <f>S1009*H1009</f>
        <v>0</v>
      </c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R1009" s="223" t="s">
        <v>259</v>
      </c>
      <c r="AT1009" s="223" t="s">
        <v>204</v>
      </c>
      <c r="AU1009" s="223" t="s">
        <v>85</v>
      </c>
      <c r="AY1009" s="18" t="s">
        <v>133</v>
      </c>
      <c r="BE1009" s="224">
        <f>IF(N1009="základní",J1009,0)</f>
        <v>0</v>
      </c>
      <c r="BF1009" s="224">
        <f>IF(N1009="snížená",J1009,0)</f>
        <v>0</v>
      </c>
      <c r="BG1009" s="224">
        <f>IF(N1009="zákl. přenesená",J1009,0)</f>
        <v>0</v>
      </c>
      <c r="BH1009" s="224">
        <f>IF(N1009="sníž. přenesená",J1009,0)</f>
        <v>0</v>
      </c>
      <c r="BI1009" s="224">
        <f>IF(N1009="nulová",J1009,0)</f>
        <v>0</v>
      </c>
      <c r="BJ1009" s="18" t="s">
        <v>83</v>
      </c>
      <c r="BK1009" s="224">
        <f>ROUND(I1009*H1009,2)</f>
        <v>0</v>
      </c>
      <c r="BL1009" s="18" t="s">
        <v>207</v>
      </c>
      <c r="BM1009" s="223" t="s">
        <v>921</v>
      </c>
    </row>
    <row r="1010" s="13" customFormat="1">
      <c r="A1010" s="13"/>
      <c r="B1010" s="225"/>
      <c r="C1010" s="226"/>
      <c r="D1010" s="227" t="s">
        <v>142</v>
      </c>
      <c r="E1010" s="228" t="s">
        <v>1</v>
      </c>
      <c r="F1010" s="229" t="s">
        <v>900</v>
      </c>
      <c r="G1010" s="226"/>
      <c r="H1010" s="228" t="s">
        <v>1</v>
      </c>
      <c r="I1010" s="230"/>
      <c r="J1010" s="226"/>
      <c r="K1010" s="226"/>
      <c r="L1010" s="231"/>
      <c r="M1010" s="232"/>
      <c r="N1010" s="233"/>
      <c r="O1010" s="233"/>
      <c r="P1010" s="233"/>
      <c r="Q1010" s="233"/>
      <c r="R1010" s="233"/>
      <c r="S1010" s="233"/>
      <c r="T1010" s="234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35" t="s">
        <v>142</v>
      </c>
      <c r="AU1010" s="235" t="s">
        <v>85</v>
      </c>
      <c r="AV1010" s="13" t="s">
        <v>83</v>
      </c>
      <c r="AW1010" s="13" t="s">
        <v>34</v>
      </c>
      <c r="AX1010" s="13" t="s">
        <v>78</v>
      </c>
      <c r="AY1010" s="235" t="s">
        <v>133</v>
      </c>
    </row>
    <row r="1011" s="13" customFormat="1">
      <c r="A1011" s="13"/>
      <c r="B1011" s="225"/>
      <c r="C1011" s="226"/>
      <c r="D1011" s="227" t="s">
        <v>142</v>
      </c>
      <c r="E1011" s="228" t="s">
        <v>1</v>
      </c>
      <c r="F1011" s="229" t="s">
        <v>901</v>
      </c>
      <c r="G1011" s="226"/>
      <c r="H1011" s="228" t="s">
        <v>1</v>
      </c>
      <c r="I1011" s="230"/>
      <c r="J1011" s="226"/>
      <c r="K1011" s="226"/>
      <c r="L1011" s="231"/>
      <c r="M1011" s="232"/>
      <c r="N1011" s="233"/>
      <c r="O1011" s="233"/>
      <c r="P1011" s="233"/>
      <c r="Q1011" s="233"/>
      <c r="R1011" s="233"/>
      <c r="S1011" s="233"/>
      <c r="T1011" s="234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35" t="s">
        <v>142</v>
      </c>
      <c r="AU1011" s="235" t="s">
        <v>85</v>
      </c>
      <c r="AV1011" s="13" t="s">
        <v>83</v>
      </c>
      <c r="AW1011" s="13" t="s">
        <v>34</v>
      </c>
      <c r="AX1011" s="13" t="s">
        <v>78</v>
      </c>
      <c r="AY1011" s="235" t="s">
        <v>133</v>
      </c>
    </row>
    <row r="1012" s="13" customFormat="1">
      <c r="A1012" s="13"/>
      <c r="B1012" s="225"/>
      <c r="C1012" s="226"/>
      <c r="D1012" s="227" t="s">
        <v>142</v>
      </c>
      <c r="E1012" s="228" t="s">
        <v>1</v>
      </c>
      <c r="F1012" s="229" t="s">
        <v>723</v>
      </c>
      <c r="G1012" s="226"/>
      <c r="H1012" s="228" t="s">
        <v>1</v>
      </c>
      <c r="I1012" s="230"/>
      <c r="J1012" s="226"/>
      <c r="K1012" s="226"/>
      <c r="L1012" s="231"/>
      <c r="M1012" s="232"/>
      <c r="N1012" s="233"/>
      <c r="O1012" s="233"/>
      <c r="P1012" s="233"/>
      <c r="Q1012" s="233"/>
      <c r="R1012" s="233"/>
      <c r="S1012" s="233"/>
      <c r="T1012" s="234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35" t="s">
        <v>142</v>
      </c>
      <c r="AU1012" s="235" t="s">
        <v>85</v>
      </c>
      <c r="AV1012" s="13" t="s">
        <v>83</v>
      </c>
      <c r="AW1012" s="13" t="s">
        <v>34</v>
      </c>
      <c r="AX1012" s="13" t="s">
        <v>78</v>
      </c>
      <c r="AY1012" s="235" t="s">
        <v>133</v>
      </c>
    </row>
    <row r="1013" s="13" customFormat="1">
      <c r="A1013" s="13"/>
      <c r="B1013" s="225"/>
      <c r="C1013" s="226"/>
      <c r="D1013" s="227" t="s">
        <v>142</v>
      </c>
      <c r="E1013" s="228" t="s">
        <v>1</v>
      </c>
      <c r="F1013" s="229" t="s">
        <v>902</v>
      </c>
      <c r="G1013" s="226"/>
      <c r="H1013" s="228" t="s">
        <v>1</v>
      </c>
      <c r="I1013" s="230"/>
      <c r="J1013" s="226"/>
      <c r="K1013" s="226"/>
      <c r="L1013" s="231"/>
      <c r="M1013" s="232"/>
      <c r="N1013" s="233"/>
      <c r="O1013" s="233"/>
      <c r="P1013" s="233"/>
      <c r="Q1013" s="233"/>
      <c r="R1013" s="233"/>
      <c r="S1013" s="233"/>
      <c r="T1013" s="234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35" t="s">
        <v>142</v>
      </c>
      <c r="AU1013" s="235" t="s">
        <v>85</v>
      </c>
      <c r="AV1013" s="13" t="s">
        <v>83</v>
      </c>
      <c r="AW1013" s="13" t="s">
        <v>34</v>
      </c>
      <c r="AX1013" s="13" t="s">
        <v>78</v>
      </c>
      <c r="AY1013" s="235" t="s">
        <v>133</v>
      </c>
    </row>
    <row r="1014" s="13" customFormat="1">
      <c r="A1014" s="13"/>
      <c r="B1014" s="225"/>
      <c r="C1014" s="226"/>
      <c r="D1014" s="227" t="s">
        <v>142</v>
      </c>
      <c r="E1014" s="228" t="s">
        <v>1</v>
      </c>
      <c r="F1014" s="229" t="s">
        <v>903</v>
      </c>
      <c r="G1014" s="226"/>
      <c r="H1014" s="228" t="s">
        <v>1</v>
      </c>
      <c r="I1014" s="230"/>
      <c r="J1014" s="226"/>
      <c r="K1014" s="226"/>
      <c r="L1014" s="231"/>
      <c r="M1014" s="232"/>
      <c r="N1014" s="233"/>
      <c r="O1014" s="233"/>
      <c r="P1014" s="233"/>
      <c r="Q1014" s="233"/>
      <c r="R1014" s="233"/>
      <c r="S1014" s="233"/>
      <c r="T1014" s="234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35" t="s">
        <v>142</v>
      </c>
      <c r="AU1014" s="235" t="s">
        <v>85</v>
      </c>
      <c r="AV1014" s="13" t="s">
        <v>83</v>
      </c>
      <c r="AW1014" s="13" t="s">
        <v>34</v>
      </c>
      <c r="AX1014" s="13" t="s">
        <v>78</v>
      </c>
      <c r="AY1014" s="235" t="s">
        <v>133</v>
      </c>
    </row>
    <row r="1015" s="14" customFormat="1">
      <c r="A1015" s="14"/>
      <c r="B1015" s="236"/>
      <c r="C1015" s="237"/>
      <c r="D1015" s="227" t="s">
        <v>142</v>
      </c>
      <c r="E1015" s="238" t="s">
        <v>1</v>
      </c>
      <c r="F1015" s="239" t="s">
        <v>695</v>
      </c>
      <c r="G1015" s="237"/>
      <c r="H1015" s="240">
        <v>5.7000000000000002</v>
      </c>
      <c r="I1015" s="241"/>
      <c r="J1015" s="237"/>
      <c r="K1015" s="237"/>
      <c r="L1015" s="242"/>
      <c r="M1015" s="243"/>
      <c r="N1015" s="244"/>
      <c r="O1015" s="244"/>
      <c r="P1015" s="244"/>
      <c r="Q1015" s="244"/>
      <c r="R1015" s="244"/>
      <c r="S1015" s="244"/>
      <c r="T1015" s="245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46" t="s">
        <v>142</v>
      </c>
      <c r="AU1015" s="246" t="s">
        <v>85</v>
      </c>
      <c r="AV1015" s="14" t="s">
        <v>85</v>
      </c>
      <c r="AW1015" s="14" t="s">
        <v>34</v>
      </c>
      <c r="AX1015" s="14" t="s">
        <v>78</v>
      </c>
      <c r="AY1015" s="246" t="s">
        <v>133</v>
      </c>
    </row>
    <row r="1016" s="15" customFormat="1">
      <c r="A1016" s="15"/>
      <c r="B1016" s="247"/>
      <c r="C1016" s="248"/>
      <c r="D1016" s="227" t="s">
        <v>142</v>
      </c>
      <c r="E1016" s="249" t="s">
        <v>1</v>
      </c>
      <c r="F1016" s="250" t="s">
        <v>145</v>
      </c>
      <c r="G1016" s="248"/>
      <c r="H1016" s="251">
        <v>5.7000000000000002</v>
      </c>
      <c r="I1016" s="252"/>
      <c r="J1016" s="248"/>
      <c r="K1016" s="248"/>
      <c r="L1016" s="253"/>
      <c r="M1016" s="254"/>
      <c r="N1016" s="255"/>
      <c r="O1016" s="255"/>
      <c r="P1016" s="255"/>
      <c r="Q1016" s="255"/>
      <c r="R1016" s="255"/>
      <c r="S1016" s="255"/>
      <c r="T1016" s="256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T1016" s="257" t="s">
        <v>142</v>
      </c>
      <c r="AU1016" s="257" t="s">
        <v>85</v>
      </c>
      <c r="AV1016" s="15" t="s">
        <v>141</v>
      </c>
      <c r="AW1016" s="15" t="s">
        <v>34</v>
      </c>
      <c r="AX1016" s="15" t="s">
        <v>83</v>
      </c>
      <c r="AY1016" s="257" t="s">
        <v>133</v>
      </c>
    </row>
    <row r="1017" s="2" customFormat="1" ht="24.15" customHeight="1">
      <c r="A1017" s="39"/>
      <c r="B1017" s="40"/>
      <c r="C1017" s="258" t="s">
        <v>540</v>
      </c>
      <c r="D1017" s="258" t="s">
        <v>204</v>
      </c>
      <c r="E1017" s="259" t="s">
        <v>922</v>
      </c>
      <c r="F1017" s="260" t="s">
        <v>923</v>
      </c>
      <c r="G1017" s="261" t="s">
        <v>222</v>
      </c>
      <c r="H1017" s="262">
        <v>31.199999999999999</v>
      </c>
      <c r="I1017" s="263"/>
      <c r="J1017" s="264">
        <f>ROUND(I1017*H1017,2)</f>
        <v>0</v>
      </c>
      <c r="K1017" s="260" t="s">
        <v>140</v>
      </c>
      <c r="L1017" s="265"/>
      <c r="M1017" s="266" t="s">
        <v>1</v>
      </c>
      <c r="N1017" s="267" t="s">
        <v>43</v>
      </c>
      <c r="O1017" s="92"/>
      <c r="P1017" s="221">
        <f>O1017*H1017</f>
        <v>0</v>
      </c>
      <c r="Q1017" s="221">
        <v>0</v>
      </c>
      <c r="R1017" s="221">
        <f>Q1017*H1017</f>
        <v>0</v>
      </c>
      <c r="S1017" s="221">
        <v>0</v>
      </c>
      <c r="T1017" s="222">
        <f>S1017*H1017</f>
        <v>0</v>
      </c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R1017" s="223" t="s">
        <v>259</v>
      </c>
      <c r="AT1017" s="223" t="s">
        <v>204</v>
      </c>
      <c r="AU1017" s="223" t="s">
        <v>85</v>
      </c>
      <c r="AY1017" s="18" t="s">
        <v>133</v>
      </c>
      <c r="BE1017" s="224">
        <f>IF(N1017="základní",J1017,0)</f>
        <v>0</v>
      </c>
      <c r="BF1017" s="224">
        <f>IF(N1017="snížená",J1017,0)</f>
        <v>0</v>
      </c>
      <c r="BG1017" s="224">
        <f>IF(N1017="zákl. přenesená",J1017,0)</f>
        <v>0</v>
      </c>
      <c r="BH1017" s="224">
        <f>IF(N1017="sníž. přenesená",J1017,0)</f>
        <v>0</v>
      </c>
      <c r="BI1017" s="224">
        <f>IF(N1017="nulová",J1017,0)</f>
        <v>0</v>
      </c>
      <c r="BJ1017" s="18" t="s">
        <v>83</v>
      </c>
      <c r="BK1017" s="224">
        <f>ROUND(I1017*H1017,2)</f>
        <v>0</v>
      </c>
      <c r="BL1017" s="18" t="s">
        <v>207</v>
      </c>
      <c r="BM1017" s="223" t="s">
        <v>924</v>
      </c>
    </row>
    <row r="1018" s="13" customFormat="1">
      <c r="A1018" s="13"/>
      <c r="B1018" s="225"/>
      <c r="C1018" s="226"/>
      <c r="D1018" s="227" t="s">
        <v>142</v>
      </c>
      <c r="E1018" s="228" t="s">
        <v>1</v>
      </c>
      <c r="F1018" s="229" t="s">
        <v>900</v>
      </c>
      <c r="G1018" s="226"/>
      <c r="H1018" s="228" t="s">
        <v>1</v>
      </c>
      <c r="I1018" s="230"/>
      <c r="J1018" s="226"/>
      <c r="K1018" s="226"/>
      <c r="L1018" s="231"/>
      <c r="M1018" s="232"/>
      <c r="N1018" s="233"/>
      <c r="O1018" s="233"/>
      <c r="P1018" s="233"/>
      <c r="Q1018" s="233"/>
      <c r="R1018" s="233"/>
      <c r="S1018" s="233"/>
      <c r="T1018" s="234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35" t="s">
        <v>142</v>
      </c>
      <c r="AU1018" s="235" t="s">
        <v>85</v>
      </c>
      <c r="AV1018" s="13" t="s">
        <v>83</v>
      </c>
      <c r="AW1018" s="13" t="s">
        <v>34</v>
      </c>
      <c r="AX1018" s="13" t="s">
        <v>78</v>
      </c>
      <c r="AY1018" s="235" t="s">
        <v>133</v>
      </c>
    </row>
    <row r="1019" s="13" customFormat="1">
      <c r="A1019" s="13"/>
      <c r="B1019" s="225"/>
      <c r="C1019" s="226"/>
      <c r="D1019" s="227" t="s">
        <v>142</v>
      </c>
      <c r="E1019" s="228" t="s">
        <v>1</v>
      </c>
      <c r="F1019" s="229" t="s">
        <v>901</v>
      </c>
      <c r="G1019" s="226"/>
      <c r="H1019" s="228" t="s">
        <v>1</v>
      </c>
      <c r="I1019" s="230"/>
      <c r="J1019" s="226"/>
      <c r="K1019" s="226"/>
      <c r="L1019" s="231"/>
      <c r="M1019" s="232"/>
      <c r="N1019" s="233"/>
      <c r="O1019" s="233"/>
      <c r="P1019" s="233"/>
      <c r="Q1019" s="233"/>
      <c r="R1019" s="233"/>
      <c r="S1019" s="233"/>
      <c r="T1019" s="234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35" t="s">
        <v>142</v>
      </c>
      <c r="AU1019" s="235" t="s">
        <v>85</v>
      </c>
      <c r="AV1019" s="13" t="s">
        <v>83</v>
      </c>
      <c r="AW1019" s="13" t="s">
        <v>34</v>
      </c>
      <c r="AX1019" s="13" t="s">
        <v>78</v>
      </c>
      <c r="AY1019" s="235" t="s">
        <v>133</v>
      </c>
    </row>
    <row r="1020" s="13" customFormat="1">
      <c r="A1020" s="13"/>
      <c r="B1020" s="225"/>
      <c r="C1020" s="226"/>
      <c r="D1020" s="227" t="s">
        <v>142</v>
      </c>
      <c r="E1020" s="228" t="s">
        <v>1</v>
      </c>
      <c r="F1020" s="229" t="s">
        <v>723</v>
      </c>
      <c r="G1020" s="226"/>
      <c r="H1020" s="228" t="s">
        <v>1</v>
      </c>
      <c r="I1020" s="230"/>
      <c r="J1020" s="226"/>
      <c r="K1020" s="226"/>
      <c r="L1020" s="231"/>
      <c r="M1020" s="232"/>
      <c r="N1020" s="233"/>
      <c r="O1020" s="233"/>
      <c r="P1020" s="233"/>
      <c r="Q1020" s="233"/>
      <c r="R1020" s="233"/>
      <c r="S1020" s="233"/>
      <c r="T1020" s="234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35" t="s">
        <v>142</v>
      </c>
      <c r="AU1020" s="235" t="s">
        <v>85</v>
      </c>
      <c r="AV1020" s="13" t="s">
        <v>83</v>
      </c>
      <c r="AW1020" s="13" t="s">
        <v>34</v>
      </c>
      <c r="AX1020" s="13" t="s">
        <v>78</v>
      </c>
      <c r="AY1020" s="235" t="s">
        <v>133</v>
      </c>
    </row>
    <row r="1021" s="13" customFormat="1">
      <c r="A1021" s="13"/>
      <c r="B1021" s="225"/>
      <c r="C1021" s="226"/>
      <c r="D1021" s="227" t="s">
        <v>142</v>
      </c>
      <c r="E1021" s="228" t="s">
        <v>1</v>
      </c>
      <c r="F1021" s="229" t="s">
        <v>902</v>
      </c>
      <c r="G1021" s="226"/>
      <c r="H1021" s="228" t="s">
        <v>1</v>
      </c>
      <c r="I1021" s="230"/>
      <c r="J1021" s="226"/>
      <c r="K1021" s="226"/>
      <c r="L1021" s="231"/>
      <c r="M1021" s="232"/>
      <c r="N1021" s="233"/>
      <c r="O1021" s="233"/>
      <c r="P1021" s="233"/>
      <c r="Q1021" s="233"/>
      <c r="R1021" s="233"/>
      <c r="S1021" s="233"/>
      <c r="T1021" s="234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35" t="s">
        <v>142</v>
      </c>
      <c r="AU1021" s="235" t="s">
        <v>85</v>
      </c>
      <c r="AV1021" s="13" t="s">
        <v>83</v>
      </c>
      <c r="AW1021" s="13" t="s">
        <v>34</v>
      </c>
      <c r="AX1021" s="13" t="s">
        <v>78</v>
      </c>
      <c r="AY1021" s="235" t="s">
        <v>133</v>
      </c>
    </row>
    <row r="1022" s="13" customFormat="1">
      <c r="A1022" s="13"/>
      <c r="B1022" s="225"/>
      <c r="C1022" s="226"/>
      <c r="D1022" s="227" t="s">
        <v>142</v>
      </c>
      <c r="E1022" s="228" t="s">
        <v>1</v>
      </c>
      <c r="F1022" s="229" t="s">
        <v>906</v>
      </c>
      <c r="G1022" s="226"/>
      <c r="H1022" s="228" t="s">
        <v>1</v>
      </c>
      <c r="I1022" s="230"/>
      <c r="J1022" s="226"/>
      <c r="K1022" s="226"/>
      <c r="L1022" s="231"/>
      <c r="M1022" s="232"/>
      <c r="N1022" s="233"/>
      <c r="O1022" s="233"/>
      <c r="P1022" s="233"/>
      <c r="Q1022" s="233"/>
      <c r="R1022" s="233"/>
      <c r="S1022" s="233"/>
      <c r="T1022" s="234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35" t="s">
        <v>142</v>
      </c>
      <c r="AU1022" s="235" t="s">
        <v>85</v>
      </c>
      <c r="AV1022" s="13" t="s">
        <v>83</v>
      </c>
      <c r="AW1022" s="13" t="s">
        <v>34</v>
      </c>
      <c r="AX1022" s="13" t="s">
        <v>78</v>
      </c>
      <c r="AY1022" s="235" t="s">
        <v>133</v>
      </c>
    </row>
    <row r="1023" s="14" customFormat="1">
      <c r="A1023" s="14"/>
      <c r="B1023" s="236"/>
      <c r="C1023" s="237"/>
      <c r="D1023" s="227" t="s">
        <v>142</v>
      </c>
      <c r="E1023" s="238" t="s">
        <v>1</v>
      </c>
      <c r="F1023" s="239" t="s">
        <v>907</v>
      </c>
      <c r="G1023" s="237"/>
      <c r="H1023" s="240">
        <v>31.199999999999999</v>
      </c>
      <c r="I1023" s="241"/>
      <c r="J1023" s="237"/>
      <c r="K1023" s="237"/>
      <c r="L1023" s="242"/>
      <c r="M1023" s="243"/>
      <c r="N1023" s="244"/>
      <c r="O1023" s="244"/>
      <c r="P1023" s="244"/>
      <c r="Q1023" s="244"/>
      <c r="R1023" s="244"/>
      <c r="S1023" s="244"/>
      <c r="T1023" s="245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46" t="s">
        <v>142</v>
      </c>
      <c r="AU1023" s="246" t="s">
        <v>85</v>
      </c>
      <c r="AV1023" s="14" t="s">
        <v>85</v>
      </c>
      <c r="AW1023" s="14" t="s">
        <v>34</v>
      </c>
      <c r="AX1023" s="14" t="s">
        <v>78</v>
      </c>
      <c r="AY1023" s="246" t="s">
        <v>133</v>
      </c>
    </row>
    <row r="1024" s="15" customFormat="1">
      <c r="A1024" s="15"/>
      <c r="B1024" s="247"/>
      <c r="C1024" s="248"/>
      <c r="D1024" s="227" t="s">
        <v>142</v>
      </c>
      <c r="E1024" s="249" t="s">
        <v>1</v>
      </c>
      <c r="F1024" s="250" t="s">
        <v>145</v>
      </c>
      <c r="G1024" s="248"/>
      <c r="H1024" s="251">
        <v>31.199999999999999</v>
      </c>
      <c r="I1024" s="252"/>
      <c r="J1024" s="248"/>
      <c r="K1024" s="248"/>
      <c r="L1024" s="253"/>
      <c r="M1024" s="254"/>
      <c r="N1024" s="255"/>
      <c r="O1024" s="255"/>
      <c r="P1024" s="255"/>
      <c r="Q1024" s="255"/>
      <c r="R1024" s="255"/>
      <c r="S1024" s="255"/>
      <c r="T1024" s="256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T1024" s="257" t="s">
        <v>142</v>
      </c>
      <c r="AU1024" s="257" t="s">
        <v>85</v>
      </c>
      <c r="AV1024" s="15" t="s">
        <v>141</v>
      </c>
      <c r="AW1024" s="15" t="s">
        <v>34</v>
      </c>
      <c r="AX1024" s="15" t="s">
        <v>83</v>
      </c>
      <c r="AY1024" s="257" t="s">
        <v>133</v>
      </c>
    </row>
    <row r="1025" s="2" customFormat="1" ht="24.15" customHeight="1">
      <c r="A1025" s="39"/>
      <c r="B1025" s="40"/>
      <c r="C1025" s="212" t="s">
        <v>925</v>
      </c>
      <c r="D1025" s="212" t="s">
        <v>136</v>
      </c>
      <c r="E1025" s="213" t="s">
        <v>926</v>
      </c>
      <c r="F1025" s="214" t="s">
        <v>927</v>
      </c>
      <c r="G1025" s="215" t="s">
        <v>568</v>
      </c>
      <c r="H1025" s="268"/>
      <c r="I1025" s="217"/>
      <c r="J1025" s="218">
        <f>ROUND(I1025*H1025,2)</f>
        <v>0</v>
      </c>
      <c r="K1025" s="214" t="s">
        <v>140</v>
      </c>
      <c r="L1025" s="45"/>
      <c r="M1025" s="219" t="s">
        <v>1</v>
      </c>
      <c r="N1025" s="220" t="s">
        <v>43</v>
      </c>
      <c r="O1025" s="92"/>
      <c r="P1025" s="221">
        <f>O1025*H1025</f>
        <v>0</v>
      </c>
      <c r="Q1025" s="221">
        <v>0</v>
      </c>
      <c r="R1025" s="221">
        <f>Q1025*H1025</f>
        <v>0</v>
      </c>
      <c r="S1025" s="221">
        <v>0</v>
      </c>
      <c r="T1025" s="222">
        <f>S1025*H1025</f>
        <v>0</v>
      </c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R1025" s="223" t="s">
        <v>207</v>
      </c>
      <c r="AT1025" s="223" t="s">
        <v>136</v>
      </c>
      <c r="AU1025" s="223" t="s">
        <v>85</v>
      </c>
      <c r="AY1025" s="18" t="s">
        <v>133</v>
      </c>
      <c r="BE1025" s="224">
        <f>IF(N1025="základní",J1025,0)</f>
        <v>0</v>
      </c>
      <c r="BF1025" s="224">
        <f>IF(N1025="snížená",J1025,0)</f>
        <v>0</v>
      </c>
      <c r="BG1025" s="224">
        <f>IF(N1025="zákl. přenesená",J1025,0)</f>
        <v>0</v>
      </c>
      <c r="BH1025" s="224">
        <f>IF(N1025="sníž. přenesená",J1025,0)</f>
        <v>0</v>
      </c>
      <c r="BI1025" s="224">
        <f>IF(N1025="nulová",J1025,0)</f>
        <v>0</v>
      </c>
      <c r="BJ1025" s="18" t="s">
        <v>83</v>
      </c>
      <c r="BK1025" s="224">
        <f>ROUND(I1025*H1025,2)</f>
        <v>0</v>
      </c>
      <c r="BL1025" s="18" t="s">
        <v>207</v>
      </c>
      <c r="BM1025" s="223" t="s">
        <v>928</v>
      </c>
    </row>
    <row r="1026" s="2" customFormat="1" ht="24.15" customHeight="1">
      <c r="A1026" s="39"/>
      <c r="B1026" s="40"/>
      <c r="C1026" s="212" t="s">
        <v>545</v>
      </c>
      <c r="D1026" s="212" t="s">
        <v>136</v>
      </c>
      <c r="E1026" s="213" t="s">
        <v>929</v>
      </c>
      <c r="F1026" s="214" t="s">
        <v>930</v>
      </c>
      <c r="G1026" s="215" t="s">
        <v>568</v>
      </c>
      <c r="H1026" s="268"/>
      <c r="I1026" s="217"/>
      <c r="J1026" s="218">
        <f>ROUND(I1026*H1026,2)</f>
        <v>0</v>
      </c>
      <c r="K1026" s="214" t="s">
        <v>140</v>
      </c>
      <c r="L1026" s="45"/>
      <c r="M1026" s="219" t="s">
        <v>1</v>
      </c>
      <c r="N1026" s="220" t="s">
        <v>43</v>
      </c>
      <c r="O1026" s="92"/>
      <c r="P1026" s="221">
        <f>O1026*H1026</f>
        <v>0</v>
      </c>
      <c r="Q1026" s="221">
        <v>0</v>
      </c>
      <c r="R1026" s="221">
        <f>Q1026*H1026</f>
        <v>0</v>
      </c>
      <c r="S1026" s="221">
        <v>0</v>
      </c>
      <c r="T1026" s="222">
        <f>S1026*H1026</f>
        <v>0</v>
      </c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R1026" s="223" t="s">
        <v>207</v>
      </c>
      <c r="AT1026" s="223" t="s">
        <v>136</v>
      </c>
      <c r="AU1026" s="223" t="s">
        <v>85</v>
      </c>
      <c r="AY1026" s="18" t="s">
        <v>133</v>
      </c>
      <c r="BE1026" s="224">
        <f>IF(N1026="základní",J1026,0)</f>
        <v>0</v>
      </c>
      <c r="BF1026" s="224">
        <f>IF(N1026="snížená",J1026,0)</f>
        <v>0</v>
      </c>
      <c r="BG1026" s="224">
        <f>IF(N1026="zákl. přenesená",J1026,0)</f>
        <v>0</v>
      </c>
      <c r="BH1026" s="224">
        <f>IF(N1026="sníž. přenesená",J1026,0)</f>
        <v>0</v>
      </c>
      <c r="BI1026" s="224">
        <f>IF(N1026="nulová",J1026,0)</f>
        <v>0</v>
      </c>
      <c r="BJ1026" s="18" t="s">
        <v>83</v>
      </c>
      <c r="BK1026" s="224">
        <f>ROUND(I1026*H1026,2)</f>
        <v>0</v>
      </c>
      <c r="BL1026" s="18" t="s">
        <v>207</v>
      </c>
      <c r="BM1026" s="223" t="s">
        <v>931</v>
      </c>
    </row>
    <row r="1027" s="12" customFormat="1" ht="22.8" customHeight="1">
      <c r="A1027" s="12"/>
      <c r="B1027" s="196"/>
      <c r="C1027" s="197"/>
      <c r="D1027" s="198" t="s">
        <v>77</v>
      </c>
      <c r="E1027" s="210" t="s">
        <v>932</v>
      </c>
      <c r="F1027" s="210" t="s">
        <v>933</v>
      </c>
      <c r="G1027" s="197"/>
      <c r="H1027" s="197"/>
      <c r="I1027" s="200"/>
      <c r="J1027" s="211">
        <f>BK1027</f>
        <v>0</v>
      </c>
      <c r="K1027" s="197"/>
      <c r="L1027" s="202"/>
      <c r="M1027" s="203"/>
      <c r="N1027" s="204"/>
      <c r="O1027" s="204"/>
      <c r="P1027" s="205">
        <f>SUM(P1028:P1048)</f>
        <v>0</v>
      </c>
      <c r="Q1027" s="204"/>
      <c r="R1027" s="205">
        <f>SUM(R1028:R1048)</f>
        <v>0</v>
      </c>
      <c r="S1027" s="204"/>
      <c r="T1027" s="206">
        <f>SUM(T1028:T1048)</f>
        <v>0</v>
      </c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R1027" s="207" t="s">
        <v>85</v>
      </c>
      <c r="AT1027" s="208" t="s">
        <v>77</v>
      </c>
      <c r="AU1027" s="208" t="s">
        <v>83</v>
      </c>
      <c r="AY1027" s="207" t="s">
        <v>133</v>
      </c>
      <c r="BK1027" s="209">
        <f>SUM(BK1028:BK1048)</f>
        <v>0</v>
      </c>
    </row>
    <row r="1028" s="2" customFormat="1" ht="16.5" customHeight="1">
      <c r="A1028" s="39"/>
      <c r="B1028" s="40"/>
      <c r="C1028" s="212" t="s">
        <v>934</v>
      </c>
      <c r="D1028" s="212" t="s">
        <v>136</v>
      </c>
      <c r="E1028" s="213" t="s">
        <v>935</v>
      </c>
      <c r="F1028" s="214" t="s">
        <v>936</v>
      </c>
      <c r="G1028" s="215" t="s">
        <v>150</v>
      </c>
      <c r="H1028" s="216">
        <v>16</v>
      </c>
      <c r="I1028" s="217"/>
      <c r="J1028" s="218">
        <f>ROUND(I1028*H1028,2)</f>
        <v>0</v>
      </c>
      <c r="K1028" s="214" t="s">
        <v>140</v>
      </c>
      <c r="L1028" s="45"/>
      <c r="M1028" s="219" t="s">
        <v>1</v>
      </c>
      <c r="N1028" s="220" t="s">
        <v>43</v>
      </c>
      <c r="O1028" s="92"/>
      <c r="P1028" s="221">
        <f>O1028*H1028</f>
        <v>0</v>
      </c>
      <c r="Q1028" s="221">
        <v>0</v>
      </c>
      <c r="R1028" s="221">
        <f>Q1028*H1028</f>
        <v>0</v>
      </c>
      <c r="S1028" s="221">
        <v>0</v>
      </c>
      <c r="T1028" s="222">
        <f>S1028*H1028</f>
        <v>0</v>
      </c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R1028" s="223" t="s">
        <v>207</v>
      </c>
      <c r="AT1028" s="223" t="s">
        <v>136</v>
      </c>
      <c r="AU1028" s="223" t="s">
        <v>85</v>
      </c>
      <c r="AY1028" s="18" t="s">
        <v>133</v>
      </c>
      <c r="BE1028" s="224">
        <f>IF(N1028="základní",J1028,0)</f>
        <v>0</v>
      </c>
      <c r="BF1028" s="224">
        <f>IF(N1028="snížená",J1028,0)</f>
        <v>0</v>
      </c>
      <c r="BG1028" s="224">
        <f>IF(N1028="zákl. přenesená",J1028,0)</f>
        <v>0</v>
      </c>
      <c r="BH1028" s="224">
        <f>IF(N1028="sníž. přenesená",J1028,0)</f>
        <v>0</v>
      </c>
      <c r="BI1028" s="224">
        <f>IF(N1028="nulová",J1028,0)</f>
        <v>0</v>
      </c>
      <c r="BJ1028" s="18" t="s">
        <v>83</v>
      </c>
      <c r="BK1028" s="224">
        <f>ROUND(I1028*H1028,2)</f>
        <v>0</v>
      </c>
      <c r="BL1028" s="18" t="s">
        <v>207</v>
      </c>
      <c r="BM1028" s="223" t="s">
        <v>937</v>
      </c>
    </row>
    <row r="1029" s="13" customFormat="1">
      <c r="A1029" s="13"/>
      <c r="B1029" s="225"/>
      <c r="C1029" s="226"/>
      <c r="D1029" s="227" t="s">
        <v>142</v>
      </c>
      <c r="E1029" s="228" t="s">
        <v>1</v>
      </c>
      <c r="F1029" s="229" t="s">
        <v>938</v>
      </c>
      <c r="G1029" s="226"/>
      <c r="H1029" s="228" t="s">
        <v>1</v>
      </c>
      <c r="I1029" s="230"/>
      <c r="J1029" s="226"/>
      <c r="K1029" s="226"/>
      <c r="L1029" s="231"/>
      <c r="M1029" s="232"/>
      <c r="N1029" s="233"/>
      <c r="O1029" s="233"/>
      <c r="P1029" s="233"/>
      <c r="Q1029" s="233"/>
      <c r="R1029" s="233"/>
      <c r="S1029" s="233"/>
      <c r="T1029" s="234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35" t="s">
        <v>142</v>
      </c>
      <c r="AU1029" s="235" t="s">
        <v>85</v>
      </c>
      <c r="AV1029" s="13" t="s">
        <v>83</v>
      </c>
      <c r="AW1029" s="13" t="s">
        <v>34</v>
      </c>
      <c r="AX1029" s="13" t="s">
        <v>78</v>
      </c>
      <c r="AY1029" s="235" t="s">
        <v>133</v>
      </c>
    </row>
    <row r="1030" s="14" customFormat="1">
      <c r="A1030" s="14"/>
      <c r="B1030" s="236"/>
      <c r="C1030" s="237"/>
      <c r="D1030" s="227" t="s">
        <v>142</v>
      </c>
      <c r="E1030" s="238" t="s">
        <v>1</v>
      </c>
      <c r="F1030" s="239" t="s">
        <v>939</v>
      </c>
      <c r="G1030" s="237"/>
      <c r="H1030" s="240">
        <v>16</v>
      </c>
      <c r="I1030" s="241"/>
      <c r="J1030" s="237"/>
      <c r="K1030" s="237"/>
      <c r="L1030" s="242"/>
      <c r="M1030" s="243"/>
      <c r="N1030" s="244"/>
      <c r="O1030" s="244"/>
      <c r="P1030" s="244"/>
      <c r="Q1030" s="244"/>
      <c r="R1030" s="244"/>
      <c r="S1030" s="244"/>
      <c r="T1030" s="245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46" t="s">
        <v>142</v>
      </c>
      <c r="AU1030" s="246" t="s">
        <v>85</v>
      </c>
      <c r="AV1030" s="14" t="s">
        <v>85</v>
      </c>
      <c r="AW1030" s="14" t="s">
        <v>34</v>
      </c>
      <c r="AX1030" s="14" t="s">
        <v>78</v>
      </c>
      <c r="AY1030" s="246" t="s">
        <v>133</v>
      </c>
    </row>
    <row r="1031" s="15" customFormat="1">
      <c r="A1031" s="15"/>
      <c r="B1031" s="247"/>
      <c r="C1031" s="248"/>
      <c r="D1031" s="227" t="s">
        <v>142</v>
      </c>
      <c r="E1031" s="249" t="s">
        <v>1</v>
      </c>
      <c r="F1031" s="250" t="s">
        <v>145</v>
      </c>
      <c r="G1031" s="248"/>
      <c r="H1031" s="251">
        <v>16</v>
      </c>
      <c r="I1031" s="252"/>
      <c r="J1031" s="248"/>
      <c r="K1031" s="248"/>
      <c r="L1031" s="253"/>
      <c r="M1031" s="254"/>
      <c r="N1031" s="255"/>
      <c r="O1031" s="255"/>
      <c r="P1031" s="255"/>
      <c r="Q1031" s="255"/>
      <c r="R1031" s="255"/>
      <c r="S1031" s="255"/>
      <c r="T1031" s="256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T1031" s="257" t="s">
        <v>142</v>
      </c>
      <c r="AU1031" s="257" t="s">
        <v>85</v>
      </c>
      <c r="AV1031" s="15" t="s">
        <v>141</v>
      </c>
      <c r="AW1031" s="15" t="s">
        <v>34</v>
      </c>
      <c r="AX1031" s="15" t="s">
        <v>83</v>
      </c>
      <c r="AY1031" s="257" t="s">
        <v>133</v>
      </c>
    </row>
    <row r="1032" s="2" customFormat="1" ht="16.5" customHeight="1">
      <c r="A1032" s="39"/>
      <c r="B1032" s="40"/>
      <c r="C1032" s="258" t="s">
        <v>550</v>
      </c>
      <c r="D1032" s="258" t="s">
        <v>204</v>
      </c>
      <c r="E1032" s="259" t="s">
        <v>940</v>
      </c>
      <c r="F1032" s="260" t="s">
        <v>941</v>
      </c>
      <c r="G1032" s="261" t="s">
        <v>150</v>
      </c>
      <c r="H1032" s="262">
        <v>16</v>
      </c>
      <c r="I1032" s="263"/>
      <c r="J1032" s="264">
        <f>ROUND(I1032*H1032,2)</f>
        <v>0</v>
      </c>
      <c r="K1032" s="260" t="s">
        <v>140</v>
      </c>
      <c r="L1032" s="265"/>
      <c r="M1032" s="266" t="s">
        <v>1</v>
      </c>
      <c r="N1032" s="267" t="s">
        <v>43</v>
      </c>
      <c r="O1032" s="92"/>
      <c r="P1032" s="221">
        <f>O1032*H1032</f>
        <v>0</v>
      </c>
      <c r="Q1032" s="221">
        <v>0</v>
      </c>
      <c r="R1032" s="221">
        <f>Q1032*H1032</f>
        <v>0</v>
      </c>
      <c r="S1032" s="221">
        <v>0</v>
      </c>
      <c r="T1032" s="222">
        <f>S1032*H1032</f>
        <v>0</v>
      </c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R1032" s="223" t="s">
        <v>259</v>
      </c>
      <c r="AT1032" s="223" t="s">
        <v>204</v>
      </c>
      <c r="AU1032" s="223" t="s">
        <v>85</v>
      </c>
      <c r="AY1032" s="18" t="s">
        <v>133</v>
      </c>
      <c r="BE1032" s="224">
        <f>IF(N1032="základní",J1032,0)</f>
        <v>0</v>
      </c>
      <c r="BF1032" s="224">
        <f>IF(N1032="snížená",J1032,0)</f>
        <v>0</v>
      </c>
      <c r="BG1032" s="224">
        <f>IF(N1032="zákl. přenesená",J1032,0)</f>
        <v>0</v>
      </c>
      <c r="BH1032" s="224">
        <f>IF(N1032="sníž. přenesená",J1032,0)</f>
        <v>0</v>
      </c>
      <c r="BI1032" s="224">
        <f>IF(N1032="nulová",J1032,0)</f>
        <v>0</v>
      </c>
      <c r="BJ1032" s="18" t="s">
        <v>83</v>
      </c>
      <c r="BK1032" s="224">
        <f>ROUND(I1032*H1032,2)</f>
        <v>0</v>
      </c>
      <c r="BL1032" s="18" t="s">
        <v>207</v>
      </c>
      <c r="BM1032" s="223" t="s">
        <v>942</v>
      </c>
    </row>
    <row r="1033" s="2" customFormat="1" ht="33" customHeight="1">
      <c r="A1033" s="39"/>
      <c r="B1033" s="40"/>
      <c r="C1033" s="212" t="s">
        <v>943</v>
      </c>
      <c r="D1033" s="212" t="s">
        <v>136</v>
      </c>
      <c r="E1033" s="213" t="s">
        <v>944</v>
      </c>
      <c r="F1033" s="214" t="s">
        <v>945</v>
      </c>
      <c r="G1033" s="215" t="s">
        <v>150</v>
      </c>
      <c r="H1033" s="216">
        <v>1</v>
      </c>
      <c r="I1033" s="217"/>
      <c r="J1033" s="218">
        <f>ROUND(I1033*H1033,2)</f>
        <v>0</v>
      </c>
      <c r="K1033" s="214" t="s">
        <v>140</v>
      </c>
      <c r="L1033" s="45"/>
      <c r="M1033" s="219" t="s">
        <v>1</v>
      </c>
      <c r="N1033" s="220" t="s">
        <v>43</v>
      </c>
      <c r="O1033" s="92"/>
      <c r="P1033" s="221">
        <f>O1033*H1033</f>
        <v>0</v>
      </c>
      <c r="Q1033" s="221">
        <v>0</v>
      </c>
      <c r="R1033" s="221">
        <f>Q1033*H1033</f>
        <v>0</v>
      </c>
      <c r="S1033" s="221">
        <v>0</v>
      </c>
      <c r="T1033" s="222">
        <f>S1033*H1033</f>
        <v>0</v>
      </c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R1033" s="223" t="s">
        <v>207</v>
      </c>
      <c r="AT1033" s="223" t="s">
        <v>136</v>
      </c>
      <c r="AU1033" s="223" t="s">
        <v>85</v>
      </c>
      <c r="AY1033" s="18" t="s">
        <v>133</v>
      </c>
      <c r="BE1033" s="224">
        <f>IF(N1033="základní",J1033,0)</f>
        <v>0</v>
      </c>
      <c r="BF1033" s="224">
        <f>IF(N1033="snížená",J1033,0)</f>
        <v>0</v>
      </c>
      <c r="BG1033" s="224">
        <f>IF(N1033="zákl. přenesená",J1033,0)</f>
        <v>0</v>
      </c>
      <c r="BH1033" s="224">
        <f>IF(N1033="sníž. přenesená",J1033,0)</f>
        <v>0</v>
      </c>
      <c r="BI1033" s="224">
        <f>IF(N1033="nulová",J1033,0)</f>
        <v>0</v>
      </c>
      <c r="BJ1033" s="18" t="s">
        <v>83</v>
      </c>
      <c r="BK1033" s="224">
        <f>ROUND(I1033*H1033,2)</f>
        <v>0</v>
      </c>
      <c r="BL1033" s="18" t="s">
        <v>207</v>
      </c>
      <c r="BM1033" s="223" t="s">
        <v>946</v>
      </c>
    </row>
    <row r="1034" s="13" customFormat="1">
      <c r="A1034" s="13"/>
      <c r="B1034" s="225"/>
      <c r="C1034" s="226"/>
      <c r="D1034" s="227" t="s">
        <v>142</v>
      </c>
      <c r="E1034" s="228" t="s">
        <v>1</v>
      </c>
      <c r="F1034" s="229" t="s">
        <v>947</v>
      </c>
      <c r="G1034" s="226"/>
      <c r="H1034" s="228" t="s">
        <v>1</v>
      </c>
      <c r="I1034" s="230"/>
      <c r="J1034" s="226"/>
      <c r="K1034" s="226"/>
      <c r="L1034" s="231"/>
      <c r="M1034" s="232"/>
      <c r="N1034" s="233"/>
      <c r="O1034" s="233"/>
      <c r="P1034" s="233"/>
      <c r="Q1034" s="233"/>
      <c r="R1034" s="233"/>
      <c r="S1034" s="233"/>
      <c r="T1034" s="234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35" t="s">
        <v>142</v>
      </c>
      <c r="AU1034" s="235" t="s">
        <v>85</v>
      </c>
      <c r="AV1034" s="13" t="s">
        <v>83</v>
      </c>
      <c r="AW1034" s="13" t="s">
        <v>34</v>
      </c>
      <c r="AX1034" s="13" t="s">
        <v>78</v>
      </c>
      <c r="AY1034" s="235" t="s">
        <v>133</v>
      </c>
    </row>
    <row r="1035" s="13" customFormat="1">
      <c r="A1035" s="13"/>
      <c r="B1035" s="225"/>
      <c r="C1035" s="226"/>
      <c r="D1035" s="227" t="s">
        <v>142</v>
      </c>
      <c r="E1035" s="228" t="s">
        <v>1</v>
      </c>
      <c r="F1035" s="229" t="s">
        <v>948</v>
      </c>
      <c r="G1035" s="226"/>
      <c r="H1035" s="228" t="s">
        <v>1</v>
      </c>
      <c r="I1035" s="230"/>
      <c r="J1035" s="226"/>
      <c r="K1035" s="226"/>
      <c r="L1035" s="231"/>
      <c r="M1035" s="232"/>
      <c r="N1035" s="233"/>
      <c r="O1035" s="233"/>
      <c r="P1035" s="233"/>
      <c r="Q1035" s="233"/>
      <c r="R1035" s="233"/>
      <c r="S1035" s="233"/>
      <c r="T1035" s="234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35" t="s">
        <v>142</v>
      </c>
      <c r="AU1035" s="235" t="s">
        <v>85</v>
      </c>
      <c r="AV1035" s="13" t="s">
        <v>83</v>
      </c>
      <c r="AW1035" s="13" t="s">
        <v>34</v>
      </c>
      <c r="AX1035" s="13" t="s">
        <v>78</v>
      </c>
      <c r="AY1035" s="235" t="s">
        <v>133</v>
      </c>
    </row>
    <row r="1036" s="13" customFormat="1">
      <c r="A1036" s="13"/>
      <c r="B1036" s="225"/>
      <c r="C1036" s="226"/>
      <c r="D1036" s="227" t="s">
        <v>142</v>
      </c>
      <c r="E1036" s="228" t="s">
        <v>1</v>
      </c>
      <c r="F1036" s="229" t="s">
        <v>949</v>
      </c>
      <c r="G1036" s="226"/>
      <c r="H1036" s="228" t="s">
        <v>1</v>
      </c>
      <c r="I1036" s="230"/>
      <c r="J1036" s="226"/>
      <c r="K1036" s="226"/>
      <c r="L1036" s="231"/>
      <c r="M1036" s="232"/>
      <c r="N1036" s="233"/>
      <c r="O1036" s="233"/>
      <c r="P1036" s="233"/>
      <c r="Q1036" s="233"/>
      <c r="R1036" s="233"/>
      <c r="S1036" s="233"/>
      <c r="T1036" s="234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35" t="s">
        <v>142</v>
      </c>
      <c r="AU1036" s="235" t="s">
        <v>85</v>
      </c>
      <c r="AV1036" s="13" t="s">
        <v>83</v>
      </c>
      <c r="AW1036" s="13" t="s">
        <v>34</v>
      </c>
      <c r="AX1036" s="13" t="s">
        <v>78</v>
      </c>
      <c r="AY1036" s="235" t="s">
        <v>133</v>
      </c>
    </row>
    <row r="1037" s="13" customFormat="1">
      <c r="A1037" s="13"/>
      <c r="B1037" s="225"/>
      <c r="C1037" s="226"/>
      <c r="D1037" s="227" t="s">
        <v>142</v>
      </c>
      <c r="E1037" s="228" t="s">
        <v>1</v>
      </c>
      <c r="F1037" s="229" t="s">
        <v>811</v>
      </c>
      <c r="G1037" s="226"/>
      <c r="H1037" s="228" t="s">
        <v>1</v>
      </c>
      <c r="I1037" s="230"/>
      <c r="J1037" s="226"/>
      <c r="K1037" s="226"/>
      <c r="L1037" s="231"/>
      <c r="M1037" s="232"/>
      <c r="N1037" s="233"/>
      <c r="O1037" s="233"/>
      <c r="P1037" s="233"/>
      <c r="Q1037" s="233"/>
      <c r="R1037" s="233"/>
      <c r="S1037" s="233"/>
      <c r="T1037" s="234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35" t="s">
        <v>142</v>
      </c>
      <c r="AU1037" s="235" t="s">
        <v>85</v>
      </c>
      <c r="AV1037" s="13" t="s">
        <v>83</v>
      </c>
      <c r="AW1037" s="13" t="s">
        <v>34</v>
      </c>
      <c r="AX1037" s="13" t="s">
        <v>78</v>
      </c>
      <c r="AY1037" s="235" t="s">
        <v>133</v>
      </c>
    </row>
    <row r="1038" s="14" customFormat="1">
      <c r="A1038" s="14"/>
      <c r="B1038" s="236"/>
      <c r="C1038" s="237"/>
      <c r="D1038" s="227" t="s">
        <v>142</v>
      </c>
      <c r="E1038" s="238" t="s">
        <v>1</v>
      </c>
      <c r="F1038" s="239" t="s">
        <v>83</v>
      </c>
      <c r="G1038" s="237"/>
      <c r="H1038" s="240">
        <v>1</v>
      </c>
      <c r="I1038" s="241"/>
      <c r="J1038" s="237"/>
      <c r="K1038" s="237"/>
      <c r="L1038" s="242"/>
      <c r="M1038" s="243"/>
      <c r="N1038" s="244"/>
      <c r="O1038" s="244"/>
      <c r="P1038" s="244"/>
      <c r="Q1038" s="244"/>
      <c r="R1038" s="244"/>
      <c r="S1038" s="244"/>
      <c r="T1038" s="245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46" t="s">
        <v>142</v>
      </c>
      <c r="AU1038" s="246" t="s">
        <v>85</v>
      </c>
      <c r="AV1038" s="14" t="s">
        <v>85</v>
      </c>
      <c r="AW1038" s="14" t="s">
        <v>34</v>
      </c>
      <c r="AX1038" s="14" t="s">
        <v>78</v>
      </c>
      <c r="AY1038" s="246" t="s">
        <v>133</v>
      </c>
    </row>
    <row r="1039" s="15" customFormat="1">
      <c r="A1039" s="15"/>
      <c r="B1039" s="247"/>
      <c r="C1039" s="248"/>
      <c r="D1039" s="227" t="s">
        <v>142</v>
      </c>
      <c r="E1039" s="249" t="s">
        <v>1</v>
      </c>
      <c r="F1039" s="250" t="s">
        <v>145</v>
      </c>
      <c r="G1039" s="248"/>
      <c r="H1039" s="251">
        <v>1</v>
      </c>
      <c r="I1039" s="252"/>
      <c r="J1039" s="248"/>
      <c r="K1039" s="248"/>
      <c r="L1039" s="253"/>
      <c r="M1039" s="254"/>
      <c r="N1039" s="255"/>
      <c r="O1039" s="255"/>
      <c r="P1039" s="255"/>
      <c r="Q1039" s="255"/>
      <c r="R1039" s="255"/>
      <c r="S1039" s="255"/>
      <c r="T1039" s="256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T1039" s="257" t="s">
        <v>142</v>
      </c>
      <c r="AU1039" s="257" t="s">
        <v>85</v>
      </c>
      <c r="AV1039" s="15" t="s">
        <v>141</v>
      </c>
      <c r="AW1039" s="15" t="s">
        <v>34</v>
      </c>
      <c r="AX1039" s="15" t="s">
        <v>83</v>
      </c>
      <c r="AY1039" s="257" t="s">
        <v>133</v>
      </c>
    </row>
    <row r="1040" s="2" customFormat="1" ht="37.8" customHeight="1">
      <c r="A1040" s="39"/>
      <c r="B1040" s="40"/>
      <c r="C1040" s="258" t="s">
        <v>558</v>
      </c>
      <c r="D1040" s="258" t="s">
        <v>204</v>
      </c>
      <c r="E1040" s="259" t="s">
        <v>950</v>
      </c>
      <c r="F1040" s="260" t="s">
        <v>951</v>
      </c>
      <c r="G1040" s="261" t="s">
        <v>154</v>
      </c>
      <c r="H1040" s="262">
        <v>6.9000000000000004</v>
      </c>
      <c r="I1040" s="263"/>
      <c r="J1040" s="264">
        <f>ROUND(I1040*H1040,2)</f>
        <v>0</v>
      </c>
      <c r="K1040" s="260" t="s">
        <v>140</v>
      </c>
      <c r="L1040" s="265"/>
      <c r="M1040" s="266" t="s">
        <v>1</v>
      </c>
      <c r="N1040" s="267" t="s">
        <v>43</v>
      </c>
      <c r="O1040" s="92"/>
      <c r="P1040" s="221">
        <f>O1040*H1040</f>
        <v>0</v>
      </c>
      <c r="Q1040" s="221">
        <v>0</v>
      </c>
      <c r="R1040" s="221">
        <f>Q1040*H1040</f>
        <v>0</v>
      </c>
      <c r="S1040" s="221">
        <v>0</v>
      </c>
      <c r="T1040" s="222">
        <f>S1040*H1040</f>
        <v>0</v>
      </c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R1040" s="223" t="s">
        <v>259</v>
      </c>
      <c r="AT1040" s="223" t="s">
        <v>204</v>
      </c>
      <c r="AU1040" s="223" t="s">
        <v>85</v>
      </c>
      <c r="AY1040" s="18" t="s">
        <v>133</v>
      </c>
      <c r="BE1040" s="224">
        <f>IF(N1040="základní",J1040,0)</f>
        <v>0</v>
      </c>
      <c r="BF1040" s="224">
        <f>IF(N1040="snížená",J1040,0)</f>
        <v>0</v>
      </c>
      <c r="BG1040" s="224">
        <f>IF(N1040="zákl. přenesená",J1040,0)</f>
        <v>0</v>
      </c>
      <c r="BH1040" s="224">
        <f>IF(N1040="sníž. přenesená",J1040,0)</f>
        <v>0</v>
      </c>
      <c r="BI1040" s="224">
        <f>IF(N1040="nulová",J1040,0)</f>
        <v>0</v>
      </c>
      <c r="BJ1040" s="18" t="s">
        <v>83</v>
      </c>
      <c r="BK1040" s="224">
        <f>ROUND(I1040*H1040,2)</f>
        <v>0</v>
      </c>
      <c r="BL1040" s="18" t="s">
        <v>207</v>
      </c>
      <c r="BM1040" s="223" t="s">
        <v>952</v>
      </c>
    </row>
    <row r="1041" s="13" customFormat="1">
      <c r="A1041" s="13"/>
      <c r="B1041" s="225"/>
      <c r="C1041" s="226"/>
      <c r="D1041" s="227" t="s">
        <v>142</v>
      </c>
      <c r="E1041" s="228" t="s">
        <v>1</v>
      </c>
      <c r="F1041" s="229" t="s">
        <v>947</v>
      </c>
      <c r="G1041" s="226"/>
      <c r="H1041" s="228" t="s">
        <v>1</v>
      </c>
      <c r="I1041" s="230"/>
      <c r="J1041" s="226"/>
      <c r="K1041" s="226"/>
      <c r="L1041" s="231"/>
      <c r="M1041" s="232"/>
      <c r="N1041" s="233"/>
      <c r="O1041" s="233"/>
      <c r="P1041" s="233"/>
      <c r="Q1041" s="233"/>
      <c r="R1041" s="233"/>
      <c r="S1041" s="233"/>
      <c r="T1041" s="234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35" t="s">
        <v>142</v>
      </c>
      <c r="AU1041" s="235" t="s">
        <v>85</v>
      </c>
      <c r="AV1041" s="13" t="s">
        <v>83</v>
      </c>
      <c r="AW1041" s="13" t="s">
        <v>34</v>
      </c>
      <c r="AX1041" s="13" t="s">
        <v>78</v>
      </c>
      <c r="AY1041" s="235" t="s">
        <v>133</v>
      </c>
    </row>
    <row r="1042" s="13" customFormat="1">
      <c r="A1042" s="13"/>
      <c r="B1042" s="225"/>
      <c r="C1042" s="226"/>
      <c r="D1042" s="227" t="s">
        <v>142</v>
      </c>
      <c r="E1042" s="228" t="s">
        <v>1</v>
      </c>
      <c r="F1042" s="229" t="s">
        <v>948</v>
      </c>
      <c r="G1042" s="226"/>
      <c r="H1042" s="228" t="s">
        <v>1</v>
      </c>
      <c r="I1042" s="230"/>
      <c r="J1042" s="226"/>
      <c r="K1042" s="226"/>
      <c r="L1042" s="231"/>
      <c r="M1042" s="232"/>
      <c r="N1042" s="233"/>
      <c r="O1042" s="233"/>
      <c r="P1042" s="233"/>
      <c r="Q1042" s="233"/>
      <c r="R1042" s="233"/>
      <c r="S1042" s="233"/>
      <c r="T1042" s="234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35" t="s">
        <v>142</v>
      </c>
      <c r="AU1042" s="235" t="s">
        <v>85</v>
      </c>
      <c r="AV1042" s="13" t="s">
        <v>83</v>
      </c>
      <c r="AW1042" s="13" t="s">
        <v>34</v>
      </c>
      <c r="AX1042" s="13" t="s">
        <v>78</v>
      </c>
      <c r="AY1042" s="235" t="s">
        <v>133</v>
      </c>
    </row>
    <row r="1043" s="13" customFormat="1">
      <c r="A1043" s="13"/>
      <c r="B1043" s="225"/>
      <c r="C1043" s="226"/>
      <c r="D1043" s="227" t="s">
        <v>142</v>
      </c>
      <c r="E1043" s="228" t="s">
        <v>1</v>
      </c>
      <c r="F1043" s="229" t="s">
        <v>949</v>
      </c>
      <c r="G1043" s="226"/>
      <c r="H1043" s="228" t="s">
        <v>1</v>
      </c>
      <c r="I1043" s="230"/>
      <c r="J1043" s="226"/>
      <c r="K1043" s="226"/>
      <c r="L1043" s="231"/>
      <c r="M1043" s="232"/>
      <c r="N1043" s="233"/>
      <c r="O1043" s="233"/>
      <c r="P1043" s="233"/>
      <c r="Q1043" s="233"/>
      <c r="R1043" s="233"/>
      <c r="S1043" s="233"/>
      <c r="T1043" s="234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35" t="s">
        <v>142</v>
      </c>
      <c r="AU1043" s="235" t="s">
        <v>85</v>
      </c>
      <c r="AV1043" s="13" t="s">
        <v>83</v>
      </c>
      <c r="AW1043" s="13" t="s">
        <v>34</v>
      </c>
      <c r="AX1043" s="13" t="s">
        <v>78</v>
      </c>
      <c r="AY1043" s="235" t="s">
        <v>133</v>
      </c>
    </row>
    <row r="1044" s="13" customFormat="1">
      <c r="A1044" s="13"/>
      <c r="B1044" s="225"/>
      <c r="C1044" s="226"/>
      <c r="D1044" s="227" t="s">
        <v>142</v>
      </c>
      <c r="E1044" s="228" t="s">
        <v>1</v>
      </c>
      <c r="F1044" s="229" t="s">
        <v>811</v>
      </c>
      <c r="G1044" s="226"/>
      <c r="H1044" s="228" t="s">
        <v>1</v>
      </c>
      <c r="I1044" s="230"/>
      <c r="J1044" s="226"/>
      <c r="K1044" s="226"/>
      <c r="L1044" s="231"/>
      <c r="M1044" s="232"/>
      <c r="N1044" s="233"/>
      <c r="O1044" s="233"/>
      <c r="P1044" s="233"/>
      <c r="Q1044" s="233"/>
      <c r="R1044" s="233"/>
      <c r="S1044" s="233"/>
      <c r="T1044" s="234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35" t="s">
        <v>142</v>
      </c>
      <c r="AU1044" s="235" t="s">
        <v>85</v>
      </c>
      <c r="AV1044" s="13" t="s">
        <v>83</v>
      </c>
      <c r="AW1044" s="13" t="s">
        <v>34</v>
      </c>
      <c r="AX1044" s="13" t="s">
        <v>78</v>
      </c>
      <c r="AY1044" s="235" t="s">
        <v>133</v>
      </c>
    </row>
    <row r="1045" s="14" customFormat="1">
      <c r="A1045" s="14"/>
      <c r="B1045" s="236"/>
      <c r="C1045" s="237"/>
      <c r="D1045" s="227" t="s">
        <v>142</v>
      </c>
      <c r="E1045" s="238" t="s">
        <v>1</v>
      </c>
      <c r="F1045" s="239" t="s">
        <v>953</v>
      </c>
      <c r="G1045" s="237"/>
      <c r="H1045" s="240">
        <v>6.9000000000000004</v>
      </c>
      <c r="I1045" s="241"/>
      <c r="J1045" s="237"/>
      <c r="K1045" s="237"/>
      <c r="L1045" s="242"/>
      <c r="M1045" s="243"/>
      <c r="N1045" s="244"/>
      <c r="O1045" s="244"/>
      <c r="P1045" s="244"/>
      <c r="Q1045" s="244"/>
      <c r="R1045" s="244"/>
      <c r="S1045" s="244"/>
      <c r="T1045" s="245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46" t="s">
        <v>142</v>
      </c>
      <c r="AU1045" s="246" t="s">
        <v>85</v>
      </c>
      <c r="AV1045" s="14" t="s">
        <v>85</v>
      </c>
      <c r="AW1045" s="14" t="s">
        <v>34</v>
      </c>
      <c r="AX1045" s="14" t="s">
        <v>78</v>
      </c>
      <c r="AY1045" s="246" t="s">
        <v>133</v>
      </c>
    </row>
    <row r="1046" s="15" customFormat="1">
      <c r="A1046" s="15"/>
      <c r="B1046" s="247"/>
      <c r="C1046" s="248"/>
      <c r="D1046" s="227" t="s">
        <v>142</v>
      </c>
      <c r="E1046" s="249" t="s">
        <v>1</v>
      </c>
      <c r="F1046" s="250" t="s">
        <v>145</v>
      </c>
      <c r="G1046" s="248"/>
      <c r="H1046" s="251">
        <v>6.9000000000000004</v>
      </c>
      <c r="I1046" s="252"/>
      <c r="J1046" s="248"/>
      <c r="K1046" s="248"/>
      <c r="L1046" s="253"/>
      <c r="M1046" s="254"/>
      <c r="N1046" s="255"/>
      <c r="O1046" s="255"/>
      <c r="P1046" s="255"/>
      <c r="Q1046" s="255"/>
      <c r="R1046" s="255"/>
      <c r="S1046" s="255"/>
      <c r="T1046" s="256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T1046" s="257" t="s">
        <v>142</v>
      </c>
      <c r="AU1046" s="257" t="s">
        <v>85</v>
      </c>
      <c r="AV1046" s="15" t="s">
        <v>141</v>
      </c>
      <c r="AW1046" s="15" t="s">
        <v>34</v>
      </c>
      <c r="AX1046" s="15" t="s">
        <v>83</v>
      </c>
      <c r="AY1046" s="257" t="s">
        <v>133</v>
      </c>
    </row>
    <row r="1047" s="2" customFormat="1" ht="24.15" customHeight="1">
      <c r="A1047" s="39"/>
      <c r="B1047" s="40"/>
      <c r="C1047" s="212" t="s">
        <v>954</v>
      </c>
      <c r="D1047" s="212" t="s">
        <v>136</v>
      </c>
      <c r="E1047" s="213" t="s">
        <v>955</v>
      </c>
      <c r="F1047" s="214" t="s">
        <v>956</v>
      </c>
      <c r="G1047" s="215" t="s">
        <v>568</v>
      </c>
      <c r="H1047" s="268"/>
      <c r="I1047" s="217"/>
      <c r="J1047" s="218">
        <f>ROUND(I1047*H1047,2)</f>
        <v>0</v>
      </c>
      <c r="K1047" s="214" t="s">
        <v>140</v>
      </c>
      <c r="L1047" s="45"/>
      <c r="M1047" s="219" t="s">
        <v>1</v>
      </c>
      <c r="N1047" s="220" t="s">
        <v>43</v>
      </c>
      <c r="O1047" s="92"/>
      <c r="P1047" s="221">
        <f>O1047*H1047</f>
        <v>0</v>
      </c>
      <c r="Q1047" s="221">
        <v>0</v>
      </c>
      <c r="R1047" s="221">
        <f>Q1047*H1047</f>
        <v>0</v>
      </c>
      <c r="S1047" s="221">
        <v>0</v>
      </c>
      <c r="T1047" s="222">
        <f>S1047*H1047</f>
        <v>0</v>
      </c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R1047" s="223" t="s">
        <v>207</v>
      </c>
      <c r="AT1047" s="223" t="s">
        <v>136</v>
      </c>
      <c r="AU1047" s="223" t="s">
        <v>85</v>
      </c>
      <c r="AY1047" s="18" t="s">
        <v>133</v>
      </c>
      <c r="BE1047" s="224">
        <f>IF(N1047="základní",J1047,0)</f>
        <v>0</v>
      </c>
      <c r="BF1047" s="224">
        <f>IF(N1047="snížená",J1047,0)</f>
        <v>0</v>
      </c>
      <c r="BG1047" s="224">
        <f>IF(N1047="zákl. přenesená",J1047,0)</f>
        <v>0</v>
      </c>
      <c r="BH1047" s="224">
        <f>IF(N1047="sníž. přenesená",J1047,0)</f>
        <v>0</v>
      </c>
      <c r="BI1047" s="224">
        <f>IF(N1047="nulová",J1047,0)</f>
        <v>0</v>
      </c>
      <c r="BJ1047" s="18" t="s">
        <v>83</v>
      </c>
      <c r="BK1047" s="224">
        <f>ROUND(I1047*H1047,2)</f>
        <v>0</v>
      </c>
      <c r="BL1047" s="18" t="s">
        <v>207</v>
      </c>
      <c r="BM1047" s="223" t="s">
        <v>957</v>
      </c>
    </row>
    <row r="1048" s="2" customFormat="1" ht="24.15" customHeight="1">
      <c r="A1048" s="39"/>
      <c r="B1048" s="40"/>
      <c r="C1048" s="212" t="s">
        <v>563</v>
      </c>
      <c r="D1048" s="212" t="s">
        <v>136</v>
      </c>
      <c r="E1048" s="213" t="s">
        <v>958</v>
      </c>
      <c r="F1048" s="214" t="s">
        <v>959</v>
      </c>
      <c r="G1048" s="215" t="s">
        <v>568</v>
      </c>
      <c r="H1048" s="268"/>
      <c r="I1048" s="217"/>
      <c r="J1048" s="218">
        <f>ROUND(I1048*H1048,2)</f>
        <v>0</v>
      </c>
      <c r="K1048" s="214" t="s">
        <v>140</v>
      </c>
      <c r="L1048" s="45"/>
      <c r="M1048" s="219" t="s">
        <v>1</v>
      </c>
      <c r="N1048" s="220" t="s">
        <v>43</v>
      </c>
      <c r="O1048" s="92"/>
      <c r="P1048" s="221">
        <f>O1048*H1048</f>
        <v>0</v>
      </c>
      <c r="Q1048" s="221">
        <v>0</v>
      </c>
      <c r="R1048" s="221">
        <f>Q1048*H1048</f>
        <v>0</v>
      </c>
      <c r="S1048" s="221">
        <v>0</v>
      </c>
      <c r="T1048" s="222">
        <f>S1048*H1048</f>
        <v>0</v>
      </c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R1048" s="223" t="s">
        <v>207</v>
      </c>
      <c r="AT1048" s="223" t="s">
        <v>136</v>
      </c>
      <c r="AU1048" s="223" t="s">
        <v>85</v>
      </c>
      <c r="AY1048" s="18" t="s">
        <v>133</v>
      </c>
      <c r="BE1048" s="224">
        <f>IF(N1048="základní",J1048,0)</f>
        <v>0</v>
      </c>
      <c r="BF1048" s="224">
        <f>IF(N1048="snížená",J1048,0)</f>
        <v>0</v>
      </c>
      <c r="BG1048" s="224">
        <f>IF(N1048="zákl. přenesená",J1048,0)</f>
        <v>0</v>
      </c>
      <c r="BH1048" s="224">
        <f>IF(N1048="sníž. přenesená",J1048,0)</f>
        <v>0</v>
      </c>
      <c r="BI1048" s="224">
        <f>IF(N1048="nulová",J1048,0)</f>
        <v>0</v>
      </c>
      <c r="BJ1048" s="18" t="s">
        <v>83</v>
      </c>
      <c r="BK1048" s="224">
        <f>ROUND(I1048*H1048,2)</f>
        <v>0</v>
      </c>
      <c r="BL1048" s="18" t="s">
        <v>207</v>
      </c>
      <c r="BM1048" s="223" t="s">
        <v>960</v>
      </c>
    </row>
    <row r="1049" s="12" customFormat="1" ht="22.8" customHeight="1">
      <c r="A1049" s="12"/>
      <c r="B1049" s="196"/>
      <c r="C1049" s="197"/>
      <c r="D1049" s="198" t="s">
        <v>77</v>
      </c>
      <c r="E1049" s="210" t="s">
        <v>961</v>
      </c>
      <c r="F1049" s="210" t="s">
        <v>962</v>
      </c>
      <c r="G1049" s="197"/>
      <c r="H1049" s="197"/>
      <c r="I1049" s="200"/>
      <c r="J1049" s="211">
        <f>BK1049</f>
        <v>0</v>
      </c>
      <c r="K1049" s="197"/>
      <c r="L1049" s="202"/>
      <c r="M1049" s="203"/>
      <c r="N1049" s="204"/>
      <c r="O1049" s="204"/>
      <c r="P1049" s="205">
        <f>SUM(P1050:P1064)</f>
        <v>0</v>
      </c>
      <c r="Q1049" s="204"/>
      <c r="R1049" s="205">
        <f>SUM(R1050:R1064)</f>
        <v>0</v>
      </c>
      <c r="S1049" s="204"/>
      <c r="T1049" s="206">
        <f>SUM(T1050:T1064)</f>
        <v>0</v>
      </c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R1049" s="207" t="s">
        <v>85</v>
      </c>
      <c r="AT1049" s="208" t="s">
        <v>77</v>
      </c>
      <c r="AU1049" s="208" t="s">
        <v>83</v>
      </c>
      <c r="AY1049" s="207" t="s">
        <v>133</v>
      </c>
      <c r="BK1049" s="209">
        <f>SUM(BK1050:BK1064)</f>
        <v>0</v>
      </c>
    </row>
    <row r="1050" s="2" customFormat="1" ht="16.5" customHeight="1">
      <c r="A1050" s="39"/>
      <c r="B1050" s="40"/>
      <c r="C1050" s="212" t="s">
        <v>963</v>
      </c>
      <c r="D1050" s="212" t="s">
        <v>136</v>
      </c>
      <c r="E1050" s="213" t="s">
        <v>964</v>
      </c>
      <c r="F1050" s="214" t="s">
        <v>965</v>
      </c>
      <c r="G1050" s="215" t="s">
        <v>154</v>
      </c>
      <c r="H1050" s="216">
        <v>2.2000000000000002</v>
      </c>
      <c r="I1050" s="217"/>
      <c r="J1050" s="218">
        <f>ROUND(I1050*H1050,2)</f>
        <v>0</v>
      </c>
      <c r="K1050" s="214" t="s">
        <v>140</v>
      </c>
      <c r="L1050" s="45"/>
      <c r="M1050" s="219" t="s">
        <v>1</v>
      </c>
      <c r="N1050" s="220" t="s">
        <v>43</v>
      </c>
      <c r="O1050" s="92"/>
      <c r="P1050" s="221">
        <f>O1050*H1050</f>
        <v>0</v>
      </c>
      <c r="Q1050" s="221">
        <v>0</v>
      </c>
      <c r="R1050" s="221">
        <f>Q1050*H1050</f>
        <v>0</v>
      </c>
      <c r="S1050" s="221">
        <v>0</v>
      </c>
      <c r="T1050" s="222">
        <f>S1050*H1050</f>
        <v>0</v>
      </c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R1050" s="223" t="s">
        <v>207</v>
      </c>
      <c r="AT1050" s="223" t="s">
        <v>136</v>
      </c>
      <c r="AU1050" s="223" t="s">
        <v>85</v>
      </c>
      <c r="AY1050" s="18" t="s">
        <v>133</v>
      </c>
      <c r="BE1050" s="224">
        <f>IF(N1050="základní",J1050,0)</f>
        <v>0</v>
      </c>
      <c r="BF1050" s="224">
        <f>IF(N1050="snížená",J1050,0)</f>
        <v>0</v>
      </c>
      <c r="BG1050" s="224">
        <f>IF(N1050="zákl. přenesená",J1050,0)</f>
        <v>0</v>
      </c>
      <c r="BH1050" s="224">
        <f>IF(N1050="sníž. přenesená",J1050,0)</f>
        <v>0</v>
      </c>
      <c r="BI1050" s="224">
        <f>IF(N1050="nulová",J1050,0)</f>
        <v>0</v>
      </c>
      <c r="BJ1050" s="18" t="s">
        <v>83</v>
      </c>
      <c r="BK1050" s="224">
        <f>ROUND(I1050*H1050,2)</f>
        <v>0</v>
      </c>
      <c r="BL1050" s="18" t="s">
        <v>207</v>
      </c>
      <c r="BM1050" s="223" t="s">
        <v>966</v>
      </c>
    </row>
    <row r="1051" s="13" customFormat="1">
      <c r="A1051" s="13"/>
      <c r="B1051" s="225"/>
      <c r="C1051" s="226"/>
      <c r="D1051" s="227" t="s">
        <v>142</v>
      </c>
      <c r="E1051" s="228" t="s">
        <v>1</v>
      </c>
      <c r="F1051" s="229" t="s">
        <v>967</v>
      </c>
      <c r="G1051" s="226"/>
      <c r="H1051" s="228" t="s">
        <v>1</v>
      </c>
      <c r="I1051" s="230"/>
      <c r="J1051" s="226"/>
      <c r="K1051" s="226"/>
      <c r="L1051" s="231"/>
      <c r="M1051" s="232"/>
      <c r="N1051" s="233"/>
      <c r="O1051" s="233"/>
      <c r="P1051" s="233"/>
      <c r="Q1051" s="233"/>
      <c r="R1051" s="233"/>
      <c r="S1051" s="233"/>
      <c r="T1051" s="234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35" t="s">
        <v>142</v>
      </c>
      <c r="AU1051" s="235" t="s">
        <v>85</v>
      </c>
      <c r="AV1051" s="13" t="s">
        <v>83</v>
      </c>
      <c r="AW1051" s="13" t="s">
        <v>34</v>
      </c>
      <c r="AX1051" s="13" t="s">
        <v>78</v>
      </c>
      <c r="AY1051" s="235" t="s">
        <v>133</v>
      </c>
    </row>
    <row r="1052" s="14" customFormat="1">
      <c r="A1052" s="14"/>
      <c r="B1052" s="236"/>
      <c r="C1052" s="237"/>
      <c r="D1052" s="227" t="s">
        <v>142</v>
      </c>
      <c r="E1052" s="238" t="s">
        <v>1</v>
      </c>
      <c r="F1052" s="239" t="s">
        <v>968</v>
      </c>
      <c r="G1052" s="237"/>
      <c r="H1052" s="240">
        <v>2.2000000000000002</v>
      </c>
      <c r="I1052" s="241"/>
      <c r="J1052" s="237"/>
      <c r="K1052" s="237"/>
      <c r="L1052" s="242"/>
      <c r="M1052" s="243"/>
      <c r="N1052" s="244"/>
      <c r="O1052" s="244"/>
      <c r="P1052" s="244"/>
      <c r="Q1052" s="244"/>
      <c r="R1052" s="244"/>
      <c r="S1052" s="244"/>
      <c r="T1052" s="245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T1052" s="246" t="s">
        <v>142</v>
      </c>
      <c r="AU1052" s="246" t="s">
        <v>85</v>
      </c>
      <c r="AV1052" s="14" t="s">
        <v>85</v>
      </c>
      <c r="AW1052" s="14" t="s">
        <v>34</v>
      </c>
      <c r="AX1052" s="14" t="s">
        <v>78</v>
      </c>
      <c r="AY1052" s="246" t="s">
        <v>133</v>
      </c>
    </row>
    <row r="1053" s="15" customFormat="1">
      <c r="A1053" s="15"/>
      <c r="B1053" s="247"/>
      <c r="C1053" s="248"/>
      <c r="D1053" s="227" t="s">
        <v>142</v>
      </c>
      <c r="E1053" s="249" t="s">
        <v>1</v>
      </c>
      <c r="F1053" s="250" t="s">
        <v>145</v>
      </c>
      <c r="G1053" s="248"/>
      <c r="H1053" s="251">
        <v>2.2000000000000002</v>
      </c>
      <c r="I1053" s="252"/>
      <c r="J1053" s="248"/>
      <c r="K1053" s="248"/>
      <c r="L1053" s="253"/>
      <c r="M1053" s="254"/>
      <c r="N1053" s="255"/>
      <c r="O1053" s="255"/>
      <c r="P1053" s="255"/>
      <c r="Q1053" s="255"/>
      <c r="R1053" s="255"/>
      <c r="S1053" s="255"/>
      <c r="T1053" s="256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T1053" s="257" t="s">
        <v>142</v>
      </c>
      <c r="AU1053" s="257" t="s">
        <v>85</v>
      </c>
      <c r="AV1053" s="15" t="s">
        <v>141</v>
      </c>
      <c r="AW1053" s="15" t="s">
        <v>34</v>
      </c>
      <c r="AX1053" s="15" t="s">
        <v>83</v>
      </c>
      <c r="AY1053" s="257" t="s">
        <v>133</v>
      </c>
    </row>
    <row r="1054" s="2" customFormat="1" ht="16.5" customHeight="1">
      <c r="A1054" s="39"/>
      <c r="B1054" s="40"/>
      <c r="C1054" s="212" t="s">
        <v>569</v>
      </c>
      <c r="D1054" s="212" t="s">
        <v>136</v>
      </c>
      <c r="E1054" s="213" t="s">
        <v>969</v>
      </c>
      <c r="F1054" s="214" t="s">
        <v>970</v>
      </c>
      <c r="G1054" s="215" t="s">
        <v>154</v>
      </c>
      <c r="H1054" s="216">
        <v>2.2000000000000002</v>
      </c>
      <c r="I1054" s="217"/>
      <c r="J1054" s="218">
        <f>ROUND(I1054*H1054,2)</f>
        <v>0</v>
      </c>
      <c r="K1054" s="214" t="s">
        <v>140</v>
      </c>
      <c r="L1054" s="45"/>
      <c r="M1054" s="219" t="s">
        <v>1</v>
      </c>
      <c r="N1054" s="220" t="s">
        <v>43</v>
      </c>
      <c r="O1054" s="92"/>
      <c r="P1054" s="221">
        <f>O1054*H1054</f>
        <v>0</v>
      </c>
      <c r="Q1054" s="221">
        <v>0</v>
      </c>
      <c r="R1054" s="221">
        <f>Q1054*H1054</f>
        <v>0</v>
      </c>
      <c r="S1054" s="221">
        <v>0</v>
      </c>
      <c r="T1054" s="222">
        <f>S1054*H1054</f>
        <v>0</v>
      </c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R1054" s="223" t="s">
        <v>207</v>
      </c>
      <c r="AT1054" s="223" t="s">
        <v>136</v>
      </c>
      <c r="AU1054" s="223" t="s">
        <v>85</v>
      </c>
      <c r="AY1054" s="18" t="s">
        <v>133</v>
      </c>
      <c r="BE1054" s="224">
        <f>IF(N1054="základní",J1054,0)</f>
        <v>0</v>
      </c>
      <c r="BF1054" s="224">
        <f>IF(N1054="snížená",J1054,0)</f>
        <v>0</v>
      </c>
      <c r="BG1054" s="224">
        <f>IF(N1054="zákl. přenesená",J1054,0)</f>
        <v>0</v>
      </c>
      <c r="BH1054" s="224">
        <f>IF(N1054="sníž. přenesená",J1054,0)</f>
        <v>0</v>
      </c>
      <c r="BI1054" s="224">
        <f>IF(N1054="nulová",J1054,0)</f>
        <v>0</v>
      </c>
      <c r="BJ1054" s="18" t="s">
        <v>83</v>
      </c>
      <c r="BK1054" s="224">
        <f>ROUND(I1054*H1054,2)</f>
        <v>0</v>
      </c>
      <c r="BL1054" s="18" t="s">
        <v>207</v>
      </c>
      <c r="BM1054" s="223" t="s">
        <v>971</v>
      </c>
    </row>
    <row r="1055" s="2" customFormat="1" ht="24.15" customHeight="1">
      <c r="A1055" s="39"/>
      <c r="B1055" s="40"/>
      <c r="C1055" s="212" t="s">
        <v>972</v>
      </c>
      <c r="D1055" s="212" t="s">
        <v>136</v>
      </c>
      <c r="E1055" s="213" t="s">
        <v>973</v>
      </c>
      <c r="F1055" s="214" t="s">
        <v>974</v>
      </c>
      <c r="G1055" s="215" t="s">
        <v>154</v>
      </c>
      <c r="H1055" s="216">
        <v>2.2000000000000002</v>
      </c>
      <c r="I1055" s="217"/>
      <c r="J1055" s="218">
        <f>ROUND(I1055*H1055,2)</f>
        <v>0</v>
      </c>
      <c r="K1055" s="214" t="s">
        <v>140</v>
      </c>
      <c r="L1055" s="45"/>
      <c r="M1055" s="219" t="s">
        <v>1</v>
      </c>
      <c r="N1055" s="220" t="s">
        <v>43</v>
      </c>
      <c r="O1055" s="92"/>
      <c r="P1055" s="221">
        <f>O1055*H1055</f>
        <v>0</v>
      </c>
      <c r="Q1055" s="221">
        <v>0</v>
      </c>
      <c r="R1055" s="221">
        <f>Q1055*H1055</f>
        <v>0</v>
      </c>
      <c r="S1055" s="221">
        <v>0</v>
      </c>
      <c r="T1055" s="222">
        <f>S1055*H1055</f>
        <v>0</v>
      </c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R1055" s="223" t="s">
        <v>207</v>
      </c>
      <c r="AT1055" s="223" t="s">
        <v>136</v>
      </c>
      <c r="AU1055" s="223" t="s">
        <v>85</v>
      </c>
      <c r="AY1055" s="18" t="s">
        <v>133</v>
      </c>
      <c r="BE1055" s="224">
        <f>IF(N1055="základní",J1055,0)</f>
        <v>0</v>
      </c>
      <c r="BF1055" s="224">
        <f>IF(N1055="snížená",J1055,0)</f>
        <v>0</v>
      </c>
      <c r="BG1055" s="224">
        <f>IF(N1055="zákl. přenesená",J1055,0)</f>
        <v>0</v>
      </c>
      <c r="BH1055" s="224">
        <f>IF(N1055="sníž. přenesená",J1055,0)</f>
        <v>0</v>
      </c>
      <c r="BI1055" s="224">
        <f>IF(N1055="nulová",J1055,0)</f>
        <v>0</v>
      </c>
      <c r="BJ1055" s="18" t="s">
        <v>83</v>
      </c>
      <c r="BK1055" s="224">
        <f>ROUND(I1055*H1055,2)</f>
        <v>0</v>
      </c>
      <c r="BL1055" s="18" t="s">
        <v>207</v>
      </c>
      <c r="BM1055" s="223" t="s">
        <v>975</v>
      </c>
    </row>
    <row r="1056" s="2" customFormat="1" ht="37.8" customHeight="1">
      <c r="A1056" s="39"/>
      <c r="B1056" s="40"/>
      <c r="C1056" s="212" t="s">
        <v>574</v>
      </c>
      <c r="D1056" s="212" t="s">
        <v>136</v>
      </c>
      <c r="E1056" s="213" t="s">
        <v>976</v>
      </c>
      <c r="F1056" s="214" t="s">
        <v>977</v>
      </c>
      <c r="G1056" s="215" t="s">
        <v>154</v>
      </c>
      <c r="H1056" s="216">
        <v>2.2000000000000002</v>
      </c>
      <c r="I1056" s="217"/>
      <c r="J1056" s="218">
        <f>ROUND(I1056*H1056,2)</f>
        <v>0</v>
      </c>
      <c r="K1056" s="214" t="s">
        <v>140</v>
      </c>
      <c r="L1056" s="45"/>
      <c r="M1056" s="219" t="s">
        <v>1</v>
      </c>
      <c r="N1056" s="220" t="s">
        <v>43</v>
      </c>
      <c r="O1056" s="92"/>
      <c r="P1056" s="221">
        <f>O1056*H1056</f>
        <v>0</v>
      </c>
      <c r="Q1056" s="221">
        <v>0</v>
      </c>
      <c r="R1056" s="221">
        <f>Q1056*H1056</f>
        <v>0</v>
      </c>
      <c r="S1056" s="221">
        <v>0</v>
      </c>
      <c r="T1056" s="222">
        <f>S1056*H1056</f>
        <v>0</v>
      </c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R1056" s="223" t="s">
        <v>207</v>
      </c>
      <c r="AT1056" s="223" t="s">
        <v>136</v>
      </c>
      <c r="AU1056" s="223" t="s">
        <v>85</v>
      </c>
      <c r="AY1056" s="18" t="s">
        <v>133</v>
      </c>
      <c r="BE1056" s="224">
        <f>IF(N1056="základní",J1056,0)</f>
        <v>0</v>
      </c>
      <c r="BF1056" s="224">
        <f>IF(N1056="snížená",J1056,0)</f>
        <v>0</v>
      </c>
      <c r="BG1056" s="224">
        <f>IF(N1056="zákl. přenesená",J1056,0)</f>
        <v>0</v>
      </c>
      <c r="BH1056" s="224">
        <f>IF(N1056="sníž. přenesená",J1056,0)</f>
        <v>0</v>
      </c>
      <c r="BI1056" s="224">
        <f>IF(N1056="nulová",J1056,0)</f>
        <v>0</v>
      </c>
      <c r="BJ1056" s="18" t="s">
        <v>83</v>
      </c>
      <c r="BK1056" s="224">
        <f>ROUND(I1056*H1056,2)</f>
        <v>0</v>
      </c>
      <c r="BL1056" s="18" t="s">
        <v>207</v>
      </c>
      <c r="BM1056" s="223" t="s">
        <v>978</v>
      </c>
    </row>
    <row r="1057" s="2" customFormat="1" ht="37.8" customHeight="1">
      <c r="A1057" s="39"/>
      <c r="B1057" s="40"/>
      <c r="C1057" s="258" t="s">
        <v>979</v>
      </c>
      <c r="D1057" s="258" t="s">
        <v>204</v>
      </c>
      <c r="E1057" s="259" t="s">
        <v>980</v>
      </c>
      <c r="F1057" s="260" t="s">
        <v>981</v>
      </c>
      <c r="G1057" s="261" t="s">
        <v>154</v>
      </c>
      <c r="H1057" s="262">
        <v>2.4199999999999999</v>
      </c>
      <c r="I1057" s="263"/>
      <c r="J1057" s="264">
        <f>ROUND(I1057*H1057,2)</f>
        <v>0</v>
      </c>
      <c r="K1057" s="260" t="s">
        <v>140</v>
      </c>
      <c r="L1057" s="265"/>
      <c r="M1057" s="266" t="s">
        <v>1</v>
      </c>
      <c r="N1057" s="267" t="s">
        <v>43</v>
      </c>
      <c r="O1057" s="92"/>
      <c r="P1057" s="221">
        <f>O1057*H1057</f>
        <v>0</v>
      </c>
      <c r="Q1057" s="221">
        <v>0</v>
      </c>
      <c r="R1057" s="221">
        <f>Q1057*H1057</f>
        <v>0</v>
      </c>
      <c r="S1057" s="221">
        <v>0</v>
      </c>
      <c r="T1057" s="222">
        <f>S1057*H1057</f>
        <v>0</v>
      </c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R1057" s="223" t="s">
        <v>259</v>
      </c>
      <c r="AT1057" s="223" t="s">
        <v>204</v>
      </c>
      <c r="AU1057" s="223" t="s">
        <v>85</v>
      </c>
      <c r="AY1057" s="18" t="s">
        <v>133</v>
      </c>
      <c r="BE1057" s="224">
        <f>IF(N1057="základní",J1057,0)</f>
        <v>0</v>
      </c>
      <c r="BF1057" s="224">
        <f>IF(N1057="snížená",J1057,0)</f>
        <v>0</v>
      </c>
      <c r="BG1057" s="224">
        <f>IF(N1057="zákl. přenesená",J1057,0)</f>
        <v>0</v>
      </c>
      <c r="BH1057" s="224">
        <f>IF(N1057="sníž. přenesená",J1057,0)</f>
        <v>0</v>
      </c>
      <c r="BI1057" s="224">
        <f>IF(N1057="nulová",J1057,0)</f>
        <v>0</v>
      </c>
      <c r="BJ1057" s="18" t="s">
        <v>83</v>
      </c>
      <c r="BK1057" s="224">
        <f>ROUND(I1057*H1057,2)</f>
        <v>0</v>
      </c>
      <c r="BL1057" s="18" t="s">
        <v>207</v>
      </c>
      <c r="BM1057" s="223" t="s">
        <v>982</v>
      </c>
    </row>
    <row r="1058" s="14" customFormat="1">
      <c r="A1058" s="14"/>
      <c r="B1058" s="236"/>
      <c r="C1058" s="237"/>
      <c r="D1058" s="227" t="s">
        <v>142</v>
      </c>
      <c r="E1058" s="238" t="s">
        <v>1</v>
      </c>
      <c r="F1058" s="239" t="s">
        <v>983</v>
      </c>
      <c r="G1058" s="237"/>
      <c r="H1058" s="240">
        <v>2.4199999999999999</v>
      </c>
      <c r="I1058" s="241"/>
      <c r="J1058" s="237"/>
      <c r="K1058" s="237"/>
      <c r="L1058" s="242"/>
      <c r="M1058" s="243"/>
      <c r="N1058" s="244"/>
      <c r="O1058" s="244"/>
      <c r="P1058" s="244"/>
      <c r="Q1058" s="244"/>
      <c r="R1058" s="244"/>
      <c r="S1058" s="244"/>
      <c r="T1058" s="245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46" t="s">
        <v>142</v>
      </c>
      <c r="AU1058" s="246" t="s">
        <v>85</v>
      </c>
      <c r="AV1058" s="14" t="s">
        <v>85</v>
      </c>
      <c r="AW1058" s="14" t="s">
        <v>34</v>
      </c>
      <c r="AX1058" s="14" t="s">
        <v>78</v>
      </c>
      <c r="AY1058" s="246" t="s">
        <v>133</v>
      </c>
    </row>
    <row r="1059" s="15" customFormat="1">
      <c r="A1059" s="15"/>
      <c r="B1059" s="247"/>
      <c r="C1059" s="248"/>
      <c r="D1059" s="227" t="s">
        <v>142</v>
      </c>
      <c r="E1059" s="249" t="s">
        <v>1</v>
      </c>
      <c r="F1059" s="250" t="s">
        <v>145</v>
      </c>
      <c r="G1059" s="248"/>
      <c r="H1059" s="251">
        <v>2.4199999999999999</v>
      </c>
      <c r="I1059" s="252"/>
      <c r="J1059" s="248"/>
      <c r="K1059" s="248"/>
      <c r="L1059" s="253"/>
      <c r="M1059" s="254"/>
      <c r="N1059" s="255"/>
      <c r="O1059" s="255"/>
      <c r="P1059" s="255"/>
      <c r="Q1059" s="255"/>
      <c r="R1059" s="255"/>
      <c r="S1059" s="255"/>
      <c r="T1059" s="256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T1059" s="257" t="s">
        <v>142</v>
      </c>
      <c r="AU1059" s="257" t="s">
        <v>85</v>
      </c>
      <c r="AV1059" s="15" t="s">
        <v>141</v>
      </c>
      <c r="AW1059" s="15" t="s">
        <v>34</v>
      </c>
      <c r="AX1059" s="15" t="s">
        <v>83</v>
      </c>
      <c r="AY1059" s="257" t="s">
        <v>133</v>
      </c>
    </row>
    <row r="1060" s="2" customFormat="1" ht="24.15" customHeight="1">
      <c r="A1060" s="39"/>
      <c r="B1060" s="40"/>
      <c r="C1060" s="212" t="s">
        <v>581</v>
      </c>
      <c r="D1060" s="212" t="s">
        <v>136</v>
      </c>
      <c r="E1060" s="213" t="s">
        <v>984</v>
      </c>
      <c r="F1060" s="214" t="s">
        <v>985</v>
      </c>
      <c r="G1060" s="215" t="s">
        <v>154</v>
      </c>
      <c r="H1060" s="216">
        <v>2.2000000000000002</v>
      </c>
      <c r="I1060" s="217"/>
      <c r="J1060" s="218">
        <f>ROUND(I1060*H1060,2)</f>
        <v>0</v>
      </c>
      <c r="K1060" s="214" t="s">
        <v>140</v>
      </c>
      <c r="L1060" s="45"/>
      <c r="M1060" s="219" t="s">
        <v>1</v>
      </c>
      <c r="N1060" s="220" t="s">
        <v>43</v>
      </c>
      <c r="O1060" s="92"/>
      <c r="P1060" s="221">
        <f>O1060*H1060</f>
        <v>0</v>
      </c>
      <c r="Q1060" s="221">
        <v>0</v>
      </c>
      <c r="R1060" s="221">
        <f>Q1060*H1060</f>
        <v>0</v>
      </c>
      <c r="S1060" s="221">
        <v>0</v>
      </c>
      <c r="T1060" s="222">
        <f>S1060*H1060</f>
        <v>0</v>
      </c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R1060" s="223" t="s">
        <v>207</v>
      </c>
      <c r="AT1060" s="223" t="s">
        <v>136</v>
      </c>
      <c r="AU1060" s="223" t="s">
        <v>85</v>
      </c>
      <c r="AY1060" s="18" t="s">
        <v>133</v>
      </c>
      <c r="BE1060" s="224">
        <f>IF(N1060="základní",J1060,0)</f>
        <v>0</v>
      </c>
      <c r="BF1060" s="224">
        <f>IF(N1060="snížená",J1060,0)</f>
        <v>0</v>
      </c>
      <c r="BG1060" s="224">
        <f>IF(N1060="zákl. přenesená",J1060,0)</f>
        <v>0</v>
      </c>
      <c r="BH1060" s="224">
        <f>IF(N1060="sníž. přenesená",J1060,0)</f>
        <v>0</v>
      </c>
      <c r="BI1060" s="224">
        <f>IF(N1060="nulová",J1060,0)</f>
        <v>0</v>
      </c>
      <c r="BJ1060" s="18" t="s">
        <v>83</v>
      </c>
      <c r="BK1060" s="224">
        <f>ROUND(I1060*H1060,2)</f>
        <v>0</v>
      </c>
      <c r="BL1060" s="18" t="s">
        <v>207</v>
      </c>
      <c r="BM1060" s="223" t="s">
        <v>986</v>
      </c>
    </row>
    <row r="1061" s="2" customFormat="1" ht="37.8" customHeight="1">
      <c r="A1061" s="39"/>
      <c r="B1061" s="40"/>
      <c r="C1061" s="212" t="s">
        <v>987</v>
      </c>
      <c r="D1061" s="212" t="s">
        <v>136</v>
      </c>
      <c r="E1061" s="213" t="s">
        <v>988</v>
      </c>
      <c r="F1061" s="214" t="s">
        <v>989</v>
      </c>
      <c r="G1061" s="215" t="s">
        <v>154</v>
      </c>
      <c r="H1061" s="216">
        <v>2.2000000000000002</v>
      </c>
      <c r="I1061" s="217"/>
      <c r="J1061" s="218">
        <f>ROUND(I1061*H1061,2)</f>
        <v>0</v>
      </c>
      <c r="K1061" s="214" t="s">
        <v>140</v>
      </c>
      <c r="L1061" s="45"/>
      <c r="M1061" s="219" t="s">
        <v>1</v>
      </c>
      <c r="N1061" s="220" t="s">
        <v>43</v>
      </c>
      <c r="O1061" s="92"/>
      <c r="P1061" s="221">
        <f>O1061*H1061</f>
        <v>0</v>
      </c>
      <c r="Q1061" s="221">
        <v>0</v>
      </c>
      <c r="R1061" s="221">
        <f>Q1061*H1061</f>
        <v>0</v>
      </c>
      <c r="S1061" s="221">
        <v>0</v>
      </c>
      <c r="T1061" s="222">
        <f>S1061*H1061</f>
        <v>0</v>
      </c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R1061" s="223" t="s">
        <v>207</v>
      </c>
      <c r="AT1061" s="223" t="s">
        <v>136</v>
      </c>
      <c r="AU1061" s="223" t="s">
        <v>85</v>
      </c>
      <c r="AY1061" s="18" t="s">
        <v>133</v>
      </c>
      <c r="BE1061" s="224">
        <f>IF(N1061="základní",J1061,0)</f>
        <v>0</v>
      </c>
      <c r="BF1061" s="224">
        <f>IF(N1061="snížená",J1061,0)</f>
        <v>0</v>
      </c>
      <c r="BG1061" s="224">
        <f>IF(N1061="zákl. přenesená",J1061,0)</f>
        <v>0</v>
      </c>
      <c r="BH1061" s="224">
        <f>IF(N1061="sníž. přenesená",J1061,0)</f>
        <v>0</v>
      </c>
      <c r="BI1061" s="224">
        <f>IF(N1061="nulová",J1061,0)</f>
        <v>0</v>
      </c>
      <c r="BJ1061" s="18" t="s">
        <v>83</v>
      </c>
      <c r="BK1061" s="224">
        <f>ROUND(I1061*H1061,2)</f>
        <v>0</v>
      </c>
      <c r="BL1061" s="18" t="s">
        <v>207</v>
      </c>
      <c r="BM1061" s="223" t="s">
        <v>990</v>
      </c>
    </row>
    <row r="1062" s="2" customFormat="1" ht="33" customHeight="1">
      <c r="A1062" s="39"/>
      <c r="B1062" s="40"/>
      <c r="C1062" s="212" t="s">
        <v>585</v>
      </c>
      <c r="D1062" s="212" t="s">
        <v>136</v>
      </c>
      <c r="E1062" s="213" t="s">
        <v>991</v>
      </c>
      <c r="F1062" s="214" t="s">
        <v>992</v>
      </c>
      <c r="G1062" s="215" t="s">
        <v>154</v>
      </c>
      <c r="H1062" s="216">
        <v>2.2000000000000002</v>
      </c>
      <c r="I1062" s="217"/>
      <c r="J1062" s="218">
        <f>ROUND(I1062*H1062,2)</f>
        <v>0</v>
      </c>
      <c r="K1062" s="214" t="s">
        <v>140</v>
      </c>
      <c r="L1062" s="45"/>
      <c r="M1062" s="219" t="s">
        <v>1</v>
      </c>
      <c r="N1062" s="220" t="s">
        <v>43</v>
      </c>
      <c r="O1062" s="92"/>
      <c r="P1062" s="221">
        <f>O1062*H1062</f>
        <v>0</v>
      </c>
      <c r="Q1062" s="221">
        <v>0</v>
      </c>
      <c r="R1062" s="221">
        <f>Q1062*H1062</f>
        <v>0</v>
      </c>
      <c r="S1062" s="221">
        <v>0</v>
      </c>
      <c r="T1062" s="222">
        <f>S1062*H1062</f>
        <v>0</v>
      </c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R1062" s="223" t="s">
        <v>207</v>
      </c>
      <c r="AT1062" s="223" t="s">
        <v>136</v>
      </c>
      <c r="AU1062" s="223" t="s">
        <v>85</v>
      </c>
      <c r="AY1062" s="18" t="s">
        <v>133</v>
      </c>
      <c r="BE1062" s="224">
        <f>IF(N1062="základní",J1062,0)</f>
        <v>0</v>
      </c>
      <c r="BF1062" s="224">
        <f>IF(N1062="snížená",J1062,0)</f>
        <v>0</v>
      </c>
      <c r="BG1062" s="224">
        <f>IF(N1062="zákl. přenesená",J1062,0)</f>
        <v>0</v>
      </c>
      <c r="BH1062" s="224">
        <f>IF(N1062="sníž. přenesená",J1062,0)</f>
        <v>0</v>
      </c>
      <c r="BI1062" s="224">
        <f>IF(N1062="nulová",J1062,0)</f>
        <v>0</v>
      </c>
      <c r="BJ1062" s="18" t="s">
        <v>83</v>
      </c>
      <c r="BK1062" s="224">
        <f>ROUND(I1062*H1062,2)</f>
        <v>0</v>
      </c>
      <c r="BL1062" s="18" t="s">
        <v>207</v>
      </c>
      <c r="BM1062" s="223" t="s">
        <v>993</v>
      </c>
    </row>
    <row r="1063" s="2" customFormat="1" ht="24.15" customHeight="1">
      <c r="A1063" s="39"/>
      <c r="B1063" s="40"/>
      <c r="C1063" s="212" t="s">
        <v>994</v>
      </c>
      <c r="D1063" s="212" t="s">
        <v>136</v>
      </c>
      <c r="E1063" s="213" t="s">
        <v>995</v>
      </c>
      <c r="F1063" s="214" t="s">
        <v>996</v>
      </c>
      <c r="G1063" s="215" t="s">
        <v>154</v>
      </c>
      <c r="H1063" s="216">
        <v>2.2000000000000002</v>
      </c>
      <c r="I1063" s="217"/>
      <c r="J1063" s="218">
        <f>ROUND(I1063*H1063,2)</f>
        <v>0</v>
      </c>
      <c r="K1063" s="214" t="s">
        <v>140</v>
      </c>
      <c r="L1063" s="45"/>
      <c r="M1063" s="219" t="s">
        <v>1</v>
      </c>
      <c r="N1063" s="220" t="s">
        <v>43</v>
      </c>
      <c r="O1063" s="92"/>
      <c r="P1063" s="221">
        <f>O1063*H1063</f>
        <v>0</v>
      </c>
      <c r="Q1063" s="221">
        <v>0</v>
      </c>
      <c r="R1063" s="221">
        <f>Q1063*H1063</f>
        <v>0</v>
      </c>
      <c r="S1063" s="221">
        <v>0</v>
      </c>
      <c r="T1063" s="222">
        <f>S1063*H1063</f>
        <v>0</v>
      </c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R1063" s="223" t="s">
        <v>207</v>
      </c>
      <c r="AT1063" s="223" t="s">
        <v>136</v>
      </c>
      <c r="AU1063" s="223" t="s">
        <v>85</v>
      </c>
      <c r="AY1063" s="18" t="s">
        <v>133</v>
      </c>
      <c r="BE1063" s="224">
        <f>IF(N1063="základní",J1063,0)</f>
        <v>0</v>
      </c>
      <c r="BF1063" s="224">
        <f>IF(N1063="snížená",J1063,0)</f>
        <v>0</v>
      </c>
      <c r="BG1063" s="224">
        <f>IF(N1063="zákl. přenesená",J1063,0)</f>
        <v>0</v>
      </c>
      <c r="BH1063" s="224">
        <f>IF(N1063="sníž. přenesená",J1063,0)</f>
        <v>0</v>
      </c>
      <c r="BI1063" s="224">
        <f>IF(N1063="nulová",J1063,0)</f>
        <v>0</v>
      </c>
      <c r="BJ1063" s="18" t="s">
        <v>83</v>
      </c>
      <c r="BK1063" s="224">
        <f>ROUND(I1063*H1063,2)</f>
        <v>0</v>
      </c>
      <c r="BL1063" s="18" t="s">
        <v>207</v>
      </c>
      <c r="BM1063" s="223" t="s">
        <v>997</v>
      </c>
    </row>
    <row r="1064" s="2" customFormat="1" ht="24.15" customHeight="1">
      <c r="A1064" s="39"/>
      <c r="B1064" s="40"/>
      <c r="C1064" s="212" t="s">
        <v>590</v>
      </c>
      <c r="D1064" s="212" t="s">
        <v>136</v>
      </c>
      <c r="E1064" s="213" t="s">
        <v>998</v>
      </c>
      <c r="F1064" s="214" t="s">
        <v>999</v>
      </c>
      <c r="G1064" s="215" t="s">
        <v>568</v>
      </c>
      <c r="H1064" s="268"/>
      <c r="I1064" s="217"/>
      <c r="J1064" s="218">
        <f>ROUND(I1064*H1064,2)</f>
        <v>0</v>
      </c>
      <c r="K1064" s="214" t="s">
        <v>140</v>
      </c>
      <c r="L1064" s="45"/>
      <c r="M1064" s="219" t="s">
        <v>1</v>
      </c>
      <c r="N1064" s="220" t="s">
        <v>43</v>
      </c>
      <c r="O1064" s="92"/>
      <c r="P1064" s="221">
        <f>O1064*H1064</f>
        <v>0</v>
      </c>
      <c r="Q1064" s="221">
        <v>0</v>
      </c>
      <c r="R1064" s="221">
        <f>Q1064*H1064</f>
        <v>0</v>
      </c>
      <c r="S1064" s="221">
        <v>0</v>
      </c>
      <c r="T1064" s="222">
        <f>S1064*H1064</f>
        <v>0</v>
      </c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R1064" s="223" t="s">
        <v>207</v>
      </c>
      <c r="AT1064" s="223" t="s">
        <v>136</v>
      </c>
      <c r="AU1064" s="223" t="s">
        <v>85</v>
      </c>
      <c r="AY1064" s="18" t="s">
        <v>133</v>
      </c>
      <c r="BE1064" s="224">
        <f>IF(N1064="základní",J1064,0)</f>
        <v>0</v>
      </c>
      <c r="BF1064" s="224">
        <f>IF(N1064="snížená",J1064,0)</f>
        <v>0</v>
      </c>
      <c r="BG1064" s="224">
        <f>IF(N1064="zákl. přenesená",J1064,0)</f>
        <v>0</v>
      </c>
      <c r="BH1064" s="224">
        <f>IF(N1064="sníž. přenesená",J1064,0)</f>
        <v>0</v>
      </c>
      <c r="BI1064" s="224">
        <f>IF(N1064="nulová",J1064,0)</f>
        <v>0</v>
      </c>
      <c r="BJ1064" s="18" t="s">
        <v>83</v>
      </c>
      <c r="BK1064" s="224">
        <f>ROUND(I1064*H1064,2)</f>
        <v>0</v>
      </c>
      <c r="BL1064" s="18" t="s">
        <v>207</v>
      </c>
      <c r="BM1064" s="223" t="s">
        <v>1000</v>
      </c>
    </row>
    <row r="1065" s="12" customFormat="1" ht="22.8" customHeight="1">
      <c r="A1065" s="12"/>
      <c r="B1065" s="196"/>
      <c r="C1065" s="197"/>
      <c r="D1065" s="198" t="s">
        <v>77</v>
      </c>
      <c r="E1065" s="210" t="s">
        <v>1001</v>
      </c>
      <c r="F1065" s="210" t="s">
        <v>1002</v>
      </c>
      <c r="G1065" s="197"/>
      <c r="H1065" s="197"/>
      <c r="I1065" s="200"/>
      <c r="J1065" s="211">
        <f>BK1065</f>
        <v>0</v>
      </c>
      <c r="K1065" s="197"/>
      <c r="L1065" s="202"/>
      <c r="M1065" s="203"/>
      <c r="N1065" s="204"/>
      <c r="O1065" s="204"/>
      <c r="P1065" s="205">
        <f>SUM(P1066:P1070)</f>
        <v>0</v>
      </c>
      <c r="Q1065" s="204"/>
      <c r="R1065" s="205">
        <f>SUM(R1066:R1070)</f>
        <v>0</v>
      </c>
      <c r="S1065" s="204"/>
      <c r="T1065" s="206">
        <f>SUM(T1066:T1070)</f>
        <v>0</v>
      </c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R1065" s="207" t="s">
        <v>85</v>
      </c>
      <c r="AT1065" s="208" t="s">
        <v>77</v>
      </c>
      <c r="AU1065" s="208" t="s">
        <v>83</v>
      </c>
      <c r="AY1065" s="207" t="s">
        <v>133</v>
      </c>
      <c r="BK1065" s="209">
        <f>SUM(BK1066:BK1070)</f>
        <v>0</v>
      </c>
    </row>
    <row r="1066" s="2" customFormat="1" ht="24.15" customHeight="1">
      <c r="A1066" s="39"/>
      <c r="B1066" s="40"/>
      <c r="C1066" s="212" t="s">
        <v>1003</v>
      </c>
      <c r="D1066" s="212" t="s">
        <v>136</v>
      </c>
      <c r="E1066" s="213" t="s">
        <v>1004</v>
      </c>
      <c r="F1066" s="214" t="s">
        <v>1005</v>
      </c>
      <c r="G1066" s="215" t="s">
        <v>154</v>
      </c>
      <c r="H1066" s="216">
        <v>21.792000000000002</v>
      </c>
      <c r="I1066" s="217"/>
      <c r="J1066" s="218">
        <f>ROUND(I1066*H1066,2)</f>
        <v>0</v>
      </c>
      <c r="K1066" s="214" t="s">
        <v>140</v>
      </c>
      <c r="L1066" s="45"/>
      <c r="M1066" s="219" t="s">
        <v>1</v>
      </c>
      <c r="N1066" s="220" t="s">
        <v>43</v>
      </c>
      <c r="O1066" s="92"/>
      <c r="P1066" s="221">
        <f>O1066*H1066</f>
        <v>0</v>
      </c>
      <c r="Q1066" s="221">
        <v>0</v>
      </c>
      <c r="R1066" s="221">
        <f>Q1066*H1066</f>
        <v>0</v>
      </c>
      <c r="S1066" s="221">
        <v>0</v>
      </c>
      <c r="T1066" s="222">
        <f>S1066*H1066</f>
        <v>0</v>
      </c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R1066" s="223" t="s">
        <v>207</v>
      </c>
      <c r="AT1066" s="223" t="s">
        <v>136</v>
      </c>
      <c r="AU1066" s="223" t="s">
        <v>85</v>
      </c>
      <c r="AY1066" s="18" t="s">
        <v>133</v>
      </c>
      <c r="BE1066" s="224">
        <f>IF(N1066="základní",J1066,0)</f>
        <v>0</v>
      </c>
      <c r="BF1066" s="224">
        <f>IF(N1066="snížená",J1066,0)</f>
        <v>0</v>
      </c>
      <c r="BG1066" s="224">
        <f>IF(N1066="zákl. přenesená",J1066,0)</f>
        <v>0</v>
      </c>
      <c r="BH1066" s="224">
        <f>IF(N1066="sníž. přenesená",J1066,0)</f>
        <v>0</v>
      </c>
      <c r="BI1066" s="224">
        <f>IF(N1066="nulová",J1066,0)</f>
        <v>0</v>
      </c>
      <c r="BJ1066" s="18" t="s">
        <v>83</v>
      </c>
      <c r="BK1066" s="224">
        <f>ROUND(I1066*H1066,2)</f>
        <v>0</v>
      </c>
      <c r="BL1066" s="18" t="s">
        <v>207</v>
      </c>
      <c r="BM1066" s="223" t="s">
        <v>1006</v>
      </c>
    </row>
    <row r="1067" s="13" customFormat="1">
      <c r="A1067" s="13"/>
      <c r="B1067" s="225"/>
      <c r="C1067" s="226"/>
      <c r="D1067" s="227" t="s">
        <v>142</v>
      </c>
      <c r="E1067" s="228" t="s">
        <v>1</v>
      </c>
      <c r="F1067" s="229" t="s">
        <v>178</v>
      </c>
      <c r="G1067" s="226"/>
      <c r="H1067" s="228" t="s">
        <v>1</v>
      </c>
      <c r="I1067" s="230"/>
      <c r="J1067" s="226"/>
      <c r="K1067" s="226"/>
      <c r="L1067" s="231"/>
      <c r="M1067" s="232"/>
      <c r="N1067" s="233"/>
      <c r="O1067" s="233"/>
      <c r="P1067" s="233"/>
      <c r="Q1067" s="233"/>
      <c r="R1067" s="233"/>
      <c r="S1067" s="233"/>
      <c r="T1067" s="234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35" t="s">
        <v>142</v>
      </c>
      <c r="AU1067" s="235" t="s">
        <v>85</v>
      </c>
      <c r="AV1067" s="13" t="s">
        <v>83</v>
      </c>
      <c r="AW1067" s="13" t="s">
        <v>34</v>
      </c>
      <c r="AX1067" s="13" t="s">
        <v>78</v>
      </c>
      <c r="AY1067" s="235" t="s">
        <v>133</v>
      </c>
    </row>
    <row r="1068" s="13" customFormat="1">
      <c r="A1068" s="13"/>
      <c r="B1068" s="225"/>
      <c r="C1068" s="226"/>
      <c r="D1068" s="227" t="s">
        <v>142</v>
      </c>
      <c r="E1068" s="228" t="s">
        <v>1</v>
      </c>
      <c r="F1068" s="229" t="s">
        <v>1007</v>
      </c>
      <c r="G1068" s="226"/>
      <c r="H1068" s="228" t="s">
        <v>1</v>
      </c>
      <c r="I1068" s="230"/>
      <c r="J1068" s="226"/>
      <c r="K1068" s="226"/>
      <c r="L1068" s="231"/>
      <c r="M1068" s="232"/>
      <c r="N1068" s="233"/>
      <c r="O1068" s="233"/>
      <c r="P1068" s="233"/>
      <c r="Q1068" s="233"/>
      <c r="R1068" s="233"/>
      <c r="S1068" s="233"/>
      <c r="T1068" s="234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35" t="s">
        <v>142</v>
      </c>
      <c r="AU1068" s="235" t="s">
        <v>85</v>
      </c>
      <c r="AV1068" s="13" t="s">
        <v>83</v>
      </c>
      <c r="AW1068" s="13" t="s">
        <v>34</v>
      </c>
      <c r="AX1068" s="13" t="s">
        <v>78</v>
      </c>
      <c r="AY1068" s="235" t="s">
        <v>133</v>
      </c>
    </row>
    <row r="1069" s="14" customFormat="1">
      <c r="A1069" s="14"/>
      <c r="B1069" s="236"/>
      <c r="C1069" s="237"/>
      <c r="D1069" s="227" t="s">
        <v>142</v>
      </c>
      <c r="E1069" s="238" t="s">
        <v>1</v>
      </c>
      <c r="F1069" s="239" t="s">
        <v>1008</v>
      </c>
      <c r="G1069" s="237"/>
      <c r="H1069" s="240">
        <v>21.792000000000002</v>
      </c>
      <c r="I1069" s="241"/>
      <c r="J1069" s="237"/>
      <c r="K1069" s="237"/>
      <c r="L1069" s="242"/>
      <c r="M1069" s="243"/>
      <c r="N1069" s="244"/>
      <c r="O1069" s="244"/>
      <c r="P1069" s="244"/>
      <c r="Q1069" s="244"/>
      <c r="R1069" s="244"/>
      <c r="S1069" s="244"/>
      <c r="T1069" s="245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46" t="s">
        <v>142</v>
      </c>
      <c r="AU1069" s="246" t="s">
        <v>85</v>
      </c>
      <c r="AV1069" s="14" t="s">
        <v>85</v>
      </c>
      <c r="AW1069" s="14" t="s">
        <v>34</v>
      </c>
      <c r="AX1069" s="14" t="s">
        <v>78</v>
      </c>
      <c r="AY1069" s="246" t="s">
        <v>133</v>
      </c>
    </row>
    <row r="1070" s="15" customFormat="1">
      <c r="A1070" s="15"/>
      <c r="B1070" s="247"/>
      <c r="C1070" s="248"/>
      <c r="D1070" s="227" t="s">
        <v>142</v>
      </c>
      <c r="E1070" s="249" t="s">
        <v>1</v>
      </c>
      <c r="F1070" s="250" t="s">
        <v>145</v>
      </c>
      <c r="G1070" s="248"/>
      <c r="H1070" s="251">
        <v>21.792000000000002</v>
      </c>
      <c r="I1070" s="252"/>
      <c r="J1070" s="248"/>
      <c r="K1070" s="248"/>
      <c r="L1070" s="253"/>
      <c r="M1070" s="254"/>
      <c r="N1070" s="255"/>
      <c r="O1070" s="255"/>
      <c r="P1070" s="255"/>
      <c r="Q1070" s="255"/>
      <c r="R1070" s="255"/>
      <c r="S1070" s="255"/>
      <c r="T1070" s="256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T1070" s="257" t="s">
        <v>142</v>
      </c>
      <c r="AU1070" s="257" t="s">
        <v>85</v>
      </c>
      <c r="AV1070" s="15" t="s">
        <v>141</v>
      </c>
      <c r="AW1070" s="15" t="s">
        <v>34</v>
      </c>
      <c r="AX1070" s="15" t="s">
        <v>83</v>
      </c>
      <c r="AY1070" s="257" t="s">
        <v>133</v>
      </c>
    </row>
    <row r="1071" s="12" customFormat="1" ht="22.8" customHeight="1">
      <c r="A1071" s="12"/>
      <c r="B1071" s="196"/>
      <c r="C1071" s="197"/>
      <c r="D1071" s="198" t="s">
        <v>77</v>
      </c>
      <c r="E1071" s="210" t="s">
        <v>1009</v>
      </c>
      <c r="F1071" s="210" t="s">
        <v>1010</v>
      </c>
      <c r="G1071" s="197"/>
      <c r="H1071" s="197"/>
      <c r="I1071" s="200"/>
      <c r="J1071" s="211">
        <f>BK1071</f>
        <v>0</v>
      </c>
      <c r="K1071" s="197"/>
      <c r="L1071" s="202"/>
      <c r="M1071" s="203"/>
      <c r="N1071" s="204"/>
      <c r="O1071" s="204"/>
      <c r="P1071" s="205">
        <f>SUM(P1072:P1095)</f>
        <v>0</v>
      </c>
      <c r="Q1071" s="204"/>
      <c r="R1071" s="205">
        <f>SUM(R1072:R1095)</f>
        <v>0</v>
      </c>
      <c r="S1071" s="204"/>
      <c r="T1071" s="206">
        <f>SUM(T1072:T1095)</f>
        <v>0</v>
      </c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R1071" s="207" t="s">
        <v>85</v>
      </c>
      <c r="AT1071" s="208" t="s">
        <v>77</v>
      </c>
      <c r="AU1071" s="208" t="s">
        <v>83</v>
      </c>
      <c r="AY1071" s="207" t="s">
        <v>133</v>
      </c>
      <c r="BK1071" s="209">
        <f>SUM(BK1072:BK1095)</f>
        <v>0</v>
      </c>
    </row>
    <row r="1072" s="2" customFormat="1" ht="24.15" customHeight="1">
      <c r="A1072" s="39"/>
      <c r="B1072" s="40"/>
      <c r="C1072" s="212" t="s">
        <v>594</v>
      </c>
      <c r="D1072" s="212" t="s">
        <v>136</v>
      </c>
      <c r="E1072" s="213" t="s">
        <v>1011</v>
      </c>
      <c r="F1072" s="214" t="s">
        <v>1012</v>
      </c>
      <c r="G1072" s="215" t="s">
        <v>154</v>
      </c>
      <c r="H1072" s="216">
        <v>148.77600000000001</v>
      </c>
      <c r="I1072" s="217"/>
      <c r="J1072" s="218">
        <f>ROUND(I1072*H1072,2)</f>
        <v>0</v>
      </c>
      <c r="K1072" s="214" t="s">
        <v>140</v>
      </c>
      <c r="L1072" s="45"/>
      <c r="M1072" s="219" t="s">
        <v>1</v>
      </c>
      <c r="N1072" s="220" t="s">
        <v>43</v>
      </c>
      <c r="O1072" s="92"/>
      <c r="P1072" s="221">
        <f>O1072*H1072</f>
        <v>0</v>
      </c>
      <c r="Q1072" s="221">
        <v>0</v>
      </c>
      <c r="R1072" s="221">
        <f>Q1072*H1072</f>
        <v>0</v>
      </c>
      <c r="S1072" s="221">
        <v>0</v>
      </c>
      <c r="T1072" s="222">
        <f>S1072*H1072</f>
        <v>0</v>
      </c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R1072" s="223" t="s">
        <v>207</v>
      </c>
      <c r="AT1072" s="223" t="s">
        <v>136</v>
      </c>
      <c r="AU1072" s="223" t="s">
        <v>85</v>
      </c>
      <c r="AY1072" s="18" t="s">
        <v>133</v>
      </c>
      <c r="BE1072" s="224">
        <f>IF(N1072="základní",J1072,0)</f>
        <v>0</v>
      </c>
      <c r="BF1072" s="224">
        <f>IF(N1072="snížená",J1072,0)</f>
        <v>0</v>
      </c>
      <c r="BG1072" s="224">
        <f>IF(N1072="zákl. přenesená",J1072,0)</f>
        <v>0</v>
      </c>
      <c r="BH1072" s="224">
        <f>IF(N1072="sníž. přenesená",J1072,0)</f>
        <v>0</v>
      </c>
      <c r="BI1072" s="224">
        <f>IF(N1072="nulová",J1072,0)</f>
        <v>0</v>
      </c>
      <c r="BJ1072" s="18" t="s">
        <v>83</v>
      </c>
      <c r="BK1072" s="224">
        <f>ROUND(I1072*H1072,2)</f>
        <v>0</v>
      </c>
      <c r="BL1072" s="18" t="s">
        <v>207</v>
      </c>
      <c r="BM1072" s="223" t="s">
        <v>1013</v>
      </c>
    </row>
    <row r="1073" s="13" customFormat="1">
      <c r="A1073" s="13"/>
      <c r="B1073" s="225"/>
      <c r="C1073" s="226"/>
      <c r="D1073" s="227" t="s">
        <v>142</v>
      </c>
      <c r="E1073" s="228" t="s">
        <v>1</v>
      </c>
      <c r="F1073" s="229" t="s">
        <v>284</v>
      </c>
      <c r="G1073" s="226"/>
      <c r="H1073" s="228" t="s">
        <v>1</v>
      </c>
      <c r="I1073" s="230"/>
      <c r="J1073" s="226"/>
      <c r="K1073" s="226"/>
      <c r="L1073" s="231"/>
      <c r="M1073" s="232"/>
      <c r="N1073" s="233"/>
      <c r="O1073" s="233"/>
      <c r="P1073" s="233"/>
      <c r="Q1073" s="233"/>
      <c r="R1073" s="233"/>
      <c r="S1073" s="233"/>
      <c r="T1073" s="234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35" t="s">
        <v>142</v>
      </c>
      <c r="AU1073" s="235" t="s">
        <v>85</v>
      </c>
      <c r="AV1073" s="13" t="s">
        <v>83</v>
      </c>
      <c r="AW1073" s="13" t="s">
        <v>34</v>
      </c>
      <c r="AX1073" s="13" t="s">
        <v>78</v>
      </c>
      <c r="AY1073" s="235" t="s">
        <v>133</v>
      </c>
    </row>
    <row r="1074" s="13" customFormat="1">
      <c r="A1074" s="13"/>
      <c r="B1074" s="225"/>
      <c r="C1074" s="226"/>
      <c r="D1074" s="227" t="s">
        <v>142</v>
      </c>
      <c r="E1074" s="228" t="s">
        <v>1</v>
      </c>
      <c r="F1074" s="229" t="s">
        <v>1014</v>
      </c>
      <c r="G1074" s="226"/>
      <c r="H1074" s="228" t="s">
        <v>1</v>
      </c>
      <c r="I1074" s="230"/>
      <c r="J1074" s="226"/>
      <c r="K1074" s="226"/>
      <c r="L1074" s="231"/>
      <c r="M1074" s="232"/>
      <c r="N1074" s="233"/>
      <c r="O1074" s="233"/>
      <c r="P1074" s="233"/>
      <c r="Q1074" s="233"/>
      <c r="R1074" s="233"/>
      <c r="S1074" s="233"/>
      <c r="T1074" s="234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35" t="s">
        <v>142</v>
      </c>
      <c r="AU1074" s="235" t="s">
        <v>85</v>
      </c>
      <c r="AV1074" s="13" t="s">
        <v>83</v>
      </c>
      <c r="AW1074" s="13" t="s">
        <v>34</v>
      </c>
      <c r="AX1074" s="13" t="s">
        <v>78</v>
      </c>
      <c r="AY1074" s="235" t="s">
        <v>133</v>
      </c>
    </row>
    <row r="1075" s="14" customFormat="1">
      <c r="A1075" s="14"/>
      <c r="B1075" s="236"/>
      <c r="C1075" s="237"/>
      <c r="D1075" s="227" t="s">
        <v>142</v>
      </c>
      <c r="E1075" s="238" t="s">
        <v>1</v>
      </c>
      <c r="F1075" s="239" t="s">
        <v>1015</v>
      </c>
      <c r="G1075" s="237"/>
      <c r="H1075" s="240">
        <v>115.63</v>
      </c>
      <c r="I1075" s="241"/>
      <c r="J1075" s="237"/>
      <c r="K1075" s="237"/>
      <c r="L1075" s="242"/>
      <c r="M1075" s="243"/>
      <c r="N1075" s="244"/>
      <c r="O1075" s="244"/>
      <c r="P1075" s="244"/>
      <c r="Q1075" s="244"/>
      <c r="R1075" s="244"/>
      <c r="S1075" s="244"/>
      <c r="T1075" s="245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46" t="s">
        <v>142</v>
      </c>
      <c r="AU1075" s="246" t="s">
        <v>85</v>
      </c>
      <c r="AV1075" s="14" t="s">
        <v>85</v>
      </c>
      <c r="AW1075" s="14" t="s">
        <v>34</v>
      </c>
      <c r="AX1075" s="14" t="s">
        <v>78</v>
      </c>
      <c r="AY1075" s="246" t="s">
        <v>133</v>
      </c>
    </row>
    <row r="1076" s="13" customFormat="1">
      <c r="A1076" s="13"/>
      <c r="B1076" s="225"/>
      <c r="C1076" s="226"/>
      <c r="D1076" s="227" t="s">
        <v>142</v>
      </c>
      <c r="E1076" s="228" t="s">
        <v>1</v>
      </c>
      <c r="F1076" s="229" t="s">
        <v>181</v>
      </c>
      <c r="G1076" s="226"/>
      <c r="H1076" s="228" t="s">
        <v>1</v>
      </c>
      <c r="I1076" s="230"/>
      <c r="J1076" s="226"/>
      <c r="K1076" s="226"/>
      <c r="L1076" s="231"/>
      <c r="M1076" s="232"/>
      <c r="N1076" s="233"/>
      <c r="O1076" s="233"/>
      <c r="P1076" s="233"/>
      <c r="Q1076" s="233"/>
      <c r="R1076" s="233"/>
      <c r="S1076" s="233"/>
      <c r="T1076" s="234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35" t="s">
        <v>142</v>
      </c>
      <c r="AU1076" s="235" t="s">
        <v>85</v>
      </c>
      <c r="AV1076" s="13" t="s">
        <v>83</v>
      </c>
      <c r="AW1076" s="13" t="s">
        <v>34</v>
      </c>
      <c r="AX1076" s="13" t="s">
        <v>78</v>
      </c>
      <c r="AY1076" s="235" t="s">
        <v>133</v>
      </c>
    </row>
    <row r="1077" s="14" customFormat="1">
      <c r="A1077" s="14"/>
      <c r="B1077" s="236"/>
      <c r="C1077" s="237"/>
      <c r="D1077" s="227" t="s">
        <v>142</v>
      </c>
      <c r="E1077" s="238" t="s">
        <v>1</v>
      </c>
      <c r="F1077" s="239" t="s">
        <v>1016</v>
      </c>
      <c r="G1077" s="237"/>
      <c r="H1077" s="240">
        <v>-33.968000000000004</v>
      </c>
      <c r="I1077" s="241"/>
      <c r="J1077" s="237"/>
      <c r="K1077" s="237"/>
      <c r="L1077" s="242"/>
      <c r="M1077" s="243"/>
      <c r="N1077" s="244"/>
      <c r="O1077" s="244"/>
      <c r="P1077" s="244"/>
      <c r="Q1077" s="244"/>
      <c r="R1077" s="244"/>
      <c r="S1077" s="244"/>
      <c r="T1077" s="245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46" t="s">
        <v>142</v>
      </c>
      <c r="AU1077" s="246" t="s">
        <v>85</v>
      </c>
      <c r="AV1077" s="14" t="s">
        <v>85</v>
      </c>
      <c r="AW1077" s="14" t="s">
        <v>34</v>
      </c>
      <c r="AX1077" s="14" t="s">
        <v>78</v>
      </c>
      <c r="AY1077" s="246" t="s">
        <v>133</v>
      </c>
    </row>
    <row r="1078" s="13" customFormat="1">
      <c r="A1078" s="13"/>
      <c r="B1078" s="225"/>
      <c r="C1078" s="226"/>
      <c r="D1078" s="227" t="s">
        <v>142</v>
      </c>
      <c r="E1078" s="228" t="s">
        <v>1</v>
      </c>
      <c r="F1078" s="229" t="s">
        <v>290</v>
      </c>
      <c r="G1078" s="226"/>
      <c r="H1078" s="228" t="s">
        <v>1</v>
      </c>
      <c r="I1078" s="230"/>
      <c r="J1078" s="226"/>
      <c r="K1078" s="226"/>
      <c r="L1078" s="231"/>
      <c r="M1078" s="232"/>
      <c r="N1078" s="233"/>
      <c r="O1078" s="233"/>
      <c r="P1078" s="233"/>
      <c r="Q1078" s="233"/>
      <c r="R1078" s="233"/>
      <c r="S1078" s="233"/>
      <c r="T1078" s="234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35" t="s">
        <v>142</v>
      </c>
      <c r="AU1078" s="235" t="s">
        <v>85</v>
      </c>
      <c r="AV1078" s="13" t="s">
        <v>83</v>
      </c>
      <c r="AW1078" s="13" t="s">
        <v>34</v>
      </c>
      <c r="AX1078" s="13" t="s">
        <v>78</v>
      </c>
      <c r="AY1078" s="235" t="s">
        <v>133</v>
      </c>
    </row>
    <row r="1079" s="14" customFormat="1">
      <c r="A1079" s="14"/>
      <c r="B1079" s="236"/>
      <c r="C1079" s="237"/>
      <c r="D1079" s="227" t="s">
        <v>142</v>
      </c>
      <c r="E1079" s="238" t="s">
        <v>1</v>
      </c>
      <c r="F1079" s="239" t="s">
        <v>1017</v>
      </c>
      <c r="G1079" s="237"/>
      <c r="H1079" s="240">
        <v>8.5190000000000001</v>
      </c>
      <c r="I1079" s="241"/>
      <c r="J1079" s="237"/>
      <c r="K1079" s="237"/>
      <c r="L1079" s="242"/>
      <c r="M1079" s="243"/>
      <c r="N1079" s="244"/>
      <c r="O1079" s="244"/>
      <c r="P1079" s="244"/>
      <c r="Q1079" s="244"/>
      <c r="R1079" s="244"/>
      <c r="S1079" s="244"/>
      <c r="T1079" s="245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46" t="s">
        <v>142</v>
      </c>
      <c r="AU1079" s="246" t="s">
        <v>85</v>
      </c>
      <c r="AV1079" s="14" t="s">
        <v>85</v>
      </c>
      <c r="AW1079" s="14" t="s">
        <v>34</v>
      </c>
      <c r="AX1079" s="14" t="s">
        <v>78</v>
      </c>
      <c r="AY1079" s="246" t="s">
        <v>133</v>
      </c>
    </row>
    <row r="1080" s="14" customFormat="1">
      <c r="A1080" s="14"/>
      <c r="B1080" s="236"/>
      <c r="C1080" s="237"/>
      <c r="D1080" s="227" t="s">
        <v>142</v>
      </c>
      <c r="E1080" s="238" t="s">
        <v>1</v>
      </c>
      <c r="F1080" s="239" t="s">
        <v>1018</v>
      </c>
      <c r="G1080" s="237"/>
      <c r="H1080" s="240">
        <v>1.1499999999999999</v>
      </c>
      <c r="I1080" s="241"/>
      <c r="J1080" s="237"/>
      <c r="K1080" s="237"/>
      <c r="L1080" s="242"/>
      <c r="M1080" s="243"/>
      <c r="N1080" s="244"/>
      <c r="O1080" s="244"/>
      <c r="P1080" s="244"/>
      <c r="Q1080" s="244"/>
      <c r="R1080" s="244"/>
      <c r="S1080" s="244"/>
      <c r="T1080" s="245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46" t="s">
        <v>142</v>
      </c>
      <c r="AU1080" s="246" t="s">
        <v>85</v>
      </c>
      <c r="AV1080" s="14" t="s">
        <v>85</v>
      </c>
      <c r="AW1080" s="14" t="s">
        <v>34</v>
      </c>
      <c r="AX1080" s="14" t="s">
        <v>78</v>
      </c>
      <c r="AY1080" s="246" t="s">
        <v>133</v>
      </c>
    </row>
    <row r="1081" s="13" customFormat="1">
      <c r="A1081" s="13"/>
      <c r="B1081" s="225"/>
      <c r="C1081" s="226"/>
      <c r="D1081" s="227" t="s">
        <v>142</v>
      </c>
      <c r="E1081" s="228" t="s">
        <v>1</v>
      </c>
      <c r="F1081" s="229" t="s">
        <v>1007</v>
      </c>
      <c r="G1081" s="226"/>
      <c r="H1081" s="228" t="s">
        <v>1</v>
      </c>
      <c r="I1081" s="230"/>
      <c r="J1081" s="226"/>
      <c r="K1081" s="226"/>
      <c r="L1081" s="231"/>
      <c r="M1081" s="232"/>
      <c r="N1081" s="233"/>
      <c r="O1081" s="233"/>
      <c r="P1081" s="233"/>
      <c r="Q1081" s="233"/>
      <c r="R1081" s="233"/>
      <c r="S1081" s="233"/>
      <c r="T1081" s="234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35" t="s">
        <v>142</v>
      </c>
      <c r="AU1081" s="235" t="s">
        <v>85</v>
      </c>
      <c r="AV1081" s="13" t="s">
        <v>83</v>
      </c>
      <c r="AW1081" s="13" t="s">
        <v>34</v>
      </c>
      <c r="AX1081" s="13" t="s">
        <v>78</v>
      </c>
      <c r="AY1081" s="235" t="s">
        <v>133</v>
      </c>
    </row>
    <row r="1082" s="13" customFormat="1">
      <c r="A1082" s="13"/>
      <c r="B1082" s="225"/>
      <c r="C1082" s="226"/>
      <c r="D1082" s="227" t="s">
        <v>142</v>
      </c>
      <c r="E1082" s="228" t="s">
        <v>1</v>
      </c>
      <c r="F1082" s="229" t="s">
        <v>184</v>
      </c>
      <c r="G1082" s="226"/>
      <c r="H1082" s="228" t="s">
        <v>1</v>
      </c>
      <c r="I1082" s="230"/>
      <c r="J1082" s="226"/>
      <c r="K1082" s="226"/>
      <c r="L1082" s="231"/>
      <c r="M1082" s="232"/>
      <c r="N1082" s="233"/>
      <c r="O1082" s="233"/>
      <c r="P1082" s="233"/>
      <c r="Q1082" s="233"/>
      <c r="R1082" s="233"/>
      <c r="S1082" s="233"/>
      <c r="T1082" s="234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35" t="s">
        <v>142</v>
      </c>
      <c r="AU1082" s="235" t="s">
        <v>85</v>
      </c>
      <c r="AV1082" s="13" t="s">
        <v>83</v>
      </c>
      <c r="AW1082" s="13" t="s">
        <v>34</v>
      </c>
      <c r="AX1082" s="13" t="s">
        <v>78</v>
      </c>
      <c r="AY1082" s="235" t="s">
        <v>133</v>
      </c>
    </row>
    <row r="1083" s="14" customFormat="1">
      <c r="A1083" s="14"/>
      <c r="B1083" s="236"/>
      <c r="C1083" s="237"/>
      <c r="D1083" s="227" t="s">
        <v>142</v>
      </c>
      <c r="E1083" s="238" t="s">
        <v>1</v>
      </c>
      <c r="F1083" s="239" t="s">
        <v>1019</v>
      </c>
      <c r="G1083" s="237"/>
      <c r="H1083" s="240">
        <v>10.884</v>
      </c>
      <c r="I1083" s="241"/>
      <c r="J1083" s="237"/>
      <c r="K1083" s="237"/>
      <c r="L1083" s="242"/>
      <c r="M1083" s="243"/>
      <c r="N1083" s="244"/>
      <c r="O1083" s="244"/>
      <c r="P1083" s="244"/>
      <c r="Q1083" s="244"/>
      <c r="R1083" s="244"/>
      <c r="S1083" s="244"/>
      <c r="T1083" s="245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46" t="s">
        <v>142</v>
      </c>
      <c r="AU1083" s="246" t="s">
        <v>85</v>
      </c>
      <c r="AV1083" s="14" t="s">
        <v>85</v>
      </c>
      <c r="AW1083" s="14" t="s">
        <v>34</v>
      </c>
      <c r="AX1083" s="14" t="s">
        <v>78</v>
      </c>
      <c r="AY1083" s="246" t="s">
        <v>133</v>
      </c>
    </row>
    <row r="1084" s="13" customFormat="1">
      <c r="A1084" s="13"/>
      <c r="B1084" s="225"/>
      <c r="C1084" s="226"/>
      <c r="D1084" s="227" t="s">
        <v>142</v>
      </c>
      <c r="E1084" s="228" t="s">
        <v>1</v>
      </c>
      <c r="F1084" s="229" t="s">
        <v>188</v>
      </c>
      <c r="G1084" s="226"/>
      <c r="H1084" s="228" t="s">
        <v>1</v>
      </c>
      <c r="I1084" s="230"/>
      <c r="J1084" s="226"/>
      <c r="K1084" s="226"/>
      <c r="L1084" s="231"/>
      <c r="M1084" s="232"/>
      <c r="N1084" s="233"/>
      <c r="O1084" s="233"/>
      <c r="P1084" s="233"/>
      <c r="Q1084" s="233"/>
      <c r="R1084" s="233"/>
      <c r="S1084" s="233"/>
      <c r="T1084" s="234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35" t="s">
        <v>142</v>
      </c>
      <c r="AU1084" s="235" t="s">
        <v>85</v>
      </c>
      <c r="AV1084" s="13" t="s">
        <v>83</v>
      </c>
      <c r="AW1084" s="13" t="s">
        <v>34</v>
      </c>
      <c r="AX1084" s="13" t="s">
        <v>78</v>
      </c>
      <c r="AY1084" s="235" t="s">
        <v>133</v>
      </c>
    </row>
    <row r="1085" s="14" customFormat="1">
      <c r="A1085" s="14"/>
      <c r="B1085" s="236"/>
      <c r="C1085" s="237"/>
      <c r="D1085" s="227" t="s">
        <v>142</v>
      </c>
      <c r="E1085" s="238" t="s">
        <v>1</v>
      </c>
      <c r="F1085" s="239" t="s">
        <v>1020</v>
      </c>
      <c r="G1085" s="237"/>
      <c r="H1085" s="240">
        <v>15.504</v>
      </c>
      <c r="I1085" s="241"/>
      <c r="J1085" s="237"/>
      <c r="K1085" s="237"/>
      <c r="L1085" s="242"/>
      <c r="M1085" s="243"/>
      <c r="N1085" s="244"/>
      <c r="O1085" s="244"/>
      <c r="P1085" s="244"/>
      <c r="Q1085" s="244"/>
      <c r="R1085" s="244"/>
      <c r="S1085" s="244"/>
      <c r="T1085" s="245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46" t="s">
        <v>142</v>
      </c>
      <c r="AU1085" s="246" t="s">
        <v>85</v>
      </c>
      <c r="AV1085" s="14" t="s">
        <v>85</v>
      </c>
      <c r="AW1085" s="14" t="s">
        <v>34</v>
      </c>
      <c r="AX1085" s="14" t="s">
        <v>78</v>
      </c>
      <c r="AY1085" s="246" t="s">
        <v>133</v>
      </c>
    </row>
    <row r="1086" s="13" customFormat="1">
      <c r="A1086" s="13"/>
      <c r="B1086" s="225"/>
      <c r="C1086" s="226"/>
      <c r="D1086" s="227" t="s">
        <v>142</v>
      </c>
      <c r="E1086" s="228" t="s">
        <v>1</v>
      </c>
      <c r="F1086" s="229" t="s">
        <v>181</v>
      </c>
      <c r="G1086" s="226"/>
      <c r="H1086" s="228" t="s">
        <v>1</v>
      </c>
      <c r="I1086" s="230"/>
      <c r="J1086" s="226"/>
      <c r="K1086" s="226"/>
      <c r="L1086" s="231"/>
      <c r="M1086" s="232"/>
      <c r="N1086" s="233"/>
      <c r="O1086" s="233"/>
      <c r="P1086" s="233"/>
      <c r="Q1086" s="233"/>
      <c r="R1086" s="233"/>
      <c r="S1086" s="233"/>
      <c r="T1086" s="234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35" t="s">
        <v>142</v>
      </c>
      <c r="AU1086" s="235" t="s">
        <v>85</v>
      </c>
      <c r="AV1086" s="13" t="s">
        <v>83</v>
      </c>
      <c r="AW1086" s="13" t="s">
        <v>34</v>
      </c>
      <c r="AX1086" s="13" t="s">
        <v>78</v>
      </c>
      <c r="AY1086" s="235" t="s">
        <v>133</v>
      </c>
    </row>
    <row r="1087" s="14" customFormat="1">
      <c r="A1087" s="14"/>
      <c r="B1087" s="236"/>
      <c r="C1087" s="237"/>
      <c r="D1087" s="227" t="s">
        <v>142</v>
      </c>
      <c r="E1087" s="238" t="s">
        <v>1</v>
      </c>
      <c r="F1087" s="239" t="s">
        <v>1021</v>
      </c>
      <c r="G1087" s="237"/>
      <c r="H1087" s="240">
        <v>-2.8180000000000001</v>
      </c>
      <c r="I1087" s="241"/>
      <c r="J1087" s="237"/>
      <c r="K1087" s="237"/>
      <c r="L1087" s="242"/>
      <c r="M1087" s="243"/>
      <c r="N1087" s="244"/>
      <c r="O1087" s="244"/>
      <c r="P1087" s="244"/>
      <c r="Q1087" s="244"/>
      <c r="R1087" s="244"/>
      <c r="S1087" s="244"/>
      <c r="T1087" s="245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46" t="s">
        <v>142</v>
      </c>
      <c r="AU1087" s="246" t="s">
        <v>85</v>
      </c>
      <c r="AV1087" s="14" t="s">
        <v>85</v>
      </c>
      <c r="AW1087" s="14" t="s">
        <v>34</v>
      </c>
      <c r="AX1087" s="14" t="s">
        <v>78</v>
      </c>
      <c r="AY1087" s="246" t="s">
        <v>133</v>
      </c>
    </row>
    <row r="1088" s="13" customFormat="1">
      <c r="A1088" s="13"/>
      <c r="B1088" s="225"/>
      <c r="C1088" s="226"/>
      <c r="D1088" s="227" t="s">
        <v>142</v>
      </c>
      <c r="E1088" s="228" t="s">
        <v>1</v>
      </c>
      <c r="F1088" s="229" t="s">
        <v>290</v>
      </c>
      <c r="G1088" s="226"/>
      <c r="H1088" s="228" t="s">
        <v>1</v>
      </c>
      <c r="I1088" s="230"/>
      <c r="J1088" s="226"/>
      <c r="K1088" s="226"/>
      <c r="L1088" s="231"/>
      <c r="M1088" s="232"/>
      <c r="N1088" s="233"/>
      <c r="O1088" s="233"/>
      <c r="P1088" s="233"/>
      <c r="Q1088" s="233"/>
      <c r="R1088" s="233"/>
      <c r="S1088" s="233"/>
      <c r="T1088" s="234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35" t="s">
        <v>142</v>
      </c>
      <c r="AU1088" s="235" t="s">
        <v>85</v>
      </c>
      <c r="AV1088" s="13" t="s">
        <v>83</v>
      </c>
      <c r="AW1088" s="13" t="s">
        <v>34</v>
      </c>
      <c r="AX1088" s="13" t="s">
        <v>78</v>
      </c>
      <c r="AY1088" s="235" t="s">
        <v>133</v>
      </c>
    </row>
    <row r="1089" s="14" customFormat="1">
      <c r="A1089" s="14"/>
      <c r="B1089" s="236"/>
      <c r="C1089" s="237"/>
      <c r="D1089" s="227" t="s">
        <v>142</v>
      </c>
      <c r="E1089" s="238" t="s">
        <v>1</v>
      </c>
      <c r="F1089" s="239" t="s">
        <v>1022</v>
      </c>
      <c r="G1089" s="237"/>
      <c r="H1089" s="240">
        <v>4.1200000000000001</v>
      </c>
      <c r="I1089" s="241"/>
      <c r="J1089" s="237"/>
      <c r="K1089" s="237"/>
      <c r="L1089" s="242"/>
      <c r="M1089" s="243"/>
      <c r="N1089" s="244"/>
      <c r="O1089" s="244"/>
      <c r="P1089" s="244"/>
      <c r="Q1089" s="244"/>
      <c r="R1089" s="244"/>
      <c r="S1089" s="244"/>
      <c r="T1089" s="245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46" t="s">
        <v>142</v>
      </c>
      <c r="AU1089" s="246" t="s">
        <v>85</v>
      </c>
      <c r="AV1089" s="14" t="s">
        <v>85</v>
      </c>
      <c r="AW1089" s="14" t="s">
        <v>34</v>
      </c>
      <c r="AX1089" s="14" t="s">
        <v>78</v>
      </c>
      <c r="AY1089" s="246" t="s">
        <v>133</v>
      </c>
    </row>
    <row r="1090" s="16" customFormat="1">
      <c r="A1090" s="16"/>
      <c r="B1090" s="269"/>
      <c r="C1090" s="270"/>
      <c r="D1090" s="227" t="s">
        <v>142</v>
      </c>
      <c r="E1090" s="271" t="s">
        <v>1</v>
      </c>
      <c r="F1090" s="272" t="s">
        <v>641</v>
      </c>
      <c r="G1090" s="270"/>
      <c r="H1090" s="273">
        <v>119.021</v>
      </c>
      <c r="I1090" s="274"/>
      <c r="J1090" s="270"/>
      <c r="K1090" s="270"/>
      <c r="L1090" s="275"/>
      <c r="M1090" s="276"/>
      <c r="N1090" s="277"/>
      <c r="O1090" s="277"/>
      <c r="P1090" s="277"/>
      <c r="Q1090" s="277"/>
      <c r="R1090" s="277"/>
      <c r="S1090" s="277"/>
      <c r="T1090" s="278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T1090" s="279" t="s">
        <v>142</v>
      </c>
      <c r="AU1090" s="279" t="s">
        <v>85</v>
      </c>
      <c r="AV1090" s="16" t="s">
        <v>134</v>
      </c>
      <c r="AW1090" s="16" t="s">
        <v>34</v>
      </c>
      <c r="AX1090" s="16" t="s">
        <v>78</v>
      </c>
      <c r="AY1090" s="279" t="s">
        <v>133</v>
      </c>
    </row>
    <row r="1091" s="14" customFormat="1">
      <c r="A1091" s="14"/>
      <c r="B1091" s="236"/>
      <c r="C1091" s="237"/>
      <c r="D1091" s="227" t="s">
        <v>142</v>
      </c>
      <c r="E1091" s="238" t="s">
        <v>1</v>
      </c>
      <c r="F1091" s="239" t="s">
        <v>1023</v>
      </c>
      <c r="G1091" s="237"/>
      <c r="H1091" s="240">
        <v>29.754999999999999</v>
      </c>
      <c r="I1091" s="241"/>
      <c r="J1091" s="237"/>
      <c r="K1091" s="237"/>
      <c r="L1091" s="242"/>
      <c r="M1091" s="243"/>
      <c r="N1091" s="244"/>
      <c r="O1091" s="244"/>
      <c r="P1091" s="244"/>
      <c r="Q1091" s="244"/>
      <c r="R1091" s="244"/>
      <c r="S1091" s="244"/>
      <c r="T1091" s="245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46" t="s">
        <v>142</v>
      </c>
      <c r="AU1091" s="246" t="s">
        <v>85</v>
      </c>
      <c r="AV1091" s="14" t="s">
        <v>85</v>
      </c>
      <c r="AW1091" s="14" t="s">
        <v>34</v>
      </c>
      <c r="AX1091" s="14" t="s">
        <v>78</v>
      </c>
      <c r="AY1091" s="246" t="s">
        <v>133</v>
      </c>
    </row>
    <row r="1092" s="15" customFormat="1">
      <c r="A1092" s="15"/>
      <c r="B1092" s="247"/>
      <c r="C1092" s="248"/>
      <c r="D1092" s="227" t="s">
        <v>142</v>
      </c>
      <c r="E1092" s="249" t="s">
        <v>1</v>
      </c>
      <c r="F1092" s="250" t="s">
        <v>145</v>
      </c>
      <c r="G1092" s="248"/>
      <c r="H1092" s="251">
        <v>148.77600000000001</v>
      </c>
      <c r="I1092" s="252"/>
      <c r="J1092" s="248"/>
      <c r="K1092" s="248"/>
      <c r="L1092" s="253"/>
      <c r="M1092" s="254"/>
      <c r="N1092" s="255"/>
      <c r="O1092" s="255"/>
      <c r="P1092" s="255"/>
      <c r="Q1092" s="255"/>
      <c r="R1092" s="255"/>
      <c r="S1092" s="255"/>
      <c r="T1092" s="256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T1092" s="257" t="s">
        <v>142</v>
      </c>
      <c r="AU1092" s="257" t="s">
        <v>85</v>
      </c>
      <c r="AV1092" s="15" t="s">
        <v>141</v>
      </c>
      <c r="AW1092" s="15" t="s">
        <v>34</v>
      </c>
      <c r="AX1092" s="15" t="s">
        <v>83</v>
      </c>
      <c r="AY1092" s="257" t="s">
        <v>133</v>
      </c>
    </row>
    <row r="1093" s="2" customFormat="1" ht="24.15" customHeight="1">
      <c r="A1093" s="39"/>
      <c r="B1093" s="40"/>
      <c r="C1093" s="212" t="s">
        <v>1024</v>
      </c>
      <c r="D1093" s="212" t="s">
        <v>136</v>
      </c>
      <c r="E1093" s="213" t="s">
        <v>1025</v>
      </c>
      <c r="F1093" s="214" t="s">
        <v>1026</v>
      </c>
      <c r="G1093" s="215" t="s">
        <v>154</v>
      </c>
      <c r="H1093" s="216">
        <v>148.77600000000001</v>
      </c>
      <c r="I1093" s="217"/>
      <c r="J1093" s="218">
        <f>ROUND(I1093*H1093,2)</f>
        <v>0</v>
      </c>
      <c r="K1093" s="214" t="s">
        <v>140</v>
      </c>
      <c r="L1093" s="45"/>
      <c r="M1093" s="219" t="s">
        <v>1</v>
      </c>
      <c r="N1093" s="220" t="s">
        <v>43</v>
      </c>
      <c r="O1093" s="92"/>
      <c r="P1093" s="221">
        <f>O1093*H1093</f>
        <v>0</v>
      </c>
      <c r="Q1093" s="221">
        <v>0</v>
      </c>
      <c r="R1093" s="221">
        <f>Q1093*H1093</f>
        <v>0</v>
      </c>
      <c r="S1093" s="221">
        <v>0</v>
      </c>
      <c r="T1093" s="222">
        <f>S1093*H1093</f>
        <v>0</v>
      </c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R1093" s="223" t="s">
        <v>207</v>
      </c>
      <c r="AT1093" s="223" t="s">
        <v>136</v>
      </c>
      <c r="AU1093" s="223" t="s">
        <v>85</v>
      </c>
      <c r="AY1093" s="18" t="s">
        <v>133</v>
      </c>
      <c r="BE1093" s="224">
        <f>IF(N1093="základní",J1093,0)</f>
        <v>0</v>
      </c>
      <c r="BF1093" s="224">
        <f>IF(N1093="snížená",J1093,0)</f>
        <v>0</v>
      </c>
      <c r="BG1093" s="224">
        <f>IF(N1093="zákl. přenesená",J1093,0)</f>
        <v>0</v>
      </c>
      <c r="BH1093" s="224">
        <f>IF(N1093="sníž. přenesená",J1093,0)</f>
        <v>0</v>
      </c>
      <c r="BI1093" s="224">
        <f>IF(N1093="nulová",J1093,0)</f>
        <v>0</v>
      </c>
      <c r="BJ1093" s="18" t="s">
        <v>83</v>
      </c>
      <c r="BK1093" s="224">
        <f>ROUND(I1093*H1093,2)</f>
        <v>0</v>
      </c>
      <c r="BL1093" s="18" t="s">
        <v>207</v>
      </c>
      <c r="BM1093" s="223" t="s">
        <v>1027</v>
      </c>
    </row>
    <row r="1094" s="2" customFormat="1" ht="24.15" customHeight="1">
      <c r="A1094" s="39"/>
      <c r="B1094" s="40"/>
      <c r="C1094" s="212" t="s">
        <v>597</v>
      </c>
      <c r="D1094" s="212" t="s">
        <v>136</v>
      </c>
      <c r="E1094" s="213" t="s">
        <v>1028</v>
      </c>
      <c r="F1094" s="214" t="s">
        <v>1029</v>
      </c>
      <c r="G1094" s="215" t="s">
        <v>154</v>
      </c>
      <c r="H1094" s="216">
        <v>148.77600000000001</v>
      </c>
      <c r="I1094" s="217"/>
      <c r="J1094" s="218">
        <f>ROUND(I1094*H1094,2)</f>
        <v>0</v>
      </c>
      <c r="K1094" s="214" t="s">
        <v>140</v>
      </c>
      <c r="L1094" s="45"/>
      <c r="M1094" s="219" t="s">
        <v>1</v>
      </c>
      <c r="N1094" s="220" t="s">
        <v>43</v>
      </c>
      <c r="O1094" s="92"/>
      <c r="P1094" s="221">
        <f>O1094*H1094</f>
        <v>0</v>
      </c>
      <c r="Q1094" s="221">
        <v>0</v>
      </c>
      <c r="R1094" s="221">
        <f>Q1094*H1094</f>
        <v>0</v>
      </c>
      <c r="S1094" s="221">
        <v>0</v>
      </c>
      <c r="T1094" s="222">
        <f>S1094*H1094</f>
        <v>0</v>
      </c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R1094" s="223" t="s">
        <v>207</v>
      </c>
      <c r="AT1094" s="223" t="s">
        <v>136</v>
      </c>
      <c r="AU1094" s="223" t="s">
        <v>85</v>
      </c>
      <c r="AY1094" s="18" t="s">
        <v>133</v>
      </c>
      <c r="BE1094" s="224">
        <f>IF(N1094="základní",J1094,0)</f>
        <v>0</v>
      </c>
      <c r="BF1094" s="224">
        <f>IF(N1094="snížená",J1094,0)</f>
        <v>0</v>
      </c>
      <c r="BG1094" s="224">
        <f>IF(N1094="zákl. přenesená",J1094,0)</f>
        <v>0</v>
      </c>
      <c r="BH1094" s="224">
        <f>IF(N1094="sníž. přenesená",J1094,0)</f>
        <v>0</v>
      </c>
      <c r="BI1094" s="224">
        <f>IF(N1094="nulová",J1094,0)</f>
        <v>0</v>
      </c>
      <c r="BJ1094" s="18" t="s">
        <v>83</v>
      </c>
      <c r="BK1094" s="224">
        <f>ROUND(I1094*H1094,2)</f>
        <v>0</v>
      </c>
      <c r="BL1094" s="18" t="s">
        <v>207</v>
      </c>
      <c r="BM1094" s="223" t="s">
        <v>1030</v>
      </c>
    </row>
    <row r="1095" s="2" customFormat="1" ht="24.15" customHeight="1">
      <c r="A1095" s="39"/>
      <c r="B1095" s="40"/>
      <c r="C1095" s="212" t="s">
        <v>1031</v>
      </c>
      <c r="D1095" s="212" t="s">
        <v>136</v>
      </c>
      <c r="E1095" s="213" t="s">
        <v>1032</v>
      </c>
      <c r="F1095" s="214" t="s">
        <v>1033</v>
      </c>
      <c r="G1095" s="215" t="s">
        <v>568</v>
      </c>
      <c r="H1095" s="268"/>
      <c r="I1095" s="217"/>
      <c r="J1095" s="218">
        <f>ROUND(I1095*H1095,2)</f>
        <v>0</v>
      </c>
      <c r="K1095" s="214" t="s">
        <v>140</v>
      </c>
      <c r="L1095" s="45"/>
      <c r="M1095" s="219" t="s">
        <v>1</v>
      </c>
      <c r="N1095" s="220" t="s">
        <v>43</v>
      </c>
      <c r="O1095" s="92"/>
      <c r="P1095" s="221">
        <f>O1095*H1095</f>
        <v>0</v>
      </c>
      <c r="Q1095" s="221">
        <v>0</v>
      </c>
      <c r="R1095" s="221">
        <f>Q1095*H1095</f>
        <v>0</v>
      </c>
      <c r="S1095" s="221">
        <v>0</v>
      </c>
      <c r="T1095" s="222">
        <f>S1095*H1095</f>
        <v>0</v>
      </c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R1095" s="223" t="s">
        <v>207</v>
      </c>
      <c r="AT1095" s="223" t="s">
        <v>136</v>
      </c>
      <c r="AU1095" s="223" t="s">
        <v>85</v>
      </c>
      <c r="AY1095" s="18" t="s">
        <v>133</v>
      </c>
      <c r="BE1095" s="224">
        <f>IF(N1095="základní",J1095,0)</f>
        <v>0</v>
      </c>
      <c r="BF1095" s="224">
        <f>IF(N1095="snížená",J1095,0)</f>
        <v>0</v>
      </c>
      <c r="BG1095" s="224">
        <f>IF(N1095="zákl. přenesená",J1095,0)</f>
        <v>0</v>
      </c>
      <c r="BH1095" s="224">
        <f>IF(N1095="sníž. přenesená",J1095,0)</f>
        <v>0</v>
      </c>
      <c r="BI1095" s="224">
        <f>IF(N1095="nulová",J1095,0)</f>
        <v>0</v>
      </c>
      <c r="BJ1095" s="18" t="s">
        <v>83</v>
      </c>
      <c r="BK1095" s="224">
        <f>ROUND(I1095*H1095,2)</f>
        <v>0</v>
      </c>
      <c r="BL1095" s="18" t="s">
        <v>207</v>
      </c>
      <c r="BM1095" s="223" t="s">
        <v>1034</v>
      </c>
    </row>
    <row r="1096" s="12" customFormat="1" ht="22.8" customHeight="1">
      <c r="A1096" s="12"/>
      <c r="B1096" s="196"/>
      <c r="C1096" s="197"/>
      <c r="D1096" s="198" t="s">
        <v>77</v>
      </c>
      <c r="E1096" s="210" t="s">
        <v>1035</v>
      </c>
      <c r="F1096" s="210" t="s">
        <v>1036</v>
      </c>
      <c r="G1096" s="197"/>
      <c r="H1096" s="197"/>
      <c r="I1096" s="200"/>
      <c r="J1096" s="211">
        <f>BK1096</f>
        <v>0</v>
      </c>
      <c r="K1096" s="197"/>
      <c r="L1096" s="202"/>
      <c r="M1096" s="203"/>
      <c r="N1096" s="204"/>
      <c r="O1096" s="204"/>
      <c r="P1096" s="205">
        <f>SUM(P1097:P1165)</f>
        <v>0</v>
      </c>
      <c r="Q1096" s="204"/>
      <c r="R1096" s="205">
        <f>SUM(R1097:R1165)</f>
        <v>0</v>
      </c>
      <c r="S1096" s="204"/>
      <c r="T1096" s="206">
        <f>SUM(T1097:T1165)</f>
        <v>0</v>
      </c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R1096" s="207" t="s">
        <v>85</v>
      </c>
      <c r="AT1096" s="208" t="s">
        <v>77</v>
      </c>
      <c r="AU1096" s="208" t="s">
        <v>83</v>
      </c>
      <c r="AY1096" s="207" t="s">
        <v>133</v>
      </c>
      <c r="BK1096" s="209">
        <f>SUM(BK1097:BK1165)</f>
        <v>0</v>
      </c>
    </row>
    <row r="1097" s="2" customFormat="1" ht="24.15" customHeight="1">
      <c r="A1097" s="39"/>
      <c r="B1097" s="40"/>
      <c r="C1097" s="212" t="s">
        <v>601</v>
      </c>
      <c r="D1097" s="212" t="s">
        <v>136</v>
      </c>
      <c r="E1097" s="213" t="s">
        <v>1037</v>
      </c>
      <c r="F1097" s="214" t="s">
        <v>1038</v>
      </c>
      <c r="G1097" s="215" t="s">
        <v>154</v>
      </c>
      <c r="H1097" s="216">
        <v>9.8320000000000007</v>
      </c>
      <c r="I1097" s="217"/>
      <c r="J1097" s="218">
        <f>ROUND(I1097*H1097,2)</f>
        <v>0</v>
      </c>
      <c r="K1097" s="214" t="s">
        <v>140</v>
      </c>
      <c r="L1097" s="45"/>
      <c r="M1097" s="219" t="s">
        <v>1</v>
      </c>
      <c r="N1097" s="220" t="s">
        <v>43</v>
      </c>
      <c r="O1097" s="92"/>
      <c r="P1097" s="221">
        <f>O1097*H1097</f>
        <v>0</v>
      </c>
      <c r="Q1097" s="221">
        <v>0</v>
      </c>
      <c r="R1097" s="221">
        <f>Q1097*H1097</f>
        <v>0</v>
      </c>
      <c r="S1097" s="221">
        <v>0</v>
      </c>
      <c r="T1097" s="222">
        <f>S1097*H1097</f>
        <v>0</v>
      </c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R1097" s="223" t="s">
        <v>207</v>
      </c>
      <c r="AT1097" s="223" t="s">
        <v>136</v>
      </c>
      <c r="AU1097" s="223" t="s">
        <v>85</v>
      </c>
      <c r="AY1097" s="18" t="s">
        <v>133</v>
      </c>
      <c r="BE1097" s="224">
        <f>IF(N1097="základní",J1097,0)</f>
        <v>0</v>
      </c>
      <c r="BF1097" s="224">
        <f>IF(N1097="snížená",J1097,0)</f>
        <v>0</v>
      </c>
      <c r="BG1097" s="224">
        <f>IF(N1097="zákl. přenesená",J1097,0)</f>
        <v>0</v>
      </c>
      <c r="BH1097" s="224">
        <f>IF(N1097="sníž. přenesená",J1097,0)</f>
        <v>0</v>
      </c>
      <c r="BI1097" s="224">
        <f>IF(N1097="nulová",J1097,0)</f>
        <v>0</v>
      </c>
      <c r="BJ1097" s="18" t="s">
        <v>83</v>
      </c>
      <c r="BK1097" s="224">
        <f>ROUND(I1097*H1097,2)</f>
        <v>0</v>
      </c>
      <c r="BL1097" s="18" t="s">
        <v>207</v>
      </c>
      <c r="BM1097" s="223" t="s">
        <v>1039</v>
      </c>
    </row>
    <row r="1098" s="2" customFormat="1" ht="24.15" customHeight="1">
      <c r="A1098" s="39"/>
      <c r="B1098" s="40"/>
      <c r="C1098" s="212" t="s">
        <v>1040</v>
      </c>
      <c r="D1098" s="212" t="s">
        <v>136</v>
      </c>
      <c r="E1098" s="213" t="s">
        <v>1041</v>
      </c>
      <c r="F1098" s="214" t="s">
        <v>1042</v>
      </c>
      <c r="G1098" s="215" t="s">
        <v>154</v>
      </c>
      <c r="H1098" s="216">
        <v>9.8320000000000007</v>
      </c>
      <c r="I1098" s="217"/>
      <c r="J1098" s="218">
        <f>ROUND(I1098*H1098,2)</f>
        <v>0</v>
      </c>
      <c r="K1098" s="214" t="s">
        <v>140</v>
      </c>
      <c r="L1098" s="45"/>
      <c r="M1098" s="219" t="s">
        <v>1</v>
      </c>
      <c r="N1098" s="220" t="s">
        <v>43</v>
      </c>
      <c r="O1098" s="92"/>
      <c r="P1098" s="221">
        <f>O1098*H1098</f>
        <v>0</v>
      </c>
      <c r="Q1098" s="221">
        <v>0</v>
      </c>
      <c r="R1098" s="221">
        <f>Q1098*H1098</f>
        <v>0</v>
      </c>
      <c r="S1098" s="221">
        <v>0</v>
      </c>
      <c r="T1098" s="222">
        <f>S1098*H1098</f>
        <v>0</v>
      </c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R1098" s="223" t="s">
        <v>207</v>
      </c>
      <c r="AT1098" s="223" t="s">
        <v>136</v>
      </c>
      <c r="AU1098" s="223" t="s">
        <v>85</v>
      </c>
      <c r="AY1098" s="18" t="s">
        <v>133</v>
      </c>
      <c r="BE1098" s="224">
        <f>IF(N1098="základní",J1098,0)</f>
        <v>0</v>
      </c>
      <c r="BF1098" s="224">
        <f>IF(N1098="snížená",J1098,0)</f>
        <v>0</v>
      </c>
      <c r="BG1098" s="224">
        <f>IF(N1098="zákl. přenesená",J1098,0)</f>
        <v>0</v>
      </c>
      <c r="BH1098" s="224">
        <f>IF(N1098="sníž. přenesená",J1098,0)</f>
        <v>0</v>
      </c>
      <c r="BI1098" s="224">
        <f>IF(N1098="nulová",J1098,0)</f>
        <v>0</v>
      </c>
      <c r="BJ1098" s="18" t="s">
        <v>83</v>
      </c>
      <c r="BK1098" s="224">
        <f>ROUND(I1098*H1098,2)</f>
        <v>0</v>
      </c>
      <c r="BL1098" s="18" t="s">
        <v>207</v>
      </c>
      <c r="BM1098" s="223" t="s">
        <v>1043</v>
      </c>
    </row>
    <row r="1099" s="13" customFormat="1">
      <c r="A1099" s="13"/>
      <c r="B1099" s="225"/>
      <c r="C1099" s="226"/>
      <c r="D1099" s="227" t="s">
        <v>142</v>
      </c>
      <c r="E1099" s="228" t="s">
        <v>1</v>
      </c>
      <c r="F1099" s="229" t="s">
        <v>875</v>
      </c>
      <c r="G1099" s="226"/>
      <c r="H1099" s="228" t="s">
        <v>1</v>
      </c>
      <c r="I1099" s="230"/>
      <c r="J1099" s="226"/>
      <c r="K1099" s="226"/>
      <c r="L1099" s="231"/>
      <c r="M1099" s="232"/>
      <c r="N1099" s="233"/>
      <c r="O1099" s="233"/>
      <c r="P1099" s="233"/>
      <c r="Q1099" s="233"/>
      <c r="R1099" s="233"/>
      <c r="S1099" s="233"/>
      <c r="T1099" s="234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35" t="s">
        <v>142</v>
      </c>
      <c r="AU1099" s="235" t="s">
        <v>85</v>
      </c>
      <c r="AV1099" s="13" t="s">
        <v>83</v>
      </c>
      <c r="AW1099" s="13" t="s">
        <v>34</v>
      </c>
      <c r="AX1099" s="13" t="s">
        <v>78</v>
      </c>
      <c r="AY1099" s="235" t="s">
        <v>133</v>
      </c>
    </row>
    <row r="1100" s="13" customFormat="1">
      <c r="A1100" s="13"/>
      <c r="B1100" s="225"/>
      <c r="C1100" s="226"/>
      <c r="D1100" s="227" t="s">
        <v>142</v>
      </c>
      <c r="E1100" s="228" t="s">
        <v>1</v>
      </c>
      <c r="F1100" s="229" t="s">
        <v>876</v>
      </c>
      <c r="G1100" s="226"/>
      <c r="H1100" s="228" t="s">
        <v>1</v>
      </c>
      <c r="I1100" s="230"/>
      <c r="J1100" s="226"/>
      <c r="K1100" s="226"/>
      <c r="L1100" s="231"/>
      <c r="M1100" s="232"/>
      <c r="N1100" s="233"/>
      <c r="O1100" s="233"/>
      <c r="P1100" s="233"/>
      <c r="Q1100" s="233"/>
      <c r="R1100" s="233"/>
      <c r="S1100" s="233"/>
      <c r="T1100" s="234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35" t="s">
        <v>142</v>
      </c>
      <c r="AU1100" s="235" t="s">
        <v>85</v>
      </c>
      <c r="AV1100" s="13" t="s">
        <v>83</v>
      </c>
      <c r="AW1100" s="13" t="s">
        <v>34</v>
      </c>
      <c r="AX1100" s="13" t="s">
        <v>78</v>
      </c>
      <c r="AY1100" s="235" t="s">
        <v>133</v>
      </c>
    </row>
    <row r="1101" s="13" customFormat="1">
      <c r="A1101" s="13"/>
      <c r="B1101" s="225"/>
      <c r="C1101" s="226"/>
      <c r="D1101" s="227" t="s">
        <v>142</v>
      </c>
      <c r="E1101" s="228" t="s">
        <v>1</v>
      </c>
      <c r="F1101" s="229" t="s">
        <v>877</v>
      </c>
      <c r="G1101" s="226"/>
      <c r="H1101" s="228" t="s">
        <v>1</v>
      </c>
      <c r="I1101" s="230"/>
      <c r="J1101" s="226"/>
      <c r="K1101" s="226"/>
      <c r="L1101" s="231"/>
      <c r="M1101" s="232"/>
      <c r="N1101" s="233"/>
      <c r="O1101" s="233"/>
      <c r="P1101" s="233"/>
      <c r="Q1101" s="233"/>
      <c r="R1101" s="233"/>
      <c r="S1101" s="233"/>
      <c r="T1101" s="234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35" t="s">
        <v>142</v>
      </c>
      <c r="AU1101" s="235" t="s">
        <v>85</v>
      </c>
      <c r="AV1101" s="13" t="s">
        <v>83</v>
      </c>
      <c r="AW1101" s="13" t="s">
        <v>34</v>
      </c>
      <c r="AX1101" s="13" t="s">
        <v>78</v>
      </c>
      <c r="AY1101" s="235" t="s">
        <v>133</v>
      </c>
    </row>
    <row r="1102" s="14" customFormat="1">
      <c r="A1102" s="14"/>
      <c r="B1102" s="236"/>
      <c r="C1102" s="237"/>
      <c r="D1102" s="227" t="s">
        <v>142</v>
      </c>
      <c r="E1102" s="238" t="s">
        <v>1</v>
      </c>
      <c r="F1102" s="239" t="s">
        <v>878</v>
      </c>
      <c r="G1102" s="237"/>
      <c r="H1102" s="240">
        <v>4.9160000000000004</v>
      </c>
      <c r="I1102" s="241"/>
      <c r="J1102" s="237"/>
      <c r="K1102" s="237"/>
      <c r="L1102" s="242"/>
      <c r="M1102" s="243"/>
      <c r="N1102" s="244"/>
      <c r="O1102" s="244"/>
      <c r="P1102" s="244"/>
      <c r="Q1102" s="244"/>
      <c r="R1102" s="244"/>
      <c r="S1102" s="244"/>
      <c r="T1102" s="245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46" t="s">
        <v>142</v>
      </c>
      <c r="AU1102" s="246" t="s">
        <v>85</v>
      </c>
      <c r="AV1102" s="14" t="s">
        <v>85</v>
      </c>
      <c r="AW1102" s="14" t="s">
        <v>34</v>
      </c>
      <c r="AX1102" s="14" t="s">
        <v>78</v>
      </c>
      <c r="AY1102" s="246" t="s">
        <v>133</v>
      </c>
    </row>
    <row r="1103" s="13" customFormat="1">
      <c r="A1103" s="13"/>
      <c r="B1103" s="225"/>
      <c r="C1103" s="226"/>
      <c r="D1103" s="227" t="s">
        <v>142</v>
      </c>
      <c r="E1103" s="228" t="s">
        <v>1</v>
      </c>
      <c r="F1103" s="229" t="s">
        <v>879</v>
      </c>
      <c r="G1103" s="226"/>
      <c r="H1103" s="228" t="s">
        <v>1</v>
      </c>
      <c r="I1103" s="230"/>
      <c r="J1103" s="226"/>
      <c r="K1103" s="226"/>
      <c r="L1103" s="231"/>
      <c r="M1103" s="232"/>
      <c r="N1103" s="233"/>
      <c r="O1103" s="233"/>
      <c r="P1103" s="233"/>
      <c r="Q1103" s="233"/>
      <c r="R1103" s="233"/>
      <c r="S1103" s="233"/>
      <c r="T1103" s="234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35" t="s">
        <v>142</v>
      </c>
      <c r="AU1103" s="235" t="s">
        <v>85</v>
      </c>
      <c r="AV1103" s="13" t="s">
        <v>83</v>
      </c>
      <c r="AW1103" s="13" t="s">
        <v>34</v>
      </c>
      <c r="AX1103" s="13" t="s">
        <v>78</v>
      </c>
      <c r="AY1103" s="235" t="s">
        <v>133</v>
      </c>
    </row>
    <row r="1104" s="14" customFormat="1">
      <c r="A1104" s="14"/>
      <c r="B1104" s="236"/>
      <c r="C1104" s="237"/>
      <c r="D1104" s="227" t="s">
        <v>142</v>
      </c>
      <c r="E1104" s="238" t="s">
        <v>1</v>
      </c>
      <c r="F1104" s="239" t="s">
        <v>880</v>
      </c>
      <c r="G1104" s="237"/>
      <c r="H1104" s="240">
        <v>4.9160000000000004</v>
      </c>
      <c r="I1104" s="241"/>
      <c r="J1104" s="237"/>
      <c r="K1104" s="237"/>
      <c r="L1104" s="242"/>
      <c r="M1104" s="243"/>
      <c r="N1104" s="244"/>
      <c r="O1104" s="244"/>
      <c r="P1104" s="244"/>
      <c r="Q1104" s="244"/>
      <c r="R1104" s="244"/>
      <c r="S1104" s="244"/>
      <c r="T1104" s="245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46" t="s">
        <v>142</v>
      </c>
      <c r="AU1104" s="246" t="s">
        <v>85</v>
      </c>
      <c r="AV1104" s="14" t="s">
        <v>85</v>
      </c>
      <c r="AW1104" s="14" t="s">
        <v>34</v>
      </c>
      <c r="AX1104" s="14" t="s">
        <v>78</v>
      </c>
      <c r="AY1104" s="246" t="s">
        <v>133</v>
      </c>
    </row>
    <row r="1105" s="15" customFormat="1">
      <c r="A1105" s="15"/>
      <c r="B1105" s="247"/>
      <c r="C1105" s="248"/>
      <c r="D1105" s="227" t="s">
        <v>142</v>
      </c>
      <c r="E1105" s="249" t="s">
        <v>1</v>
      </c>
      <c r="F1105" s="250" t="s">
        <v>145</v>
      </c>
      <c r="G1105" s="248"/>
      <c r="H1105" s="251">
        <v>9.8320000000000007</v>
      </c>
      <c r="I1105" s="252"/>
      <c r="J1105" s="248"/>
      <c r="K1105" s="248"/>
      <c r="L1105" s="253"/>
      <c r="M1105" s="254"/>
      <c r="N1105" s="255"/>
      <c r="O1105" s="255"/>
      <c r="P1105" s="255"/>
      <c r="Q1105" s="255"/>
      <c r="R1105" s="255"/>
      <c r="S1105" s="255"/>
      <c r="T1105" s="256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T1105" s="257" t="s">
        <v>142</v>
      </c>
      <c r="AU1105" s="257" t="s">
        <v>85</v>
      </c>
      <c r="AV1105" s="15" t="s">
        <v>141</v>
      </c>
      <c r="AW1105" s="15" t="s">
        <v>34</v>
      </c>
      <c r="AX1105" s="15" t="s">
        <v>83</v>
      </c>
      <c r="AY1105" s="257" t="s">
        <v>133</v>
      </c>
    </row>
    <row r="1106" s="2" customFormat="1" ht="24.15" customHeight="1">
      <c r="A1106" s="39"/>
      <c r="B1106" s="40"/>
      <c r="C1106" s="212" t="s">
        <v>605</v>
      </c>
      <c r="D1106" s="212" t="s">
        <v>136</v>
      </c>
      <c r="E1106" s="213" t="s">
        <v>1044</v>
      </c>
      <c r="F1106" s="214" t="s">
        <v>1045</v>
      </c>
      <c r="G1106" s="215" t="s">
        <v>154</v>
      </c>
      <c r="H1106" s="216">
        <v>9.8320000000000007</v>
      </c>
      <c r="I1106" s="217"/>
      <c r="J1106" s="218">
        <f>ROUND(I1106*H1106,2)</f>
        <v>0</v>
      </c>
      <c r="K1106" s="214" t="s">
        <v>140</v>
      </c>
      <c r="L1106" s="45"/>
      <c r="M1106" s="219" t="s">
        <v>1</v>
      </c>
      <c r="N1106" s="220" t="s">
        <v>43</v>
      </c>
      <c r="O1106" s="92"/>
      <c r="P1106" s="221">
        <f>O1106*H1106</f>
        <v>0</v>
      </c>
      <c r="Q1106" s="221">
        <v>0</v>
      </c>
      <c r="R1106" s="221">
        <f>Q1106*H1106</f>
        <v>0</v>
      </c>
      <c r="S1106" s="221">
        <v>0</v>
      </c>
      <c r="T1106" s="222">
        <f>S1106*H1106</f>
        <v>0</v>
      </c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R1106" s="223" t="s">
        <v>207</v>
      </c>
      <c r="AT1106" s="223" t="s">
        <v>136</v>
      </c>
      <c r="AU1106" s="223" t="s">
        <v>85</v>
      </c>
      <c r="AY1106" s="18" t="s">
        <v>133</v>
      </c>
      <c r="BE1106" s="224">
        <f>IF(N1106="základní",J1106,0)</f>
        <v>0</v>
      </c>
      <c r="BF1106" s="224">
        <f>IF(N1106="snížená",J1106,0)</f>
        <v>0</v>
      </c>
      <c r="BG1106" s="224">
        <f>IF(N1106="zákl. přenesená",J1106,0)</f>
        <v>0</v>
      </c>
      <c r="BH1106" s="224">
        <f>IF(N1106="sníž. přenesená",J1106,0)</f>
        <v>0</v>
      </c>
      <c r="BI1106" s="224">
        <f>IF(N1106="nulová",J1106,0)</f>
        <v>0</v>
      </c>
      <c r="BJ1106" s="18" t="s">
        <v>83</v>
      </c>
      <c r="BK1106" s="224">
        <f>ROUND(I1106*H1106,2)</f>
        <v>0</v>
      </c>
      <c r="BL1106" s="18" t="s">
        <v>207</v>
      </c>
      <c r="BM1106" s="223" t="s">
        <v>1046</v>
      </c>
    </row>
    <row r="1107" s="2" customFormat="1" ht="24.15" customHeight="1">
      <c r="A1107" s="39"/>
      <c r="B1107" s="40"/>
      <c r="C1107" s="212" t="s">
        <v>1047</v>
      </c>
      <c r="D1107" s="212" t="s">
        <v>136</v>
      </c>
      <c r="E1107" s="213" t="s">
        <v>1048</v>
      </c>
      <c r="F1107" s="214" t="s">
        <v>1049</v>
      </c>
      <c r="G1107" s="215" t="s">
        <v>154</v>
      </c>
      <c r="H1107" s="216">
        <v>9.8320000000000007</v>
      </c>
      <c r="I1107" s="217"/>
      <c r="J1107" s="218">
        <f>ROUND(I1107*H1107,2)</f>
        <v>0</v>
      </c>
      <c r="K1107" s="214" t="s">
        <v>140</v>
      </c>
      <c r="L1107" s="45"/>
      <c r="M1107" s="219" t="s">
        <v>1</v>
      </c>
      <c r="N1107" s="220" t="s">
        <v>43</v>
      </c>
      <c r="O1107" s="92"/>
      <c r="P1107" s="221">
        <f>O1107*H1107</f>
        <v>0</v>
      </c>
      <c r="Q1107" s="221">
        <v>0</v>
      </c>
      <c r="R1107" s="221">
        <f>Q1107*H1107</f>
        <v>0</v>
      </c>
      <c r="S1107" s="221">
        <v>0</v>
      </c>
      <c r="T1107" s="222">
        <f>S1107*H1107</f>
        <v>0</v>
      </c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R1107" s="223" t="s">
        <v>207</v>
      </c>
      <c r="AT1107" s="223" t="s">
        <v>136</v>
      </c>
      <c r="AU1107" s="223" t="s">
        <v>85</v>
      </c>
      <c r="AY1107" s="18" t="s">
        <v>133</v>
      </c>
      <c r="BE1107" s="224">
        <f>IF(N1107="základní",J1107,0)</f>
        <v>0</v>
      </c>
      <c r="BF1107" s="224">
        <f>IF(N1107="snížená",J1107,0)</f>
        <v>0</v>
      </c>
      <c r="BG1107" s="224">
        <f>IF(N1107="zákl. přenesená",J1107,0)</f>
        <v>0</v>
      </c>
      <c r="BH1107" s="224">
        <f>IF(N1107="sníž. přenesená",J1107,0)</f>
        <v>0</v>
      </c>
      <c r="BI1107" s="224">
        <f>IF(N1107="nulová",J1107,0)</f>
        <v>0</v>
      </c>
      <c r="BJ1107" s="18" t="s">
        <v>83</v>
      </c>
      <c r="BK1107" s="224">
        <f>ROUND(I1107*H1107,2)</f>
        <v>0</v>
      </c>
      <c r="BL1107" s="18" t="s">
        <v>207</v>
      </c>
      <c r="BM1107" s="223" t="s">
        <v>1050</v>
      </c>
    </row>
    <row r="1108" s="2" customFormat="1" ht="21.75" customHeight="1">
      <c r="A1108" s="39"/>
      <c r="B1108" s="40"/>
      <c r="C1108" s="212" t="s">
        <v>609</v>
      </c>
      <c r="D1108" s="212" t="s">
        <v>136</v>
      </c>
      <c r="E1108" s="213" t="s">
        <v>1051</v>
      </c>
      <c r="F1108" s="214" t="s">
        <v>1052</v>
      </c>
      <c r="G1108" s="215" t="s">
        <v>154</v>
      </c>
      <c r="H1108" s="216">
        <v>273.154</v>
      </c>
      <c r="I1108" s="217"/>
      <c r="J1108" s="218">
        <f>ROUND(I1108*H1108,2)</f>
        <v>0</v>
      </c>
      <c r="K1108" s="214" t="s">
        <v>140</v>
      </c>
      <c r="L1108" s="45"/>
      <c r="M1108" s="219" t="s">
        <v>1</v>
      </c>
      <c r="N1108" s="220" t="s">
        <v>43</v>
      </c>
      <c r="O1108" s="92"/>
      <c r="P1108" s="221">
        <f>O1108*H1108</f>
        <v>0</v>
      </c>
      <c r="Q1108" s="221">
        <v>0</v>
      </c>
      <c r="R1108" s="221">
        <f>Q1108*H1108</f>
        <v>0</v>
      </c>
      <c r="S1108" s="221">
        <v>0</v>
      </c>
      <c r="T1108" s="222">
        <f>S1108*H1108</f>
        <v>0</v>
      </c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R1108" s="223" t="s">
        <v>207</v>
      </c>
      <c r="AT1108" s="223" t="s">
        <v>136</v>
      </c>
      <c r="AU1108" s="223" t="s">
        <v>85</v>
      </c>
      <c r="AY1108" s="18" t="s">
        <v>133</v>
      </c>
      <c r="BE1108" s="224">
        <f>IF(N1108="základní",J1108,0)</f>
        <v>0</v>
      </c>
      <c r="BF1108" s="224">
        <f>IF(N1108="snížená",J1108,0)</f>
        <v>0</v>
      </c>
      <c r="BG1108" s="224">
        <f>IF(N1108="zákl. přenesená",J1108,0)</f>
        <v>0</v>
      </c>
      <c r="BH1108" s="224">
        <f>IF(N1108="sníž. přenesená",J1108,0)</f>
        <v>0</v>
      </c>
      <c r="BI1108" s="224">
        <f>IF(N1108="nulová",J1108,0)</f>
        <v>0</v>
      </c>
      <c r="BJ1108" s="18" t="s">
        <v>83</v>
      </c>
      <c r="BK1108" s="224">
        <f>ROUND(I1108*H1108,2)</f>
        <v>0</v>
      </c>
      <c r="BL1108" s="18" t="s">
        <v>207</v>
      </c>
      <c r="BM1108" s="223" t="s">
        <v>1053</v>
      </c>
    </row>
    <row r="1109" s="13" customFormat="1">
      <c r="A1109" s="13"/>
      <c r="B1109" s="225"/>
      <c r="C1109" s="226"/>
      <c r="D1109" s="227" t="s">
        <v>142</v>
      </c>
      <c r="E1109" s="228" t="s">
        <v>1</v>
      </c>
      <c r="F1109" s="229" t="s">
        <v>1054</v>
      </c>
      <c r="G1109" s="226"/>
      <c r="H1109" s="228" t="s">
        <v>1</v>
      </c>
      <c r="I1109" s="230"/>
      <c r="J1109" s="226"/>
      <c r="K1109" s="226"/>
      <c r="L1109" s="231"/>
      <c r="M1109" s="232"/>
      <c r="N1109" s="233"/>
      <c r="O1109" s="233"/>
      <c r="P1109" s="233"/>
      <c r="Q1109" s="233"/>
      <c r="R1109" s="233"/>
      <c r="S1109" s="233"/>
      <c r="T1109" s="234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35" t="s">
        <v>142</v>
      </c>
      <c r="AU1109" s="235" t="s">
        <v>85</v>
      </c>
      <c r="AV1109" s="13" t="s">
        <v>83</v>
      </c>
      <c r="AW1109" s="13" t="s">
        <v>34</v>
      </c>
      <c r="AX1109" s="13" t="s">
        <v>78</v>
      </c>
      <c r="AY1109" s="235" t="s">
        <v>133</v>
      </c>
    </row>
    <row r="1110" s="13" customFormat="1">
      <c r="A1110" s="13"/>
      <c r="B1110" s="225"/>
      <c r="C1110" s="226"/>
      <c r="D1110" s="227" t="s">
        <v>142</v>
      </c>
      <c r="E1110" s="228" t="s">
        <v>1</v>
      </c>
      <c r="F1110" s="229" t="s">
        <v>284</v>
      </c>
      <c r="G1110" s="226"/>
      <c r="H1110" s="228" t="s">
        <v>1</v>
      </c>
      <c r="I1110" s="230"/>
      <c r="J1110" s="226"/>
      <c r="K1110" s="226"/>
      <c r="L1110" s="231"/>
      <c r="M1110" s="232"/>
      <c r="N1110" s="233"/>
      <c r="O1110" s="233"/>
      <c r="P1110" s="233"/>
      <c r="Q1110" s="233"/>
      <c r="R1110" s="233"/>
      <c r="S1110" s="233"/>
      <c r="T1110" s="234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35" t="s">
        <v>142</v>
      </c>
      <c r="AU1110" s="235" t="s">
        <v>85</v>
      </c>
      <c r="AV1110" s="13" t="s">
        <v>83</v>
      </c>
      <c r="AW1110" s="13" t="s">
        <v>34</v>
      </c>
      <c r="AX1110" s="13" t="s">
        <v>78</v>
      </c>
      <c r="AY1110" s="235" t="s">
        <v>133</v>
      </c>
    </row>
    <row r="1111" s="13" customFormat="1">
      <c r="A1111" s="13"/>
      <c r="B1111" s="225"/>
      <c r="C1111" s="226"/>
      <c r="D1111" s="227" t="s">
        <v>142</v>
      </c>
      <c r="E1111" s="228" t="s">
        <v>1</v>
      </c>
      <c r="F1111" s="229" t="s">
        <v>285</v>
      </c>
      <c r="G1111" s="226"/>
      <c r="H1111" s="228" t="s">
        <v>1</v>
      </c>
      <c r="I1111" s="230"/>
      <c r="J1111" s="226"/>
      <c r="K1111" s="226"/>
      <c r="L1111" s="231"/>
      <c r="M1111" s="232"/>
      <c r="N1111" s="233"/>
      <c r="O1111" s="233"/>
      <c r="P1111" s="233"/>
      <c r="Q1111" s="233"/>
      <c r="R1111" s="233"/>
      <c r="S1111" s="233"/>
      <c r="T1111" s="234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35" t="s">
        <v>142</v>
      </c>
      <c r="AU1111" s="235" t="s">
        <v>85</v>
      </c>
      <c r="AV1111" s="13" t="s">
        <v>83</v>
      </c>
      <c r="AW1111" s="13" t="s">
        <v>34</v>
      </c>
      <c r="AX1111" s="13" t="s">
        <v>78</v>
      </c>
      <c r="AY1111" s="235" t="s">
        <v>133</v>
      </c>
    </row>
    <row r="1112" s="14" customFormat="1">
      <c r="A1112" s="14"/>
      <c r="B1112" s="236"/>
      <c r="C1112" s="237"/>
      <c r="D1112" s="227" t="s">
        <v>142</v>
      </c>
      <c r="E1112" s="238" t="s">
        <v>1</v>
      </c>
      <c r="F1112" s="239" t="s">
        <v>286</v>
      </c>
      <c r="G1112" s="237"/>
      <c r="H1112" s="240">
        <v>272.48000000000002</v>
      </c>
      <c r="I1112" s="241"/>
      <c r="J1112" s="237"/>
      <c r="K1112" s="237"/>
      <c r="L1112" s="242"/>
      <c r="M1112" s="243"/>
      <c r="N1112" s="244"/>
      <c r="O1112" s="244"/>
      <c r="P1112" s="244"/>
      <c r="Q1112" s="244"/>
      <c r="R1112" s="244"/>
      <c r="S1112" s="244"/>
      <c r="T1112" s="245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46" t="s">
        <v>142</v>
      </c>
      <c r="AU1112" s="246" t="s">
        <v>85</v>
      </c>
      <c r="AV1112" s="14" t="s">
        <v>85</v>
      </c>
      <c r="AW1112" s="14" t="s">
        <v>34</v>
      </c>
      <c r="AX1112" s="14" t="s">
        <v>78</v>
      </c>
      <c r="AY1112" s="246" t="s">
        <v>133</v>
      </c>
    </row>
    <row r="1113" s="13" customFormat="1">
      <c r="A1113" s="13"/>
      <c r="B1113" s="225"/>
      <c r="C1113" s="226"/>
      <c r="D1113" s="227" t="s">
        <v>142</v>
      </c>
      <c r="E1113" s="228" t="s">
        <v>1</v>
      </c>
      <c r="F1113" s="229" t="s">
        <v>287</v>
      </c>
      <c r="G1113" s="226"/>
      <c r="H1113" s="228" t="s">
        <v>1</v>
      </c>
      <c r="I1113" s="230"/>
      <c r="J1113" s="226"/>
      <c r="K1113" s="226"/>
      <c r="L1113" s="231"/>
      <c r="M1113" s="232"/>
      <c r="N1113" s="233"/>
      <c r="O1113" s="233"/>
      <c r="P1113" s="233"/>
      <c r="Q1113" s="233"/>
      <c r="R1113" s="233"/>
      <c r="S1113" s="233"/>
      <c r="T1113" s="234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35" t="s">
        <v>142</v>
      </c>
      <c r="AU1113" s="235" t="s">
        <v>85</v>
      </c>
      <c r="AV1113" s="13" t="s">
        <v>83</v>
      </c>
      <c r="AW1113" s="13" t="s">
        <v>34</v>
      </c>
      <c r="AX1113" s="13" t="s">
        <v>78</v>
      </c>
      <c r="AY1113" s="235" t="s">
        <v>133</v>
      </c>
    </row>
    <row r="1114" s="14" customFormat="1">
      <c r="A1114" s="14"/>
      <c r="B1114" s="236"/>
      <c r="C1114" s="237"/>
      <c r="D1114" s="227" t="s">
        <v>142</v>
      </c>
      <c r="E1114" s="238" t="s">
        <v>1</v>
      </c>
      <c r="F1114" s="239" t="s">
        <v>288</v>
      </c>
      <c r="G1114" s="237"/>
      <c r="H1114" s="240">
        <v>8.3979999999999997</v>
      </c>
      <c r="I1114" s="241"/>
      <c r="J1114" s="237"/>
      <c r="K1114" s="237"/>
      <c r="L1114" s="242"/>
      <c r="M1114" s="243"/>
      <c r="N1114" s="244"/>
      <c r="O1114" s="244"/>
      <c r="P1114" s="244"/>
      <c r="Q1114" s="244"/>
      <c r="R1114" s="244"/>
      <c r="S1114" s="244"/>
      <c r="T1114" s="245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T1114" s="246" t="s">
        <v>142</v>
      </c>
      <c r="AU1114" s="246" t="s">
        <v>85</v>
      </c>
      <c r="AV1114" s="14" t="s">
        <v>85</v>
      </c>
      <c r="AW1114" s="14" t="s">
        <v>34</v>
      </c>
      <c r="AX1114" s="14" t="s">
        <v>78</v>
      </c>
      <c r="AY1114" s="246" t="s">
        <v>133</v>
      </c>
    </row>
    <row r="1115" s="13" customFormat="1">
      <c r="A1115" s="13"/>
      <c r="B1115" s="225"/>
      <c r="C1115" s="226"/>
      <c r="D1115" s="227" t="s">
        <v>142</v>
      </c>
      <c r="E1115" s="228" t="s">
        <v>1</v>
      </c>
      <c r="F1115" s="229" t="s">
        <v>181</v>
      </c>
      <c r="G1115" s="226"/>
      <c r="H1115" s="228" t="s">
        <v>1</v>
      </c>
      <c r="I1115" s="230"/>
      <c r="J1115" s="226"/>
      <c r="K1115" s="226"/>
      <c r="L1115" s="231"/>
      <c r="M1115" s="232"/>
      <c r="N1115" s="233"/>
      <c r="O1115" s="233"/>
      <c r="P1115" s="233"/>
      <c r="Q1115" s="233"/>
      <c r="R1115" s="233"/>
      <c r="S1115" s="233"/>
      <c r="T1115" s="234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35" t="s">
        <v>142</v>
      </c>
      <c r="AU1115" s="235" t="s">
        <v>85</v>
      </c>
      <c r="AV1115" s="13" t="s">
        <v>83</v>
      </c>
      <c r="AW1115" s="13" t="s">
        <v>34</v>
      </c>
      <c r="AX1115" s="13" t="s">
        <v>78</v>
      </c>
      <c r="AY1115" s="235" t="s">
        <v>133</v>
      </c>
    </row>
    <row r="1116" s="14" customFormat="1">
      <c r="A1116" s="14"/>
      <c r="B1116" s="236"/>
      <c r="C1116" s="237"/>
      <c r="D1116" s="227" t="s">
        <v>142</v>
      </c>
      <c r="E1116" s="238" t="s">
        <v>1</v>
      </c>
      <c r="F1116" s="239" t="s">
        <v>1055</v>
      </c>
      <c r="G1116" s="237"/>
      <c r="H1116" s="240">
        <v>-63.756</v>
      </c>
      <c r="I1116" s="241"/>
      <c r="J1116" s="237"/>
      <c r="K1116" s="237"/>
      <c r="L1116" s="242"/>
      <c r="M1116" s="243"/>
      <c r="N1116" s="244"/>
      <c r="O1116" s="244"/>
      <c r="P1116" s="244"/>
      <c r="Q1116" s="244"/>
      <c r="R1116" s="244"/>
      <c r="S1116" s="244"/>
      <c r="T1116" s="245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T1116" s="246" t="s">
        <v>142</v>
      </c>
      <c r="AU1116" s="246" t="s">
        <v>85</v>
      </c>
      <c r="AV1116" s="14" t="s">
        <v>85</v>
      </c>
      <c r="AW1116" s="14" t="s">
        <v>34</v>
      </c>
      <c r="AX1116" s="14" t="s">
        <v>78</v>
      </c>
      <c r="AY1116" s="246" t="s">
        <v>133</v>
      </c>
    </row>
    <row r="1117" s="13" customFormat="1">
      <c r="A1117" s="13"/>
      <c r="B1117" s="225"/>
      <c r="C1117" s="226"/>
      <c r="D1117" s="227" t="s">
        <v>142</v>
      </c>
      <c r="E1117" s="228" t="s">
        <v>1</v>
      </c>
      <c r="F1117" s="229" t="s">
        <v>290</v>
      </c>
      <c r="G1117" s="226"/>
      <c r="H1117" s="228" t="s">
        <v>1</v>
      </c>
      <c r="I1117" s="230"/>
      <c r="J1117" s="226"/>
      <c r="K1117" s="226"/>
      <c r="L1117" s="231"/>
      <c r="M1117" s="232"/>
      <c r="N1117" s="233"/>
      <c r="O1117" s="233"/>
      <c r="P1117" s="233"/>
      <c r="Q1117" s="233"/>
      <c r="R1117" s="233"/>
      <c r="S1117" s="233"/>
      <c r="T1117" s="234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35" t="s">
        <v>142</v>
      </c>
      <c r="AU1117" s="235" t="s">
        <v>85</v>
      </c>
      <c r="AV1117" s="13" t="s">
        <v>83</v>
      </c>
      <c r="AW1117" s="13" t="s">
        <v>34</v>
      </c>
      <c r="AX1117" s="13" t="s">
        <v>78</v>
      </c>
      <c r="AY1117" s="235" t="s">
        <v>133</v>
      </c>
    </row>
    <row r="1118" s="14" customFormat="1">
      <c r="A1118" s="14"/>
      <c r="B1118" s="236"/>
      <c r="C1118" s="237"/>
      <c r="D1118" s="227" t="s">
        <v>142</v>
      </c>
      <c r="E1118" s="238" t="s">
        <v>1</v>
      </c>
      <c r="F1118" s="239" t="s">
        <v>1056</v>
      </c>
      <c r="G1118" s="237"/>
      <c r="H1118" s="240">
        <v>29.765999999999998</v>
      </c>
      <c r="I1118" s="241"/>
      <c r="J1118" s="237"/>
      <c r="K1118" s="237"/>
      <c r="L1118" s="242"/>
      <c r="M1118" s="243"/>
      <c r="N1118" s="244"/>
      <c r="O1118" s="244"/>
      <c r="P1118" s="244"/>
      <c r="Q1118" s="244"/>
      <c r="R1118" s="244"/>
      <c r="S1118" s="244"/>
      <c r="T1118" s="245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46" t="s">
        <v>142</v>
      </c>
      <c r="AU1118" s="246" t="s">
        <v>85</v>
      </c>
      <c r="AV1118" s="14" t="s">
        <v>85</v>
      </c>
      <c r="AW1118" s="14" t="s">
        <v>34</v>
      </c>
      <c r="AX1118" s="14" t="s">
        <v>78</v>
      </c>
      <c r="AY1118" s="246" t="s">
        <v>133</v>
      </c>
    </row>
    <row r="1119" s="13" customFormat="1">
      <c r="A1119" s="13"/>
      <c r="B1119" s="225"/>
      <c r="C1119" s="226"/>
      <c r="D1119" s="227" t="s">
        <v>142</v>
      </c>
      <c r="E1119" s="228" t="s">
        <v>1</v>
      </c>
      <c r="F1119" s="229" t="s">
        <v>1054</v>
      </c>
      <c r="G1119" s="226"/>
      <c r="H1119" s="228" t="s">
        <v>1</v>
      </c>
      <c r="I1119" s="230"/>
      <c r="J1119" s="226"/>
      <c r="K1119" s="226"/>
      <c r="L1119" s="231"/>
      <c r="M1119" s="232"/>
      <c r="N1119" s="233"/>
      <c r="O1119" s="233"/>
      <c r="P1119" s="233"/>
      <c r="Q1119" s="233"/>
      <c r="R1119" s="233"/>
      <c r="S1119" s="233"/>
      <c r="T1119" s="234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35" t="s">
        <v>142</v>
      </c>
      <c r="AU1119" s="235" t="s">
        <v>85</v>
      </c>
      <c r="AV1119" s="13" t="s">
        <v>83</v>
      </c>
      <c r="AW1119" s="13" t="s">
        <v>34</v>
      </c>
      <c r="AX1119" s="13" t="s">
        <v>78</v>
      </c>
      <c r="AY1119" s="235" t="s">
        <v>133</v>
      </c>
    </row>
    <row r="1120" s="13" customFormat="1">
      <c r="A1120" s="13"/>
      <c r="B1120" s="225"/>
      <c r="C1120" s="226"/>
      <c r="D1120" s="227" t="s">
        <v>142</v>
      </c>
      <c r="E1120" s="228" t="s">
        <v>1</v>
      </c>
      <c r="F1120" s="229" t="s">
        <v>310</v>
      </c>
      <c r="G1120" s="226"/>
      <c r="H1120" s="228" t="s">
        <v>1</v>
      </c>
      <c r="I1120" s="230"/>
      <c r="J1120" s="226"/>
      <c r="K1120" s="226"/>
      <c r="L1120" s="231"/>
      <c r="M1120" s="232"/>
      <c r="N1120" s="233"/>
      <c r="O1120" s="233"/>
      <c r="P1120" s="233"/>
      <c r="Q1120" s="233"/>
      <c r="R1120" s="233"/>
      <c r="S1120" s="233"/>
      <c r="T1120" s="234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35" t="s">
        <v>142</v>
      </c>
      <c r="AU1120" s="235" t="s">
        <v>85</v>
      </c>
      <c r="AV1120" s="13" t="s">
        <v>83</v>
      </c>
      <c r="AW1120" s="13" t="s">
        <v>34</v>
      </c>
      <c r="AX1120" s="13" t="s">
        <v>78</v>
      </c>
      <c r="AY1120" s="235" t="s">
        <v>133</v>
      </c>
    </row>
    <row r="1121" s="14" customFormat="1">
      <c r="A1121" s="14"/>
      <c r="B1121" s="236"/>
      <c r="C1121" s="237"/>
      <c r="D1121" s="227" t="s">
        <v>142</v>
      </c>
      <c r="E1121" s="238" t="s">
        <v>1</v>
      </c>
      <c r="F1121" s="239" t="s">
        <v>311</v>
      </c>
      <c r="G1121" s="237"/>
      <c r="H1121" s="240">
        <v>9.1059999999999999</v>
      </c>
      <c r="I1121" s="241"/>
      <c r="J1121" s="237"/>
      <c r="K1121" s="237"/>
      <c r="L1121" s="242"/>
      <c r="M1121" s="243"/>
      <c r="N1121" s="244"/>
      <c r="O1121" s="244"/>
      <c r="P1121" s="244"/>
      <c r="Q1121" s="244"/>
      <c r="R1121" s="244"/>
      <c r="S1121" s="244"/>
      <c r="T1121" s="245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46" t="s">
        <v>142</v>
      </c>
      <c r="AU1121" s="246" t="s">
        <v>85</v>
      </c>
      <c r="AV1121" s="14" t="s">
        <v>85</v>
      </c>
      <c r="AW1121" s="14" t="s">
        <v>34</v>
      </c>
      <c r="AX1121" s="14" t="s">
        <v>78</v>
      </c>
      <c r="AY1121" s="246" t="s">
        <v>133</v>
      </c>
    </row>
    <row r="1122" s="13" customFormat="1">
      <c r="A1122" s="13"/>
      <c r="B1122" s="225"/>
      <c r="C1122" s="226"/>
      <c r="D1122" s="227" t="s">
        <v>142</v>
      </c>
      <c r="E1122" s="228" t="s">
        <v>1</v>
      </c>
      <c r="F1122" s="229" t="s">
        <v>301</v>
      </c>
      <c r="G1122" s="226"/>
      <c r="H1122" s="228" t="s">
        <v>1</v>
      </c>
      <c r="I1122" s="230"/>
      <c r="J1122" s="226"/>
      <c r="K1122" s="226"/>
      <c r="L1122" s="231"/>
      <c r="M1122" s="232"/>
      <c r="N1122" s="233"/>
      <c r="O1122" s="233"/>
      <c r="P1122" s="233"/>
      <c r="Q1122" s="233"/>
      <c r="R1122" s="233"/>
      <c r="S1122" s="233"/>
      <c r="T1122" s="234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35" t="s">
        <v>142</v>
      </c>
      <c r="AU1122" s="235" t="s">
        <v>85</v>
      </c>
      <c r="AV1122" s="13" t="s">
        <v>83</v>
      </c>
      <c r="AW1122" s="13" t="s">
        <v>34</v>
      </c>
      <c r="AX1122" s="13" t="s">
        <v>78</v>
      </c>
      <c r="AY1122" s="235" t="s">
        <v>133</v>
      </c>
    </row>
    <row r="1123" s="13" customFormat="1">
      <c r="A1123" s="13"/>
      <c r="B1123" s="225"/>
      <c r="C1123" s="226"/>
      <c r="D1123" s="227" t="s">
        <v>142</v>
      </c>
      <c r="E1123" s="228" t="s">
        <v>1</v>
      </c>
      <c r="F1123" s="229" t="s">
        <v>302</v>
      </c>
      <c r="G1123" s="226"/>
      <c r="H1123" s="228" t="s">
        <v>1</v>
      </c>
      <c r="I1123" s="230"/>
      <c r="J1123" s="226"/>
      <c r="K1123" s="226"/>
      <c r="L1123" s="231"/>
      <c r="M1123" s="232"/>
      <c r="N1123" s="233"/>
      <c r="O1123" s="233"/>
      <c r="P1123" s="233"/>
      <c r="Q1123" s="233"/>
      <c r="R1123" s="233"/>
      <c r="S1123" s="233"/>
      <c r="T1123" s="234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35" t="s">
        <v>142</v>
      </c>
      <c r="AU1123" s="235" t="s">
        <v>85</v>
      </c>
      <c r="AV1123" s="13" t="s">
        <v>83</v>
      </c>
      <c r="AW1123" s="13" t="s">
        <v>34</v>
      </c>
      <c r="AX1123" s="13" t="s">
        <v>78</v>
      </c>
      <c r="AY1123" s="235" t="s">
        <v>133</v>
      </c>
    </row>
    <row r="1124" s="14" customFormat="1">
      <c r="A1124" s="14"/>
      <c r="B1124" s="236"/>
      <c r="C1124" s="237"/>
      <c r="D1124" s="227" t="s">
        <v>142</v>
      </c>
      <c r="E1124" s="238" t="s">
        <v>1</v>
      </c>
      <c r="F1124" s="239" t="s">
        <v>303</v>
      </c>
      <c r="G1124" s="237"/>
      <c r="H1124" s="240">
        <v>5.2800000000000002</v>
      </c>
      <c r="I1124" s="241"/>
      <c r="J1124" s="237"/>
      <c r="K1124" s="237"/>
      <c r="L1124" s="242"/>
      <c r="M1124" s="243"/>
      <c r="N1124" s="244"/>
      <c r="O1124" s="244"/>
      <c r="P1124" s="244"/>
      <c r="Q1124" s="244"/>
      <c r="R1124" s="244"/>
      <c r="S1124" s="244"/>
      <c r="T1124" s="245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46" t="s">
        <v>142</v>
      </c>
      <c r="AU1124" s="246" t="s">
        <v>85</v>
      </c>
      <c r="AV1124" s="14" t="s">
        <v>85</v>
      </c>
      <c r="AW1124" s="14" t="s">
        <v>34</v>
      </c>
      <c r="AX1124" s="14" t="s">
        <v>78</v>
      </c>
      <c r="AY1124" s="246" t="s">
        <v>133</v>
      </c>
    </row>
    <row r="1125" s="13" customFormat="1">
      <c r="A1125" s="13"/>
      <c r="B1125" s="225"/>
      <c r="C1125" s="226"/>
      <c r="D1125" s="227" t="s">
        <v>142</v>
      </c>
      <c r="E1125" s="228" t="s">
        <v>1</v>
      </c>
      <c r="F1125" s="229" t="s">
        <v>304</v>
      </c>
      <c r="G1125" s="226"/>
      <c r="H1125" s="228" t="s">
        <v>1</v>
      </c>
      <c r="I1125" s="230"/>
      <c r="J1125" s="226"/>
      <c r="K1125" s="226"/>
      <c r="L1125" s="231"/>
      <c r="M1125" s="232"/>
      <c r="N1125" s="233"/>
      <c r="O1125" s="233"/>
      <c r="P1125" s="233"/>
      <c r="Q1125" s="233"/>
      <c r="R1125" s="233"/>
      <c r="S1125" s="233"/>
      <c r="T1125" s="234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35" t="s">
        <v>142</v>
      </c>
      <c r="AU1125" s="235" t="s">
        <v>85</v>
      </c>
      <c r="AV1125" s="13" t="s">
        <v>83</v>
      </c>
      <c r="AW1125" s="13" t="s">
        <v>34</v>
      </c>
      <c r="AX1125" s="13" t="s">
        <v>78</v>
      </c>
      <c r="AY1125" s="235" t="s">
        <v>133</v>
      </c>
    </row>
    <row r="1126" s="14" customFormat="1">
      <c r="A1126" s="14"/>
      <c r="B1126" s="236"/>
      <c r="C1126" s="237"/>
      <c r="D1126" s="227" t="s">
        <v>142</v>
      </c>
      <c r="E1126" s="238" t="s">
        <v>1</v>
      </c>
      <c r="F1126" s="239" t="s">
        <v>305</v>
      </c>
      <c r="G1126" s="237"/>
      <c r="H1126" s="240">
        <v>7.9199999999999999</v>
      </c>
      <c r="I1126" s="241"/>
      <c r="J1126" s="237"/>
      <c r="K1126" s="237"/>
      <c r="L1126" s="242"/>
      <c r="M1126" s="243"/>
      <c r="N1126" s="244"/>
      <c r="O1126" s="244"/>
      <c r="P1126" s="244"/>
      <c r="Q1126" s="244"/>
      <c r="R1126" s="244"/>
      <c r="S1126" s="244"/>
      <c r="T1126" s="245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T1126" s="246" t="s">
        <v>142</v>
      </c>
      <c r="AU1126" s="246" t="s">
        <v>85</v>
      </c>
      <c r="AV1126" s="14" t="s">
        <v>85</v>
      </c>
      <c r="AW1126" s="14" t="s">
        <v>34</v>
      </c>
      <c r="AX1126" s="14" t="s">
        <v>78</v>
      </c>
      <c r="AY1126" s="246" t="s">
        <v>133</v>
      </c>
    </row>
    <row r="1127" s="13" customFormat="1">
      <c r="A1127" s="13"/>
      <c r="B1127" s="225"/>
      <c r="C1127" s="226"/>
      <c r="D1127" s="227" t="s">
        <v>142</v>
      </c>
      <c r="E1127" s="228" t="s">
        <v>1</v>
      </c>
      <c r="F1127" s="229" t="s">
        <v>306</v>
      </c>
      <c r="G1127" s="226"/>
      <c r="H1127" s="228" t="s">
        <v>1</v>
      </c>
      <c r="I1127" s="230"/>
      <c r="J1127" s="226"/>
      <c r="K1127" s="226"/>
      <c r="L1127" s="231"/>
      <c r="M1127" s="232"/>
      <c r="N1127" s="233"/>
      <c r="O1127" s="233"/>
      <c r="P1127" s="233"/>
      <c r="Q1127" s="233"/>
      <c r="R1127" s="233"/>
      <c r="S1127" s="233"/>
      <c r="T1127" s="234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35" t="s">
        <v>142</v>
      </c>
      <c r="AU1127" s="235" t="s">
        <v>85</v>
      </c>
      <c r="AV1127" s="13" t="s">
        <v>83</v>
      </c>
      <c r="AW1127" s="13" t="s">
        <v>34</v>
      </c>
      <c r="AX1127" s="13" t="s">
        <v>78</v>
      </c>
      <c r="AY1127" s="235" t="s">
        <v>133</v>
      </c>
    </row>
    <row r="1128" s="14" customFormat="1">
      <c r="A1128" s="14"/>
      <c r="B1128" s="236"/>
      <c r="C1128" s="237"/>
      <c r="D1128" s="227" t="s">
        <v>142</v>
      </c>
      <c r="E1128" s="238" t="s">
        <v>1</v>
      </c>
      <c r="F1128" s="239" t="s">
        <v>307</v>
      </c>
      <c r="G1128" s="237"/>
      <c r="H1128" s="240">
        <v>2.8599999999999999</v>
      </c>
      <c r="I1128" s="241"/>
      <c r="J1128" s="237"/>
      <c r="K1128" s="237"/>
      <c r="L1128" s="242"/>
      <c r="M1128" s="243"/>
      <c r="N1128" s="244"/>
      <c r="O1128" s="244"/>
      <c r="P1128" s="244"/>
      <c r="Q1128" s="244"/>
      <c r="R1128" s="244"/>
      <c r="S1128" s="244"/>
      <c r="T1128" s="245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46" t="s">
        <v>142</v>
      </c>
      <c r="AU1128" s="246" t="s">
        <v>85</v>
      </c>
      <c r="AV1128" s="14" t="s">
        <v>85</v>
      </c>
      <c r="AW1128" s="14" t="s">
        <v>34</v>
      </c>
      <c r="AX1128" s="14" t="s">
        <v>78</v>
      </c>
      <c r="AY1128" s="246" t="s">
        <v>133</v>
      </c>
    </row>
    <row r="1129" s="13" customFormat="1">
      <c r="A1129" s="13"/>
      <c r="B1129" s="225"/>
      <c r="C1129" s="226"/>
      <c r="D1129" s="227" t="s">
        <v>142</v>
      </c>
      <c r="E1129" s="228" t="s">
        <v>1</v>
      </c>
      <c r="F1129" s="229" t="s">
        <v>308</v>
      </c>
      <c r="G1129" s="226"/>
      <c r="H1129" s="228" t="s">
        <v>1</v>
      </c>
      <c r="I1129" s="230"/>
      <c r="J1129" s="226"/>
      <c r="K1129" s="226"/>
      <c r="L1129" s="231"/>
      <c r="M1129" s="232"/>
      <c r="N1129" s="233"/>
      <c r="O1129" s="233"/>
      <c r="P1129" s="233"/>
      <c r="Q1129" s="233"/>
      <c r="R1129" s="233"/>
      <c r="S1129" s="233"/>
      <c r="T1129" s="234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35" t="s">
        <v>142</v>
      </c>
      <c r="AU1129" s="235" t="s">
        <v>85</v>
      </c>
      <c r="AV1129" s="13" t="s">
        <v>83</v>
      </c>
      <c r="AW1129" s="13" t="s">
        <v>34</v>
      </c>
      <c r="AX1129" s="13" t="s">
        <v>78</v>
      </c>
      <c r="AY1129" s="235" t="s">
        <v>133</v>
      </c>
    </row>
    <row r="1130" s="14" customFormat="1">
      <c r="A1130" s="14"/>
      <c r="B1130" s="236"/>
      <c r="C1130" s="237"/>
      <c r="D1130" s="227" t="s">
        <v>142</v>
      </c>
      <c r="E1130" s="238" t="s">
        <v>1</v>
      </c>
      <c r="F1130" s="239" t="s">
        <v>309</v>
      </c>
      <c r="G1130" s="237"/>
      <c r="H1130" s="240">
        <v>1.1000000000000001</v>
      </c>
      <c r="I1130" s="241"/>
      <c r="J1130" s="237"/>
      <c r="K1130" s="237"/>
      <c r="L1130" s="242"/>
      <c r="M1130" s="243"/>
      <c r="N1130" s="244"/>
      <c r="O1130" s="244"/>
      <c r="P1130" s="244"/>
      <c r="Q1130" s="244"/>
      <c r="R1130" s="244"/>
      <c r="S1130" s="244"/>
      <c r="T1130" s="245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46" t="s">
        <v>142</v>
      </c>
      <c r="AU1130" s="246" t="s">
        <v>85</v>
      </c>
      <c r="AV1130" s="14" t="s">
        <v>85</v>
      </c>
      <c r="AW1130" s="14" t="s">
        <v>34</v>
      </c>
      <c r="AX1130" s="14" t="s">
        <v>78</v>
      </c>
      <c r="AY1130" s="246" t="s">
        <v>133</v>
      </c>
    </row>
    <row r="1131" s="15" customFormat="1">
      <c r="A1131" s="15"/>
      <c r="B1131" s="247"/>
      <c r="C1131" s="248"/>
      <c r="D1131" s="227" t="s">
        <v>142</v>
      </c>
      <c r="E1131" s="249" t="s">
        <v>1</v>
      </c>
      <c r="F1131" s="250" t="s">
        <v>145</v>
      </c>
      <c r="G1131" s="248"/>
      <c r="H1131" s="251">
        <v>273.154</v>
      </c>
      <c r="I1131" s="252"/>
      <c r="J1131" s="248"/>
      <c r="K1131" s="248"/>
      <c r="L1131" s="253"/>
      <c r="M1131" s="254"/>
      <c r="N1131" s="255"/>
      <c r="O1131" s="255"/>
      <c r="P1131" s="255"/>
      <c r="Q1131" s="255"/>
      <c r="R1131" s="255"/>
      <c r="S1131" s="255"/>
      <c r="T1131" s="256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T1131" s="257" t="s">
        <v>142</v>
      </c>
      <c r="AU1131" s="257" t="s">
        <v>85</v>
      </c>
      <c r="AV1131" s="15" t="s">
        <v>141</v>
      </c>
      <c r="AW1131" s="15" t="s">
        <v>34</v>
      </c>
      <c r="AX1131" s="15" t="s">
        <v>83</v>
      </c>
      <c r="AY1131" s="257" t="s">
        <v>133</v>
      </c>
    </row>
    <row r="1132" s="2" customFormat="1" ht="24.15" customHeight="1">
      <c r="A1132" s="39"/>
      <c r="B1132" s="40"/>
      <c r="C1132" s="212" t="s">
        <v>1057</v>
      </c>
      <c r="D1132" s="212" t="s">
        <v>136</v>
      </c>
      <c r="E1132" s="213" t="s">
        <v>1058</v>
      </c>
      <c r="F1132" s="214" t="s">
        <v>1059</v>
      </c>
      <c r="G1132" s="215" t="s">
        <v>154</v>
      </c>
      <c r="H1132" s="216">
        <v>341.44299999999998</v>
      </c>
      <c r="I1132" s="217"/>
      <c r="J1132" s="218">
        <f>ROUND(I1132*H1132,2)</f>
        <v>0</v>
      </c>
      <c r="K1132" s="214" t="s">
        <v>140</v>
      </c>
      <c r="L1132" s="45"/>
      <c r="M1132" s="219" t="s">
        <v>1</v>
      </c>
      <c r="N1132" s="220" t="s">
        <v>43</v>
      </c>
      <c r="O1132" s="92"/>
      <c r="P1132" s="221">
        <f>O1132*H1132</f>
        <v>0</v>
      </c>
      <c r="Q1132" s="221">
        <v>0</v>
      </c>
      <c r="R1132" s="221">
        <f>Q1132*H1132</f>
        <v>0</v>
      </c>
      <c r="S1132" s="221">
        <v>0</v>
      </c>
      <c r="T1132" s="222">
        <f>S1132*H1132</f>
        <v>0</v>
      </c>
      <c r="U1132" s="39"/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R1132" s="223" t="s">
        <v>207</v>
      </c>
      <c r="AT1132" s="223" t="s">
        <v>136</v>
      </c>
      <c r="AU1132" s="223" t="s">
        <v>85</v>
      </c>
      <c r="AY1132" s="18" t="s">
        <v>133</v>
      </c>
      <c r="BE1132" s="224">
        <f>IF(N1132="základní",J1132,0)</f>
        <v>0</v>
      </c>
      <c r="BF1132" s="224">
        <f>IF(N1132="snížená",J1132,0)</f>
        <v>0</v>
      </c>
      <c r="BG1132" s="224">
        <f>IF(N1132="zákl. přenesená",J1132,0)</f>
        <v>0</v>
      </c>
      <c r="BH1132" s="224">
        <f>IF(N1132="sníž. přenesená",J1132,0)</f>
        <v>0</v>
      </c>
      <c r="BI1132" s="224">
        <f>IF(N1132="nulová",J1132,0)</f>
        <v>0</v>
      </c>
      <c r="BJ1132" s="18" t="s">
        <v>83</v>
      </c>
      <c r="BK1132" s="224">
        <f>ROUND(I1132*H1132,2)</f>
        <v>0</v>
      </c>
      <c r="BL1132" s="18" t="s">
        <v>207</v>
      </c>
      <c r="BM1132" s="223" t="s">
        <v>1060</v>
      </c>
    </row>
    <row r="1133" s="14" customFormat="1">
      <c r="A1133" s="14"/>
      <c r="B1133" s="236"/>
      <c r="C1133" s="237"/>
      <c r="D1133" s="227" t="s">
        <v>142</v>
      </c>
      <c r="E1133" s="238" t="s">
        <v>1</v>
      </c>
      <c r="F1133" s="239" t="s">
        <v>1061</v>
      </c>
      <c r="G1133" s="237"/>
      <c r="H1133" s="240">
        <v>273.154</v>
      </c>
      <c r="I1133" s="241"/>
      <c r="J1133" s="237"/>
      <c r="K1133" s="237"/>
      <c r="L1133" s="242"/>
      <c r="M1133" s="243"/>
      <c r="N1133" s="244"/>
      <c r="O1133" s="244"/>
      <c r="P1133" s="244"/>
      <c r="Q1133" s="244"/>
      <c r="R1133" s="244"/>
      <c r="S1133" s="244"/>
      <c r="T1133" s="245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46" t="s">
        <v>142</v>
      </c>
      <c r="AU1133" s="246" t="s">
        <v>85</v>
      </c>
      <c r="AV1133" s="14" t="s">
        <v>85</v>
      </c>
      <c r="AW1133" s="14" t="s">
        <v>34</v>
      </c>
      <c r="AX1133" s="14" t="s">
        <v>78</v>
      </c>
      <c r="AY1133" s="246" t="s">
        <v>133</v>
      </c>
    </row>
    <row r="1134" s="14" customFormat="1">
      <c r="A1134" s="14"/>
      <c r="B1134" s="236"/>
      <c r="C1134" s="237"/>
      <c r="D1134" s="227" t="s">
        <v>142</v>
      </c>
      <c r="E1134" s="238" t="s">
        <v>1</v>
      </c>
      <c r="F1134" s="239" t="s">
        <v>1062</v>
      </c>
      <c r="G1134" s="237"/>
      <c r="H1134" s="240">
        <v>68.289000000000001</v>
      </c>
      <c r="I1134" s="241"/>
      <c r="J1134" s="237"/>
      <c r="K1134" s="237"/>
      <c r="L1134" s="242"/>
      <c r="M1134" s="243"/>
      <c r="N1134" s="244"/>
      <c r="O1134" s="244"/>
      <c r="P1134" s="244"/>
      <c r="Q1134" s="244"/>
      <c r="R1134" s="244"/>
      <c r="S1134" s="244"/>
      <c r="T1134" s="245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46" t="s">
        <v>142</v>
      </c>
      <c r="AU1134" s="246" t="s">
        <v>85</v>
      </c>
      <c r="AV1134" s="14" t="s">
        <v>85</v>
      </c>
      <c r="AW1134" s="14" t="s">
        <v>34</v>
      </c>
      <c r="AX1134" s="14" t="s">
        <v>78</v>
      </c>
      <c r="AY1134" s="246" t="s">
        <v>133</v>
      </c>
    </row>
    <row r="1135" s="15" customFormat="1">
      <c r="A1135" s="15"/>
      <c r="B1135" s="247"/>
      <c r="C1135" s="248"/>
      <c r="D1135" s="227" t="s">
        <v>142</v>
      </c>
      <c r="E1135" s="249" t="s">
        <v>1</v>
      </c>
      <c r="F1135" s="250" t="s">
        <v>145</v>
      </c>
      <c r="G1135" s="248"/>
      <c r="H1135" s="251">
        <v>341.44299999999998</v>
      </c>
      <c r="I1135" s="252"/>
      <c r="J1135" s="248"/>
      <c r="K1135" s="248"/>
      <c r="L1135" s="253"/>
      <c r="M1135" s="254"/>
      <c r="N1135" s="255"/>
      <c r="O1135" s="255"/>
      <c r="P1135" s="255"/>
      <c r="Q1135" s="255"/>
      <c r="R1135" s="255"/>
      <c r="S1135" s="255"/>
      <c r="T1135" s="256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T1135" s="257" t="s">
        <v>142</v>
      </c>
      <c r="AU1135" s="257" t="s">
        <v>85</v>
      </c>
      <c r="AV1135" s="15" t="s">
        <v>141</v>
      </c>
      <c r="AW1135" s="15" t="s">
        <v>34</v>
      </c>
      <c r="AX1135" s="15" t="s">
        <v>83</v>
      </c>
      <c r="AY1135" s="257" t="s">
        <v>133</v>
      </c>
    </row>
    <row r="1136" s="2" customFormat="1" ht="24.15" customHeight="1">
      <c r="A1136" s="39"/>
      <c r="B1136" s="40"/>
      <c r="C1136" s="212" t="s">
        <v>613</v>
      </c>
      <c r="D1136" s="212" t="s">
        <v>136</v>
      </c>
      <c r="E1136" s="213" t="s">
        <v>1063</v>
      </c>
      <c r="F1136" s="214" t="s">
        <v>1064</v>
      </c>
      <c r="G1136" s="215" t="s">
        <v>154</v>
      </c>
      <c r="H1136" s="216">
        <v>308.61099999999999</v>
      </c>
      <c r="I1136" s="217"/>
      <c r="J1136" s="218">
        <f>ROUND(I1136*H1136,2)</f>
        <v>0</v>
      </c>
      <c r="K1136" s="214" t="s">
        <v>140</v>
      </c>
      <c r="L1136" s="45"/>
      <c r="M1136" s="219" t="s">
        <v>1</v>
      </c>
      <c r="N1136" s="220" t="s">
        <v>43</v>
      </c>
      <c r="O1136" s="92"/>
      <c r="P1136" s="221">
        <f>O1136*H1136</f>
        <v>0</v>
      </c>
      <c r="Q1136" s="221">
        <v>0</v>
      </c>
      <c r="R1136" s="221">
        <f>Q1136*H1136</f>
        <v>0</v>
      </c>
      <c r="S1136" s="221">
        <v>0</v>
      </c>
      <c r="T1136" s="222">
        <f>S1136*H1136</f>
        <v>0</v>
      </c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R1136" s="223" t="s">
        <v>207</v>
      </c>
      <c r="AT1136" s="223" t="s">
        <v>136</v>
      </c>
      <c r="AU1136" s="223" t="s">
        <v>85</v>
      </c>
      <c r="AY1136" s="18" t="s">
        <v>133</v>
      </c>
      <c r="BE1136" s="224">
        <f>IF(N1136="základní",J1136,0)</f>
        <v>0</v>
      </c>
      <c r="BF1136" s="224">
        <f>IF(N1136="snížená",J1136,0)</f>
        <v>0</v>
      </c>
      <c r="BG1136" s="224">
        <f>IF(N1136="zákl. přenesená",J1136,0)</f>
        <v>0</v>
      </c>
      <c r="BH1136" s="224">
        <f>IF(N1136="sníž. přenesená",J1136,0)</f>
        <v>0</v>
      </c>
      <c r="BI1136" s="224">
        <f>IF(N1136="nulová",J1136,0)</f>
        <v>0</v>
      </c>
      <c r="BJ1136" s="18" t="s">
        <v>83</v>
      </c>
      <c r="BK1136" s="224">
        <f>ROUND(I1136*H1136,2)</f>
        <v>0</v>
      </c>
      <c r="BL1136" s="18" t="s">
        <v>207</v>
      </c>
      <c r="BM1136" s="223" t="s">
        <v>1065</v>
      </c>
    </row>
    <row r="1137" s="13" customFormat="1">
      <c r="A1137" s="13"/>
      <c r="B1137" s="225"/>
      <c r="C1137" s="226"/>
      <c r="D1137" s="227" t="s">
        <v>142</v>
      </c>
      <c r="E1137" s="228" t="s">
        <v>1</v>
      </c>
      <c r="F1137" s="229" t="s">
        <v>1066</v>
      </c>
      <c r="G1137" s="226"/>
      <c r="H1137" s="228" t="s">
        <v>1</v>
      </c>
      <c r="I1137" s="230"/>
      <c r="J1137" s="226"/>
      <c r="K1137" s="226"/>
      <c r="L1137" s="231"/>
      <c r="M1137" s="232"/>
      <c r="N1137" s="233"/>
      <c r="O1137" s="233"/>
      <c r="P1137" s="233"/>
      <c r="Q1137" s="233"/>
      <c r="R1137" s="233"/>
      <c r="S1137" s="233"/>
      <c r="T1137" s="234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35" t="s">
        <v>142</v>
      </c>
      <c r="AU1137" s="235" t="s">
        <v>85</v>
      </c>
      <c r="AV1137" s="13" t="s">
        <v>83</v>
      </c>
      <c r="AW1137" s="13" t="s">
        <v>34</v>
      </c>
      <c r="AX1137" s="13" t="s">
        <v>78</v>
      </c>
      <c r="AY1137" s="235" t="s">
        <v>133</v>
      </c>
    </row>
    <row r="1138" s="13" customFormat="1">
      <c r="A1138" s="13"/>
      <c r="B1138" s="225"/>
      <c r="C1138" s="226"/>
      <c r="D1138" s="227" t="s">
        <v>142</v>
      </c>
      <c r="E1138" s="228" t="s">
        <v>1</v>
      </c>
      <c r="F1138" s="229" t="s">
        <v>1054</v>
      </c>
      <c r="G1138" s="226"/>
      <c r="H1138" s="228" t="s">
        <v>1</v>
      </c>
      <c r="I1138" s="230"/>
      <c r="J1138" s="226"/>
      <c r="K1138" s="226"/>
      <c r="L1138" s="231"/>
      <c r="M1138" s="232"/>
      <c r="N1138" s="233"/>
      <c r="O1138" s="233"/>
      <c r="P1138" s="233"/>
      <c r="Q1138" s="233"/>
      <c r="R1138" s="233"/>
      <c r="S1138" s="233"/>
      <c r="T1138" s="234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35" t="s">
        <v>142</v>
      </c>
      <c r="AU1138" s="235" t="s">
        <v>85</v>
      </c>
      <c r="AV1138" s="13" t="s">
        <v>83</v>
      </c>
      <c r="AW1138" s="13" t="s">
        <v>34</v>
      </c>
      <c r="AX1138" s="13" t="s">
        <v>78</v>
      </c>
      <c r="AY1138" s="235" t="s">
        <v>133</v>
      </c>
    </row>
    <row r="1139" s="13" customFormat="1">
      <c r="A1139" s="13"/>
      <c r="B1139" s="225"/>
      <c r="C1139" s="226"/>
      <c r="D1139" s="227" t="s">
        <v>142</v>
      </c>
      <c r="E1139" s="228" t="s">
        <v>1</v>
      </c>
      <c r="F1139" s="229" t="s">
        <v>284</v>
      </c>
      <c r="G1139" s="226"/>
      <c r="H1139" s="228" t="s">
        <v>1</v>
      </c>
      <c r="I1139" s="230"/>
      <c r="J1139" s="226"/>
      <c r="K1139" s="226"/>
      <c r="L1139" s="231"/>
      <c r="M1139" s="232"/>
      <c r="N1139" s="233"/>
      <c r="O1139" s="233"/>
      <c r="P1139" s="233"/>
      <c r="Q1139" s="233"/>
      <c r="R1139" s="233"/>
      <c r="S1139" s="233"/>
      <c r="T1139" s="234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35" t="s">
        <v>142</v>
      </c>
      <c r="AU1139" s="235" t="s">
        <v>85</v>
      </c>
      <c r="AV1139" s="13" t="s">
        <v>83</v>
      </c>
      <c r="AW1139" s="13" t="s">
        <v>34</v>
      </c>
      <c r="AX1139" s="13" t="s">
        <v>78</v>
      </c>
      <c r="AY1139" s="235" t="s">
        <v>133</v>
      </c>
    </row>
    <row r="1140" s="13" customFormat="1">
      <c r="A1140" s="13"/>
      <c r="B1140" s="225"/>
      <c r="C1140" s="226"/>
      <c r="D1140" s="227" t="s">
        <v>142</v>
      </c>
      <c r="E1140" s="228" t="s">
        <v>1</v>
      </c>
      <c r="F1140" s="229" t="s">
        <v>285</v>
      </c>
      <c r="G1140" s="226"/>
      <c r="H1140" s="228" t="s">
        <v>1</v>
      </c>
      <c r="I1140" s="230"/>
      <c r="J1140" s="226"/>
      <c r="K1140" s="226"/>
      <c r="L1140" s="231"/>
      <c r="M1140" s="232"/>
      <c r="N1140" s="233"/>
      <c r="O1140" s="233"/>
      <c r="P1140" s="233"/>
      <c r="Q1140" s="233"/>
      <c r="R1140" s="233"/>
      <c r="S1140" s="233"/>
      <c r="T1140" s="234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35" t="s">
        <v>142</v>
      </c>
      <c r="AU1140" s="235" t="s">
        <v>85</v>
      </c>
      <c r="AV1140" s="13" t="s">
        <v>83</v>
      </c>
      <c r="AW1140" s="13" t="s">
        <v>34</v>
      </c>
      <c r="AX1140" s="13" t="s">
        <v>78</v>
      </c>
      <c r="AY1140" s="235" t="s">
        <v>133</v>
      </c>
    </row>
    <row r="1141" s="14" customFormat="1">
      <c r="A1141" s="14"/>
      <c r="B1141" s="236"/>
      <c r="C1141" s="237"/>
      <c r="D1141" s="227" t="s">
        <v>142</v>
      </c>
      <c r="E1141" s="238" t="s">
        <v>1</v>
      </c>
      <c r="F1141" s="239" t="s">
        <v>1067</v>
      </c>
      <c r="G1141" s="237"/>
      <c r="H1141" s="240">
        <v>340.60000000000002</v>
      </c>
      <c r="I1141" s="241"/>
      <c r="J1141" s="237"/>
      <c r="K1141" s="237"/>
      <c r="L1141" s="242"/>
      <c r="M1141" s="243"/>
      <c r="N1141" s="244"/>
      <c r="O1141" s="244"/>
      <c r="P1141" s="244"/>
      <c r="Q1141" s="244"/>
      <c r="R1141" s="244"/>
      <c r="S1141" s="244"/>
      <c r="T1141" s="245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46" t="s">
        <v>142</v>
      </c>
      <c r="AU1141" s="246" t="s">
        <v>85</v>
      </c>
      <c r="AV1141" s="14" t="s">
        <v>85</v>
      </c>
      <c r="AW1141" s="14" t="s">
        <v>34</v>
      </c>
      <c r="AX1141" s="14" t="s">
        <v>78</v>
      </c>
      <c r="AY1141" s="246" t="s">
        <v>133</v>
      </c>
    </row>
    <row r="1142" s="13" customFormat="1">
      <c r="A1142" s="13"/>
      <c r="B1142" s="225"/>
      <c r="C1142" s="226"/>
      <c r="D1142" s="227" t="s">
        <v>142</v>
      </c>
      <c r="E1142" s="228" t="s">
        <v>1</v>
      </c>
      <c r="F1142" s="229" t="s">
        <v>287</v>
      </c>
      <c r="G1142" s="226"/>
      <c r="H1142" s="228" t="s">
        <v>1</v>
      </c>
      <c r="I1142" s="230"/>
      <c r="J1142" s="226"/>
      <c r="K1142" s="226"/>
      <c r="L1142" s="231"/>
      <c r="M1142" s="232"/>
      <c r="N1142" s="233"/>
      <c r="O1142" s="233"/>
      <c r="P1142" s="233"/>
      <c r="Q1142" s="233"/>
      <c r="R1142" s="233"/>
      <c r="S1142" s="233"/>
      <c r="T1142" s="234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35" t="s">
        <v>142</v>
      </c>
      <c r="AU1142" s="235" t="s">
        <v>85</v>
      </c>
      <c r="AV1142" s="13" t="s">
        <v>83</v>
      </c>
      <c r="AW1142" s="13" t="s">
        <v>34</v>
      </c>
      <c r="AX1142" s="13" t="s">
        <v>78</v>
      </c>
      <c r="AY1142" s="235" t="s">
        <v>133</v>
      </c>
    </row>
    <row r="1143" s="14" customFormat="1">
      <c r="A1143" s="14"/>
      <c r="B1143" s="236"/>
      <c r="C1143" s="237"/>
      <c r="D1143" s="227" t="s">
        <v>142</v>
      </c>
      <c r="E1143" s="238" t="s">
        <v>1</v>
      </c>
      <c r="F1143" s="239" t="s">
        <v>1068</v>
      </c>
      <c r="G1143" s="237"/>
      <c r="H1143" s="240">
        <v>10.497999999999999</v>
      </c>
      <c r="I1143" s="241"/>
      <c r="J1143" s="237"/>
      <c r="K1143" s="237"/>
      <c r="L1143" s="242"/>
      <c r="M1143" s="243"/>
      <c r="N1143" s="244"/>
      <c r="O1143" s="244"/>
      <c r="P1143" s="244"/>
      <c r="Q1143" s="244"/>
      <c r="R1143" s="244"/>
      <c r="S1143" s="244"/>
      <c r="T1143" s="245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T1143" s="246" t="s">
        <v>142</v>
      </c>
      <c r="AU1143" s="246" t="s">
        <v>85</v>
      </c>
      <c r="AV1143" s="14" t="s">
        <v>85</v>
      </c>
      <c r="AW1143" s="14" t="s">
        <v>34</v>
      </c>
      <c r="AX1143" s="14" t="s">
        <v>78</v>
      </c>
      <c r="AY1143" s="246" t="s">
        <v>133</v>
      </c>
    </row>
    <row r="1144" s="13" customFormat="1">
      <c r="A1144" s="13"/>
      <c r="B1144" s="225"/>
      <c r="C1144" s="226"/>
      <c r="D1144" s="227" t="s">
        <v>142</v>
      </c>
      <c r="E1144" s="228" t="s">
        <v>1</v>
      </c>
      <c r="F1144" s="229" t="s">
        <v>181</v>
      </c>
      <c r="G1144" s="226"/>
      <c r="H1144" s="228" t="s">
        <v>1</v>
      </c>
      <c r="I1144" s="230"/>
      <c r="J1144" s="226"/>
      <c r="K1144" s="226"/>
      <c r="L1144" s="231"/>
      <c r="M1144" s="232"/>
      <c r="N1144" s="233"/>
      <c r="O1144" s="233"/>
      <c r="P1144" s="233"/>
      <c r="Q1144" s="233"/>
      <c r="R1144" s="233"/>
      <c r="S1144" s="233"/>
      <c r="T1144" s="234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35" t="s">
        <v>142</v>
      </c>
      <c r="AU1144" s="235" t="s">
        <v>85</v>
      </c>
      <c r="AV1144" s="13" t="s">
        <v>83</v>
      </c>
      <c r="AW1144" s="13" t="s">
        <v>34</v>
      </c>
      <c r="AX1144" s="13" t="s">
        <v>78</v>
      </c>
      <c r="AY1144" s="235" t="s">
        <v>133</v>
      </c>
    </row>
    <row r="1145" s="14" customFormat="1">
      <c r="A1145" s="14"/>
      <c r="B1145" s="236"/>
      <c r="C1145" s="237"/>
      <c r="D1145" s="227" t="s">
        <v>142</v>
      </c>
      <c r="E1145" s="238" t="s">
        <v>1</v>
      </c>
      <c r="F1145" s="239" t="s">
        <v>1069</v>
      </c>
      <c r="G1145" s="237"/>
      <c r="H1145" s="240">
        <v>-79.694999999999993</v>
      </c>
      <c r="I1145" s="241"/>
      <c r="J1145" s="237"/>
      <c r="K1145" s="237"/>
      <c r="L1145" s="242"/>
      <c r="M1145" s="243"/>
      <c r="N1145" s="244"/>
      <c r="O1145" s="244"/>
      <c r="P1145" s="244"/>
      <c r="Q1145" s="244"/>
      <c r="R1145" s="244"/>
      <c r="S1145" s="244"/>
      <c r="T1145" s="245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46" t="s">
        <v>142</v>
      </c>
      <c r="AU1145" s="246" t="s">
        <v>85</v>
      </c>
      <c r="AV1145" s="14" t="s">
        <v>85</v>
      </c>
      <c r="AW1145" s="14" t="s">
        <v>34</v>
      </c>
      <c r="AX1145" s="14" t="s">
        <v>78</v>
      </c>
      <c r="AY1145" s="246" t="s">
        <v>133</v>
      </c>
    </row>
    <row r="1146" s="13" customFormat="1">
      <c r="A1146" s="13"/>
      <c r="B1146" s="225"/>
      <c r="C1146" s="226"/>
      <c r="D1146" s="227" t="s">
        <v>142</v>
      </c>
      <c r="E1146" s="228" t="s">
        <v>1</v>
      </c>
      <c r="F1146" s="229" t="s">
        <v>290</v>
      </c>
      <c r="G1146" s="226"/>
      <c r="H1146" s="228" t="s">
        <v>1</v>
      </c>
      <c r="I1146" s="230"/>
      <c r="J1146" s="226"/>
      <c r="K1146" s="226"/>
      <c r="L1146" s="231"/>
      <c r="M1146" s="232"/>
      <c r="N1146" s="233"/>
      <c r="O1146" s="233"/>
      <c r="P1146" s="233"/>
      <c r="Q1146" s="233"/>
      <c r="R1146" s="233"/>
      <c r="S1146" s="233"/>
      <c r="T1146" s="234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35" t="s">
        <v>142</v>
      </c>
      <c r="AU1146" s="235" t="s">
        <v>85</v>
      </c>
      <c r="AV1146" s="13" t="s">
        <v>83</v>
      </c>
      <c r="AW1146" s="13" t="s">
        <v>34</v>
      </c>
      <c r="AX1146" s="13" t="s">
        <v>78</v>
      </c>
      <c r="AY1146" s="235" t="s">
        <v>133</v>
      </c>
    </row>
    <row r="1147" s="14" customFormat="1">
      <c r="A1147" s="14"/>
      <c r="B1147" s="236"/>
      <c r="C1147" s="237"/>
      <c r="D1147" s="227" t="s">
        <v>142</v>
      </c>
      <c r="E1147" s="238" t="s">
        <v>1</v>
      </c>
      <c r="F1147" s="239" t="s">
        <v>1070</v>
      </c>
      <c r="G1147" s="237"/>
      <c r="H1147" s="240">
        <v>37.207999999999998</v>
      </c>
      <c r="I1147" s="241"/>
      <c r="J1147" s="237"/>
      <c r="K1147" s="237"/>
      <c r="L1147" s="242"/>
      <c r="M1147" s="243"/>
      <c r="N1147" s="244"/>
      <c r="O1147" s="244"/>
      <c r="P1147" s="244"/>
      <c r="Q1147" s="244"/>
      <c r="R1147" s="244"/>
      <c r="S1147" s="244"/>
      <c r="T1147" s="245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46" t="s">
        <v>142</v>
      </c>
      <c r="AU1147" s="246" t="s">
        <v>85</v>
      </c>
      <c r="AV1147" s="14" t="s">
        <v>85</v>
      </c>
      <c r="AW1147" s="14" t="s">
        <v>34</v>
      </c>
      <c r="AX1147" s="14" t="s">
        <v>78</v>
      </c>
      <c r="AY1147" s="246" t="s">
        <v>133</v>
      </c>
    </row>
    <row r="1148" s="15" customFormat="1">
      <c r="A1148" s="15"/>
      <c r="B1148" s="247"/>
      <c r="C1148" s="248"/>
      <c r="D1148" s="227" t="s">
        <v>142</v>
      </c>
      <c r="E1148" s="249" t="s">
        <v>1</v>
      </c>
      <c r="F1148" s="250" t="s">
        <v>145</v>
      </c>
      <c r="G1148" s="248"/>
      <c r="H1148" s="251">
        <v>308.61099999999999</v>
      </c>
      <c r="I1148" s="252"/>
      <c r="J1148" s="248"/>
      <c r="K1148" s="248"/>
      <c r="L1148" s="253"/>
      <c r="M1148" s="254"/>
      <c r="N1148" s="255"/>
      <c r="O1148" s="255"/>
      <c r="P1148" s="255"/>
      <c r="Q1148" s="255"/>
      <c r="R1148" s="255"/>
      <c r="S1148" s="255"/>
      <c r="T1148" s="256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T1148" s="257" t="s">
        <v>142</v>
      </c>
      <c r="AU1148" s="257" t="s">
        <v>85</v>
      </c>
      <c r="AV1148" s="15" t="s">
        <v>141</v>
      </c>
      <c r="AW1148" s="15" t="s">
        <v>34</v>
      </c>
      <c r="AX1148" s="15" t="s">
        <v>83</v>
      </c>
      <c r="AY1148" s="257" t="s">
        <v>133</v>
      </c>
    </row>
    <row r="1149" s="2" customFormat="1" ht="24.15" customHeight="1">
      <c r="A1149" s="39"/>
      <c r="B1149" s="40"/>
      <c r="C1149" s="212" t="s">
        <v>1071</v>
      </c>
      <c r="D1149" s="212" t="s">
        <v>136</v>
      </c>
      <c r="E1149" s="213" t="s">
        <v>1072</v>
      </c>
      <c r="F1149" s="214" t="s">
        <v>1073</v>
      </c>
      <c r="G1149" s="215" t="s">
        <v>154</v>
      </c>
      <c r="H1149" s="216">
        <v>32.832999999999998</v>
      </c>
      <c r="I1149" s="217"/>
      <c r="J1149" s="218">
        <f>ROUND(I1149*H1149,2)</f>
        <v>0</v>
      </c>
      <c r="K1149" s="214" t="s">
        <v>140</v>
      </c>
      <c r="L1149" s="45"/>
      <c r="M1149" s="219" t="s">
        <v>1</v>
      </c>
      <c r="N1149" s="220" t="s">
        <v>43</v>
      </c>
      <c r="O1149" s="92"/>
      <c r="P1149" s="221">
        <f>O1149*H1149</f>
        <v>0</v>
      </c>
      <c r="Q1149" s="221">
        <v>0</v>
      </c>
      <c r="R1149" s="221">
        <f>Q1149*H1149</f>
        <v>0</v>
      </c>
      <c r="S1149" s="221">
        <v>0</v>
      </c>
      <c r="T1149" s="222">
        <f>S1149*H1149</f>
        <v>0</v>
      </c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R1149" s="223" t="s">
        <v>207</v>
      </c>
      <c r="AT1149" s="223" t="s">
        <v>136</v>
      </c>
      <c r="AU1149" s="223" t="s">
        <v>85</v>
      </c>
      <c r="AY1149" s="18" t="s">
        <v>133</v>
      </c>
      <c r="BE1149" s="224">
        <f>IF(N1149="základní",J1149,0)</f>
        <v>0</v>
      </c>
      <c r="BF1149" s="224">
        <f>IF(N1149="snížená",J1149,0)</f>
        <v>0</v>
      </c>
      <c r="BG1149" s="224">
        <f>IF(N1149="zákl. přenesená",J1149,0)</f>
        <v>0</v>
      </c>
      <c r="BH1149" s="224">
        <f>IF(N1149="sníž. přenesená",J1149,0)</f>
        <v>0</v>
      </c>
      <c r="BI1149" s="224">
        <f>IF(N1149="nulová",J1149,0)</f>
        <v>0</v>
      </c>
      <c r="BJ1149" s="18" t="s">
        <v>83</v>
      </c>
      <c r="BK1149" s="224">
        <f>ROUND(I1149*H1149,2)</f>
        <v>0</v>
      </c>
      <c r="BL1149" s="18" t="s">
        <v>207</v>
      </c>
      <c r="BM1149" s="223" t="s">
        <v>1074</v>
      </c>
    </row>
    <row r="1150" s="13" customFormat="1">
      <c r="A1150" s="13"/>
      <c r="B1150" s="225"/>
      <c r="C1150" s="226"/>
      <c r="D1150" s="227" t="s">
        <v>142</v>
      </c>
      <c r="E1150" s="228" t="s">
        <v>1</v>
      </c>
      <c r="F1150" s="229" t="s">
        <v>300</v>
      </c>
      <c r="G1150" s="226"/>
      <c r="H1150" s="228" t="s">
        <v>1</v>
      </c>
      <c r="I1150" s="230"/>
      <c r="J1150" s="226"/>
      <c r="K1150" s="226"/>
      <c r="L1150" s="231"/>
      <c r="M1150" s="232"/>
      <c r="N1150" s="233"/>
      <c r="O1150" s="233"/>
      <c r="P1150" s="233"/>
      <c r="Q1150" s="233"/>
      <c r="R1150" s="233"/>
      <c r="S1150" s="233"/>
      <c r="T1150" s="234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35" t="s">
        <v>142</v>
      </c>
      <c r="AU1150" s="235" t="s">
        <v>85</v>
      </c>
      <c r="AV1150" s="13" t="s">
        <v>83</v>
      </c>
      <c r="AW1150" s="13" t="s">
        <v>34</v>
      </c>
      <c r="AX1150" s="13" t="s">
        <v>78</v>
      </c>
      <c r="AY1150" s="235" t="s">
        <v>133</v>
      </c>
    </row>
    <row r="1151" s="13" customFormat="1">
      <c r="A1151" s="13"/>
      <c r="B1151" s="225"/>
      <c r="C1151" s="226"/>
      <c r="D1151" s="227" t="s">
        <v>142</v>
      </c>
      <c r="E1151" s="228" t="s">
        <v>1</v>
      </c>
      <c r="F1151" s="229" t="s">
        <v>301</v>
      </c>
      <c r="G1151" s="226"/>
      <c r="H1151" s="228" t="s">
        <v>1</v>
      </c>
      <c r="I1151" s="230"/>
      <c r="J1151" s="226"/>
      <c r="K1151" s="226"/>
      <c r="L1151" s="231"/>
      <c r="M1151" s="232"/>
      <c r="N1151" s="233"/>
      <c r="O1151" s="233"/>
      <c r="P1151" s="233"/>
      <c r="Q1151" s="233"/>
      <c r="R1151" s="233"/>
      <c r="S1151" s="233"/>
      <c r="T1151" s="234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T1151" s="235" t="s">
        <v>142</v>
      </c>
      <c r="AU1151" s="235" t="s">
        <v>85</v>
      </c>
      <c r="AV1151" s="13" t="s">
        <v>83</v>
      </c>
      <c r="AW1151" s="13" t="s">
        <v>34</v>
      </c>
      <c r="AX1151" s="13" t="s">
        <v>78</v>
      </c>
      <c r="AY1151" s="235" t="s">
        <v>133</v>
      </c>
    </row>
    <row r="1152" s="13" customFormat="1">
      <c r="A1152" s="13"/>
      <c r="B1152" s="225"/>
      <c r="C1152" s="226"/>
      <c r="D1152" s="227" t="s">
        <v>142</v>
      </c>
      <c r="E1152" s="228" t="s">
        <v>1</v>
      </c>
      <c r="F1152" s="229" t="s">
        <v>302</v>
      </c>
      <c r="G1152" s="226"/>
      <c r="H1152" s="228" t="s">
        <v>1</v>
      </c>
      <c r="I1152" s="230"/>
      <c r="J1152" s="226"/>
      <c r="K1152" s="226"/>
      <c r="L1152" s="231"/>
      <c r="M1152" s="232"/>
      <c r="N1152" s="233"/>
      <c r="O1152" s="233"/>
      <c r="P1152" s="233"/>
      <c r="Q1152" s="233"/>
      <c r="R1152" s="233"/>
      <c r="S1152" s="233"/>
      <c r="T1152" s="234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35" t="s">
        <v>142</v>
      </c>
      <c r="AU1152" s="235" t="s">
        <v>85</v>
      </c>
      <c r="AV1152" s="13" t="s">
        <v>83</v>
      </c>
      <c r="AW1152" s="13" t="s">
        <v>34</v>
      </c>
      <c r="AX1152" s="13" t="s">
        <v>78</v>
      </c>
      <c r="AY1152" s="235" t="s">
        <v>133</v>
      </c>
    </row>
    <row r="1153" s="14" customFormat="1">
      <c r="A1153" s="14"/>
      <c r="B1153" s="236"/>
      <c r="C1153" s="237"/>
      <c r="D1153" s="227" t="s">
        <v>142</v>
      </c>
      <c r="E1153" s="238" t="s">
        <v>1</v>
      </c>
      <c r="F1153" s="239" t="s">
        <v>1075</v>
      </c>
      <c r="G1153" s="237"/>
      <c r="H1153" s="240">
        <v>6.5999999999999996</v>
      </c>
      <c r="I1153" s="241"/>
      <c r="J1153" s="237"/>
      <c r="K1153" s="237"/>
      <c r="L1153" s="242"/>
      <c r="M1153" s="243"/>
      <c r="N1153" s="244"/>
      <c r="O1153" s="244"/>
      <c r="P1153" s="244"/>
      <c r="Q1153" s="244"/>
      <c r="R1153" s="244"/>
      <c r="S1153" s="244"/>
      <c r="T1153" s="245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46" t="s">
        <v>142</v>
      </c>
      <c r="AU1153" s="246" t="s">
        <v>85</v>
      </c>
      <c r="AV1153" s="14" t="s">
        <v>85</v>
      </c>
      <c r="AW1153" s="14" t="s">
        <v>34</v>
      </c>
      <c r="AX1153" s="14" t="s">
        <v>78</v>
      </c>
      <c r="AY1153" s="246" t="s">
        <v>133</v>
      </c>
    </row>
    <row r="1154" s="13" customFormat="1">
      <c r="A1154" s="13"/>
      <c r="B1154" s="225"/>
      <c r="C1154" s="226"/>
      <c r="D1154" s="227" t="s">
        <v>142</v>
      </c>
      <c r="E1154" s="228" t="s">
        <v>1</v>
      </c>
      <c r="F1154" s="229" t="s">
        <v>304</v>
      </c>
      <c r="G1154" s="226"/>
      <c r="H1154" s="228" t="s">
        <v>1</v>
      </c>
      <c r="I1154" s="230"/>
      <c r="J1154" s="226"/>
      <c r="K1154" s="226"/>
      <c r="L1154" s="231"/>
      <c r="M1154" s="232"/>
      <c r="N1154" s="233"/>
      <c r="O1154" s="233"/>
      <c r="P1154" s="233"/>
      <c r="Q1154" s="233"/>
      <c r="R1154" s="233"/>
      <c r="S1154" s="233"/>
      <c r="T1154" s="234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35" t="s">
        <v>142</v>
      </c>
      <c r="AU1154" s="235" t="s">
        <v>85</v>
      </c>
      <c r="AV1154" s="13" t="s">
        <v>83</v>
      </c>
      <c r="AW1154" s="13" t="s">
        <v>34</v>
      </c>
      <c r="AX1154" s="13" t="s">
        <v>78</v>
      </c>
      <c r="AY1154" s="235" t="s">
        <v>133</v>
      </c>
    </row>
    <row r="1155" s="14" customFormat="1">
      <c r="A1155" s="14"/>
      <c r="B1155" s="236"/>
      <c r="C1155" s="237"/>
      <c r="D1155" s="227" t="s">
        <v>142</v>
      </c>
      <c r="E1155" s="238" t="s">
        <v>1</v>
      </c>
      <c r="F1155" s="239" t="s">
        <v>1076</v>
      </c>
      <c r="G1155" s="237"/>
      <c r="H1155" s="240">
        <v>9.9000000000000004</v>
      </c>
      <c r="I1155" s="241"/>
      <c r="J1155" s="237"/>
      <c r="K1155" s="237"/>
      <c r="L1155" s="242"/>
      <c r="M1155" s="243"/>
      <c r="N1155" s="244"/>
      <c r="O1155" s="244"/>
      <c r="P1155" s="244"/>
      <c r="Q1155" s="244"/>
      <c r="R1155" s="244"/>
      <c r="S1155" s="244"/>
      <c r="T1155" s="245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T1155" s="246" t="s">
        <v>142</v>
      </c>
      <c r="AU1155" s="246" t="s">
        <v>85</v>
      </c>
      <c r="AV1155" s="14" t="s">
        <v>85</v>
      </c>
      <c r="AW1155" s="14" t="s">
        <v>34</v>
      </c>
      <c r="AX1155" s="14" t="s">
        <v>78</v>
      </c>
      <c r="AY1155" s="246" t="s">
        <v>133</v>
      </c>
    </row>
    <row r="1156" s="13" customFormat="1">
      <c r="A1156" s="13"/>
      <c r="B1156" s="225"/>
      <c r="C1156" s="226"/>
      <c r="D1156" s="227" t="s">
        <v>142</v>
      </c>
      <c r="E1156" s="228" t="s">
        <v>1</v>
      </c>
      <c r="F1156" s="229" t="s">
        <v>306</v>
      </c>
      <c r="G1156" s="226"/>
      <c r="H1156" s="228" t="s">
        <v>1</v>
      </c>
      <c r="I1156" s="230"/>
      <c r="J1156" s="226"/>
      <c r="K1156" s="226"/>
      <c r="L1156" s="231"/>
      <c r="M1156" s="232"/>
      <c r="N1156" s="233"/>
      <c r="O1156" s="233"/>
      <c r="P1156" s="233"/>
      <c r="Q1156" s="233"/>
      <c r="R1156" s="233"/>
      <c r="S1156" s="233"/>
      <c r="T1156" s="234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35" t="s">
        <v>142</v>
      </c>
      <c r="AU1156" s="235" t="s">
        <v>85</v>
      </c>
      <c r="AV1156" s="13" t="s">
        <v>83</v>
      </c>
      <c r="AW1156" s="13" t="s">
        <v>34</v>
      </c>
      <c r="AX1156" s="13" t="s">
        <v>78</v>
      </c>
      <c r="AY1156" s="235" t="s">
        <v>133</v>
      </c>
    </row>
    <row r="1157" s="14" customFormat="1">
      <c r="A1157" s="14"/>
      <c r="B1157" s="236"/>
      <c r="C1157" s="237"/>
      <c r="D1157" s="227" t="s">
        <v>142</v>
      </c>
      <c r="E1157" s="238" t="s">
        <v>1</v>
      </c>
      <c r="F1157" s="239" t="s">
        <v>1077</v>
      </c>
      <c r="G1157" s="237"/>
      <c r="H1157" s="240">
        <v>3.5750000000000002</v>
      </c>
      <c r="I1157" s="241"/>
      <c r="J1157" s="237"/>
      <c r="K1157" s="237"/>
      <c r="L1157" s="242"/>
      <c r="M1157" s="243"/>
      <c r="N1157" s="244"/>
      <c r="O1157" s="244"/>
      <c r="P1157" s="244"/>
      <c r="Q1157" s="244"/>
      <c r="R1157" s="244"/>
      <c r="S1157" s="244"/>
      <c r="T1157" s="245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46" t="s">
        <v>142</v>
      </c>
      <c r="AU1157" s="246" t="s">
        <v>85</v>
      </c>
      <c r="AV1157" s="14" t="s">
        <v>85</v>
      </c>
      <c r="AW1157" s="14" t="s">
        <v>34</v>
      </c>
      <c r="AX1157" s="14" t="s">
        <v>78</v>
      </c>
      <c r="AY1157" s="246" t="s">
        <v>133</v>
      </c>
    </row>
    <row r="1158" s="13" customFormat="1">
      <c r="A1158" s="13"/>
      <c r="B1158" s="225"/>
      <c r="C1158" s="226"/>
      <c r="D1158" s="227" t="s">
        <v>142</v>
      </c>
      <c r="E1158" s="228" t="s">
        <v>1</v>
      </c>
      <c r="F1158" s="229" t="s">
        <v>308</v>
      </c>
      <c r="G1158" s="226"/>
      <c r="H1158" s="228" t="s">
        <v>1</v>
      </c>
      <c r="I1158" s="230"/>
      <c r="J1158" s="226"/>
      <c r="K1158" s="226"/>
      <c r="L1158" s="231"/>
      <c r="M1158" s="232"/>
      <c r="N1158" s="233"/>
      <c r="O1158" s="233"/>
      <c r="P1158" s="233"/>
      <c r="Q1158" s="233"/>
      <c r="R1158" s="233"/>
      <c r="S1158" s="233"/>
      <c r="T1158" s="234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35" t="s">
        <v>142</v>
      </c>
      <c r="AU1158" s="235" t="s">
        <v>85</v>
      </c>
      <c r="AV1158" s="13" t="s">
        <v>83</v>
      </c>
      <c r="AW1158" s="13" t="s">
        <v>34</v>
      </c>
      <c r="AX1158" s="13" t="s">
        <v>78</v>
      </c>
      <c r="AY1158" s="235" t="s">
        <v>133</v>
      </c>
    </row>
    <row r="1159" s="14" customFormat="1">
      <c r="A1159" s="14"/>
      <c r="B1159" s="236"/>
      <c r="C1159" s="237"/>
      <c r="D1159" s="227" t="s">
        <v>142</v>
      </c>
      <c r="E1159" s="238" t="s">
        <v>1</v>
      </c>
      <c r="F1159" s="239" t="s">
        <v>1078</v>
      </c>
      <c r="G1159" s="237"/>
      <c r="H1159" s="240">
        <v>1.375</v>
      </c>
      <c r="I1159" s="241"/>
      <c r="J1159" s="237"/>
      <c r="K1159" s="237"/>
      <c r="L1159" s="242"/>
      <c r="M1159" s="243"/>
      <c r="N1159" s="244"/>
      <c r="O1159" s="244"/>
      <c r="P1159" s="244"/>
      <c r="Q1159" s="244"/>
      <c r="R1159" s="244"/>
      <c r="S1159" s="244"/>
      <c r="T1159" s="245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T1159" s="246" t="s">
        <v>142</v>
      </c>
      <c r="AU1159" s="246" t="s">
        <v>85</v>
      </c>
      <c r="AV1159" s="14" t="s">
        <v>85</v>
      </c>
      <c r="AW1159" s="14" t="s">
        <v>34</v>
      </c>
      <c r="AX1159" s="14" t="s">
        <v>78</v>
      </c>
      <c r="AY1159" s="246" t="s">
        <v>133</v>
      </c>
    </row>
    <row r="1160" s="13" customFormat="1">
      <c r="A1160" s="13"/>
      <c r="B1160" s="225"/>
      <c r="C1160" s="226"/>
      <c r="D1160" s="227" t="s">
        <v>142</v>
      </c>
      <c r="E1160" s="228" t="s">
        <v>1</v>
      </c>
      <c r="F1160" s="229" t="s">
        <v>310</v>
      </c>
      <c r="G1160" s="226"/>
      <c r="H1160" s="228" t="s">
        <v>1</v>
      </c>
      <c r="I1160" s="230"/>
      <c r="J1160" s="226"/>
      <c r="K1160" s="226"/>
      <c r="L1160" s="231"/>
      <c r="M1160" s="232"/>
      <c r="N1160" s="233"/>
      <c r="O1160" s="233"/>
      <c r="P1160" s="233"/>
      <c r="Q1160" s="233"/>
      <c r="R1160" s="233"/>
      <c r="S1160" s="233"/>
      <c r="T1160" s="234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35" t="s">
        <v>142</v>
      </c>
      <c r="AU1160" s="235" t="s">
        <v>85</v>
      </c>
      <c r="AV1160" s="13" t="s">
        <v>83</v>
      </c>
      <c r="AW1160" s="13" t="s">
        <v>34</v>
      </c>
      <c r="AX1160" s="13" t="s">
        <v>78</v>
      </c>
      <c r="AY1160" s="235" t="s">
        <v>133</v>
      </c>
    </row>
    <row r="1161" s="14" customFormat="1">
      <c r="A1161" s="14"/>
      <c r="B1161" s="236"/>
      <c r="C1161" s="237"/>
      <c r="D1161" s="227" t="s">
        <v>142</v>
      </c>
      <c r="E1161" s="238" t="s">
        <v>1</v>
      </c>
      <c r="F1161" s="239" t="s">
        <v>1079</v>
      </c>
      <c r="G1161" s="237"/>
      <c r="H1161" s="240">
        <v>11.382999999999999</v>
      </c>
      <c r="I1161" s="241"/>
      <c r="J1161" s="237"/>
      <c r="K1161" s="237"/>
      <c r="L1161" s="242"/>
      <c r="M1161" s="243"/>
      <c r="N1161" s="244"/>
      <c r="O1161" s="244"/>
      <c r="P1161" s="244"/>
      <c r="Q1161" s="244"/>
      <c r="R1161" s="244"/>
      <c r="S1161" s="244"/>
      <c r="T1161" s="245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46" t="s">
        <v>142</v>
      </c>
      <c r="AU1161" s="246" t="s">
        <v>85</v>
      </c>
      <c r="AV1161" s="14" t="s">
        <v>85</v>
      </c>
      <c r="AW1161" s="14" t="s">
        <v>34</v>
      </c>
      <c r="AX1161" s="14" t="s">
        <v>78</v>
      </c>
      <c r="AY1161" s="246" t="s">
        <v>133</v>
      </c>
    </row>
    <row r="1162" s="15" customFormat="1">
      <c r="A1162" s="15"/>
      <c r="B1162" s="247"/>
      <c r="C1162" s="248"/>
      <c r="D1162" s="227" t="s">
        <v>142</v>
      </c>
      <c r="E1162" s="249" t="s">
        <v>1</v>
      </c>
      <c r="F1162" s="250" t="s">
        <v>145</v>
      </c>
      <c r="G1162" s="248"/>
      <c r="H1162" s="251">
        <v>32.832999999999998</v>
      </c>
      <c r="I1162" s="252"/>
      <c r="J1162" s="248"/>
      <c r="K1162" s="248"/>
      <c r="L1162" s="253"/>
      <c r="M1162" s="254"/>
      <c r="N1162" s="255"/>
      <c r="O1162" s="255"/>
      <c r="P1162" s="255"/>
      <c r="Q1162" s="255"/>
      <c r="R1162" s="255"/>
      <c r="S1162" s="255"/>
      <c r="T1162" s="256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T1162" s="257" t="s">
        <v>142</v>
      </c>
      <c r="AU1162" s="257" t="s">
        <v>85</v>
      </c>
      <c r="AV1162" s="15" t="s">
        <v>141</v>
      </c>
      <c r="AW1162" s="15" t="s">
        <v>34</v>
      </c>
      <c r="AX1162" s="15" t="s">
        <v>83</v>
      </c>
      <c r="AY1162" s="257" t="s">
        <v>133</v>
      </c>
    </row>
    <row r="1163" s="2" customFormat="1" ht="24.15" customHeight="1">
      <c r="A1163" s="39"/>
      <c r="B1163" s="40"/>
      <c r="C1163" s="212" t="s">
        <v>617</v>
      </c>
      <c r="D1163" s="212" t="s">
        <v>136</v>
      </c>
      <c r="E1163" s="213" t="s">
        <v>1080</v>
      </c>
      <c r="F1163" s="214" t="s">
        <v>1081</v>
      </c>
      <c r="G1163" s="215" t="s">
        <v>154</v>
      </c>
      <c r="H1163" s="216">
        <v>341.44299999999998</v>
      </c>
      <c r="I1163" s="217"/>
      <c r="J1163" s="218">
        <f>ROUND(I1163*H1163,2)</f>
        <v>0</v>
      </c>
      <c r="K1163" s="214" t="s">
        <v>140</v>
      </c>
      <c r="L1163" s="45"/>
      <c r="M1163" s="219" t="s">
        <v>1</v>
      </c>
      <c r="N1163" s="220" t="s">
        <v>43</v>
      </c>
      <c r="O1163" s="92"/>
      <c r="P1163" s="221">
        <f>O1163*H1163</f>
        <v>0</v>
      </c>
      <c r="Q1163" s="221">
        <v>0</v>
      </c>
      <c r="R1163" s="221">
        <f>Q1163*H1163</f>
        <v>0</v>
      </c>
      <c r="S1163" s="221">
        <v>0</v>
      </c>
      <c r="T1163" s="222">
        <f>S1163*H1163</f>
        <v>0</v>
      </c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R1163" s="223" t="s">
        <v>207</v>
      </c>
      <c r="AT1163" s="223" t="s">
        <v>136</v>
      </c>
      <c r="AU1163" s="223" t="s">
        <v>85</v>
      </c>
      <c r="AY1163" s="18" t="s">
        <v>133</v>
      </c>
      <c r="BE1163" s="224">
        <f>IF(N1163="základní",J1163,0)</f>
        <v>0</v>
      </c>
      <c r="BF1163" s="224">
        <f>IF(N1163="snížená",J1163,0)</f>
        <v>0</v>
      </c>
      <c r="BG1163" s="224">
        <f>IF(N1163="zákl. přenesená",J1163,0)</f>
        <v>0</v>
      </c>
      <c r="BH1163" s="224">
        <f>IF(N1163="sníž. přenesená",J1163,0)</f>
        <v>0</v>
      </c>
      <c r="BI1163" s="224">
        <f>IF(N1163="nulová",J1163,0)</f>
        <v>0</v>
      </c>
      <c r="BJ1163" s="18" t="s">
        <v>83</v>
      </c>
      <c r="BK1163" s="224">
        <f>ROUND(I1163*H1163,2)</f>
        <v>0</v>
      </c>
      <c r="BL1163" s="18" t="s">
        <v>207</v>
      </c>
      <c r="BM1163" s="223" t="s">
        <v>1082</v>
      </c>
    </row>
    <row r="1164" s="14" customFormat="1">
      <c r="A1164" s="14"/>
      <c r="B1164" s="236"/>
      <c r="C1164" s="237"/>
      <c r="D1164" s="227" t="s">
        <v>142</v>
      </c>
      <c r="E1164" s="238" t="s">
        <v>1</v>
      </c>
      <c r="F1164" s="239" t="s">
        <v>1083</v>
      </c>
      <c r="G1164" s="237"/>
      <c r="H1164" s="240">
        <v>341.44299999999998</v>
      </c>
      <c r="I1164" s="241"/>
      <c r="J1164" s="237"/>
      <c r="K1164" s="237"/>
      <c r="L1164" s="242"/>
      <c r="M1164" s="243"/>
      <c r="N1164" s="244"/>
      <c r="O1164" s="244"/>
      <c r="P1164" s="244"/>
      <c r="Q1164" s="244"/>
      <c r="R1164" s="244"/>
      <c r="S1164" s="244"/>
      <c r="T1164" s="245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46" t="s">
        <v>142</v>
      </c>
      <c r="AU1164" s="246" t="s">
        <v>85</v>
      </c>
      <c r="AV1164" s="14" t="s">
        <v>85</v>
      </c>
      <c r="AW1164" s="14" t="s">
        <v>34</v>
      </c>
      <c r="AX1164" s="14" t="s">
        <v>78</v>
      </c>
      <c r="AY1164" s="246" t="s">
        <v>133</v>
      </c>
    </row>
    <row r="1165" s="15" customFormat="1">
      <c r="A1165" s="15"/>
      <c r="B1165" s="247"/>
      <c r="C1165" s="248"/>
      <c r="D1165" s="227" t="s">
        <v>142</v>
      </c>
      <c r="E1165" s="249" t="s">
        <v>1</v>
      </c>
      <c r="F1165" s="250" t="s">
        <v>145</v>
      </c>
      <c r="G1165" s="248"/>
      <c r="H1165" s="251">
        <v>341.44299999999998</v>
      </c>
      <c r="I1165" s="252"/>
      <c r="J1165" s="248"/>
      <c r="K1165" s="248"/>
      <c r="L1165" s="253"/>
      <c r="M1165" s="254"/>
      <c r="N1165" s="255"/>
      <c r="O1165" s="255"/>
      <c r="P1165" s="255"/>
      <c r="Q1165" s="255"/>
      <c r="R1165" s="255"/>
      <c r="S1165" s="255"/>
      <c r="T1165" s="256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T1165" s="257" t="s">
        <v>142</v>
      </c>
      <c r="AU1165" s="257" t="s">
        <v>85</v>
      </c>
      <c r="AV1165" s="15" t="s">
        <v>141</v>
      </c>
      <c r="AW1165" s="15" t="s">
        <v>34</v>
      </c>
      <c r="AX1165" s="15" t="s">
        <v>83</v>
      </c>
      <c r="AY1165" s="257" t="s">
        <v>133</v>
      </c>
    </row>
    <row r="1166" s="12" customFormat="1" ht="22.8" customHeight="1">
      <c r="A1166" s="12"/>
      <c r="B1166" s="196"/>
      <c r="C1166" s="197"/>
      <c r="D1166" s="198" t="s">
        <v>77</v>
      </c>
      <c r="E1166" s="210" t="s">
        <v>1084</v>
      </c>
      <c r="F1166" s="210" t="s">
        <v>1085</v>
      </c>
      <c r="G1166" s="197"/>
      <c r="H1166" s="197"/>
      <c r="I1166" s="200"/>
      <c r="J1166" s="211">
        <f>BK1166</f>
        <v>0</v>
      </c>
      <c r="K1166" s="197"/>
      <c r="L1166" s="202"/>
      <c r="M1166" s="203"/>
      <c r="N1166" s="204"/>
      <c r="O1166" s="204"/>
      <c r="P1166" s="205">
        <f>SUM(P1167:P1239)</f>
        <v>0</v>
      </c>
      <c r="Q1166" s="204"/>
      <c r="R1166" s="205">
        <f>SUM(R1167:R1239)</f>
        <v>0</v>
      </c>
      <c r="S1166" s="204"/>
      <c r="T1166" s="206">
        <f>SUM(T1167:T1239)</f>
        <v>0</v>
      </c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R1166" s="207" t="s">
        <v>85</v>
      </c>
      <c r="AT1166" s="208" t="s">
        <v>77</v>
      </c>
      <c r="AU1166" s="208" t="s">
        <v>83</v>
      </c>
      <c r="AY1166" s="207" t="s">
        <v>133</v>
      </c>
      <c r="BK1166" s="209">
        <f>SUM(BK1167:BK1239)</f>
        <v>0</v>
      </c>
    </row>
    <row r="1167" s="2" customFormat="1" ht="24.15" customHeight="1">
      <c r="A1167" s="39"/>
      <c r="B1167" s="40"/>
      <c r="C1167" s="212" t="s">
        <v>1086</v>
      </c>
      <c r="D1167" s="212" t="s">
        <v>136</v>
      </c>
      <c r="E1167" s="213" t="s">
        <v>1087</v>
      </c>
      <c r="F1167" s="214" t="s">
        <v>1088</v>
      </c>
      <c r="G1167" s="215" t="s">
        <v>154</v>
      </c>
      <c r="H1167" s="216">
        <v>107.112</v>
      </c>
      <c r="I1167" s="217"/>
      <c r="J1167" s="218">
        <f>ROUND(I1167*H1167,2)</f>
        <v>0</v>
      </c>
      <c r="K1167" s="214" t="s">
        <v>140</v>
      </c>
      <c r="L1167" s="45"/>
      <c r="M1167" s="219" t="s">
        <v>1</v>
      </c>
      <c r="N1167" s="220" t="s">
        <v>43</v>
      </c>
      <c r="O1167" s="92"/>
      <c r="P1167" s="221">
        <f>O1167*H1167</f>
        <v>0</v>
      </c>
      <c r="Q1167" s="221">
        <v>0</v>
      </c>
      <c r="R1167" s="221">
        <f>Q1167*H1167</f>
        <v>0</v>
      </c>
      <c r="S1167" s="221">
        <v>0</v>
      </c>
      <c r="T1167" s="222">
        <f>S1167*H1167</f>
        <v>0</v>
      </c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R1167" s="223" t="s">
        <v>207</v>
      </c>
      <c r="AT1167" s="223" t="s">
        <v>136</v>
      </c>
      <c r="AU1167" s="223" t="s">
        <v>85</v>
      </c>
      <c r="AY1167" s="18" t="s">
        <v>133</v>
      </c>
      <c r="BE1167" s="224">
        <f>IF(N1167="základní",J1167,0)</f>
        <v>0</v>
      </c>
      <c r="BF1167" s="224">
        <f>IF(N1167="snížená",J1167,0)</f>
        <v>0</v>
      </c>
      <c r="BG1167" s="224">
        <f>IF(N1167="zákl. přenesená",J1167,0)</f>
        <v>0</v>
      </c>
      <c r="BH1167" s="224">
        <f>IF(N1167="sníž. přenesená",J1167,0)</f>
        <v>0</v>
      </c>
      <c r="BI1167" s="224">
        <f>IF(N1167="nulová",J1167,0)</f>
        <v>0</v>
      </c>
      <c r="BJ1167" s="18" t="s">
        <v>83</v>
      </c>
      <c r="BK1167" s="224">
        <f>ROUND(I1167*H1167,2)</f>
        <v>0</v>
      </c>
      <c r="BL1167" s="18" t="s">
        <v>207</v>
      </c>
      <c r="BM1167" s="223" t="s">
        <v>1089</v>
      </c>
    </row>
    <row r="1168" s="2" customFormat="1" ht="21.75" customHeight="1">
      <c r="A1168" s="39"/>
      <c r="B1168" s="40"/>
      <c r="C1168" s="212" t="s">
        <v>621</v>
      </c>
      <c r="D1168" s="212" t="s">
        <v>136</v>
      </c>
      <c r="E1168" s="213" t="s">
        <v>1090</v>
      </c>
      <c r="F1168" s="214" t="s">
        <v>1091</v>
      </c>
      <c r="G1168" s="215" t="s">
        <v>154</v>
      </c>
      <c r="H1168" s="216">
        <v>166.75</v>
      </c>
      <c r="I1168" s="217"/>
      <c r="J1168" s="218">
        <f>ROUND(I1168*H1168,2)</f>
        <v>0</v>
      </c>
      <c r="K1168" s="214" t="s">
        <v>140</v>
      </c>
      <c r="L1168" s="45"/>
      <c r="M1168" s="219" t="s">
        <v>1</v>
      </c>
      <c r="N1168" s="220" t="s">
        <v>43</v>
      </c>
      <c r="O1168" s="92"/>
      <c r="P1168" s="221">
        <f>O1168*H1168</f>
        <v>0</v>
      </c>
      <c r="Q1168" s="221">
        <v>0</v>
      </c>
      <c r="R1168" s="221">
        <f>Q1168*H1168</f>
        <v>0</v>
      </c>
      <c r="S1168" s="221">
        <v>0</v>
      </c>
      <c r="T1168" s="222">
        <f>S1168*H1168</f>
        <v>0</v>
      </c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R1168" s="223" t="s">
        <v>207</v>
      </c>
      <c r="AT1168" s="223" t="s">
        <v>136</v>
      </c>
      <c r="AU1168" s="223" t="s">
        <v>85</v>
      </c>
      <c r="AY1168" s="18" t="s">
        <v>133</v>
      </c>
      <c r="BE1168" s="224">
        <f>IF(N1168="základní",J1168,0)</f>
        <v>0</v>
      </c>
      <c r="BF1168" s="224">
        <f>IF(N1168="snížená",J1168,0)</f>
        <v>0</v>
      </c>
      <c r="BG1168" s="224">
        <f>IF(N1168="zákl. přenesená",J1168,0)</f>
        <v>0</v>
      </c>
      <c r="BH1168" s="224">
        <f>IF(N1168="sníž. přenesená",J1168,0)</f>
        <v>0</v>
      </c>
      <c r="BI1168" s="224">
        <f>IF(N1168="nulová",J1168,0)</f>
        <v>0</v>
      </c>
      <c r="BJ1168" s="18" t="s">
        <v>83</v>
      </c>
      <c r="BK1168" s="224">
        <f>ROUND(I1168*H1168,2)</f>
        <v>0</v>
      </c>
      <c r="BL1168" s="18" t="s">
        <v>207</v>
      </c>
      <c r="BM1168" s="223" t="s">
        <v>1092</v>
      </c>
    </row>
    <row r="1169" s="13" customFormat="1">
      <c r="A1169" s="13"/>
      <c r="B1169" s="225"/>
      <c r="C1169" s="226"/>
      <c r="D1169" s="227" t="s">
        <v>142</v>
      </c>
      <c r="E1169" s="228" t="s">
        <v>1</v>
      </c>
      <c r="F1169" s="229" t="s">
        <v>156</v>
      </c>
      <c r="G1169" s="226"/>
      <c r="H1169" s="228" t="s">
        <v>1</v>
      </c>
      <c r="I1169" s="230"/>
      <c r="J1169" s="226"/>
      <c r="K1169" s="226"/>
      <c r="L1169" s="231"/>
      <c r="M1169" s="232"/>
      <c r="N1169" s="233"/>
      <c r="O1169" s="233"/>
      <c r="P1169" s="233"/>
      <c r="Q1169" s="233"/>
      <c r="R1169" s="233"/>
      <c r="S1169" s="233"/>
      <c r="T1169" s="234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35" t="s">
        <v>142</v>
      </c>
      <c r="AU1169" s="235" t="s">
        <v>85</v>
      </c>
      <c r="AV1169" s="13" t="s">
        <v>83</v>
      </c>
      <c r="AW1169" s="13" t="s">
        <v>34</v>
      </c>
      <c r="AX1169" s="13" t="s">
        <v>78</v>
      </c>
      <c r="AY1169" s="235" t="s">
        <v>133</v>
      </c>
    </row>
    <row r="1170" s="14" customFormat="1">
      <c r="A1170" s="14"/>
      <c r="B1170" s="236"/>
      <c r="C1170" s="237"/>
      <c r="D1170" s="227" t="s">
        <v>142</v>
      </c>
      <c r="E1170" s="238" t="s">
        <v>1</v>
      </c>
      <c r="F1170" s="239" t="s">
        <v>1093</v>
      </c>
      <c r="G1170" s="237"/>
      <c r="H1170" s="240">
        <v>50.369999999999997</v>
      </c>
      <c r="I1170" s="241"/>
      <c r="J1170" s="237"/>
      <c r="K1170" s="237"/>
      <c r="L1170" s="242"/>
      <c r="M1170" s="243"/>
      <c r="N1170" s="244"/>
      <c r="O1170" s="244"/>
      <c r="P1170" s="244"/>
      <c r="Q1170" s="244"/>
      <c r="R1170" s="244"/>
      <c r="S1170" s="244"/>
      <c r="T1170" s="245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46" t="s">
        <v>142</v>
      </c>
      <c r="AU1170" s="246" t="s">
        <v>85</v>
      </c>
      <c r="AV1170" s="14" t="s">
        <v>85</v>
      </c>
      <c r="AW1170" s="14" t="s">
        <v>34</v>
      </c>
      <c r="AX1170" s="14" t="s">
        <v>78</v>
      </c>
      <c r="AY1170" s="246" t="s">
        <v>133</v>
      </c>
    </row>
    <row r="1171" s="13" customFormat="1">
      <c r="A1171" s="13"/>
      <c r="B1171" s="225"/>
      <c r="C1171" s="226"/>
      <c r="D1171" s="227" t="s">
        <v>142</v>
      </c>
      <c r="E1171" s="228" t="s">
        <v>1</v>
      </c>
      <c r="F1171" s="229" t="s">
        <v>158</v>
      </c>
      <c r="G1171" s="226"/>
      <c r="H1171" s="228" t="s">
        <v>1</v>
      </c>
      <c r="I1171" s="230"/>
      <c r="J1171" s="226"/>
      <c r="K1171" s="226"/>
      <c r="L1171" s="231"/>
      <c r="M1171" s="232"/>
      <c r="N1171" s="233"/>
      <c r="O1171" s="233"/>
      <c r="P1171" s="233"/>
      <c r="Q1171" s="233"/>
      <c r="R1171" s="233"/>
      <c r="S1171" s="233"/>
      <c r="T1171" s="234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35" t="s">
        <v>142</v>
      </c>
      <c r="AU1171" s="235" t="s">
        <v>85</v>
      </c>
      <c r="AV1171" s="13" t="s">
        <v>83</v>
      </c>
      <c r="AW1171" s="13" t="s">
        <v>34</v>
      </c>
      <c r="AX1171" s="13" t="s">
        <v>78</v>
      </c>
      <c r="AY1171" s="235" t="s">
        <v>133</v>
      </c>
    </row>
    <row r="1172" s="14" customFormat="1">
      <c r="A1172" s="14"/>
      <c r="B1172" s="236"/>
      <c r="C1172" s="237"/>
      <c r="D1172" s="227" t="s">
        <v>142</v>
      </c>
      <c r="E1172" s="238" t="s">
        <v>1</v>
      </c>
      <c r="F1172" s="239" t="s">
        <v>1094</v>
      </c>
      <c r="G1172" s="237"/>
      <c r="H1172" s="240">
        <v>116.38</v>
      </c>
      <c r="I1172" s="241"/>
      <c r="J1172" s="237"/>
      <c r="K1172" s="237"/>
      <c r="L1172" s="242"/>
      <c r="M1172" s="243"/>
      <c r="N1172" s="244"/>
      <c r="O1172" s="244"/>
      <c r="P1172" s="244"/>
      <c r="Q1172" s="244"/>
      <c r="R1172" s="244"/>
      <c r="S1172" s="244"/>
      <c r="T1172" s="245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T1172" s="246" t="s">
        <v>142</v>
      </c>
      <c r="AU1172" s="246" t="s">
        <v>85</v>
      </c>
      <c r="AV1172" s="14" t="s">
        <v>85</v>
      </c>
      <c r="AW1172" s="14" t="s">
        <v>34</v>
      </c>
      <c r="AX1172" s="14" t="s">
        <v>78</v>
      </c>
      <c r="AY1172" s="246" t="s">
        <v>133</v>
      </c>
    </row>
    <row r="1173" s="15" customFormat="1">
      <c r="A1173" s="15"/>
      <c r="B1173" s="247"/>
      <c r="C1173" s="248"/>
      <c r="D1173" s="227" t="s">
        <v>142</v>
      </c>
      <c r="E1173" s="249" t="s">
        <v>1</v>
      </c>
      <c r="F1173" s="250" t="s">
        <v>145</v>
      </c>
      <c r="G1173" s="248"/>
      <c r="H1173" s="251">
        <v>166.75</v>
      </c>
      <c r="I1173" s="252"/>
      <c r="J1173" s="248"/>
      <c r="K1173" s="248"/>
      <c r="L1173" s="253"/>
      <c r="M1173" s="254"/>
      <c r="N1173" s="255"/>
      <c r="O1173" s="255"/>
      <c r="P1173" s="255"/>
      <c r="Q1173" s="255"/>
      <c r="R1173" s="255"/>
      <c r="S1173" s="255"/>
      <c r="T1173" s="256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T1173" s="257" t="s">
        <v>142</v>
      </c>
      <c r="AU1173" s="257" t="s">
        <v>85</v>
      </c>
      <c r="AV1173" s="15" t="s">
        <v>141</v>
      </c>
      <c r="AW1173" s="15" t="s">
        <v>34</v>
      </c>
      <c r="AX1173" s="15" t="s">
        <v>83</v>
      </c>
      <c r="AY1173" s="257" t="s">
        <v>133</v>
      </c>
    </row>
    <row r="1174" s="2" customFormat="1" ht="16.5" customHeight="1">
      <c r="A1174" s="39"/>
      <c r="B1174" s="40"/>
      <c r="C1174" s="258" t="s">
        <v>1095</v>
      </c>
      <c r="D1174" s="258" t="s">
        <v>204</v>
      </c>
      <c r="E1174" s="259" t="s">
        <v>1096</v>
      </c>
      <c r="F1174" s="260" t="s">
        <v>1097</v>
      </c>
      <c r="G1174" s="261" t="s">
        <v>154</v>
      </c>
      <c r="H1174" s="262">
        <v>175.08799999999999</v>
      </c>
      <c r="I1174" s="263"/>
      <c r="J1174" s="264">
        <f>ROUND(I1174*H1174,2)</f>
        <v>0</v>
      </c>
      <c r="K1174" s="260" t="s">
        <v>140</v>
      </c>
      <c r="L1174" s="265"/>
      <c r="M1174" s="266" t="s">
        <v>1</v>
      </c>
      <c r="N1174" s="267" t="s">
        <v>43</v>
      </c>
      <c r="O1174" s="92"/>
      <c r="P1174" s="221">
        <f>O1174*H1174</f>
        <v>0</v>
      </c>
      <c r="Q1174" s="221">
        <v>0</v>
      </c>
      <c r="R1174" s="221">
        <f>Q1174*H1174</f>
        <v>0</v>
      </c>
      <c r="S1174" s="221">
        <v>0</v>
      </c>
      <c r="T1174" s="222">
        <f>S1174*H1174</f>
        <v>0</v>
      </c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R1174" s="223" t="s">
        <v>259</v>
      </c>
      <c r="AT1174" s="223" t="s">
        <v>204</v>
      </c>
      <c r="AU1174" s="223" t="s">
        <v>85</v>
      </c>
      <c r="AY1174" s="18" t="s">
        <v>133</v>
      </c>
      <c r="BE1174" s="224">
        <f>IF(N1174="základní",J1174,0)</f>
        <v>0</v>
      </c>
      <c r="BF1174" s="224">
        <f>IF(N1174="snížená",J1174,0)</f>
        <v>0</v>
      </c>
      <c r="BG1174" s="224">
        <f>IF(N1174="zákl. přenesená",J1174,0)</f>
        <v>0</v>
      </c>
      <c r="BH1174" s="224">
        <f>IF(N1174="sníž. přenesená",J1174,0)</f>
        <v>0</v>
      </c>
      <c r="BI1174" s="224">
        <f>IF(N1174="nulová",J1174,0)</f>
        <v>0</v>
      </c>
      <c r="BJ1174" s="18" t="s">
        <v>83</v>
      </c>
      <c r="BK1174" s="224">
        <f>ROUND(I1174*H1174,2)</f>
        <v>0</v>
      </c>
      <c r="BL1174" s="18" t="s">
        <v>207</v>
      </c>
      <c r="BM1174" s="223" t="s">
        <v>1098</v>
      </c>
    </row>
    <row r="1175" s="14" customFormat="1">
      <c r="A1175" s="14"/>
      <c r="B1175" s="236"/>
      <c r="C1175" s="237"/>
      <c r="D1175" s="227" t="s">
        <v>142</v>
      </c>
      <c r="E1175" s="238" t="s">
        <v>1</v>
      </c>
      <c r="F1175" s="239" t="s">
        <v>1099</v>
      </c>
      <c r="G1175" s="237"/>
      <c r="H1175" s="240">
        <v>175.08799999999999</v>
      </c>
      <c r="I1175" s="241"/>
      <c r="J1175" s="237"/>
      <c r="K1175" s="237"/>
      <c r="L1175" s="242"/>
      <c r="M1175" s="243"/>
      <c r="N1175" s="244"/>
      <c r="O1175" s="244"/>
      <c r="P1175" s="244"/>
      <c r="Q1175" s="244"/>
      <c r="R1175" s="244"/>
      <c r="S1175" s="244"/>
      <c r="T1175" s="245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T1175" s="246" t="s">
        <v>142</v>
      </c>
      <c r="AU1175" s="246" t="s">
        <v>85</v>
      </c>
      <c r="AV1175" s="14" t="s">
        <v>85</v>
      </c>
      <c r="AW1175" s="14" t="s">
        <v>34</v>
      </c>
      <c r="AX1175" s="14" t="s">
        <v>78</v>
      </c>
      <c r="AY1175" s="246" t="s">
        <v>133</v>
      </c>
    </row>
    <row r="1176" s="15" customFormat="1">
      <c r="A1176" s="15"/>
      <c r="B1176" s="247"/>
      <c r="C1176" s="248"/>
      <c r="D1176" s="227" t="s">
        <v>142</v>
      </c>
      <c r="E1176" s="249" t="s">
        <v>1</v>
      </c>
      <c r="F1176" s="250" t="s">
        <v>145</v>
      </c>
      <c r="G1176" s="248"/>
      <c r="H1176" s="251">
        <v>175.08799999999999</v>
      </c>
      <c r="I1176" s="252"/>
      <c r="J1176" s="248"/>
      <c r="K1176" s="248"/>
      <c r="L1176" s="253"/>
      <c r="M1176" s="254"/>
      <c r="N1176" s="255"/>
      <c r="O1176" s="255"/>
      <c r="P1176" s="255"/>
      <c r="Q1176" s="255"/>
      <c r="R1176" s="255"/>
      <c r="S1176" s="255"/>
      <c r="T1176" s="256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T1176" s="257" t="s">
        <v>142</v>
      </c>
      <c r="AU1176" s="257" t="s">
        <v>85</v>
      </c>
      <c r="AV1176" s="15" t="s">
        <v>141</v>
      </c>
      <c r="AW1176" s="15" t="s">
        <v>34</v>
      </c>
      <c r="AX1176" s="15" t="s">
        <v>83</v>
      </c>
      <c r="AY1176" s="257" t="s">
        <v>133</v>
      </c>
    </row>
    <row r="1177" s="2" customFormat="1" ht="24.15" customHeight="1">
      <c r="A1177" s="39"/>
      <c r="B1177" s="40"/>
      <c r="C1177" s="212" t="s">
        <v>626</v>
      </c>
      <c r="D1177" s="212" t="s">
        <v>136</v>
      </c>
      <c r="E1177" s="213" t="s">
        <v>1100</v>
      </c>
      <c r="F1177" s="214" t="s">
        <v>1101</v>
      </c>
      <c r="G1177" s="215" t="s">
        <v>154</v>
      </c>
      <c r="H1177" s="216">
        <v>791.73800000000006</v>
      </c>
      <c r="I1177" s="217"/>
      <c r="J1177" s="218">
        <f>ROUND(I1177*H1177,2)</f>
        <v>0</v>
      </c>
      <c r="K1177" s="214" t="s">
        <v>140</v>
      </c>
      <c r="L1177" s="45"/>
      <c r="M1177" s="219" t="s">
        <v>1</v>
      </c>
      <c r="N1177" s="220" t="s">
        <v>43</v>
      </c>
      <c r="O1177" s="92"/>
      <c r="P1177" s="221">
        <f>O1177*H1177</f>
        <v>0</v>
      </c>
      <c r="Q1177" s="221">
        <v>0</v>
      </c>
      <c r="R1177" s="221">
        <f>Q1177*H1177</f>
        <v>0</v>
      </c>
      <c r="S1177" s="221">
        <v>0</v>
      </c>
      <c r="T1177" s="222">
        <f>S1177*H1177</f>
        <v>0</v>
      </c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R1177" s="223" t="s">
        <v>207</v>
      </c>
      <c r="AT1177" s="223" t="s">
        <v>136</v>
      </c>
      <c r="AU1177" s="223" t="s">
        <v>85</v>
      </c>
      <c r="AY1177" s="18" t="s">
        <v>133</v>
      </c>
      <c r="BE1177" s="224">
        <f>IF(N1177="základní",J1177,0)</f>
        <v>0</v>
      </c>
      <c r="BF1177" s="224">
        <f>IF(N1177="snížená",J1177,0)</f>
        <v>0</v>
      </c>
      <c r="BG1177" s="224">
        <f>IF(N1177="zákl. přenesená",J1177,0)</f>
        <v>0</v>
      </c>
      <c r="BH1177" s="224">
        <f>IF(N1177="sníž. přenesená",J1177,0)</f>
        <v>0</v>
      </c>
      <c r="BI1177" s="224">
        <f>IF(N1177="nulová",J1177,0)</f>
        <v>0</v>
      </c>
      <c r="BJ1177" s="18" t="s">
        <v>83</v>
      </c>
      <c r="BK1177" s="224">
        <f>ROUND(I1177*H1177,2)</f>
        <v>0</v>
      </c>
      <c r="BL1177" s="18" t="s">
        <v>207</v>
      </c>
      <c r="BM1177" s="223" t="s">
        <v>1102</v>
      </c>
    </row>
    <row r="1178" s="2" customFormat="1" ht="24.15" customHeight="1">
      <c r="A1178" s="39"/>
      <c r="B1178" s="40"/>
      <c r="C1178" s="212" t="s">
        <v>1103</v>
      </c>
      <c r="D1178" s="212" t="s">
        <v>136</v>
      </c>
      <c r="E1178" s="213" t="s">
        <v>1104</v>
      </c>
      <c r="F1178" s="214" t="s">
        <v>1105</v>
      </c>
      <c r="G1178" s="215" t="s">
        <v>154</v>
      </c>
      <c r="H1178" s="216">
        <v>791.73800000000006</v>
      </c>
      <c r="I1178" s="217"/>
      <c r="J1178" s="218">
        <f>ROUND(I1178*H1178,2)</f>
        <v>0</v>
      </c>
      <c r="K1178" s="214" t="s">
        <v>140</v>
      </c>
      <c r="L1178" s="45"/>
      <c r="M1178" s="219" t="s">
        <v>1</v>
      </c>
      <c r="N1178" s="220" t="s">
        <v>43</v>
      </c>
      <c r="O1178" s="92"/>
      <c r="P1178" s="221">
        <f>O1178*H1178</f>
        <v>0</v>
      </c>
      <c r="Q1178" s="221">
        <v>0</v>
      </c>
      <c r="R1178" s="221">
        <f>Q1178*H1178</f>
        <v>0</v>
      </c>
      <c r="S1178" s="221">
        <v>0</v>
      </c>
      <c r="T1178" s="222">
        <f>S1178*H1178</f>
        <v>0</v>
      </c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R1178" s="223" t="s">
        <v>207</v>
      </c>
      <c r="AT1178" s="223" t="s">
        <v>136</v>
      </c>
      <c r="AU1178" s="223" t="s">
        <v>85</v>
      </c>
      <c r="AY1178" s="18" t="s">
        <v>133</v>
      </c>
      <c r="BE1178" s="224">
        <f>IF(N1178="základní",J1178,0)</f>
        <v>0</v>
      </c>
      <c r="BF1178" s="224">
        <f>IF(N1178="snížená",J1178,0)</f>
        <v>0</v>
      </c>
      <c r="BG1178" s="224">
        <f>IF(N1178="zákl. přenesená",J1178,0)</f>
        <v>0</v>
      </c>
      <c r="BH1178" s="224">
        <f>IF(N1178="sníž. přenesená",J1178,0)</f>
        <v>0</v>
      </c>
      <c r="BI1178" s="224">
        <f>IF(N1178="nulová",J1178,0)</f>
        <v>0</v>
      </c>
      <c r="BJ1178" s="18" t="s">
        <v>83</v>
      </c>
      <c r="BK1178" s="224">
        <f>ROUND(I1178*H1178,2)</f>
        <v>0</v>
      </c>
      <c r="BL1178" s="18" t="s">
        <v>207</v>
      </c>
      <c r="BM1178" s="223" t="s">
        <v>1106</v>
      </c>
    </row>
    <row r="1179" s="13" customFormat="1">
      <c r="A1179" s="13"/>
      <c r="B1179" s="225"/>
      <c r="C1179" s="226"/>
      <c r="D1179" s="227" t="s">
        <v>142</v>
      </c>
      <c r="E1179" s="228" t="s">
        <v>1</v>
      </c>
      <c r="F1179" s="229" t="s">
        <v>155</v>
      </c>
      <c r="G1179" s="226"/>
      <c r="H1179" s="228" t="s">
        <v>1</v>
      </c>
      <c r="I1179" s="230"/>
      <c r="J1179" s="226"/>
      <c r="K1179" s="226"/>
      <c r="L1179" s="231"/>
      <c r="M1179" s="232"/>
      <c r="N1179" s="233"/>
      <c r="O1179" s="233"/>
      <c r="P1179" s="233"/>
      <c r="Q1179" s="233"/>
      <c r="R1179" s="233"/>
      <c r="S1179" s="233"/>
      <c r="T1179" s="234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35" t="s">
        <v>142</v>
      </c>
      <c r="AU1179" s="235" t="s">
        <v>85</v>
      </c>
      <c r="AV1179" s="13" t="s">
        <v>83</v>
      </c>
      <c r="AW1179" s="13" t="s">
        <v>34</v>
      </c>
      <c r="AX1179" s="13" t="s">
        <v>78</v>
      </c>
      <c r="AY1179" s="235" t="s">
        <v>133</v>
      </c>
    </row>
    <row r="1180" s="13" customFormat="1">
      <c r="A1180" s="13"/>
      <c r="B1180" s="225"/>
      <c r="C1180" s="226"/>
      <c r="D1180" s="227" t="s">
        <v>142</v>
      </c>
      <c r="E1180" s="228" t="s">
        <v>1</v>
      </c>
      <c r="F1180" s="229" t="s">
        <v>156</v>
      </c>
      <c r="G1180" s="226"/>
      <c r="H1180" s="228" t="s">
        <v>1</v>
      </c>
      <c r="I1180" s="230"/>
      <c r="J1180" s="226"/>
      <c r="K1180" s="226"/>
      <c r="L1180" s="231"/>
      <c r="M1180" s="232"/>
      <c r="N1180" s="233"/>
      <c r="O1180" s="233"/>
      <c r="P1180" s="233"/>
      <c r="Q1180" s="233"/>
      <c r="R1180" s="233"/>
      <c r="S1180" s="233"/>
      <c r="T1180" s="234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35" t="s">
        <v>142</v>
      </c>
      <c r="AU1180" s="235" t="s">
        <v>85</v>
      </c>
      <c r="AV1180" s="13" t="s">
        <v>83</v>
      </c>
      <c r="AW1180" s="13" t="s">
        <v>34</v>
      </c>
      <c r="AX1180" s="13" t="s">
        <v>78</v>
      </c>
      <c r="AY1180" s="235" t="s">
        <v>133</v>
      </c>
    </row>
    <row r="1181" s="14" customFormat="1">
      <c r="A1181" s="14"/>
      <c r="B1181" s="236"/>
      <c r="C1181" s="237"/>
      <c r="D1181" s="227" t="s">
        <v>142</v>
      </c>
      <c r="E1181" s="238" t="s">
        <v>1</v>
      </c>
      <c r="F1181" s="239" t="s">
        <v>157</v>
      </c>
      <c r="G1181" s="237"/>
      <c r="H1181" s="240">
        <v>16.032</v>
      </c>
      <c r="I1181" s="241"/>
      <c r="J1181" s="237"/>
      <c r="K1181" s="237"/>
      <c r="L1181" s="242"/>
      <c r="M1181" s="243"/>
      <c r="N1181" s="244"/>
      <c r="O1181" s="244"/>
      <c r="P1181" s="244"/>
      <c r="Q1181" s="244"/>
      <c r="R1181" s="244"/>
      <c r="S1181" s="244"/>
      <c r="T1181" s="245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T1181" s="246" t="s">
        <v>142</v>
      </c>
      <c r="AU1181" s="246" t="s">
        <v>85</v>
      </c>
      <c r="AV1181" s="14" t="s">
        <v>85</v>
      </c>
      <c r="AW1181" s="14" t="s">
        <v>34</v>
      </c>
      <c r="AX1181" s="14" t="s">
        <v>78</v>
      </c>
      <c r="AY1181" s="246" t="s">
        <v>133</v>
      </c>
    </row>
    <row r="1182" s="13" customFormat="1">
      <c r="A1182" s="13"/>
      <c r="B1182" s="225"/>
      <c r="C1182" s="226"/>
      <c r="D1182" s="227" t="s">
        <v>142</v>
      </c>
      <c r="E1182" s="228" t="s">
        <v>1</v>
      </c>
      <c r="F1182" s="229" t="s">
        <v>158</v>
      </c>
      <c r="G1182" s="226"/>
      <c r="H1182" s="228" t="s">
        <v>1</v>
      </c>
      <c r="I1182" s="230"/>
      <c r="J1182" s="226"/>
      <c r="K1182" s="226"/>
      <c r="L1182" s="231"/>
      <c r="M1182" s="232"/>
      <c r="N1182" s="233"/>
      <c r="O1182" s="233"/>
      <c r="P1182" s="233"/>
      <c r="Q1182" s="233"/>
      <c r="R1182" s="233"/>
      <c r="S1182" s="233"/>
      <c r="T1182" s="234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35" t="s">
        <v>142</v>
      </c>
      <c r="AU1182" s="235" t="s">
        <v>85</v>
      </c>
      <c r="AV1182" s="13" t="s">
        <v>83</v>
      </c>
      <c r="AW1182" s="13" t="s">
        <v>34</v>
      </c>
      <c r="AX1182" s="13" t="s">
        <v>78</v>
      </c>
      <c r="AY1182" s="235" t="s">
        <v>133</v>
      </c>
    </row>
    <row r="1183" s="14" customFormat="1">
      <c r="A1183" s="14"/>
      <c r="B1183" s="236"/>
      <c r="C1183" s="237"/>
      <c r="D1183" s="227" t="s">
        <v>142</v>
      </c>
      <c r="E1183" s="238" t="s">
        <v>1</v>
      </c>
      <c r="F1183" s="239" t="s">
        <v>159</v>
      </c>
      <c r="G1183" s="237"/>
      <c r="H1183" s="240">
        <v>91.079999999999998</v>
      </c>
      <c r="I1183" s="241"/>
      <c r="J1183" s="237"/>
      <c r="K1183" s="237"/>
      <c r="L1183" s="242"/>
      <c r="M1183" s="243"/>
      <c r="N1183" s="244"/>
      <c r="O1183" s="244"/>
      <c r="P1183" s="244"/>
      <c r="Q1183" s="244"/>
      <c r="R1183" s="244"/>
      <c r="S1183" s="244"/>
      <c r="T1183" s="245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46" t="s">
        <v>142</v>
      </c>
      <c r="AU1183" s="246" t="s">
        <v>85</v>
      </c>
      <c r="AV1183" s="14" t="s">
        <v>85</v>
      </c>
      <c r="AW1183" s="14" t="s">
        <v>34</v>
      </c>
      <c r="AX1183" s="14" t="s">
        <v>78</v>
      </c>
      <c r="AY1183" s="246" t="s">
        <v>133</v>
      </c>
    </row>
    <row r="1184" s="14" customFormat="1">
      <c r="A1184" s="14"/>
      <c r="B1184" s="236"/>
      <c r="C1184" s="237"/>
      <c r="D1184" s="227" t="s">
        <v>142</v>
      </c>
      <c r="E1184" s="238" t="s">
        <v>1</v>
      </c>
      <c r="F1184" s="239" t="s">
        <v>1107</v>
      </c>
      <c r="G1184" s="237"/>
      <c r="H1184" s="240">
        <v>684.62599999999998</v>
      </c>
      <c r="I1184" s="241"/>
      <c r="J1184" s="237"/>
      <c r="K1184" s="237"/>
      <c r="L1184" s="242"/>
      <c r="M1184" s="243"/>
      <c r="N1184" s="244"/>
      <c r="O1184" s="244"/>
      <c r="P1184" s="244"/>
      <c r="Q1184" s="244"/>
      <c r="R1184" s="244"/>
      <c r="S1184" s="244"/>
      <c r="T1184" s="245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46" t="s">
        <v>142</v>
      </c>
      <c r="AU1184" s="246" t="s">
        <v>85</v>
      </c>
      <c r="AV1184" s="14" t="s">
        <v>85</v>
      </c>
      <c r="AW1184" s="14" t="s">
        <v>34</v>
      </c>
      <c r="AX1184" s="14" t="s">
        <v>78</v>
      </c>
      <c r="AY1184" s="246" t="s">
        <v>133</v>
      </c>
    </row>
    <row r="1185" s="15" customFormat="1">
      <c r="A1185" s="15"/>
      <c r="B1185" s="247"/>
      <c r="C1185" s="248"/>
      <c r="D1185" s="227" t="s">
        <v>142</v>
      </c>
      <c r="E1185" s="249" t="s">
        <v>1</v>
      </c>
      <c r="F1185" s="250" t="s">
        <v>145</v>
      </c>
      <c r="G1185" s="248"/>
      <c r="H1185" s="251">
        <v>791.73800000000006</v>
      </c>
      <c r="I1185" s="252"/>
      <c r="J1185" s="248"/>
      <c r="K1185" s="248"/>
      <c r="L1185" s="253"/>
      <c r="M1185" s="254"/>
      <c r="N1185" s="255"/>
      <c r="O1185" s="255"/>
      <c r="P1185" s="255"/>
      <c r="Q1185" s="255"/>
      <c r="R1185" s="255"/>
      <c r="S1185" s="255"/>
      <c r="T1185" s="256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T1185" s="257" t="s">
        <v>142</v>
      </c>
      <c r="AU1185" s="257" t="s">
        <v>85</v>
      </c>
      <c r="AV1185" s="15" t="s">
        <v>141</v>
      </c>
      <c r="AW1185" s="15" t="s">
        <v>34</v>
      </c>
      <c r="AX1185" s="15" t="s">
        <v>83</v>
      </c>
      <c r="AY1185" s="257" t="s">
        <v>133</v>
      </c>
    </row>
    <row r="1186" s="2" customFormat="1" ht="33" customHeight="1">
      <c r="A1186" s="39"/>
      <c r="B1186" s="40"/>
      <c r="C1186" s="212" t="s">
        <v>634</v>
      </c>
      <c r="D1186" s="212" t="s">
        <v>136</v>
      </c>
      <c r="E1186" s="213" t="s">
        <v>1108</v>
      </c>
      <c r="F1186" s="214" t="s">
        <v>1109</v>
      </c>
      <c r="G1186" s="215" t="s">
        <v>150</v>
      </c>
      <c r="H1186" s="216">
        <v>17</v>
      </c>
      <c r="I1186" s="217"/>
      <c r="J1186" s="218">
        <f>ROUND(I1186*H1186,2)</f>
        <v>0</v>
      </c>
      <c r="K1186" s="214" t="s">
        <v>140</v>
      </c>
      <c r="L1186" s="45"/>
      <c r="M1186" s="219" t="s">
        <v>1</v>
      </c>
      <c r="N1186" s="220" t="s">
        <v>43</v>
      </c>
      <c r="O1186" s="92"/>
      <c r="P1186" s="221">
        <f>O1186*H1186</f>
        <v>0</v>
      </c>
      <c r="Q1186" s="221">
        <v>0</v>
      </c>
      <c r="R1186" s="221">
        <f>Q1186*H1186</f>
        <v>0</v>
      </c>
      <c r="S1186" s="221">
        <v>0</v>
      </c>
      <c r="T1186" s="222">
        <f>S1186*H1186</f>
        <v>0</v>
      </c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R1186" s="223" t="s">
        <v>207</v>
      </c>
      <c r="AT1186" s="223" t="s">
        <v>136</v>
      </c>
      <c r="AU1186" s="223" t="s">
        <v>85</v>
      </c>
      <c r="AY1186" s="18" t="s">
        <v>133</v>
      </c>
      <c r="BE1186" s="224">
        <f>IF(N1186="základní",J1186,0)</f>
        <v>0</v>
      </c>
      <c r="BF1186" s="224">
        <f>IF(N1186="snížená",J1186,0)</f>
        <v>0</v>
      </c>
      <c r="BG1186" s="224">
        <f>IF(N1186="zákl. přenesená",J1186,0)</f>
        <v>0</v>
      </c>
      <c r="BH1186" s="224">
        <f>IF(N1186="sníž. přenesená",J1186,0)</f>
        <v>0</v>
      </c>
      <c r="BI1186" s="224">
        <f>IF(N1186="nulová",J1186,0)</f>
        <v>0</v>
      </c>
      <c r="BJ1186" s="18" t="s">
        <v>83</v>
      </c>
      <c r="BK1186" s="224">
        <f>ROUND(I1186*H1186,2)</f>
        <v>0</v>
      </c>
      <c r="BL1186" s="18" t="s">
        <v>207</v>
      </c>
      <c r="BM1186" s="223" t="s">
        <v>1110</v>
      </c>
    </row>
    <row r="1187" s="14" customFormat="1">
      <c r="A1187" s="14"/>
      <c r="B1187" s="236"/>
      <c r="C1187" s="237"/>
      <c r="D1187" s="227" t="s">
        <v>142</v>
      </c>
      <c r="E1187" s="238" t="s">
        <v>1</v>
      </c>
      <c r="F1187" s="239" t="s">
        <v>1111</v>
      </c>
      <c r="G1187" s="237"/>
      <c r="H1187" s="240">
        <v>17</v>
      </c>
      <c r="I1187" s="241"/>
      <c r="J1187" s="237"/>
      <c r="K1187" s="237"/>
      <c r="L1187" s="242"/>
      <c r="M1187" s="243"/>
      <c r="N1187" s="244"/>
      <c r="O1187" s="244"/>
      <c r="P1187" s="244"/>
      <c r="Q1187" s="244"/>
      <c r="R1187" s="244"/>
      <c r="S1187" s="244"/>
      <c r="T1187" s="245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T1187" s="246" t="s">
        <v>142</v>
      </c>
      <c r="AU1187" s="246" t="s">
        <v>85</v>
      </c>
      <c r="AV1187" s="14" t="s">
        <v>85</v>
      </c>
      <c r="AW1187" s="14" t="s">
        <v>34</v>
      </c>
      <c r="AX1187" s="14" t="s">
        <v>78</v>
      </c>
      <c r="AY1187" s="246" t="s">
        <v>133</v>
      </c>
    </row>
    <row r="1188" s="15" customFormat="1">
      <c r="A1188" s="15"/>
      <c r="B1188" s="247"/>
      <c r="C1188" s="248"/>
      <c r="D1188" s="227" t="s">
        <v>142</v>
      </c>
      <c r="E1188" s="249" t="s">
        <v>1</v>
      </c>
      <c r="F1188" s="250" t="s">
        <v>145</v>
      </c>
      <c r="G1188" s="248"/>
      <c r="H1188" s="251">
        <v>17</v>
      </c>
      <c r="I1188" s="252"/>
      <c r="J1188" s="248"/>
      <c r="K1188" s="248"/>
      <c r="L1188" s="253"/>
      <c r="M1188" s="254"/>
      <c r="N1188" s="255"/>
      <c r="O1188" s="255"/>
      <c r="P1188" s="255"/>
      <c r="Q1188" s="255"/>
      <c r="R1188" s="255"/>
      <c r="S1188" s="255"/>
      <c r="T1188" s="256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T1188" s="257" t="s">
        <v>142</v>
      </c>
      <c r="AU1188" s="257" t="s">
        <v>85</v>
      </c>
      <c r="AV1188" s="15" t="s">
        <v>141</v>
      </c>
      <c r="AW1188" s="15" t="s">
        <v>34</v>
      </c>
      <c r="AX1188" s="15" t="s">
        <v>83</v>
      </c>
      <c r="AY1188" s="257" t="s">
        <v>133</v>
      </c>
    </row>
    <row r="1189" s="2" customFormat="1" ht="16.5" customHeight="1">
      <c r="A1189" s="39"/>
      <c r="B1189" s="40"/>
      <c r="C1189" s="258" t="s">
        <v>1112</v>
      </c>
      <c r="D1189" s="258" t="s">
        <v>204</v>
      </c>
      <c r="E1189" s="259" t="s">
        <v>1113</v>
      </c>
      <c r="F1189" s="260" t="s">
        <v>1114</v>
      </c>
      <c r="G1189" s="261" t="s">
        <v>150</v>
      </c>
      <c r="H1189" s="262">
        <v>17</v>
      </c>
      <c r="I1189" s="263"/>
      <c r="J1189" s="264">
        <f>ROUND(I1189*H1189,2)</f>
        <v>0</v>
      </c>
      <c r="K1189" s="260" t="s">
        <v>140</v>
      </c>
      <c r="L1189" s="265"/>
      <c r="M1189" s="266" t="s">
        <v>1</v>
      </c>
      <c r="N1189" s="267" t="s">
        <v>43</v>
      </c>
      <c r="O1189" s="92"/>
      <c r="P1189" s="221">
        <f>O1189*H1189</f>
        <v>0</v>
      </c>
      <c r="Q1189" s="221">
        <v>0</v>
      </c>
      <c r="R1189" s="221">
        <f>Q1189*H1189</f>
        <v>0</v>
      </c>
      <c r="S1189" s="221">
        <v>0</v>
      </c>
      <c r="T1189" s="222">
        <f>S1189*H1189</f>
        <v>0</v>
      </c>
      <c r="U1189" s="39"/>
      <c r="V1189" s="39"/>
      <c r="W1189" s="39"/>
      <c r="X1189" s="39"/>
      <c r="Y1189" s="39"/>
      <c r="Z1189" s="39"/>
      <c r="AA1189" s="39"/>
      <c r="AB1189" s="39"/>
      <c r="AC1189" s="39"/>
      <c r="AD1189" s="39"/>
      <c r="AE1189" s="39"/>
      <c r="AR1189" s="223" t="s">
        <v>259</v>
      </c>
      <c r="AT1189" s="223" t="s">
        <v>204</v>
      </c>
      <c r="AU1189" s="223" t="s">
        <v>85</v>
      </c>
      <c r="AY1189" s="18" t="s">
        <v>133</v>
      </c>
      <c r="BE1189" s="224">
        <f>IF(N1189="základní",J1189,0)</f>
        <v>0</v>
      </c>
      <c r="BF1189" s="224">
        <f>IF(N1189="snížená",J1189,0)</f>
        <v>0</v>
      </c>
      <c r="BG1189" s="224">
        <f>IF(N1189="zákl. přenesená",J1189,0)</f>
        <v>0</v>
      </c>
      <c r="BH1189" s="224">
        <f>IF(N1189="sníž. přenesená",J1189,0)</f>
        <v>0</v>
      </c>
      <c r="BI1189" s="224">
        <f>IF(N1189="nulová",J1189,0)</f>
        <v>0</v>
      </c>
      <c r="BJ1189" s="18" t="s">
        <v>83</v>
      </c>
      <c r="BK1189" s="224">
        <f>ROUND(I1189*H1189,2)</f>
        <v>0</v>
      </c>
      <c r="BL1189" s="18" t="s">
        <v>207</v>
      </c>
      <c r="BM1189" s="223" t="s">
        <v>1115</v>
      </c>
    </row>
    <row r="1190" s="2" customFormat="1" ht="33" customHeight="1">
      <c r="A1190" s="39"/>
      <c r="B1190" s="40"/>
      <c r="C1190" s="212" t="s">
        <v>640</v>
      </c>
      <c r="D1190" s="212" t="s">
        <v>136</v>
      </c>
      <c r="E1190" s="213" t="s">
        <v>1116</v>
      </c>
      <c r="F1190" s="214" t="s">
        <v>1117</v>
      </c>
      <c r="G1190" s="215" t="s">
        <v>222</v>
      </c>
      <c r="H1190" s="216">
        <v>369.27999999999997</v>
      </c>
      <c r="I1190" s="217"/>
      <c r="J1190" s="218">
        <f>ROUND(I1190*H1190,2)</f>
        <v>0</v>
      </c>
      <c r="K1190" s="214" t="s">
        <v>140</v>
      </c>
      <c r="L1190" s="45"/>
      <c r="M1190" s="219" t="s">
        <v>1</v>
      </c>
      <c r="N1190" s="220" t="s">
        <v>43</v>
      </c>
      <c r="O1190" s="92"/>
      <c r="P1190" s="221">
        <f>O1190*H1190</f>
        <v>0</v>
      </c>
      <c r="Q1190" s="221">
        <v>0</v>
      </c>
      <c r="R1190" s="221">
        <f>Q1190*H1190</f>
        <v>0</v>
      </c>
      <c r="S1190" s="221">
        <v>0</v>
      </c>
      <c r="T1190" s="222">
        <f>S1190*H1190</f>
        <v>0</v>
      </c>
      <c r="U1190" s="39"/>
      <c r="V1190" s="39"/>
      <c r="W1190" s="39"/>
      <c r="X1190" s="39"/>
      <c r="Y1190" s="39"/>
      <c r="Z1190" s="39"/>
      <c r="AA1190" s="39"/>
      <c r="AB1190" s="39"/>
      <c r="AC1190" s="39"/>
      <c r="AD1190" s="39"/>
      <c r="AE1190" s="39"/>
      <c r="AR1190" s="223" t="s">
        <v>207</v>
      </c>
      <c r="AT1190" s="223" t="s">
        <v>136</v>
      </c>
      <c r="AU1190" s="223" t="s">
        <v>85</v>
      </c>
      <c r="AY1190" s="18" t="s">
        <v>133</v>
      </c>
      <c r="BE1190" s="224">
        <f>IF(N1190="základní",J1190,0)</f>
        <v>0</v>
      </c>
      <c r="BF1190" s="224">
        <f>IF(N1190="snížená",J1190,0)</f>
        <v>0</v>
      </c>
      <c r="BG1190" s="224">
        <f>IF(N1190="zákl. přenesená",J1190,0)</f>
        <v>0</v>
      </c>
      <c r="BH1190" s="224">
        <f>IF(N1190="sníž. přenesená",J1190,0)</f>
        <v>0</v>
      </c>
      <c r="BI1190" s="224">
        <f>IF(N1190="nulová",J1190,0)</f>
        <v>0</v>
      </c>
      <c r="BJ1190" s="18" t="s">
        <v>83</v>
      </c>
      <c r="BK1190" s="224">
        <f>ROUND(I1190*H1190,2)</f>
        <v>0</v>
      </c>
      <c r="BL1190" s="18" t="s">
        <v>207</v>
      </c>
      <c r="BM1190" s="223" t="s">
        <v>1118</v>
      </c>
    </row>
    <row r="1191" s="13" customFormat="1">
      <c r="A1191" s="13"/>
      <c r="B1191" s="225"/>
      <c r="C1191" s="226"/>
      <c r="D1191" s="227" t="s">
        <v>142</v>
      </c>
      <c r="E1191" s="228" t="s">
        <v>1</v>
      </c>
      <c r="F1191" s="229" t="s">
        <v>1119</v>
      </c>
      <c r="G1191" s="226"/>
      <c r="H1191" s="228" t="s">
        <v>1</v>
      </c>
      <c r="I1191" s="230"/>
      <c r="J1191" s="226"/>
      <c r="K1191" s="226"/>
      <c r="L1191" s="231"/>
      <c r="M1191" s="232"/>
      <c r="N1191" s="233"/>
      <c r="O1191" s="233"/>
      <c r="P1191" s="233"/>
      <c r="Q1191" s="233"/>
      <c r="R1191" s="233"/>
      <c r="S1191" s="233"/>
      <c r="T1191" s="234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35" t="s">
        <v>142</v>
      </c>
      <c r="AU1191" s="235" t="s">
        <v>85</v>
      </c>
      <c r="AV1191" s="13" t="s">
        <v>83</v>
      </c>
      <c r="AW1191" s="13" t="s">
        <v>34</v>
      </c>
      <c r="AX1191" s="13" t="s">
        <v>78</v>
      </c>
      <c r="AY1191" s="235" t="s">
        <v>133</v>
      </c>
    </row>
    <row r="1192" s="13" customFormat="1">
      <c r="A1192" s="13"/>
      <c r="B1192" s="225"/>
      <c r="C1192" s="226"/>
      <c r="D1192" s="227" t="s">
        <v>142</v>
      </c>
      <c r="E1192" s="228" t="s">
        <v>1</v>
      </c>
      <c r="F1192" s="229" t="s">
        <v>1120</v>
      </c>
      <c r="G1192" s="226"/>
      <c r="H1192" s="228" t="s">
        <v>1</v>
      </c>
      <c r="I1192" s="230"/>
      <c r="J1192" s="226"/>
      <c r="K1192" s="226"/>
      <c r="L1192" s="231"/>
      <c r="M1192" s="232"/>
      <c r="N1192" s="233"/>
      <c r="O1192" s="233"/>
      <c r="P1192" s="233"/>
      <c r="Q1192" s="233"/>
      <c r="R1192" s="233"/>
      <c r="S1192" s="233"/>
      <c r="T1192" s="234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35" t="s">
        <v>142</v>
      </c>
      <c r="AU1192" s="235" t="s">
        <v>85</v>
      </c>
      <c r="AV1192" s="13" t="s">
        <v>83</v>
      </c>
      <c r="AW1192" s="13" t="s">
        <v>34</v>
      </c>
      <c r="AX1192" s="13" t="s">
        <v>78</v>
      </c>
      <c r="AY1192" s="235" t="s">
        <v>133</v>
      </c>
    </row>
    <row r="1193" s="14" customFormat="1">
      <c r="A1193" s="14"/>
      <c r="B1193" s="236"/>
      <c r="C1193" s="237"/>
      <c r="D1193" s="227" t="s">
        <v>142</v>
      </c>
      <c r="E1193" s="238" t="s">
        <v>1</v>
      </c>
      <c r="F1193" s="239" t="s">
        <v>1121</v>
      </c>
      <c r="G1193" s="237"/>
      <c r="H1193" s="240">
        <v>31.199999999999999</v>
      </c>
      <c r="I1193" s="241"/>
      <c r="J1193" s="237"/>
      <c r="K1193" s="237"/>
      <c r="L1193" s="242"/>
      <c r="M1193" s="243"/>
      <c r="N1193" s="244"/>
      <c r="O1193" s="244"/>
      <c r="P1193" s="244"/>
      <c r="Q1193" s="244"/>
      <c r="R1193" s="244"/>
      <c r="S1193" s="244"/>
      <c r="T1193" s="245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46" t="s">
        <v>142</v>
      </c>
      <c r="AU1193" s="246" t="s">
        <v>85</v>
      </c>
      <c r="AV1193" s="14" t="s">
        <v>85</v>
      </c>
      <c r="AW1193" s="14" t="s">
        <v>34</v>
      </c>
      <c r="AX1193" s="14" t="s">
        <v>78</v>
      </c>
      <c r="AY1193" s="246" t="s">
        <v>133</v>
      </c>
    </row>
    <row r="1194" s="13" customFormat="1">
      <c r="A1194" s="13"/>
      <c r="B1194" s="225"/>
      <c r="C1194" s="226"/>
      <c r="D1194" s="227" t="s">
        <v>142</v>
      </c>
      <c r="E1194" s="228" t="s">
        <v>1</v>
      </c>
      <c r="F1194" s="229" t="s">
        <v>1122</v>
      </c>
      <c r="G1194" s="226"/>
      <c r="H1194" s="228" t="s">
        <v>1</v>
      </c>
      <c r="I1194" s="230"/>
      <c r="J1194" s="226"/>
      <c r="K1194" s="226"/>
      <c r="L1194" s="231"/>
      <c r="M1194" s="232"/>
      <c r="N1194" s="233"/>
      <c r="O1194" s="233"/>
      <c r="P1194" s="233"/>
      <c r="Q1194" s="233"/>
      <c r="R1194" s="233"/>
      <c r="S1194" s="233"/>
      <c r="T1194" s="234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T1194" s="235" t="s">
        <v>142</v>
      </c>
      <c r="AU1194" s="235" t="s">
        <v>85</v>
      </c>
      <c r="AV1194" s="13" t="s">
        <v>83</v>
      </c>
      <c r="AW1194" s="13" t="s">
        <v>34</v>
      </c>
      <c r="AX1194" s="13" t="s">
        <v>78</v>
      </c>
      <c r="AY1194" s="235" t="s">
        <v>133</v>
      </c>
    </row>
    <row r="1195" s="14" customFormat="1">
      <c r="A1195" s="14"/>
      <c r="B1195" s="236"/>
      <c r="C1195" s="237"/>
      <c r="D1195" s="227" t="s">
        <v>142</v>
      </c>
      <c r="E1195" s="238" t="s">
        <v>1</v>
      </c>
      <c r="F1195" s="239" t="s">
        <v>1123</v>
      </c>
      <c r="G1195" s="237"/>
      <c r="H1195" s="240">
        <v>132.72</v>
      </c>
      <c r="I1195" s="241"/>
      <c r="J1195" s="237"/>
      <c r="K1195" s="237"/>
      <c r="L1195" s="242"/>
      <c r="M1195" s="243"/>
      <c r="N1195" s="244"/>
      <c r="O1195" s="244"/>
      <c r="P1195" s="244"/>
      <c r="Q1195" s="244"/>
      <c r="R1195" s="244"/>
      <c r="S1195" s="244"/>
      <c r="T1195" s="245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T1195" s="246" t="s">
        <v>142</v>
      </c>
      <c r="AU1195" s="246" t="s">
        <v>85</v>
      </c>
      <c r="AV1195" s="14" t="s">
        <v>85</v>
      </c>
      <c r="AW1195" s="14" t="s">
        <v>34</v>
      </c>
      <c r="AX1195" s="14" t="s">
        <v>78</v>
      </c>
      <c r="AY1195" s="246" t="s">
        <v>133</v>
      </c>
    </row>
    <row r="1196" s="13" customFormat="1">
      <c r="A1196" s="13"/>
      <c r="B1196" s="225"/>
      <c r="C1196" s="226"/>
      <c r="D1196" s="227" t="s">
        <v>142</v>
      </c>
      <c r="E1196" s="228" t="s">
        <v>1</v>
      </c>
      <c r="F1196" s="229" t="s">
        <v>1124</v>
      </c>
      <c r="G1196" s="226"/>
      <c r="H1196" s="228" t="s">
        <v>1</v>
      </c>
      <c r="I1196" s="230"/>
      <c r="J1196" s="226"/>
      <c r="K1196" s="226"/>
      <c r="L1196" s="231"/>
      <c r="M1196" s="232"/>
      <c r="N1196" s="233"/>
      <c r="O1196" s="233"/>
      <c r="P1196" s="233"/>
      <c r="Q1196" s="233"/>
      <c r="R1196" s="233"/>
      <c r="S1196" s="233"/>
      <c r="T1196" s="234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35" t="s">
        <v>142</v>
      </c>
      <c r="AU1196" s="235" t="s">
        <v>85</v>
      </c>
      <c r="AV1196" s="13" t="s">
        <v>83</v>
      </c>
      <c r="AW1196" s="13" t="s">
        <v>34</v>
      </c>
      <c r="AX1196" s="13" t="s">
        <v>78</v>
      </c>
      <c r="AY1196" s="235" t="s">
        <v>133</v>
      </c>
    </row>
    <row r="1197" s="14" customFormat="1">
      <c r="A1197" s="14"/>
      <c r="B1197" s="236"/>
      <c r="C1197" s="237"/>
      <c r="D1197" s="227" t="s">
        <v>142</v>
      </c>
      <c r="E1197" s="238" t="s">
        <v>1</v>
      </c>
      <c r="F1197" s="239" t="s">
        <v>1125</v>
      </c>
      <c r="G1197" s="237"/>
      <c r="H1197" s="240">
        <v>28.98</v>
      </c>
      <c r="I1197" s="241"/>
      <c r="J1197" s="237"/>
      <c r="K1197" s="237"/>
      <c r="L1197" s="242"/>
      <c r="M1197" s="243"/>
      <c r="N1197" s="244"/>
      <c r="O1197" s="244"/>
      <c r="P1197" s="244"/>
      <c r="Q1197" s="244"/>
      <c r="R1197" s="244"/>
      <c r="S1197" s="244"/>
      <c r="T1197" s="245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T1197" s="246" t="s">
        <v>142</v>
      </c>
      <c r="AU1197" s="246" t="s">
        <v>85</v>
      </c>
      <c r="AV1197" s="14" t="s">
        <v>85</v>
      </c>
      <c r="AW1197" s="14" t="s">
        <v>34</v>
      </c>
      <c r="AX1197" s="14" t="s">
        <v>78</v>
      </c>
      <c r="AY1197" s="246" t="s">
        <v>133</v>
      </c>
    </row>
    <row r="1198" s="13" customFormat="1">
      <c r="A1198" s="13"/>
      <c r="B1198" s="225"/>
      <c r="C1198" s="226"/>
      <c r="D1198" s="227" t="s">
        <v>142</v>
      </c>
      <c r="E1198" s="228" t="s">
        <v>1</v>
      </c>
      <c r="F1198" s="229" t="s">
        <v>1126</v>
      </c>
      <c r="G1198" s="226"/>
      <c r="H1198" s="228" t="s">
        <v>1</v>
      </c>
      <c r="I1198" s="230"/>
      <c r="J1198" s="226"/>
      <c r="K1198" s="226"/>
      <c r="L1198" s="231"/>
      <c r="M1198" s="232"/>
      <c r="N1198" s="233"/>
      <c r="O1198" s="233"/>
      <c r="P1198" s="233"/>
      <c r="Q1198" s="233"/>
      <c r="R1198" s="233"/>
      <c r="S1198" s="233"/>
      <c r="T1198" s="234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35" t="s">
        <v>142</v>
      </c>
      <c r="AU1198" s="235" t="s">
        <v>85</v>
      </c>
      <c r="AV1198" s="13" t="s">
        <v>83</v>
      </c>
      <c r="AW1198" s="13" t="s">
        <v>34</v>
      </c>
      <c r="AX1198" s="13" t="s">
        <v>78</v>
      </c>
      <c r="AY1198" s="235" t="s">
        <v>133</v>
      </c>
    </row>
    <row r="1199" s="14" customFormat="1">
      <c r="A1199" s="14"/>
      <c r="B1199" s="236"/>
      <c r="C1199" s="237"/>
      <c r="D1199" s="227" t="s">
        <v>142</v>
      </c>
      <c r="E1199" s="238" t="s">
        <v>1</v>
      </c>
      <c r="F1199" s="239" t="s">
        <v>1127</v>
      </c>
      <c r="G1199" s="237"/>
      <c r="H1199" s="240">
        <v>30.079999999999998</v>
      </c>
      <c r="I1199" s="241"/>
      <c r="J1199" s="237"/>
      <c r="K1199" s="237"/>
      <c r="L1199" s="242"/>
      <c r="M1199" s="243"/>
      <c r="N1199" s="244"/>
      <c r="O1199" s="244"/>
      <c r="P1199" s="244"/>
      <c r="Q1199" s="244"/>
      <c r="R1199" s="244"/>
      <c r="S1199" s="244"/>
      <c r="T1199" s="245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T1199" s="246" t="s">
        <v>142</v>
      </c>
      <c r="AU1199" s="246" t="s">
        <v>85</v>
      </c>
      <c r="AV1199" s="14" t="s">
        <v>85</v>
      </c>
      <c r="AW1199" s="14" t="s">
        <v>34</v>
      </c>
      <c r="AX1199" s="14" t="s">
        <v>78</v>
      </c>
      <c r="AY1199" s="246" t="s">
        <v>133</v>
      </c>
    </row>
    <row r="1200" s="13" customFormat="1">
      <c r="A1200" s="13"/>
      <c r="B1200" s="225"/>
      <c r="C1200" s="226"/>
      <c r="D1200" s="227" t="s">
        <v>142</v>
      </c>
      <c r="E1200" s="228" t="s">
        <v>1</v>
      </c>
      <c r="F1200" s="229" t="s">
        <v>1128</v>
      </c>
      <c r="G1200" s="226"/>
      <c r="H1200" s="228" t="s">
        <v>1</v>
      </c>
      <c r="I1200" s="230"/>
      <c r="J1200" s="226"/>
      <c r="K1200" s="226"/>
      <c r="L1200" s="231"/>
      <c r="M1200" s="232"/>
      <c r="N1200" s="233"/>
      <c r="O1200" s="233"/>
      <c r="P1200" s="233"/>
      <c r="Q1200" s="233"/>
      <c r="R1200" s="233"/>
      <c r="S1200" s="233"/>
      <c r="T1200" s="234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35" t="s">
        <v>142</v>
      </c>
      <c r="AU1200" s="235" t="s">
        <v>85</v>
      </c>
      <c r="AV1200" s="13" t="s">
        <v>83</v>
      </c>
      <c r="AW1200" s="13" t="s">
        <v>34</v>
      </c>
      <c r="AX1200" s="13" t="s">
        <v>78</v>
      </c>
      <c r="AY1200" s="235" t="s">
        <v>133</v>
      </c>
    </row>
    <row r="1201" s="13" customFormat="1">
      <c r="A1201" s="13"/>
      <c r="B1201" s="225"/>
      <c r="C1201" s="226"/>
      <c r="D1201" s="227" t="s">
        <v>142</v>
      </c>
      <c r="E1201" s="228" t="s">
        <v>1</v>
      </c>
      <c r="F1201" s="229" t="s">
        <v>1122</v>
      </c>
      <c r="G1201" s="226"/>
      <c r="H1201" s="228" t="s">
        <v>1</v>
      </c>
      <c r="I1201" s="230"/>
      <c r="J1201" s="226"/>
      <c r="K1201" s="226"/>
      <c r="L1201" s="231"/>
      <c r="M1201" s="232"/>
      <c r="N1201" s="233"/>
      <c r="O1201" s="233"/>
      <c r="P1201" s="233"/>
      <c r="Q1201" s="233"/>
      <c r="R1201" s="233"/>
      <c r="S1201" s="233"/>
      <c r="T1201" s="234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35" t="s">
        <v>142</v>
      </c>
      <c r="AU1201" s="235" t="s">
        <v>85</v>
      </c>
      <c r="AV1201" s="13" t="s">
        <v>83</v>
      </c>
      <c r="AW1201" s="13" t="s">
        <v>34</v>
      </c>
      <c r="AX1201" s="13" t="s">
        <v>78</v>
      </c>
      <c r="AY1201" s="235" t="s">
        <v>133</v>
      </c>
    </row>
    <row r="1202" s="14" customFormat="1">
      <c r="A1202" s="14"/>
      <c r="B1202" s="236"/>
      <c r="C1202" s="237"/>
      <c r="D1202" s="227" t="s">
        <v>142</v>
      </c>
      <c r="E1202" s="238" t="s">
        <v>1</v>
      </c>
      <c r="F1202" s="239" t="s">
        <v>1129</v>
      </c>
      <c r="G1202" s="237"/>
      <c r="H1202" s="240">
        <v>39.600000000000001</v>
      </c>
      <c r="I1202" s="241"/>
      <c r="J1202" s="237"/>
      <c r="K1202" s="237"/>
      <c r="L1202" s="242"/>
      <c r="M1202" s="243"/>
      <c r="N1202" s="244"/>
      <c r="O1202" s="244"/>
      <c r="P1202" s="244"/>
      <c r="Q1202" s="244"/>
      <c r="R1202" s="244"/>
      <c r="S1202" s="244"/>
      <c r="T1202" s="245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46" t="s">
        <v>142</v>
      </c>
      <c r="AU1202" s="246" t="s">
        <v>85</v>
      </c>
      <c r="AV1202" s="14" t="s">
        <v>85</v>
      </c>
      <c r="AW1202" s="14" t="s">
        <v>34</v>
      </c>
      <c r="AX1202" s="14" t="s">
        <v>78</v>
      </c>
      <c r="AY1202" s="246" t="s">
        <v>133</v>
      </c>
    </row>
    <row r="1203" s="13" customFormat="1">
      <c r="A1203" s="13"/>
      <c r="B1203" s="225"/>
      <c r="C1203" s="226"/>
      <c r="D1203" s="227" t="s">
        <v>142</v>
      </c>
      <c r="E1203" s="228" t="s">
        <v>1</v>
      </c>
      <c r="F1203" s="229" t="s">
        <v>1124</v>
      </c>
      <c r="G1203" s="226"/>
      <c r="H1203" s="228" t="s">
        <v>1</v>
      </c>
      <c r="I1203" s="230"/>
      <c r="J1203" s="226"/>
      <c r="K1203" s="226"/>
      <c r="L1203" s="231"/>
      <c r="M1203" s="232"/>
      <c r="N1203" s="233"/>
      <c r="O1203" s="233"/>
      <c r="P1203" s="233"/>
      <c r="Q1203" s="233"/>
      <c r="R1203" s="233"/>
      <c r="S1203" s="233"/>
      <c r="T1203" s="234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35" t="s">
        <v>142</v>
      </c>
      <c r="AU1203" s="235" t="s">
        <v>85</v>
      </c>
      <c r="AV1203" s="13" t="s">
        <v>83</v>
      </c>
      <c r="AW1203" s="13" t="s">
        <v>34</v>
      </c>
      <c r="AX1203" s="13" t="s">
        <v>78</v>
      </c>
      <c r="AY1203" s="235" t="s">
        <v>133</v>
      </c>
    </row>
    <row r="1204" s="14" customFormat="1">
      <c r="A1204" s="14"/>
      <c r="B1204" s="236"/>
      <c r="C1204" s="237"/>
      <c r="D1204" s="227" t="s">
        <v>142</v>
      </c>
      <c r="E1204" s="238" t="s">
        <v>1</v>
      </c>
      <c r="F1204" s="239" t="s">
        <v>1130</v>
      </c>
      <c r="G1204" s="237"/>
      <c r="H1204" s="240">
        <v>8.9399999999999995</v>
      </c>
      <c r="I1204" s="241"/>
      <c r="J1204" s="237"/>
      <c r="K1204" s="237"/>
      <c r="L1204" s="242"/>
      <c r="M1204" s="243"/>
      <c r="N1204" s="244"/>
      <c r="O1204" s="244"/>
      <c r="P1204" s="244"/>
      <c r="Q1204" s="244"/>
      <c r="R1204" s="244"/>
      <c r="S1204" s="244"/>
      <c r="T1204" s="245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46" t="s">
        <v>142</v>
      </c>
      <c r="AU1204" s="246" t="s">
        <v>85</v>
      </c>
      <c r="AV1204" s="14" t="s">
        <v>85</v>
      </c>
      <c r="AW1204" s="14" t="s">
        <v>34</v>
      </c>
      <c r="AX1204" s="14" t="s">
        <v>78</v>
      </c>
      <c r="AY1204" s="246" t="s">
        <v>133</v>
      </c>
    </row>
    <row r="1205" s="13" customFormat="1">
      <c r="A1205" s="13"/>
      <c r="B1205" s="225"/>
      <c r="C1205" s="226"/>
      <c r="D1205" s="227" t="s">
        <v>142</v>
      </c>
      <c r="E1205" s="228" t="s">
        <v>1</v>
      </c>
      <c r="F1205" s="229" t="s">
        <v>1131</v>
      </c>
      <c r="G1205" s="226"/>
      <c r="H1205" s="228" t="s">
        <v>1</v>
      </c>
      <c r="I1205" s="230"/>
      <c r="J1205" s="226"/>
      <c r="K1205" s="226"/>
      <c r="L1205" s="231"/>
      <c r="M1205" s="232"/>
      <c r="N1205" s="233"/>
      <c r="O1205" s="233"/>
      <c r="P1205" s="233"/>
      <c r="Q1205" s="233"/>
      <c r="R1205" s="233"/>
      <c r="S1205" s="233"/>
      <c r="T1205" s="234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35" t="s">
        <v>142</v>
      </c>
      <c r="AU1205" s="235" t="s">
        <v>85</v>
      </c>
      <c r="AV1205" s="13" t="s">
        <v>83</v>
      </c>
      <c r="AW1205" s="13" t="s">
        <v>34</v>
      </c>
      <c r="AX1205" s="13" t="s">
        <v>78</v>
      </c>
      <c r="AY1205" s="235" t="s">
        <v>133</v>
      </c>
    </row>
    <row r="1206" s="14" customFormat="1">
      <c r="A1206" s="14"/>
      <c r="B1206" s="236"/>
      <c r="C1206" s="237"/>
      <c r="D1206" s="227" t="s">
        <v>142</v>
      </c>
      <c r="E1206" s="238" t="s">
        <v>1</v>
      </c>
      <c r="F1206" s="239" t="s">
        <v>457</v>
      </c>
      <c r="G1206" s="237"/>
      <c r="H1206" s="240">
        <v>35.090000000000003</v>
      </c>
      <c r="I1206" s="241"/>
      <c r="J1206" s="237"/>
      <c r="K1206" s="237"/>
      <c r="L1206" s="242"/>
      <c r="M1206" s="243"/>
      <c r="N1206" s="244"/>
      <c r="O1206" s="244"/>
      <c r="P1206" s="244"/>
      <c r="Q1206" s="244"/>
      <c r="R1206" s="244"/>
      <c r="S1206" s="244"/>
      <c r="T1206" s="245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46" t="s">
        <v>142</v>
      </c>
      <c r="AU1206" s="246" t="s">
        <v>85</v>
      </c>
      <c r="AV1206" s="14" t="s">
        <v>85</v>
      </c>
      <c r="AW1206" s="14" t="s">
        <v>34</v>
      </c>
      <c r="AX1206" s="14" t="s">
        <v>78</v>
      </c>
      <c r="AY1206" s="246" t="s">
        <v>133</v>
      </c>
    </row>
    <row r="1207" s="13" customFormat="1">
      <c r="A1207" s="13"/>
      <c r="B1207" s="225"/>
      <c r="C1207" s="226"/>
      <c r="D1207" s="227" t="s">
        <v>142</v>
      </c>
      <c r="E1207" s="228" t="s">
        <v>1</v>
      </c>
      <c r="F1207" s="229" t="s">
        <v>1132</v>
      </c>
      <c r="G1207" s="226"/>
      <c r="H1207" s="228" t="s">
        <v>1</v>
      </c>
      <c r="I1207" s="230"/>
      <c r="J1207" s="226"/>
      <c r="K1207" s="226"/>
      <c r="L1207" s="231"/>
      <c r="M1207" s="232"/>
      <c r="N1207" s="233"/>
      <c r="O1207" s="233"/>
      <c r="P1207" s="233"/>
      <c r="Q1207" s="233"/>
      <c r="R1207" s="233"/>
      <c r="S1207" s="233"/>
      <c r="T1207" s="234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35" t="s">
        <v>142</v>
      </c>
      <c r="AU1207" s="235" t="s">
        <v>85</v>
      </c>
      <c r="AV1207" s="13" t="s">
        <v>83</v>
      </c>
      <c r="AW1207" s="13" t="s">
        <v>34</v>
      </c>
      <c r="AX1207" s="13" t="s">
        <v>78</v>
      </c>
      <c r="AY1207" s="235" t="s">
        <v>133</v>
      </c>
    </row>
    <row r="1208" s="14" customFormat="1">
      <c r="A1208" s="14"/>
      <c r="B1208" s="236"/>
      <c r="C1208" s="237"/>
      <c r="D1208" s="227" t="s">
        <v>142</v>
      </c>
      <c r="E1208" s="238" t="s">
        <v>1</v>
      </c>
      <c r="F1208" s="239" t="s">
        <v>457</v>
      </c>
      <c r="G1208" s="237"/>
      <c r="H1208" s="240">
        <v>35.090000000000003</v>
      </c>
      <c r="I1208" s="241"/>
      <c r="J1208" s="237"/>
      <c r="K1208" s="237"/>
      <c r="L1208" s="242"/>
      <c r="M1208" s="243"/>
      <c r="N1208" s="244"/>
      <c r="O1208" s="244"/>
      <c r="P1208" s="244"/>
      <c r="Q1208" s="244"/>
      <c r="R1208" s="244"/>
      <c r="S1208" s="244"/>
      <c r="T1208" s="245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46" t="s">
        <v>142</v>
      </c>
      <c r="AU1208" s="246" t="s">
        <v>85</v>
      </c>
      <c r="AV1208" s="14" t="s">
        <v>85</v>
      </c>
      <c r="AW1208" s="14" t="s">
        <v>34</v>
      </c>
      <c r="AX1208" s="14" t="s">
        <v>78</v>
      </c>
      <c r="AY1208" s="246" t="s">
        <v>133</v>
      </c>
    </row>
    <row r="1209" s="14" customFormat="1">
      <c r="A1209" s="14"/>
      <c r="B1209" s="236"/>
      <c r="C1209" s="237"/>
      <c r="D1209" s="227" t="s">
        <v>142</v>
      </c>
      <c r="E1209" s="238" t="s">
        <v>1</v>
      </c>
      <c r="F1209" s="239" t="s">
        <v>1133</v>
      </c>
      <c r="G1209" s="237"/>
      <c r="H1209" s="240">
        <v>27.579999999999998</v>
      </c>
      <c r="I1209" s="241"/>
      <c r="J1209" s="237"/>
      <c r="K1209" s="237"/>
      <c r="L1209" s="242"/>
      <c r="M1209" s="243"/>
      <c r="N1209" s="244"/>
      <c r="O1209" s="244"/>
      <c r="P1209" s="244"/>
      <c r="Q1209" s="244"/>
      <c r="R1209" s="244"/>
      <c r="S1209" s="244"/>
      <c r="T1209" s="245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T1209" s="246" t="s">
        <v>142</v>
      </c>
      <c r="AU1209" s="246" t="s">
        <v>85</v>
      </c>
      <c r="AV1209" s="14" t="s">
        <v>85</v>
      </c>
      <c r="AW1209" s="14" t="s">
        <v>34</v>
      </c>
      <c r="AX1209" s="14" t="s">
        <v>78</v>
      </c>
      <c r="AY1209" s="246" t="s">
        <v>133</v>
      </c>
    </row>
    <row r="1210" s="15" customFormat="1">
      <c r="A1210" s="15"/>
      <c r="B1210" s="247"/>
      <c r="C1210" s="248"/>
      <c r="D1210" s="227" t="s">
        <v>142</v>
      </c>
      <c r="E1210" s="249" t="s">
        <v>1</v>
      </c>
      <c r="F1210" s="250" t="s">
        <v>145</v>
      </c>
      <c r="G1210" s="248"/>
      <c r="H1210" s="251">
        <v>369.27999999999997</v>
      </c>
      <c r="I1210" s="252"/>
      <c r="J1210" s="248"/>
      <c r="K1210" s="248"/>
      <c r="L1210" s="253"/>
      <c r="M1210" s="254"/>
      <c r="N1210" s="255"/>
      <c r="O1210" s="255"/>
      <c r="P1210" s="255"/>
      <c r="Q1210" s="255"/>
      <c r="R1210" s="255"/>
      <c r="S1210" s="255"/>
      <c r="T1210" s="256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T1210" s="257" t="s">
        <v>142</v>
      </c>
      <c r="AU1210" s="257" t="s">
        <v>85</v>
      </c>
      <c r="AV1210" s="15" t="s">
        <v>141</v>
      </c>
      <c r="AW1210" s="15" t="s">
        <v>34</v>
      </c>
      <c r="AX1210" s="15" t="s">
        <v>83</v>
      </c>
      <c r="AY1210" s="257" t="s">
        <v>133</v>
      </c>
    </row>
    <row r="1211" s="2" customFormat="1" ht="16.5" customHeight="1">
      <c r="A1211" s="39"/>
      <c r="B1211" s="40"/>
      <c r="C1211" s="258" t="s">
        <v>1134</v>
      </c>
      <c r="D1211" s="258" t="s">
        <v>204</v>
      </c>
      <c r="E1211" s="259" t="s">
        <v>1135</v>
      </c>
      <c r="F1211" s="260" t="s">
        <v>1136</v>
      </c>
      <c r="G1211" s="261" t="s">
        <v>222</v>
      </c>
      <c r="H1211" s="262">
        <v>245.27799999999999</v>
      </c>
      <c r="I1211" s="263"/>
      <c r="J1211" s="264">
        <f>ROUND(I1211*H1211,2)</f>
        <v>0</v>
      </c>
      <c r="K1211" s="260" t="s">
        <v>140</v>
      </c>
      <c r="L1211" s="265"/>
      <c r="M1211" s="266" t="s">
        <v>1</v>
      </c>
      <c r="N1211" s="267" t="s">
        <v>43</v>
      </c>
      <c r="O1211" s="92"/>
      <c r="P1211" s="221">
        <f>O1211*H1211</f>
        <v>0</v>
      </c>
      <c r="Q1211" s="221">
        <v>0</v>
      </c>
      <c r="R1211" s="221">
        <f>Q1211*H1211</f>
        <v>0</v>
      </c>
      <c r="S1211" s="221">
        <v>0</v>
      </c>
      <c r="T1211" s="222">
        <f>S1211*H1211</f>
        <v>0</v>
      </c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R1211" s="223" t="s">
        <v>259</v>
      </c>
      <c r="AT1211" s="223" t="s">
        <v>204</v>
      </c>
      <c r="AU1211" s="223" t="s">
        <v>85</v>
      </c>
      <c r="AY1211" s="18" t="s">
        <v>133</v>
      </c>
      <c r="BE1211" s="224">
        <f>IF(N1211="základní",J1211,0)</f>
        <v>0</v>
      </c>
      <c r="BF1211" s="224">
        <f>IF(N1211="snížená",J1211,0)</f>
        <v>0</v>
      </c>
      <c r="BG1211" s="224">
        <f>IF(N1211="zákl. přenesená",J1211,0)</f>
        <v>0</v>
      </c>
      <c r="BH1211" s="224">
        <f>IF(N1211="sníž. přenesená",J1211,0)</f>
        <v>0</v>
      </c>
      <c r="BI1211" s="224">
        <f>IF(N1211="nulová",J1211,0)</f>
        <v>0</v>
      </c>
      <c r="BJ1211" s="18" t="s">
        <v>83</v>
      </c>
      <c r="BK1211" s="224">
        <f>ROUND(I1211*H1211,2)</f>
        <v>0</v>
      </c>
      <c r="BL1211" s="18" t="s">
        <v>207</v>
      </c>
      <c r="BM1211" s="223" t="s">
        <v>1137</v>
      </c>
    </row>
    <row r="1212" s="13" customFormat="1">
      <c r="A1212" s="13"/>
      <c r="B1212" s="225"/>
      <c r="C1212" s="226"/>
      <c r="D1212" s="227" t="s">
        <v>142</v>
      </c>
      <c r="E1212" s="228" t="s">
        <v>1</v>
      </c>
      <c r="F1212" s="229" t="s">
        <v>1119</v>
      </c>
      <c r="G1212" s="226"/>
      <c r="H1212" s="228" t="s">
        <v>1</v>
      </c>
      <c r="I1212" s="230"/>
      <c r="J1212" s="226"/>
      <c r="K1212" s="226"/>
      <c r="L1212" s="231"/>
      <c r="M1212" s="232"/>
      <c r="N1212" s="233"/>
      <c r="O1212" s="233"/>
      <c r="P1212" s="233"/>
      <c r="Q1212" s="233"/>
      <c r="R1212" s="233"/>
      <c r="S1212" s="233"/>
      <c r="T1212" s="234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35" t="s">
        <v>142</v>
      </c>
      <c r="AU1212" s="235" t="s">
        <v>85</v>
      </c>
      <c r="AV1212" s="13" t="s">
        <v>83</v>
      </c>
      <c r="AW1212" s="13" t="s">
        <v>34</v>
      </c>
      <c r="AX1212" s="13" t="s">
        <v>78</v>
      </c>
      <c r="AY1212" s="235" t="s">
        <v>133</v>
      </c>
    </row>
    <row r="1213" s="13" customFormat="1">
      <c r="A1213" s="13"/>
      <c r="B1213" s="225"/>
      <c r="C1213" s="226"/>
      <c r="D1213" s="227" t="s">
        <v>142</v>
      </c>
      <c r="E1213" s="228" t="s">
        <v>1</v>
      </c>
      <c r="F1213" s="229" t="s">
        <v>1120</v>
      </c>
      <c r="G1213" s="226"/>
      <c r="H1213" s="228" t="s">
        <v>1</v>
      </c>
      <c r="I1213" s="230"/>
      <c r="J1213" s="226"/>
      <c r="K1213" s="226"/>
      <c r="L1213" s="231"/>
      <c r="M1213" s="232"/>
      <c r="N1213" s="233"/>
      <c r="O1213" s="233"/>
      <c r="P1213" s="233"/>
      <c r="Q1213" s="233"/>
      <c r="R1213" s="233"/>
      <c r="S1213" s="233"/>
      <c r="T1213" s="234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35" t="s">
        <v>142</v>
      </c>
      <c r="AU1213" s="235" t="s">
        <v>85</v>
      </c>
      <c r="AV1213" s="13" t="s">
        <v>83</v>
      </c>
      <c r="AW1213" s="13" t="s">
        <v>34</v>
      </c>
      <c r="AX1213" s="13" t="s">
        <v>78</v>
      </c>
      <c r="AY1213" s="235" t="s">
        <v>133</v>
      </c>
    </row>
    <row r="1214" s="14" customFormat="1">
      <c r="A1214" s="14"/>
      <c r="B1214" s="236"/>
      <c r="C1214" s="237"/>
      <c r="D1214" s="227" t="s">
        <v>142</v>
      </c>
      <c r="E1214" s="238" t="s">
        <v>1</v>
      </c>
      <c r="F1214" s="239" t="s">
        <v>1121</v>
      </c>
      <c r="G1214" s="237"/>
      <c r="H1214" s="240">
        <v>31.199999999999999</v>
      </c>
      <c r="I1214" s="241"/>
      <c r="J1214" s="237"/>
      <c r="K1214" s="237"/>
      <c r="L1214" s="242"/>
      <c r="M1214" s="243"/>
      <c r="N1214" s="244"/>
      <c r="O1214" s="244"/>
      <c r="P1214" s="244"/>
      <c r="Q1214" s="244"/>
      <c r="R1214" s="244"/>
      <c r="S1214" s="244"/>
      <c r="T1214" s="245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46" t="s">
        <v>142</v>
      </c>
      <c r="AU1214" s="246" t="s">
        <v>85</v>
      </c>
      <c r="AV1214" s="14" t="s">
        <v>85</v>
      </c>
      <c r="AW1214" s="14" t="s">
        <v>34</v>
      </c>
      <c r="AX1214" s="14" t="s">
        <v>78</v>
      </c>
      <c r="AY1214" s="246" t="s">
        <v>133</v>
      </c>
    </row>
    <row r="1215" s="13" customFormat="1">
      <c r="A1215" s="13"/>
      <c r="B1215" s="225"/>
      <c r="C1215" s="226"/>
      <c r="D1215" s="227" t="s">
        <v>142</v>
      </c>
      <c r="E1215" s="228" t="s">
        <v>1</v>
      </c>
      <c r="F1215" s="229" t="s">
        <v>1122</v>
      </c>
      <c r="G1215" s="226"/>
      <c r="H1215" s="228" t="s">
        <v>1</v>
      </c>
      <c r="I1215" s="230"/>
      <c r="J1215" s="226"/>
      <c r="K1215" s="226"/>
      <c r="L1215" s="231"/>
      <c r="M1215" s="232"/>
      <c r="N1215" s="233"/>
      <c r="O1215" s="233"/>
      <c r="P1215" s="233"/>
      <c r="Q1215" s="233"/>
      <c r="R1215" s="233"/>
      <c r="S1215" s="233"/>
      <c r="T1215" s="234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35" t="s">
        <v>142</v>
      </c>
      <c r="AU1215" s="235" t="s">
        <v>85</v>
      </c>
      <c r="AV1215" s="13" t="s">
        <v>83</v>
      </c>
      <c r="AW1215" s="13" t="s">
        <v>34</v>
      </c>
      <c r="AX1215" s="13" t="s">
        <v>78</v>
      </c>
      <c r="AY1215" s="235" t="s">
        <v>133</v>
      </c>
    </row>
    <row r="1216" s="14" customFormat="1">
      <c r="A1216" s="14"/>
      <c r="B1216" s="236"/>
      <c r="C1216" s="237"/>
      <c r="D1216" s="227" t="s">
        <v>142</v>
      </c>
      <c r="E1216" s="238" t="s">
        <v>1</v>
      </c>
      <c r="F1216" s="239" t="s">
        <v>1123</v>
      </c>
      <c r="G1216" s="237"/>
      <c r="H1216" s="240">
        <v>132.72</v>
      </c>
      <c r="I1216" s="241"/>
      <c r="J1216" s="237"/>
      <c r="K1216" s="237"/>
      <c r="L1216" s="242"/>
      <c r="M1216" s="243"/>
      <c r="N1216" s="244"/>
      <c r="O1216" s="244"/>
      <c r="P1216" s="244"/>
      <c r="Q1216" s="244"/>
      <c r="R1216" s="244"/>
      <c r="S1216" s="244"/>
      <c r="T1216" s="245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46" t="s">
        <v>142</v>
      </c>
      <c r="AU1216" s="246" t="s">
        <v>85</v>
      </c>
      <c r="AV1216" s="14" t="s">
        <v>85</v>
      </c>
      <c r="AW1216" s="14" t="s">
        <v>34</v>
      </c>
      <c r="AX1216" s="14" t="s">
        <v>78</v>
      </c>
      <c r="AY1216" s="246" t="s">
        <v>133</v>
      </c>
    </row>
    <row r="1217" s="13" customFormat="1">
      <c r="A1217" s="13"/>
      <c r="B1217" s="225"/>
      <c r="C1217" s="226"/>
      <c r="D1217" s="227" t="s">
        <v>142</v>
      </c>
      <c r="E1217" s="228" t="s">
        <v>1</v>
      </c>
      <c r="F1217" s="229" t="s">
        <v>1124</v>
      </c>
      <c r="G1217" s="226"/>
      <c r="H1217" s="228" t="s">
        <v>1</v>
      </c>
      <c r="I1217" s="230"/>
      <c r="J1217" s="226"/>
      <c r="K1217" s="226"/>
      <c r="L1217" s="231"/>
      <c r="M1217" s="232"/>
      <c r="N1217" s="233"/>
      <c r="O1217" s="233"/>
      <c r="P1217" s="233"/>
      <c r="Q1217" s="233"/>
      <c r="R1217" s="233"/>
      <c r="S1217" s="233"/>
      <c r="T1217" s="234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35" t="s">
        <v>142</v>
      </c>
      <c r="AU1217" s="235" t="s">
        <v>85</v>
      </c>
      <c r="AV1217" s="13" t="s">
        <v>83</v>
      </c>
      <c r="AW1217" s="13" t="s">
        <v>34</v>
      </c>
      <c r="AX1217" s="13" t="s">
        <v>78</v>
      </c>
      <c r="AY1217" s="235" t="s">
        <v>133</v>
      </c>
    </row>
    <row r="1218" s="14" customFormat="1">
      <c r="A1218" s="14"/>
      <c r="B1218" s="236"/>
      <c r="C1218" s="237"/>
      <c r="D1218" s="227" t="s">
        <v>142</v>
      </c>
      <c r="E1218" s="238" t="s">
        <v>1</v>
      </c>
      <c r="F1218" s="239" t="s">
        <v>1125</v>
      </c>
      <c r="G1218" s="237"/>
      <c r="H1218" s="240">
        <v>28.98</v>
      </c>
      <c r="I1218" s="241"/>
      <c r="J1218" s="237"/>
      <c r="K1218" s="237"/>
      <c r="L1218" s="242"/>
      <c r="M1218" s="243"/>
      <c r="N1218" s="244"/>
      <c r="O1218" s="244"/>
      <c r="P1218" s="244"/>
      <c r="Q1218" s="244"/>
      <c r="R1218" s="244"/>
      <c r="S1218" s="244"/>
      <c r="T1218" s="245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46" t="s">
        <v>142</v>
      </c>
      <c r="AU1218" s="246" t="s">
        <v>85</v>
      </c>
      <c r="AV1218" s="14" t="s">
        <v>85</v>
      </c>
      <c r="AW1218" s="14" t="s">
        <v>34</v>
      </c>
      <c r="AX1218" s="14" t="s">
        <v>78</v>
      </c>
      <c r="AY1218" s="246" t="s">
        <v>133</v>
      </c>
    </row>
    <row r="1219" s="13" customFormat="1">
      <c r="A1219" s="13"/>
      <c r="B1219" s="225"/>
      <c r="C1219" s="226"/>
      <c r="D1219" s="227" t="s">
        <v>142</v>
      </c>
      <c r="E1219" s="228" t="s">
        <v>1</v>
      </c>
      <c r="F1219" s="229" t="s">
        <v>1126</v>
      </c>
      <c r="G1219" s="226"/>
      <c r="H1219" s="228" t="s">
        <v>1</v>
      </c>
      <c r="I1219" s="230"/>
      <c r="J1219" s="226"/>
      <c r="K1219" s="226"/>
      <c r="L1219" s="231"/>
      <c r="M1219" s="232"/>
      <c r="N1219" s="233"/>
      <c r="O1219" s="233"/>
      <c r="P1219" s="233"/>
      <c r="Q1219" s="233"/>
      <c r="R1219" s="233"/>
      <c r="S1219" s="233"/>
      <c r="T1219" s="234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35" t="s">
        <v>142</v>
      </c>
      <c r="AU1219" s="235" t="s">
        <v>85</v>
      </c>
      <c r="AV1219" s="13" t="s">
        <v>83</v>
      </c>
      <c r="AW1219" s="13" t="s">
        <v>34</v>
      </c>
      <c r="AX1219" s="13" t="s">
        <v>78</v>
      </c>
      <c r="AY1219" s="235" t="s">
        <v>133</v>
      </c>
    </row>
    <row r="1220" s="14" customFormat="1">
      <c r="A1220" s="14"/>
      <c r="B1220" s="236"/>
      <c r="C1220" s="237"/>
      <c r="D1220" s="227" t="s">
        <v>142</v>
      </c>
      <c r="E1220" s="238" t="s">
        <v>1</v>
      </c>
      <c r="F1220" s="239" t="s">
        <v>1127</v>
      </c>
      <c r="G1220" s="237"/>
      <c r="H1220" s="240">
        <v>30.079999999999998</v>
      </c>
      <c r="I1220" s="241"/>
      <c r="J1220" s="237"/>
      <c r="K1220" s="237"/>
      <c r="L1220" s="242"/>
      <c r="M1220" s="243"/>
      <c r="N1220" s="244"/>
      <c r="O1220" s="244"/>
      <c r="P1220" s="244"/>
      <c r="Q1220" s="244"/>
      <c r="R1220" s="244"/>
      <c r="S1220" s="244"/>
      <c r="T1220" s="245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46" t="s">
        <v>142</v>
      </c>
      <c r="AU1220" s="246" t="s">
        <v>85</v>
      </c>
      <c r="AV1220" s="14" t="s">
        <v>85</v>
      </c>
      <c r="AW1220" s="14" t="s">
        <v>34</v>
      </c>
      <c r="AX1220" s="14" t="s">
        <v>78</v>
      </c>
      <c r="AY1220" s="246" t="s">
        <v>133</v>
      </c>
    </row>
    <row r="1221" s="15" customFormat="1">
      <c r="A1221" s="15"/>
      <c r="B1221" s="247"/>
      <c r="C1221" s="248"/>
      <c r="D1221" s="227" t="s">
        <v>142</v>
      </c>
      <c r="E1221" s="249" t="s">
        <v>1</v>
      </c>
      <c r="F1221" s="250" t="s">
        <v>145</v>
      </c>
      <c r="G1221" s="248"/>
      <c r="H1221" s="251">
        <v>222.97999999999999</v>
      </c>
      <c r="I1221" s="252"/>
      <c r="J1221" s="248"/>
      <c r="K1221" s="248"/>
      <c r="L1221" s="253"/>
      <c r="M1221" s="254"/>
      <c r="N1221" s="255"/>
      <c r="O1221" s="255"/>
      <c r="P1221" s="255"/>
      <c r="Q1221" s="255"/>
      <c r="R1221" s="255"/>
      <c r="S1221" s="255"/>
      <c r="T1221" s="256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T1221" s="257" t="s">
        <v>142</v>
      </c>
      <c r="AU1221" s="257" t="s">
        <v>85</v>
      </c>
      <c r="AV1221" s="15" t="s">
        <v>141</v>
      </c>
      <c r="AW1221" s="15" t="s">
        <v>34</v>
      </c>
      <c r="AX1221" s="15" t="s">
        <v>78</v>
      </c>
      <c r="AY1221" s="257" t="s">
        <v>133</v>
      </c>
    </row>
    <row r="1222" s="14" customFormat="1">
      <c r="A1222" s="14"/>
      <c r="B1222" s="236"/>
      <c r="C1222" s="237"/>
      <c r="D1222" s="227" t="s">
        <v>142</v>
      </c>
      <c r="E1222" s="238" t="s">
        <v>1</v>
      </c>
      <c r="F1222" s="239" t="s">
        <v>1138</v>
      </c>
      <c r="G1222" s="237"/>
      <c r="H1222" s="240">
        <v>245.27799999999999</v>
      </c>
      <c r="I1222" s="241"/>
      <c r="J1222" s="237"/>
      <c r="K1222" s="237"/>
      <c r="L1222" s="242"/>
      <c r="M1222" s="243"/>
      <c r="N1222" s="244"/>
      <c r="O1222" s="244"/>
      <c r="P1222" s="244"/>
      <c r="Q1222" s="244"/>
      <c r="R1222" s="244"/>
      <c r="S1222" s="244"/>
      <c r="T1222" s="245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T1222" s="246" t="s">
        <v>142</v>
      </c>
      <c r="AU1222" s="246" t="s">
        <v>85</v>
      </c>
      <c r="AV1222" s="14" t="s">
        <v>85</v>
      </c>
      <c r="AW1222" s="14" t="s">
        <v>34</v>
      </c>
      <c r="AX1222" s="14" t="s">
        <v>78</v>
      </c>
      <c r="AY1222" s="246" t="s">
        <v>133</v>
      </c>
    </row>
    <row r="1223" s="15" customFormat="1">
      <c r="A1223" s="15"/>
      <c r="B1223" s="247"/>
      <c r="C1223" s="248"/>
      <c r="D1223" s="227" t="s">
        <v>142</v>
      </c>
      <c r="E1223" s="249" t="s">
        <v>1</v>
      </c>
      <c r="F1223" s="250" t="s">
        <v>145</v>
      </c>
      <c r="G1223" s="248"/>
      <c r="H1223" s="251">
        <v>245.27799999999999</v>
      </c>
      <c r="I1223" s="252"/>
      <c r="J1223" s="248"/>
      <c r="K1223" s="248"/>
      <c r="L1223" s="253"/>
      <c r="M1223" s="254"/>
      <c r="N1223" s="255"/>
      <c r="O1223" s="255"/>
      <c r="P1223" s="255"/>
      <c r="Q1223" s="255"/>
      <c r="R1223" s="255"/>
      <c r="S1223" s="255"/>
      <c r="T1223" s="256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T1223" s="257" t="s">
        <v>142</v>
      </c>
      <c r="AU1223" s="257" t="s">
        <v>85</v>
      </c>
      <c r="AV1223" s="15" t="s">
        <v>141</v>
      </c>
      <c r="AW1223" s="15" t="s">
        <v>34</v>
      </c>
      <c r="AX1223" s="15" t="s">
        <v>83</v>
      </c>
      <c r="AY1223" s="257" t="s">
        <v>133</v>
      </c>
    </row>
    <row r="1224" s="2" customFormat="1" ht="21.75" customHeight="1">
      <c r="A1224" s="39"/>
      <c r="B1224" s="40"/>
      <c r="C1224" s="258" t="s">
        <v>647</v>
      </c>
      <c r="D1224" s="258" t="s">
        <v>204</v>
      </c>
      <c r="E1224" s="259" t="s">
        <v>1139</v>
      </c>
      <c r="F1224" s="260" t="s">
        <v>1140</v>
      </c>
      <c r="G1224" s="261" t="s">
        <v>222</v>
      </c>
      <c r="H1224" s="262">
        <v>43.560000000000002</v>
      </c>
      <c r="I1224" s="263"/>
      <c r="J1224" s="264">
        <f>ROUND(I1224*H1224,2)</f>
        <v>0</v>
      </c>
      <c r="K1224" s="260" t="s">
        <v>140</v>
      </c>
      <c r="L1224" s="265"/>
      <c r="M1224" s="266" t="s">
        <v>1</v>
      </c>
      <c r="N1224" s="267" t="s">
        <v>43</v>
      </c>
      <c r="O1224" s="92"/>
      <c r="P1224" s="221">
        <f>O1224*H1224</f>
        <v>0</v>
      </c>
      <c r="Q1224" s="221">
        <v>0</v>
      </c>
      <c r="R1224" s="221">
        <f>Q1224*H1224</f>
        <v>0</v>
      </c>
      <c r="S1224" s="221">
        <v>0</v>
      </c>
      <c r="T1224" s="222">
        <f>S1224*H1224</f>
        <v>0</v>
      </c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R1224" s="223" t="s">
        <v>259</v>
      </c>
      <c r="AT1224" s="223" t="s">
        <v>204</v>
      </c>
      <c r="AU1224" s="223" t="s">
        <v>85</v>
      </c>
      <c r="AY1224" s="18" t="s">
        <v>133</v>
      </c>
      <c r="BE1224" s="224">
        <f>IF(N1224="základní",J1224,0)</f>
        <v>0</v>
      </c>
      <c r="BF1224" s="224">
        <f>IF(N1224="snížená",J1224,0)</f>
        <v>0</v>
      </c>
      <c r="BG1224" s="224">
        <f>IF(N1224="zákl. přenesená",J1224,0)</f>
        <v>0</v>
      </c>
      <c r="BH1224" s="224">
        <f>IF(N1224="sníž. přenesená",J1224,0)</f>
        <v>0</v>
      </c>
      <c r="BI1224" s="224">
        <f>IF(N1224="nulová",J1224,0)</f>
        <v>0</v>
      </c>
      <c r="BJ1224" s="18" t="s">
        <v>83</v>
      </c>
      <c r="BK1224" s="224">
        <f>ROUND(I1224*H1224,2)</f>
        <v>0</v>
      </c>
      <c r="BL1224" s="18" t="s">
        <v>207</v>
      </c>
      <c r="BM1224" s="223" t="s">
        <v>1141</v>
      </c>
    </row>
    <row r="1225" s="13" customFormat="1">
      <c r="A1225" s="13"/>
      <c r="B1225" s="225"/>
      <c r="C1225" s="226"/>
      <c r="D1225" s="227" t="s">
        <v>142</v>
      </c>
      <c r="E1225" s="228" t="s">
        <v>1</v>
      </c>
      <c r="F1225" s="229" t="s">
        <v>1128</v>
      </c>
      <c r="G1225" s="226"/>
      <c r="H1225" s="228" t="s">
        <v>1</v>
      </c>
      <c r="I1225" s="230"/>
      <c r="J1225" s="226"/>
      <c r="K1225" s="226"/>
      <c r="L1225" s="231"/>
      <c r="M1225" s="232"/>
      <c r="N1225" s="233"/>
      <c r="O1225" s="233"/>
      <c r="P1225" s="233"/>
      <c r="Q1225" s="233"/>
      <c r="R1225" s="233"/>
      <c r="S1225" s="233"/>
      <c r="T1225" s="234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35" t="s">
        <v>142</v>
      </c>
      <c r="AU1225" s="235" t="s">
        <v>85</v>
      </c>
      <c r="AV1225" s="13" t="s">
        <v>83</v>
      </c>
      <c r="AW1225" s="13" t="s">
        <v>34</v>
      </c>
      <c r="AX1225" s="13" t="s">
        <v>78</v>
      </c>
      <c r="AY1225" s="235" t="s">
        <v>133</v>
      </c>
    </row>
    <row r="1226" s="13" customFormat="1">
      <c r="A1226" s="13"/>
      <c r="B1226" s="225"/>
      <c r="C1226" s="226"/>
      <c r="D1226" s="227" t="s">
        <v>142</v>
      </c>
      <c r="E1226" s="228" t="s">
        <v>1</v>
      </c>
      <c r="F1226" s="229" t="s">
        <v>1122</v>
      </c>
      <c r="G1226" s="226"/>
      <c r="H1226" s="228" t="s">
        <v>1</v>
      </c>
      <c r="I1226" s="230"/>
      <c r="J1226" s="226"/>
      <c r="K1226" s="226"/>
      <c r="L1226" s="231"/>
      <c r="M1226" s="232"/>
      <c r="N1226" s="233"/>
      <c r="O1226" s="233"/>
      <c r="P1226" s="233"/>
      <c r="Q1226" s="233"/>
      <c r="R1226" s="233"/>
      <c r="S1226" s="233"/>
      <c r="T1226" s="234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T1226" s="235" t="s">
        <v>142</v>
      </c>
      <c r="AU1226" s="235" t="s">
        <v>85</v>
      </c>
      <c r="AV1226" s="13" t="s">
        <v>83</v>
      </c>
      <c r="AW1226" s="13" t="s">
        <v>34</v>
      </c>
      <c r="AX1226" s="13" t="s">
        <v>78</v>
      </c>
      <c r="AY1226" s="235" t="s">
        <v>133</v>
      </c>
    </row>
    <row r="1227" s="14" customFormat="1">
      <c r="A1227" s="14"/>
      <c r="B1227" s="236"/>
      <c r="C1227" s="237"/>
      <c r="D1227" s="227" t="s">
        <v>142</v>
      </c>
      <c r="E1227" s="238" t="s">
        <v>1</v>
      </c>
      <c r="F1227" s="239" t="s">
        <v>1129</v>
      </c>
      <c r="G1227" s="237"/>
      <c r="H1227" s="240">
        <v>39.600000000000001</v>
      </c>
      <c r="I1227" s="241"/>
      <c r="J1227" s="237"/>
      <c r="K1227" s="237"/>
      <c r="L1227" s="242"/>
      <c r="M1227" s="243"/>
      <c r="N1227" s="244"/>
      <c r="O1227" s="244"/>
      <c r="P1227" s="244"/>
      <c r="Q1227" s="244"/>
      <c r="R1227" s="244"/>
      <c r="S1227" s="244"/>
      <c r="T1227" s="245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T1227" s="246" t="s">
        <v>142</v>
      </c>
      <c r="AU1227" s="246" t="s">
        <v>85</v>
      </c>
      <c r="AV1227" s="14" t="s">
        <v>85</v>
      </c>
      <c r="AW1227" s="14" t="s">
        <v>34</v>
      </c>
      <c r="AX1227" s="14" t="s">
        <v>78</v>
      </c>
      <c r="AY1227" s="246" t="s">
        <v>133</v>
      </c>
    </row>
    <row r="1228" s="15" customFormat="1">
      <c r="A1228" s="15"/>
      <c r="B1228" s="247"/>
      <c r="C1228" s="248"/>
      <c r="D1228" s="227" t="s">
        <v>142</v>
      </c>
      <c r="E1228" s="249" t="s">
        <v>1</v>
      </c>
      <c r="F1228" s="250" t="s">
        <v>145</v>
      </c>
      <c r="G1228" s="248"/>
      <c r="H1228" s="251">
        <v>39.600000000000001</v>
      </c>
      <c r="I1228" s="252"/>
      <c r="J1228" s="248"/>
      <c r="K1228" s="248"/>
      <c r="L1228" s="253"/>
      <c r="M1228" s="254"/>
      <c r="N1228" s="255"/>
      <c r="O1228" s="255"/>
      <c r="P1228" s="255"/>
      <c r="Q1228" s="255"/>
      <c r="R1228" s="255"/>
      <c r="S1228" s="255"/>
      <c r="T1228" s="256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T1228" s="257" t="s">
        <v>142</v>
      </c>
      <c r="AU1228" s="257" t="s">
        <v>85</v>
      </c>
      <c r="AV1228" s="15" t="s">
        <v>141</v>
      </c>
      <c r="AW1228" s="15" t="s">
        <v>34</v>
      </c>
      <c r="AX1228" s="15" t="s">
        <v>78</v>
      </c>
      <c r="AY1228" s="257" t="s">
        <v>133</v>
      </c>
    </row>
    <row r="1229" s="14" customFormat="1">
      <c r="A1229" s="14"/>
      <c r="B1229" s="236"/>
      <c r="C1229" s="237"/>
      <c r="D1229" s="227" t="s">
        <v>142</v>
      </c>
      <c r="E1229" s="238" t="s">
        <v>1</v>
      </c>
      <c r="F1229" s="239" t="s">
        <v>1142</v>
      </c>
      <c r="G1229" s="237"/>
      <c r="H1229" s="240">
        <v>43.560000000000002</v>
      </c>
      <c r="I1229" s="241"/>
      <c r="J1229" s="237"/>
      <c r="K1229" s="237"/>
      <c r="L1229" s="242"/>
      <c r="M1229" s="243"/>
      <c r="N1229" s="244"/>
      <c r="O1229" s="244"/>
      <c r="P1229" s="244"/>
      <c r="Q1229" s="244"/>
      <c r="R1229" s="244"/>
      <c r="S1229" s="244"/>
      <c r="T1229" s="245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46" t="s">
        <v>142</v>
      </c>
      <c r="AU1229" s="246" t="s">
        <v>85</v>
      </c>
      <c r="AV1229" s="14" t="s">
        <v>85</v>
      </c>
      <c r="AW1229" s="14" t="s">
        <v>34</v>
      </c>
      <c r="AX1229" s="14" t="s">
        <v>78</v>
      </c>
      <c r="AY1229" s="246" t="s">
        <v>133</v>
      </c>
    </row>
    <row r="1230" s="15" customFormat="1">
      <c r="A1230" s="15"/>
      <c r="B1230" s="247"/>
      <c r="C1230" s="248"/>
      <c r="D1230" s="227" t="s">
        <v>142</v>
      </c>
      <c r="E1230" s="249" t="s">
        <v>1</v>
      </c>
      <c r="F1230" s="250" t="s">
        <v>145</v>
      </c>
      <c r="G1230" s="248"/>
      <c r="H1230" s="251">
        <v>43.560000000000002</v>
      </c>
      <c r="I1230" s="252"/>
      <c r="J1230" s="248"/>
      <c r="K1230" s="248"/>
      <c r="L1230" s="253"/>
      <c r="M1230" s="254"/>
      <c r="N1230" s="255"/>
      <c r="O1230" s="255"/>
      <c r="P1230" s="255"/>
      <c r="Q1230" s="255"/>
      <c r="R1230" s="255"/>
      <c r="S1230" s="255"/>
      <c r="T1230" s="256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T1230" s="257" t="s">
        <v>142</v>
      </c>
      <c r="AU1230" s="257" t="s">
        <v>85</v>
      </c>
      <c r="AV1230" s="15" t="s">
        <v>141</v>
      </c>
      <c r="AW1230" s="15" t="s">
        <v>34</v>
      </c>
      <c r="AX1230" s="15" t="s">
        <v>83</v>
      </c>
      <c r="AY1230" s="257" t="s">
        <v>133</v>
      </c>
    </row>
    <row r="1231" s="2" customFormat="1" ht="21.75" customHeight="1">
      <c r="A1231" s="39"/>
      <c r="B1231" s="40"/>
      <c r="C1231" s="258" t="s">
        <v>1143</v>
      </c>
      <c r="D1231" s="258" t="s">
        <v>204</v>
      </c>
      <c r="E1231" s="259" t="s">
        <v>1144</v>
      </c>
      <c r="F1231" s="260" t="s">
        <v>1145</v>
      </c>
      <c r="G1231" s="261" t="s">
        <v>222</v>
      </c>
      <c r="H1231" s="262">
        <v>107.536</v>
      </c>
      <c r="I1231" s="263"/>
      <c r="J1231" s="264">
        <f>ROUND(I1231*H1231,2)</f>
        <v>0</v>
      </c>
      <c r="K1231" s="260" t="s">
        <v>140</v>
      </c>
      <c r="L1231" s="265"/>
      <c r="M1231" s="266" t="s">
        <v>1</v>
      </c>
      <c r="N1231" s="267" t="s">
        <v>43</v>
      </c>
      <c r="O1231" s="92"/>
      <c r="P1231" s="221">
        <f>O1231*H1231</f>
        <v>0</v>
      </c>
      <c r="Q1231" s="221">
        <v>0</v>
      </c>
      <c r="R1231" s="221">
        <f>Q1231*H1231</f>
        <v>0</v>
      </c>
      <c r="S1231" s="221">
        <v>0</v>
      </c>
      <c r="T1231" s="222">
        <f>S1231*H1231</f>
        <v>0</v>
      </c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R1231" s="223" t="s">
        <v>259</v>
      </c>
      <c r="AT1231" s="223" t="s">
        <v>204</v>
      </c>
      <c r="AU1231" s="223" t="s">
        <v>85</v>
      </c>
      <c r="AY1231" s="18" t="s">
        <v>133</v>
      </c>
      <c r="BE1231" s="224">
        <f>IF(N1231="základní",J1231,0)</f>
        <v>0</v>
      </c>
      <c r="BF1231" s="224">
        <f>IF(N1231="snížená",J1231,0)</f>
        <v>0</v>
      </c>
      <c r="BG1231" s="224">
        <f>IF(N1231="zákl. přenesená",J1231,0)</f>
        <v>0</v>
      </c>
      <c r="BH1231" s="224">
        <f>IF(N1231="sníž. přenesená",J1231,0)</f>
        <v>0</v>
      </c>
      <c r="BI1231" s="224">
        <f>IF(N1231="nulová",J1231,0)</f>
        <v>0</v>
      </c>
      <c r="BJ1231" s="18" t="s">
        <v>83</v>
      </c>
      <c r="BK1231" s="224">
        <f>ROUND(I1231*H1231,2)</f>
        <v>0</v>
      </c>
      <c r="BL1231" s="18" t="s">
        <v>207</v>
      </c>
      <c r="BM1231" s="223" t="s">
        <v>1146</v>
      </c>
    </row>
    <row r="1232" s="13" customFormat="1">
      <c r="A1232" s="13"/>
      <c r="B1232" s="225"/>
      <c r="C1232" s="226"/>
      <c r="D1232" s="227" t="s">
        <v>142</v>
      </c>
      <c r="E1232" s="228" t="s">
        <v>1</v>
      </c>
      <c r="F1232" s="229" t="s">
        <v>1131</v>
      </c>
      <c r="G1232" s="226"/>
      <c r="H1232" s="228" t="s">
        <v>1</v>
      </c>
      <c r="I1232" s="230"/>
      <c r="J1232" s="226"/>
      <c r="K1232" s="226"/>
      <c r="L1232" s="231"/>
      <c r="M1232" s="232"/>
      <c r="N1232" s="233"/>
      <c r="O1232" s="233"/>
      <c r="P1232" s="233"/>
      <c r="Q1232" s="233"/>
      <c r="R1232" s="233"/>
      <c r="S1232" s="233"/>
      <c r="T1232" s="234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35" t="s">
        <v>142</v>
      </c>
      <c r="AU1232" s="235" t="s">
        <v>85</v>
      </c>
      <c r="AV1232" s="13" t="s">
        <v>83</v>
      </c>
      <c r="AW1232" s="13" t="s">
        <v>34</v>
      </c>
      <c r="AX1232" s="13" t="s">
        <v>78</v>
      </c>
      <c r="AY1232" s="235" t="s">
        <v>133</v>
      </c>
    </row>
    <row r="1233" s="14" customFormat="1">
      <c r="A1233" s="14"/>
      <c r="B1233" s="236"/>
      <c r="C1233" s="237"/>
      <c r="D1233" s="227" t="s">
        <v>142</v>
      </c>
      <c r="E1233" s="238" t="s">
        <v>1</v>
      </c>
      <c r="F1233" s="239" t="s">
        <v>457</v>
      </c>
      <c r="G1233" s="237"/>
      <c r="H1233" s="240">
        <v>35.090000000000003</v>
      </c>
      <c r="I1233" s="241"/>
      <c r="J1233" s="237"/>
      <c r="K1233" s="237"/>
      <c r="L1233" s="242"/>
      <c r="M1233" s="243"/>
      <c r="N1233" s="244"/>
      <c r="O1233" s="244"/>
      <c r="P1233" s="244"/>
      <c r="Q1233" s="244"/>
      <c r="R1233" s="244"/>
      <c r="S1233" s="244"/>
      <c r="T1233" s="245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T1233" s="246" t="s">
        <v>142</v>
      </c>
      <c r="AU1233" s="246" t="s">
        <v>85</v>
      </c>
      <c r="AV1233" s="14" t="s">
        <v>85</v>
      </c>
      <c r="AW1233" s="14" t="s">
        <v>34</v>
      </c>
      <c r="AX1233" s="14" t="s">
        <v>78</v>
      </c>
      <c r="AY1233" s="246" t="s">
        <v>133</v>
      </c>
    </row>
    <row r="1234" s="13" customFormat="1">
      <c r="A1234" s="13"/>
      <c r="B1234" s="225"/>
      <c r="C1234" s="226"/>
      <c r="D1234" s="227" t="s">
        <v>142</v>
      </c>
      <c r="E1234" s="228" t="s">
        <v>1</v>
      </c>
      <c r="F1234" s="229" t="s">
        <v>1132</v>
      </c>
      <c r="G1234" s="226"/>
      <c r="H1234" s="228" t="s">
        <v>1</v>
      </c>
      <c r="I1234" s="230"/>
      <c r="J1234" s="226"/>
      <c r="K1234" s="226"/>
      <c r="L1234" s="231"/>
      <c r="M1234" s="232"/>
      <c r="N1234" s="233"/>
      <c r="O1234" s="233"/>
      <c r="P1234" s="233"/>
      <c r="Q1234" s="233"/>
      <c r="R1234" s="233"/>
      <c r="S1234" s="233"/>
      <c r="T1234" s="234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35" t="s">
        <v>142</v>
      </c>
      <c r="AU1234" s="235" t="s">
        <v>85</v>
      </c>
      <c r="AV1234" s="13" t="s">
        <v>83</v>
      </c>
      <c r="AW1234" s="13" t="s">
        <v>34</v>
      </c>
      <c r="AX1234" s="13" t="s">
        <v>78</v>
      </c>
      <c r="AY1234" s="235" t="s">
        <v>133</v>
      </c>
    </row>
    <row r="1235" s="14" customFormat="1">
      <c r="A1235" s="14"/>
      <c r="B1235" s="236"/>
      <c r="C1235" s="237"/>
      <c r="D1235" s="227" t="s">
        <v>142</v>
      </c>
      <c r="E1235" s="238" t="s">
        <v>1</v>
      </c>
      <c r="F1235" s="239" t="s">
        <v>457</v>
      </c>
      <c r="G1235" s="237"/>
      <c r="H1235" s="240">
        <v>35.090000000000003</v>
      </c>
      <c r="I1235" s="241"/>
      <c r="J1235" s="237"/>
      <c r="K1235" s="237"/>
      <c r="L1235" s="242"/>
      <c r="M1235" s="243"/>
      <c r="N1235" s="244"/>
      <c r="O1235" s="244"/>
      <c r="P1235" s="244"/>
      <c r="Q1235" s="244"/>
      <c r="R1235" s="244"/>
      <c r="S1235" s="244"/>
      <c r="T1235" s="245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46" t="s">
        <v>142</v>
      </c>
      <c r="AU1235" s="246" t="s">
        <v>85</v>
      </c>
      <c r="AV1235" s="14" t="s">
        <v>85</v>
      </c>
      <c r="AW1235" s="14" t="s">
        <v>34</v>
      </c>
      <c r="AX1235" s="14" t="s">
        <v>78</v>
      </c>
      <c r="AY1235" s="246" t="s">
        <v>133</v>
      </c>
    </row>
    <row r="1236" s="14" customFormat="1">
      <c r="A1236" s="14"/>
      <c r="B1236" s="236"/>
      <c r="C1236" s="237"/>
      <c r="D1236" s="227" t="s">
        <v>142</v>
      </c>
      <c r="E1236" s="238" t="s">
        <v>1</v>
      </c>
      <c r="F1236" s="239" t="s">
        <v>1133</v>
      </c>
      <c r="G1236" s="237"/>
      <c r="H1236" s="240">
        <v>27.579999999999998</v>
      </c>
      <c r="I1236" s="241"/>
      <c r="J1236" s="237"/>
      <c r="K1236" s="237"/>
      <c r="L1236" s="242"/>
      <c r="M1236" s="243"/>
      <c r="N1236" s="244"/>
      <c r="O1236" s="244"/>
      <c r="P1236" s="244"/>
      <c r="Q1236" s="244"/>
      <c r="R1236" s="244"/>
      <c r="S1236" s="244"/>
      <c r="T1236" s="245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T1236" s="246" t="s">
        <v>142</v>
      </c>
      <c r="AU1236" s="246" t="s">
        <v>85</v>
      </c>
      <c r="AV1236" s="14" t="s">
        <v>85</v>
      </c>
      <c r="AW1236" s="14" t="s">
        <v>34</v>
      </c>
      <c r="AX1236" s="14" t="s">
        <v>78</v>
      </c>
      <c r="AY1236" s="246" t="s">
        <v>133</v>
      </c>
    </row>
    <row r="1237" s="15" customFormat="1">
      <c r="A1237" s="15"/>
      <c r="B1237" s="247"/>
      <c r="C1237" s="248"/>
      <c r="D1237" s="227" t="s">
        <v>142</v>
      </c>
      <c r="E1237" s="249" t="s">
        <v>1</v>
      </c>
      <c r="F1237" s="250" t="s">
        <v>145</v>
      </c>
      <c r="G1237" s="248"/>
      <c r="H1237" s="251">
        <v>97.760000000000005</v>
      </c>
      <c r="I1237" s="252"/>
      <c r="J1237" s="248"/>
      <c r="K1237" s="248"/>
      <c r="L1237" s="253"/>
      <c r="M1237" s="254"/>
      <c r="N1237" s="255"/>
      <c r="O1237" s="255"/>
      <c r="P1237" s="255"/>
      <c r="Q1237" s="255"/>
      <c r="R1237" s="255"/>
      <c r="S1237" s="255"/>
      <c r="T1237" s="256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T1237" s="257" t="s">
        <v>142</v>
      </c>
      <c r="AU1237" s="257" t="s">
        <v>85</v>
      </c>
      <c r="AV1237" s="15" t="s">
        <v>141</v>
      </c>
      <c r="AW1237" s="15" t="s">
        <v>34</v>
      </c>
      <c r="AX1237" s="15" t="s">
        <v>78</v>
      </c>
      <c r="AY1237" s="257" t="s">
        <v>133</v>
      </c>
    </row>
    <row r="1238" s="14" customFormat="1">
      <c r="A1238" s="14"/>
      <c r="B1238" s="236"/>
      <c r="C1238" s="237"/>
      <c r="D1238" s="227" t="s">
        <v>142</v>
      </c>
      <c r="E1238" s="238" t="s">
        <v>1</v>
      </c>
      <c r="F1238" s="239" t="s">
        <v>1147</v>
      </c>
      <c r="G1238" s="237"/>
      <c r="H1238" s="240">
        <v>107.536</v>
      </c>
      <c r="I1238" s="241"/>
      <c r="J1238" s="237"/>
      <c r="K1238" s="237"/>
      <c r="L1238" s="242"/>
      <c r="M1238" s="243"/>
      <c r="N1238" s="244"/>
      <c r="O1238" s="244"/>
      <c r="P1238" s="244"/>
      <c r="Q1238" s="244"/>
      <c r="R1238" s="244"/>
      <c r="S1238" s="244"/>
      <c r="T1238" s="245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T1238" s="246" t="s">
        <v>142</v>
      </c>
      <c r="AU1238" s="246" t="s">
        <v>85</v>
      </c>
      <c r="AV1238" s="14" t="s">
        <v>85</v>
      </c>
      <c r="AW1238" s="14" t="s">
        <v>34</v>
      </c>
      <c r="AX1238" s="14" t="s">
        <v>78</v>
      </c>
      <c r="AY1238" s="246" t="s">
        <v>133</v>
      </c>
    </row>
    <row r="1239" s="15" customFormat="1">
      <c r="A1239" s="15"/>
      <c r="B1239" s="247"/>
      <c r="C1239" s="248"/>
      <c r="D1239" s="227" t="s">
        <v>142</v>
      </c>
      <c r="E1239" s="249" t="s">
        <v>1</v>
      </c>
      <c r="F1239" s="250" t="s">
        <v>145</v>
      </c>
      <c r="G1239" s="248"/>
      <c r="H1239" s="251">
        <v>107.536</v>
      </c>
      <c r="I1239" s="252"/>
      <c r="J1239" s="248"/>
      <c r="K1239" s="248"/>
      <c r="L1239" s="253"/>
      <c r="M1239" s="254"/>
      <c r="N1239" s="255"/>
      <c r="O1239" s="255"/>
      <c r="P1239" s="255"/>
      <c r="Q1239" s="255"/>
      <c r="R1239" s="255"/>
      <c r="S1239" s="255"/>
      <c r="T1239" s="256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T1239" s="257" t="s">
        <v>142</v>
      </c>
      <c r="AU1239" s="257" t="s">
        <v>85</v>
      </c>
      <c r="AV1239" s="15" t="s">
        <v>141</v>
      </c>
      <c r="AW1239" s="15" t="s">
        <v>34</v>
      </c>
      <c r="AX1239" s="15" t="s">
        <v>83</v>
      </c>
      <c r="AY1239" s="257" t="s">
        <v>133</v>
      </c>
    </row>
    <row r="1240" s="12" customFormat="1" ht="25.92" customHeight="1">
      <c r="A1240" s="12"/>
      <c r="B1240" s="196"/>
      <c r="C1240" s="197"/>
      <c r="D1240" s="198" t="s">
        <v>77</v>
      </c>
      <c r="E1240" s="199" t="s">
        <v>1148</v>
      </c>
      <c r="F1240" s="199" t="s">
        <v>1149</v>
      </c>
      <c r="G1240" s="197"/>
      <c r="H1240" s="197"/>
      <c r="I1240" s="200"/>
      <c r="J1240" s="201">
        <f>BK1240</f>
        <v>0</v>
      </c>
      <c r="K1240" s="197"/>
      <c r="L1240" s="202"/>
      <c r="M1240" s="203"/>
      <c r="N1240" s="204"/>
      <c r="O1240" s="204"/>
      <c r="P1240" s="205">
        <f>P1241+P1244+P1250+P1252+P1254</f>
        <v>0</v>
      </c>
      <c r="Q1240" s="204"/>
      <c r="R1240" s="205">
        <f>R1241+R1244+R1250+R1252+R1254</f>
        <v>0</v>
      </c>
      <c r="S1240" s="204"/>
      <c r="T1240" s="206">
        <f>T1241+T1244+T1250+T1252+T1254</f>
        <v>0</v>
      </c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  <c r="AR1240" s="207" t="s">
        <v>163</v>
      </c>
      <c r="AT1240" s="208" t="s">
        <v>77</v>
      </c>
      <c r="AU1240" s="208" t="s">
        <v>78</v>
      </c>
      <c r="AY1240" s="207" t="s">
        <v>133</v>
      </c>
      <c r="BK1240" s="209">
        <f>BK1241+BK1244+BK1250+BK1252+BK1254</f>
        <v>0</v>
      </c>
    </row>
    <row r="1241" s="12" customFormat="1" ht="22.8" customHeight="1">
      <c r="A1241" s="12"/>
      <c r="B1241" s="196"/>
      <c r="C1241" s="197"/>
      <c r="D1241" s="198" t="s">
        <v>77</v>
      </c>
      <c r="E1241" s="210" t="s">
        <v>1150</v>
      </c>
      <c r="F1241" s="210" t="s">
        <v>1151</v>
      </c>
      <c r="G1241" s="197"/>
      <c r="H1241" s="197"/>
      <c r="I1241" s="200"/>
      <c r="J1241" s="211">
        <f>BK1241</f>
        <v>0</v>
      </c>
      <c r="K1241" s="197"/>
      <c r="L1241" s="202"/>
      <c r="M1241" s="203"/>
      <c r="N1241" s="204"/>
      <c r="O1241" s="204"/>
      <c r="P1241" s="205">
        <f>SUM(P1242:P1243)</f>
        <v>0</v>
      </c>
      <c r="Q1241" s="204"/>
      <c r="R1241" s="205">
        <f>SUM(R1242:R1243)</f>
        <v>0</v>
      </c>
      <c r="S1241" s="204"/>
      <c r="T1241" s="206">
        <f>SUM(T1242:T1243)</f>
        <v>0</v>
      </c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R1241" s="207" t="s">
        <v>163</v>
      </c>
      <c r="AT1241" s="208" t="s">
        <v>77</v>
      </c>
      <c r="AU1241" s="208" t="s">
        <v>83</v>
      </c>
      <c r="AY1241" s="207" t="s">
        <v>133</v>
      </c>
      <c r="BK1241" s="209">
        <f>SUM(BK1242:BK1243)</f>
        <v>0</v>
      </c>
    </row>
    <row r="1242" s="2" customFormat="1" ht="16.5" customHeight="1">
      <c r="A1242" s="39"/>
      <c r="B1242" s="40"/>
      <c r="C1242" s="212" t="s">
        <v>652</v>
      </c>
      <c r="D1242" s="212" t="s">
        <v>136</v>
      </c>
      <c r="E1242" s="213" t="s">
        <v>1152</v>
      </c>
      <c r="F1242" s="214" t="s">
        <v>1151</v>
      </c>
      <c r="G1242" s="215" t="s">
        <v>1153</v>
      </c>
      <c r="H1242" s="216">
        <v>1</v>
      </c>
      <c r="I1242" s="217"/>
      <c r="J1242" s="218">
        <f>ROUND(I1242*H1242,2)</f>
        <v>0</v>
      </c>
      <c r="K1242" s="214" t="s">
        <v>140</v>
      </c>
      <c r="L1242" s="45"/>
      <c r="M1242" s="219" t="s">
        <v>1</v>
      </c>
      <c r="N1242" s="220" t="s">
        <v>43</v>
      </c>
      <c r="O1242" s="92"/>
      <c r="P1242" s="221">
        <f>O1242*H1242</f>
        <v>0</v>
      </c>
      <c r="Q1242" s="221">
        <v>0</v>
      </c>
      <c r="R1242" s="221">
        <f>Q1242*H1242</f>
        <v>0</v>
      </c>
      <c r="S1242" s="221">
        <v>0</v>
      </c>
      <c r="T1242" s="222">
        <f>S1242*H1242</f>
        <v>0</v>
      </c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R1242" s="223" t="s">
        <v>141</v>
      </c>
      <c r="AT1242" s="223" t="s">
        <v>136</v>
      </c>
      <c r="AU1242" s="223" t="s">
        <v>85</v>
      </c>
      <c r="AY1242" s="18" t="s">
        <v>133</v>
      </c>
      <c r="BE1242" s="224">
        <f>IF(N1242="základní",J1242,0)</f>
        <v>0</v>
      </c>
      <c r="BF1242" s="224">
        <f>IF(N1242="snížená",J1242,0)</f>
        <v>0</v>
      </c>
      <c r="BG1242" s="224">
        <f>IF(N1242="zákl. přenesená",J1242,0)</f>
        <v>0</v>
      </c>
      <c r="BH1242" s="224">
        <f>IF(N1242="sníž. přenesená",J1242,0)</f>
        <v>0</v>
      </c>
      <c r="BI1242" s="224">
        <f>IF(N1242="nulová",J1242,0)</f>
        <v>0</v>
      </c>
      <c r="BJ1242" s="18" t="s">
        <v>83</v>
      </c>
      <c r="BK1242" s="224">
        <f>ROUND(I1242*H1242,2)</f>
        <v>0</v>
      </c>
      <c r="BL1242" s="18" t="s">
        <v>141</v>
      </c>
      <c r="BM1242" s="223" t="s">
        <v>1154</v>
      </c>
    </row>
    <row r="1243" s="2" customFormat="1" ht="16.5" customHeight="1">
      <c r="A1243" s="39"/>
      <c r="B1243" s="40"/>
      <c r="C1243" s="212" t="s">
        <v>1155</v>
      </c>
      <c r="D1243" s="212" t="s">
        <v>136</v>
      </c>
      <c r="E1243" s="213" t="s">
        <v>1156</v>
      </c>
      <c r="F1243" s="214" t="s">
        <v>1157</v>
      </c>
      <c r="G1243" s="215" t="s">
        <v>1153</v>
      </c>
      <c r="H1243" s="216">
        <v>1</v>
      </c>
      <c r="I1243" s="217"/>
      <c r="J1243" s="218">
        <f>ROUND(I1243*H1243,2)</f>
        <v>0</v>
      </c>
      <c r="K1243" s="214" t="s">
        <v>140</v>
      </c>
      <c r="L1243" s="45"/>
      <c r="M1243" s="219" t="s">
        <v>1</v>
      </c>
      <c r="N1243" s="220" t="s">
        <v>43</v>
      </c>
      <c r="O1243" s="92"/>
      <c r="P1243" s="221">
        <f>O1243*H1243</f>
        <v>0</v>
      </c>
      <c r="Q1243" s="221">
        <v>0</v>
      </c>
      <c r="R1243" s="221">
        <f>Q1243*H1243</f>
        <v>0</v>
      </c>
      <c r="S1243" s="221">
        <v>0</v>
      </c>
      <c r="T1243" s="222">
        <f>S1243*H1243</f>
        <v>0</v>
      </c>
      <c r="U1243" s="39"/>
      <c r="V1243" s="39"/>
      <c r="W1243" s="39"/>
      <c r="X1243" s="39"/>
      <c r="Y1243" s="39"/>
      <c r="Z1243" s="39"/>
      <c r="AA1243" s="39"/>
      <c r="AB1243" s="39"/>
      <c r="AC1243" s="39"/>
      <c r="AD1243" s="39"/>
      <c r="AE1243" s="39"/>
      <c r="AR1243" s="223" t="s">
        <v>141</v>
      </c>
      <c r="AT1243" s="223" t="s">
        <v>136</v>
      </c>
      <c r="AU1243" s="223" t="s">
        <v>85</v>
      </c>
      <c r="AY1243" s="18" t="s">
        <v>133</v>
      </c>
      <c r="BE1243" s="224">
        <f>IF(N1243="základní",J1243,0)</f>
        <v>0</v>
      </c>
      <c r="BF1243" s="224">
        <f>IF(N1243="snížená",J1243,0)</f>
        <v>0</v>
      </c>
      <c r="BG1243" s="224">
        <f>IF(N1243="zákl. přenesená",J1243,0)</f>
        <v>0</v>
      </c>
      <c r="BH1243" s="224">
        <f>IF(N1243="sníž. přenesená",J1243,0)</f>
        <v>0</v>
      </c>
      <c r="BI1243" s="224">
        <f>IF(N1243="nulová",J1243,0)</f>
        <v>0</v>
      </c>
      <c r="BJ1243" s="18" t="s">
        <v>83</v>
      </c>
      <c r="BK1243" s="224">
        <f>ROUND(I1243*H1243,2)</f>
        <v>0</v>
      </c>
      <c r="BL1243" s="18" t="s">
        <v>141</v>
      </c>
      <c r="BM1243" s="223" t="s">
        <v>1158</v>
      </c>
    </row>
    <row r="1244" s="12" customFormat="1" ht="22.8" customHeight="1">
      <c r="A1244" s="12"/>
      <c r="B1244" s="196"/>
      <c r="C1244" s="197"/>
      <c r="D1244" s="198" t="s">
        <v>77</v>
      </c>
      <c r="E1244" s="210" t="s">
        <v>1159</v>
      </c>
      <c r="F1244" s="210" t="s">
        <v>1160</v>
      </c>
      <c r="G1244" s="197"/>
      <c r="H1244" s="197"/>
      <c r="I1244" s="200"/>
      <c r="J1244" s="211">
        <f>BK1244</f>
        <v>0</v>
      </c>
      <c r="K1244" s="197"/>
      <c r="L1244" s="202"/>
      <c r="M1244" s="203"/>
      <c r="N1244" s="204"/>
      <c r="O1244" s="204"/>
      <c r="P1244" s="205">
        <f>SUM(P1245:P1249)</f>
        <v>0</v>
      </c>
      <c r="Q1244" s="204"/>
      <c r="R1244" s="205">
        <f>SUM(R1245:R1249)</f>
        <v>0</v>
      </c>
      <c r="S1244" s="204"/>
      <c r="T1244" s="206">
        <f>SUM(T1245:T1249)</f>
        <v>0</v>
      </c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R1244" s="207" t="s">
        <v>163</v>
      </c>
      <c r="AT1244" s="208" t="s">
        <v>77</v>
      </c>
      <c r="AU1244" s="208" t="s">
        <v>83</v>
      </c>
      <c r="AY1244" s="207" t="s">
        <v>133</v>
      </c>
      <c r="BK1244" s="209">
        <f>SUM(BK1245:BK1249)</f>
        <v>0</v>
      </c>
    </row>
    <row r="1245" s="2" customFormat="1" ht="16.5" customHeight="1">
      <c r="A1245" s="39"/>
      <c r="B1245" s="40"/>
      <c r="C1245" s="212" t="s">
        <v>656</v>
      </c>
      <c r="D1245" s="212" t="s">
        <v>136</v>
      </c>
      <c r="E1245" s="213" t="s">
        <v>1161</v>
      </c>
      <c r="F1245" s="214" t="s">
        <v>1162</v>
      </c>
      <c r="G1245" s="215" t="s">
        <v>1153</v>
      </c>
      <c r="H1245" s="216">
        <v>1</v>
      </c>
      <c r="I1245" s="217"/>
      <c r="J1245" s="218">
        <f>ROUND(I1245*H1245,2)</f>
        <v>0</v>
      </c>
      <c r="K1245" s="214" t="s">
        <v>140</v>
      </c>
      <c r="L1245" s="45"/>
      <c r="M1245" s="219" t="s">
        <v>1</v>
      </c>
      <c r="N1245" s="220" t="s">
        <v>43</v>
      </c>
      <c r="O1245" s="92"/>
      <c r="P1245" s="221">
        <f>O1245*H1245</f>
        <v>0</v>
      </c>
      <c r="Q1245" s="221">
        <v>0</v>
      </c>
      <c r="R1245" s="221">
        <f>Q1245*H1245</f>
        <v>0</v>
      </c>
      <c r="S1245" s="221">
        <v>0</v>
      </c>
      <c r="T1245" s="222">
        <f>S1245*H1245</f>
        <v>0</v>
      </c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39"/>
      <c r="AR1245" s="223" t="s">
        <v>141</v>
      </c>
      <c r="AT1245" s="223" t="s">
        <v>136</v>
      </c>
      <c r="AU1245" s="223" t="s">
        <v>85</v>
      </c>
      <c r="AY1245" s="18" t="s">
        <v>133</v>
      </c>
      <c r="BE1245" s="224">
        <f>IF(N1245="základní",J1245,0)</f>
        <v>0</v>
      </c>
      <c r="BF1245" s="224">
        <f>IF(N1245="snížená",J1245,0)</f>
        <v>0</v>
      </c>
      <c r="BG1245" s="224">
        <f>IF(N1245="zákl. přenesená",J1245,0)</f>
        <v>0</v>
      </c>
      <c r="BH1245" s="224">
        <f>IF(N1245="sníž. přenesená",J1245,0)</f>
        <v>0</v>
      </c>
      <c r="BI1245" s="224">
        <f>IF(N1245="nulová",J1245,0)</f>
        <v>0</v>
      </c>
      <c r="BJ1245" s="18" t="s">
        <v>83</v>
      </c>
      <c r="BK1245" s="224">
        <f>ROUND(I1245*H1245,2)</f>
        <v>0</v>
      </c>
      <c r="BL1245" s="18" t="s">
        <v>141</v>
      </c>
      <c r="BM1245" s="223" t="s">
        <v>1163</v>
      </c>
    </row>
    <row r="1246" s="2" customFormat="1" ht="16.5" customHeight="1">
      <c r="A1246" s="39"/>
      <c r="B1246" s="40"/>
      <c r="C1246" s="212" t="s">
        <v>1164</v>
      </c>
      <c r="D1246" s="212" t="s">
        <v>136</v>
      </c>
      <c r="E1246" s="213" t="s">
        <v>1165</v>
      </c>
      <c r="F1246" s="214" t="s">
        <v>1160</v>
      </c>
      <c r="G1246" s="215" t="s">
        <v>1153</v>
      </c>
      <c r="H1246" s="216">
        <v>1</v>
      </c>
      <c r="I1246" s="217"/>
      <c r="J1246" s="218">
        <f>ROUND(I1246*H1246,2)</f>
        <v>0</v>
      </c>
      <c r="K1246" s="214" t="s">
        <v>140</v>
      </c>
      <c r="L1246" s="45"/>
      <c r="M1246" s="219" t="s">
        <v>1</v>
      </c>
      <c r="N1246" s="220" t="s">
        <v>43</v>
      </c>
      <c r="O1246" s="92"/>
      <c r="P1246" s="221">
        <f>O1246*H1246</f>
        <v>0</v>
      </c>
      <c r="Q1246" s="221">
        <v>0</v>
      </c>
      <c r="R1246" s="221">
        <f>Q1246*H1246</f>
        <v>0</v>
      </c>
      <c r="S1246" s="221">
        <v>0</v>
      </c>
      <c r="T1246" s="222">
        <f>S1246*H1246</f>
        <v>0</v>
      </c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R1246" s="223" t="s">
        <v>141</v>
      </c>
      <c r="AT1246" s="223" t="s">
        <v>136</v>
      </c>
      <c r="AU1246" s="223" t="s">
        <v>85</v>
      </c>
      <c r="AY1246" s="18" t="s">
        <v>133</v>
      </c>
      <c r="BE1246" s="224">
        <f>IF(N1246="základní",J1246,0)</f>
        <v>0</v>
      </c>
      <c r="BF1246" s="224">
        <f>IF(N1246="snížená",J1246,0)</f>
        <v>0</v>
      </c>
      <c r="BG1246" s="224">
        <f>IF(N1246="zákl. přenesená",J1246,0)</f>
        <v>0</v>
      </c>
      <c r="BH1246" s="224">
        <f>IF(N1246="sníž. přenesená",J1246,0)</f>
        <v>0</v>
      </c>
      <c r="BI1246" s="224">
        <f>IF(N1246="nulová",J1246,0)</f>
        <v>0</v>
      </c>
      <c r="BJ1246" s="18" t="s">
        <v>83</v>
      </c>
      <c r="BK1246" s="224">
        <f>ROUND(I1246*H1246,2)</f>
        <v>0</v>
      </c>
      <c r="BL1246" s="18" t="s">
        <v>141</v>
      </c>
      <c r="BM1246" s="223" t="s">
        <v>1166</v>
      </c>
    </row>
    <row r="1247" s="2" customFormat="1" ht="16.5" customHeight="1">
      <c r="A1247" s="39"/>
      <c r="B1247" s="40"/>
      <c r="C1247" s="212" t="s">
        <v>661</v>
      </c>
      <c r="D1247" s="212" t="s">
        <v>136</v>
      </c>
      <c r="E1247" s="213" t="s">
        <v>1167</v>
      </c>
      <c r="F1247" s="214" t="s">
        <v>1168</v>
      </c>
      <c r="G1247" s="215" t="s">
        <v>1153</v>
      </c>
      <c r="H1247" s="216">
        <v>1</v>
      </c>
      <c r="I1247" s="217"/>
      <c r="J1247" s="218">
        <f>ROUND(I1247*H1247,2)</f>
        <v>0</v>
      </c>
      <c r="K1247" s="214" t="s">
        <v>140</v>
      </c>
      <c r="L1247" s="45"/>
      <c r="M1247" s="219" t="s">
        <v>1</v>
      </c>
      <c r="N1247" s="220" t="s">
        <v>43</v>
      </c>
      <c r="O1247" s="92"/>
      <c r="P1247" s="221">
        <f>O1247*H1247</f>
        <v>0</v>
      </c>
      <c r="Q1247" s="221">
        <v>0</v>
      </c>
      <c r="R1247" s="221">
        <f>Q1247*H1247</f>
        <v>0</v>
      </c>
      <c r="S1247" s="221">
        <v>0</v>
      </c>
      <c r="T1247" s="222">
        <f>S1247*H1247</f>
        <v>0</v>
      </c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R1247" s="223" t="s">
        <v>141</v>
      </c>
      <c r="AT1247" s="223" t="s">
        <v>136</v>
      </c>
      <c r="AU1247" s="223" t="s">
        <v>85</v>
      </c>
      <c r="AY1247" s="18" t="s">
        <v>133</v>
      </c>
      <c r="BE1247" s="224">
        <f>IF(N1247="základní",J1247,0)</f>
        <v>0</v>
      </c>
      <c r="BF1247" s="224">
        <f>IF(N1247="snížená",J1247,0)</f>
        <v>0</v>
      </c>
      <c r="BG1247" s="224">
        <f>IF(N1247="zákl. přenesená",J1247,0)</f>
        <v>0</v>
      </c>
      <c r="BH1247" s="224">
        <f>IF(N1247="sníž. přenesená",J1247,0)</f>
        <v>0</v>
      </c>
      <c r="BI1247" s="224">
        <f>IF(N1247="nulová",J1247,0)</f>
        <v>0</v>
      </c>
      <c r="BJ1247" s="18" t="s">
        <v>83</v>
      </c>
      <c r="BK1247" s="224">
        <f>ROUND(I1247*H1247,2)</f>
        <v>0</v>
      </c>
      <c r="BL1247" s="18" t="s">
        <v>141</v>
      </c>
      <c r="BM1247" s="223" t="s">
        <v>1169</v>
      </c>
    </row>
    <row r="1248" s="2" customFormat="1" ht="16.5" customHeight="1">
      <c r="A1248" s="39"/>
      <c r="B1248" s="40"/>
      <c r="C1248" s="212" t="s">
        <v>1170</v>
      </c>
      <c r="D1248" s="212" t="s">
        <v>136</v>
      </c>
      <c r="E1248" s="213" t="s">
        <v>1171</v>
      </c>
      <c r="F1248" s="214" t="s">
        <v>1172</v>
      </c>
      <c r="G1248" s="215" t="s">
        <v>1153</v>
      </c>
      <c r="H1248" s="216">
        <v>1</v>
      </c>
      <c r="I1248" s="217"/>
      <c r="J1248" s="218">
        <f>ROUND(I1248*H1248,2)</f>
        <v>0</v>
      </c>
      <c r="K1248" s="214" t="s">
        <v>140</v>
      </c>
      <c r="L1248" s="45"/>
      <c r="M1248" s="219" t="s">
        <v>1</v>
      </c>
      <c r="N1248" s="220" t="s">
        <v>43</v>
      </c>
      <c r="O1248" s="92"/>
      <c r="P1248" s="221">
        <f>O1248*H1248</f>
        <v>0</v>
      </c>
      <c r="Q1248" s="221">
        <v>0</v>
      </c>
      <c r="R1248" s="221">
        <f>Q1248*H1248</f>
        <v>0</v>
      </c>
      <c r="S1248" s="221">
        <v>0</v>
      </c>
      <c r="T1248" s="222">
        <f>S1248*H1248</f>
        <v>0</v>
      </c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R1248" s="223" t="s">
        <v>141</v>
      </c>
      <c r="AT1248" s="223" t="s">
        <v>136</v>
      </c>
      <c r="AU1248" s="223" t="s">
        <v>85</v>
      </c>
      <c r="AY1248" s="18" t="s">
        <v>133</v>
      </c>
      <c r="BE1248" s="224">
        <f>IF(N1248="základní",J1248,0)</f>
        <v>0</v>
      </c>
      <c r="BF1248" s="224">
        <f>IF(N1248="snížená",J1248,0)</f>
        <v>0</v>
      </c>
      <c r="BG1248" s="224">
        <f>IF(N1248="zákl. přenesená",J1248,0)</f>
        <v>0</v>
      </c>
      <c r="BH1248" s="224">
        <f>IF(N1248="sníž. přenesená",J1248,0)</f>
        <v>0</v>
      </c>
      <c r="BI1248" s="224">
        <f>IF(N1248="nulová",J1248,0)</f>
        <v>0</v>
      </c>
      <c r="BJ1248" s="18" t="s">
        <v>83</v>
      </c>
      <c r="BK1248" s="224">
        <f>ROUND(I1248*H1248,2)</f>
        <v>0</v>
      </c>
      <c r="BL1248" s="18" t="s">
        <v>141</v>
      </c>
      <c r="BM1248" s="223" t="s">
        <v>1173</v>
      </c>
    </row>
    <row r="1249" s="2" customFormat="1" ht="16.5" customHeight="1">
      <c r="A1249" s="39"/>
      <c r="B1249" s="40"/>
      <c r="C1249" s="212" t="s">
        <v>669</v>
      </c>
      <c r="D1249" s="212" t="s">
        <v>136</v>
      </c>
      <c r="E1249" s="213" t="s">
        <v>1174</v>
      </c>
      <c r="F1249" s="214" t="s">
        <v>1175</v>
      </c>
      <c r="G1249" s="215" t="s">
        <v>1153</v>
      </c>
      <c r="H1249" s="216">
        <v>1</v>
      </c>
      <c r="I1249" s="217"/>
      <c r="J1249" s="218">
        <f>ROUND(I1249*H1249,2)</f>
        <v>0</v>
      </c>
      <c r="K1249" s="214" t="s">
        <v>140</v>
      </c>
      <c r="L1249" s="45"/>
      <c r="M1249" s="219" t="s">
        <v>1</v>
      </c>
      <c r="N1249" s="220" t="s">
        <v>43</v>
      </c>
      <c r="O1249" s="92"/>
      <c r="P1249" s="221">
        <f>O1249*H1249</f>
        <v>0</v>
      </c>
      <c r="Q1249" s="221">
        <v>0</v>
      </c>
      <c r="R1249" s="221">
        <f>Q1249*H1249</f>
        <v>0</v>
      </c>
      <c r="S1249" s="221">
        <v>0</v>
      </c>
      <c r="T1249" s="222">
        <f>S1249*H1249</f>
        <v>0</v>
      </c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R1249" s="223" t="s">
        <v>141</v>
      </c>
      <c r="AT1249" s="223" t="s">
        <v>136</v>
      </c>
      <c r="AU1249" s="223" t="s">
        <v>85</v>
      </c>
      <c r="AY1249" s="18" t="s">
        <v>133</v>
      </c>
      <c r="BE1249" s="224">
        <f>IF(N1249="základní",J1249,0)</f>
        <v>0</v>
      </c>
      <c r="BF1249" s="224">
        <f>IF(N1249="snížená",J1249,0)</f>
        <v>0</v>
      </c>
      <c r="BG1249" s="224">
        <f>IF(N1249="zákl. přenesená",J1249,0)</f>
        <v>0</v>
      </c>
      <c r="BH1249" s="224">
        <f>IF(N1249="sníž. přenesená",J1249,0)</f>
        <v>0</v>
      </c>
      <c r="BI1249" s="224">
        <f>IF(N1249="nulová",J1249,0)</f>
        <v>0</v>
      </c>
      <c r="BJ1249" s="18" t="s">
        <v>83</v>
      </c>
      <c r="BK1249" s="224">
        <f>ROUND(I1249*H1249,2)</f>
        <v>0</v>
      </c>
      <c r="BL1249" s="18" t="s">
        <v>141</v>
      </c>
      <c r="BM1249" s="223" t="s">
        <v>1176</v>
      </c>
    </row>
    <row r="1250" s="12" customFormat="1" ht="22.8" customHeight="1">
      <c r="A1250" s="12"/>
      <c r="B1250" s="196"/>
      <c r="C1250" s="197"/>
      <c r="D1250" s="198" t="s">
        <v>77</v>
      </c>
      <c r="E1250" s="210" t="s">
        <v>1177</v>
      </c>
      <c r="F1250" s="210" t="s">
        <v>1178</v>
      </c>
      <c r="G1250" s="197"/>
      <c r="H1250" s="197"/>
      <c r="I1250" s="200"/>
      <c r="J1250" s="211">
        <f>BK1250</f>
        <v>0</v>
      </c>
      <c r="K1250" s="197"/>
      <c r="L1250" s="202"/>
      <c r="M1250" s="203"/>
      <c r="N1250" s="204"/>
      <c r="O1250" s="204"/>
      <c r="P1250" s="205">
        <f>P1251</f>
        <v>0</v>
      </c>
      <c r="Q1250" s="204"/>
      <c r="R1250" s="205">
        <f>R1251</f>
        <v>0</v>
      </c>
      <c r="S1250" s="204"/>
      <c r="T1250" s="206">
        <f>T1251</f>
        <v>0</v>
      </c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R1250" s="207" t="s">
        <v>163</v>
      </c>
      <c r="AT1250" s="208" t="s">
        <v>77</v>
      </c>
      <c r="AU1250" s="208" t="s">
        <v>83</v>
      </c>
      <c r="AY1250" s="207" t="s">
        <v>133</v>
      </c>
      <c r="BK1250" s="209">
        <f>BK1251</f>
        <v>0</v>
      </c>
    </row>
    <row r="1251" s="2" customFormat="1" ht="16.5" customHeight="1">
      <c r="A1251" s="39"/>
      <c r="B1251" s="40"/>
      <c r="C1251" s="212" t="s">
        <v>1179</v>
      </c>
      <c r="D1251" s="212" t="s">
        <v>136</v>
      </c>
      <c r="E1251" s="213" t="s">
        <v>1180</v>
      </c>
      <c r="F1251" s="214" t="s">
        <v>1181</v>
      </c>
      <c r="G1251" s="215" t="s">
        <v>1153</v>
      </c>
      <c r="H1251" s="216">
        <v>1</v>
      </c>
      <c r="I1251" s="217"/>
      <c r="J1251" s="218">
        <f>ROUND(I1251*H1251,2)</f>
        <v>0</v>
      </c>
      <c r="K1251" s="214" t="s">
        <v>140</v>
      </c>
      <c r="L1251" s="45"/>
      <c r="M1251" s="219" t="s">
        <v>1</v>
      </c>
      <c r="N1251" s="220" t="s">
        <v>43</v>
      </c>
      <c r="O1251" s="92"/>
      <c r="P1251" s="221">
        <f>O1251*H1251</f>
        <v>0</v>
      </c>
      <c r="Q1251" s="221">
        <v>0</v>
      </c>
      <c r="R1251" s="221">
        <f>Q1251*H1251</f>
        <v>0</v>
      </c>
      <c r="S1251" s="221">
        <v>0</v>
      </c>
      <c r="T1251" s="222">
        <f>S1251*H1251</f>
        <v>0</v>
      </c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R1251" s="223" t="s">
        <v>141</v>
      </c>
      <c r="AT1251" s="223" t="s">
        <v>136</v>
      </c>
      <c r="AU1251" s="223" t="s">
        <v>85</v>
      </c>
      <c r="AY1251" s="18" t="s">
        <v>133</v>
      </c>
      <c r="BE1251" s="224">
        <f>IF(N1251="základní",J1251,0)</f>
        <v>0</v>
      </c>
      <c r="BF1251" s="224">
        <f>IF(N1251="snížená",J1251,0)</f>
        <v>0</v>
      </c>
      <c r="BG1251" s="224">
        <f>IF(N1251="zákl. přenesená",J1251,0)</f>
        <v>0</v>
      </c>
      <c r="BH1251" s="224">
        <f>IF(N1251="sníž. přenesená",J1251,0)</f>
        <v>0</v>
      </c>
      <c r="BI1251" s="224">
        <f>IF(N1251="nulová",J1251,0)</f>
        <v>0</v>
      </c>
      <c r="BJ1251" s="18" t="s">
        <v>83</v>
      </c>
      <c r="BK1251" s="224">
        <f>ROUND(I1251*H1251,2)</f>
        <v>0</v>
      </c>
      <c r="BL1251" s="18" t="s">
        <v>141</v>
      </c>
      <c r="BM1251" s="223" t="s">
        <v>1182</v>
      </c>
    </row>
    <row r="1252" s="12" customFormat="1" ht="22.8" customHeight="1">
      <c r="A1252" s="12"/>
      <c r="B1252" s="196"/>
      <c r="C1252" s="197"/>
      <c r="D1252" s="198" t="s">
        <v>77</v>
      </c>
      <c r="E1252" s="210" t="s">
        <v>1183</v>
      </c>
      <c r="F1252" s="210" t="s">
        <v>1184</v>
      </c>
      <c r="G1252" s="197"/>
      <c r="H1252" s="197"/>
      <c r="I1252" s="200"/>
      <c r="J1252" s="211">
        <f>BK1252</f>
        <v>0</v>
      </c>
      <c r="K1252" s="197"/>
      <c r="L1252" s="202"/>
      <c r="M1252" s="203"/>
      <c r="N1252" s="204"/>
      <c r="O1252" s="204"/>
      <c r="P1252" s="205">
        <f>P1253</f>
        <v>0</v>
      </c>
      <c r="Q1252" s="204"/>
      <c r="R1252" s="205">
        <f>R1253</f>
        <v>0</v>
      </c>
      <c r="S1252" s="204"/>
      <c r="T1252" s="206">
        <f>T1253</f>
        <v>0</v>
      </c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R1252" s="207" t="s">
        <v>163</v>
      </c>
      <c r="AT1252" s="208" t="s">
        <v>77</v>
      </c>
      <c r="AU1252" s="208" t="s">
        <v>83</v>
      </c>
      <c r="AY1252" s="207" t="s">
        <v>133</v>
      </c>
      <c r="BK1252" s="209">
        <f>BK1253</f>
        <v>0</v>
      </c>
    </row>
    <row r="1253" s="2" customFormat="1" ht="16.5" customHeight="1">
      <c r="A1253" s="39"/>
      <c r="B1253" s="40"/>
      <c r="C1253" s="212" t="s">
        <v>673</v>
      </c>
      <c r="D1253" s="212" t="s">
        <v>136</v>
      </c>
      <c r="E1253" s="213" t="s">
        <v>1185</v>
      </c>
      <c r="F1253" s="214" t="s">
        <v>1184</v>
      </c>
      <c r="G1253" s="215" t="s">
        <v>1153</v>
      </c>
      <c r="H1253" s="216">
        <v>1</v>
      </c>
      <c r="I1253" s="217"/>
      <c r="J1253" s="218">
        <f>ROUND(I1253*H1253,2)</f>
        <v>0</v>
      </c>
      <c r="K1253" s="214" t="s">
        <v>140</v>
      </c>
      <c r="L1253" s="45"/>
      <c r="M1253" s="219" t="s">
        <v>1</v>
      </c>
      <c r="N1253" s="220" t="s">
        <v>43</v>
      </c>
      <c r="O1253" s="92"/>
      <c r="P1253" s="221">
        <f>O1253*H1253</f>
        <v>0</v>
      </c>
      <c r="Q1253" s="221">
        <v>0</v>
      </c>
      <c r="R1253" s="221">
        <f>Q1253*H1253</f>
        <v>0</v>
      </c>
      <c r="S1253" s="221">
        <v>0</v>
      </c>
      <c r="T1253" s="222">
        <f>S1253*H1253</f>
        <v>0</v>
      </c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R1253" s="223" t="s">
        <v>141</v>
      </c>
      <c r="AT1253" s="223" t="s">
        <v>136</v>
      </c>
      <c r="AU1253" s="223" t="s">
        <v>85</v>
      </c>
      <c r="AY1253" s="18" t="s">
        <v>133</v>
      </c>
      <c r="BE1253" s="224">
        <f>IF(N1253="základní",J1253,0)</f>
        <v>0</v>
      </c>
      <c r="BF1253" s="224">
        <f>IF(N1253="snížená",J1253,0)</f>
        <v>0</v>
      </c>
      <c r="BG1253" s="224">
        <f>IF(N1253="zákl. přenesená",J1253,0)</f>
        <v>0</v>
      </c>
      <c r="BH1253" s="224">
        <f>IF(N1253="sníž. přenesená",J1253,0)</f>
        <v>0</v>
      </c>
      <c r="BI1253" s="224">
        <f>IF(N1253="nulová",J1253,0)</f>
        <v>0</v>
      </c>
      <c r="BJ1253" s="18" t="s">
        <v>83</v>
      </c>
      <c r="BK1253" s="224">
        <f>ROUND(I1253*H1253,2)</f>
        <v>0</v>
      </c>
      <c r="BL1253" s="18" t="s">
        <v>141</v>
      </c>
      <c r="BM1253" s="223" t="s">
        <v>1186</v>
      </c>
    </row>
    <row r="1254" s="12" customFormat="1" ht="22.8" customHeight="1">
      <c r="A1254" s="12"/>
      <c r="B1254" s="196"/>
      <c r="C1254" s="197"/>
      <c r="D1254" s="198" t="s">
        <v>77</v>
      </c>
      <c r="E1254" s="210" t="s">
        <v>1187</v>
      </c>
      <c r="F1254" s="210" t="s">
        <v>1188</v>
      </c>
      <c r="G1254" s="197"/>
      <c r="H1254" s="197"/>
      <c r="I1254" s="200"/>
      <c r="J1254" s="211">
        <f>BK1254</f>
        <v>0</v>
      </c>
      <c r="K1254" s="197"/>
      <c r="L1254" s="202"/>
      <c r="M1254" s="203"/>
      <c r="N1254" s="204"/>
      <c r="O1254" s="204"/>
      <c r="P1254" s="205">
        <f>SUM(P1255:P1257)</f>
        <v>0</v>
      </c>
      <c r="Q1254" s="204"/>
      <c r="R1254" s="205">
        <f>SUM(R1255:R1257)</f>
        <v>0</v>
      </c>
      <c r="S1254" s="204"/>
      <c r="T1254" s="206">
        <f>SUM(T1255:T1257)</f>
        <v>0</v>
      </c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  <c r="AR1254" s="207" t="s">
        <v>163</v>
      </c>
      <c r="AT1254" s="208" t="s">
        <v>77</v>
      </c>
      <c r="AU1254" s="208" t="s">
        <v>83</v>
      </c>
      <c r="AY1254" s="207" t="s">
        <v>133</v>
      </c>
      <c r="BK1254" s="209">
        <f>SUM(BK1255:BK1257)</f>
        <v>0</v>
      </c>
    </row>
    <row r="1255" s="2" customFormat="1" ht="16.5" customHeight="1">
      <c r="A1255" s="39"/>
      <c r="B1255" s="40"/>
      <c r="C1255" s="212" t="s">
        <v>1189</v>
      </c>
      <c r="D1255" s="212" t="s">
        <v>136</v>
      </c>
      <c r="E1255" s="213" t="s">
        <v>1190</v>
      </c>
      <c r="F1255" s="214" t="s">
        <v>1191</v>
      </c>
      <c r="G1255" s="215" t="s">
        <v>531</v>
      </c>
      <c r="H1255" s="216">
        <v>80</v>
      </c>
      <c r="I1255" s="217"/>
      <c r="J1255" s="218">
        <f>ROUND(I1255*H1255,2)</f>
        <v>0</v>
      </c>
      <c r="K1255" s="214" t="s">
        <v>140</v>
      </c>
      <c r="L1255" s="45"/>
      <c r="M1255" s="219" t="s">
        <v>1</v>
      </c>
      <c r="N1255" s="220" t="s">
        <v>43</v>
      </c>
      <c r="O1255" s="92"/>
      <c r="P1255" s="221">
        <f>O1255*H1255</f>
        <v>0</v>
      </c>
      <c r="Q1255" s="221">
        <v>0</v>
      </c>
      <c r="R1255" s="221">
        <f>Q1255*H1255</f>
        <v>0</v>
      </c>
      <c r="S1255" s="221">
        <v>0</v>
      </c>
      <c r="T1255" s="222">
        <f>S1255*H1255</f>
        <v>0</v>
      </c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s="39"/>
      <c r="AR1255" s="223" t="s">
        <v>141</v>
      </c>
      <c r="AT1255" s="223" t="s">
        <v>136</v>
      </c>
      <c r="AU1255" s="223" t="s">
        <v>85</v>
      </c>
      <c r="AY1255" s="18" t="s">
        <v>133</v>
      </c>
      <c r="BE1255" s="224">
        <f>IF(N1255="základní",J1255,0)</f>
        <v>0</v>
      </c>
      <c r="BF1255" s="224">
        <f>IF(N1255="snížená",J1255,0)</f>
        <v>0</v>
      </c>
      <c r="BG1255" s="224">
        <f>IF(N1255="zákl. přenesená",J1255,0)</f>
        <v>0</v>
      </c>
      <c r="BH1255" s="224">
        <f>IF(N1255="sníž. přenesená",J1255,0)</f>
        <v>0</v>
      </c>
      <c r="BI1255" s="224">
        <f>IF(N1255="nulová",J1255,0)</f>
        <v>0</v>
      </c>
      <c r="BJ1255" s="18" t="s">
        <v>83</v>
      </c>
      <c r="BK1255" s="224">
        <f>ROUND(I1255*H1255,2)</f>
        <v>0</v>
      </c>
      <c r="BL1255" s="18" t="s">
        <v>141</v>
      </c>
      <c r="BM1255" s="223" t="s">
        <v>1192</v>
      </c>
    </row>
    <row r="1256" s="14" customFormat="1">
      <c r="A1256" s="14"/>
      <c r="B1256" s="236"/>
      <c r="C1256" s="237"/>
      <c r="D1256" s="227" t="s">
        <v>142</v>
      </c>
      <c r="E1256" s="238" t="s">
        <v>1</v>
      </c>
      <c r="F1256" s="239" t="s">
        <v>1193</v>
      </c>
      <c r="G1256" s="237"/>
      <c r="H1256" s="240">
        <v>80</v>
      </c>
      <c r="I1256" s="241"/>
      <c r="J1256" s="237"/>
      <c r="K1256" s="237"/>
      <c r="L1256" s="242"/>
      <c r="M1256" s="243"/>
      <c r="N1256" s="244"/>
      <c r="O1256" s="244"/>
      <c r="P1256" s="244"/>
      <c r="Q1256" s="244"/>
      <c r="R1256" s="244"/>
      <c r="S1256" s="244"/>
      <c r="T1256" s="245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46" t="s">
        <v>142</v>
      </c>
      <c r="AU1256" s="246" t="s">
        <v>85</v>
      </c>
      <c r="AV1256" s="14" t="s">
        <v>85</v>
      </c>
      <c r="AW1256" s="14" t="s">
        <v>34</v>
      </c>
      <c r="AX1256" s="14" t="s">
        <v>78</v>
      </c>
      <c r="AY1256" s="246" t="s">
        <v>133</v>
      </c>
    </row>
    <row r="1257" s="15" customFormat="1">
      <c r="A1257" s="15"/>
      <c r="B1257" s="247"/>
      <c r="C1257" s="248"/>
      <c r="D1257" s="227" t="s">
        <v>142</v>
      </c>
      <c r="E1257" s="249" t="s">
        <v>1</v>
      </c>
      <c r="F1257" s="250" t="s">
        <v>145</v>
      </c>
      <c r="G1257" s="248"/>
      <c r="H1257" s="251">
        <v>80</v>
      </c>
      <c r="I1257" s="252"/>
      <c r="J1257" s="248"/>
      <c r="K1257" s="248"/>
      <c r="L1257" s="253"/>
      <c r="M1257" s="280"/>
      <c r="N1257" s="281"/>
      <c r="O1257" s="281"/>
      <c r="P1257" s="281"/>
      <c r="Q1257" s="281"/>
      <c r="R1257" s="281"/>
      <c r="S1257" s="281"/>
      <c r="T1257" s="282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T1257" s="257" t="s">
        <v>142</v>
      </c>
      <c r="AU1257" s="257" t="s">
        <v>85</v>
      </c>
      <c r="AV1257" s="15" t="s">
        <v>141</v>
      </c>
      <c r="AW1257" s="15" t="s">
        <v>34</v>
      </c>
      <c r="AX1257" s="15" t="s">
        <v>83</v>
      </c>
      <c r="AY1257" s="257" t="s">
        <v>133</v>
      </c>
    </row>
    <row r="1258" s="2" customFormat="1" ht="6.96" customHeight="1">
      <c r="A1258" s="39"/>
      <c r="B1258" s="67"/>
      <c r="C1258" s="68"/>
      <c r="D1258" s="68"/>
      <c r="E1258" s="68"/>
      <c r="F1258" s="68"/>
      <c r="G1258" s="68"/>
      <c r="H1258" s="68"/>
      <c r="I1258" s="68"/>
      <c r="J1258" s="68"/>
      <c r="K1258" s="68"/>
      <c r="L1258" s="45"/>
      <c r="M1258" s="39"/>
      <c r="O1258" s="39"/>
      <c r="P1258" s="39"/>
      <c r="Q1258" s="39"/>
      <c r="R1258" s="39"/>
      <c r="S1258" s="39"/>
      <c r="T1258" s="39"/>
      <c r="U1258" s="39"/>
      <c r="V1258" s="39"/>
      <c r="W1258" s="39"/>
      <c r="X1258" s="39"/>
      <c r="Y1258" s="39"/>
      <c r="Z1258" s="39"/>
      <c r="AA1258" s="39"/>
      <c r="AB1258" s="39"/>
      <c r="AC1258" s="39"/>
      <c r="AD1258" s="39"/>
      <c r="AE1258" s="39"/>
    </row>
  </sheetData>
  <sheetProtection sheet="1" autoFilter="0" formatColumns="0" formatRows="0" objects="1" scenarios="1" spinCount="100000" saltValue="uIknyXSMHeelhD/wCEz/8SSkYiq0v8vfVaP+FVW1cCNeOotRK8IEYwROhzkX7MxxmhdczyN9jLXSdVmW4XVFQg==" hashValue="wMO0w6bFczlRWAIjLU19v7R791aRV4x+Hv/wBXfBSJmMBUYKW8BH8jQcpVJGbjLZ+P/BWco/bUo1iHVCENOWzQ==" algorithmName="SHA-512" password="CC35"/>
  <autoFilter ref="C137:K1257"/>
  <mergeCells count="6">
    <mergeCell ref="E7:H7"/>
    <mergeCell ref="E16:H16"/>
    <mergeCell ref="E25:H25"/>
    <mergeCell ref="E85:H85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2025-12-16T13:32:48Z</dcterms:created>
  <dcterms:modified xsi:type="dcterms:W3CDTF">2025-12-16T13:32:52Z</dcterms:modified>
</cp:coreProperties>
</file>